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SAI" sheetId="1" r:id="rId1"/>
    <sheet name="SAI CASH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413" i="2"/>
  <c r="R413" s="1"/>
  <c r="O413"/>
  <c r="N393"/>
  <c r="J393"/>
  <c r="N392"/>
  <c r="J392"/>
  <c r="N390"/>
  <c r="J390"/>
  <c r="N389"/>
  <c r="J389"/>
  <c r="N387"/>
  <c r="J387"/>
  <c r="N386"/>
  <c r="J386"/>
  <c r="N385"/>
  <c r="J385"/>
  <c r="N384"/>
  <c r="J384"/>
  <c r="N380"/>
  <c r="J380"/>
  <c r="N379"/>
  <c r="J379"/>
  <c r="N378"/>
  <c r="J378"/>
  <c r="N377"/>
  <c r="J377"/>
  <c r="N376"/>
  <c r="J376"/>
  <c r="N375"/>
  <c r="J375"/>
  <c r="N374"/>
  <c r="J374"/>
  <c r="N373"/>
  <c r="N395" s="1"/>
  <c r="J373"/>
  <c r="N371"/>
  <c r="N369"/>
  <c r="J369"/>
  <c r="N368"/>
  <c r="J368"/>
  <c r="N367"/>
  <c r="J367"/>
  <c r="N365"/>
  <c r="J365"/>
  <c r="N364"/>
  <c r="J364"/>
  <c r="N363"/>
  <c r="J363"/>
  <c r="N362"/>
  <c r="J362"/>
  <c r="N361"/>
  <c r="J361"/>
  <c r="N360"/>
  <c r="J360"/>
  <c r="N359"/>
  <c r="J359"/>
  <c r="N354"/>
  <c r="J354"/>
  <c r="N353"/>
  <c r="J353"/>
  <c r="N352"/>
  <c r="J352"/>
  <c r="N351"/>
  <c r="J351"/>
  <c r="N350"/>
  <c r="J350"/>
  <c r="N349"/>
  <c r="J349"/>
  <c r="N348"/>
  <c r="J348"/>
  <c r="N347"/>
  <c r="J347"/>
  <c r="N346"/>
  <c r="J346"/>
  <c r="N345"/>
  <c r="J345"/>
  <c r="N344"/>
  <c r="J344"/>
  <c r="N343"/>
  <c r="N357" s="1"/>
  <c r="J343"/>
  <c r="N339"/>
  <c r="J339"/>
  <c r="N338"/>
  <c r="J338"/>
  <c r="N337"/>
  <c r="J337"/>
  <c r="N336"/>
  <c r="J336"/>
  <c r="N334"/>
  <c r="J334"/>
  <c r="N333"/>
  <c r="J333"/>
  <c r="N332"/>
  <c r="J332"/>
  <c r="N331"/>
  <c r="J331"/>
  <c r="N330"/>
  <c r="J330"/>
  <c r="N329"/>
  <c r="J329"/>
  <c r="N328"/>
  <c r="J328"/>
  <c r="J327"/>
  <c r="N326"/>
  <c r="J326"/>
  <c r="N325"/>
  <c r="J325"/>
  <c r="N324"/>
  <c r="J324"/>
  <c r="N320"/>
  <c r="J320"/>
  <c r="N319"/>
  <c r="J319"/>
  <c r="N318"/>
  <c r="J318"/>
  <c r="N317"/>
  <c r="J317"/>
  <c r="N316"/>
  <c r="J316"/>
  <c r="N315"/>
  <c r="J315"/>
  <c r="N314"/>
  <c r="J314"/>
  <c r="N313"/>
  <c r="J313"/>
  <c r="N312"/>
  <c r="J312"/>
  <c r="N311"/>
  <c r="J311"/>
  <c r="N310"/>
  <c r="J310"/>
  <c r="N309"/>
  <c r="J309"/>
  <c r="J308"/>
  <c r="N307"/>
  <c r="J307"/>
  <c r="N306"/>
  <c r="J306"/>
  <c r="N305"/>
  <c r="J305"/>
  <c r="N303"/>
  <c r="J303"/>
  <c r="N302"/>
  <c r="J302"/>
  <c r="N301"/>
  <c r="J301"/>
  <c r="N299"/>
  <c r="J299"/>
  <c r="N298"/>
  <c r="J298"/>
  <c r="N297"/>
  <c r="J297"/>
  <c r="N296"/>
  <c r="J296"/>
  <c r="N295"/>
  <c r="J295"/>
  <c r="N294"/>
  <c r="J294"/>
  <c r="N293"/>
  <c r="J293"/>
  <c r="N292"/>
  <c r="J292"/>
  <c r="N291"/>
  <c r="J291"/>
  <c r="N290"/>
  <c r="J290"/>
  <c r="N289"/>
  <c r="J289"/>
  <c r="N288"/>
  <c r="J288"/>
  <c r="N287"/>
  <c r="J287"/>
  <c r="N286"/>
  <c r="J286"/>
  <c r="N285"/>
  <c r="J285"/>
  <c r="N284"/>
  <c r="J284"/>
  <c r="N283"/>
  <c r="J283"/>
  <c r="N282"/>
  <c r="N281"/>
  <c r="J281"/>
  <c r="N280"/>
  <c r="J280"/>
  <c r="N279"/>
  <c r="J279"/>
  <c r="N278"/>
  <c r="J278"/>
  <c r="N277"/>
  <c r="J277"/>
  <c r="N276"/>
  <c r="J276"/>
  <c r="N275"/>
  <c r="J275"/>
  <c r="N274"/>
  <c r="J274"/>
  <c r="N273"/>
  <c r="J273"/>
  <c r="N272"/>
  <c r="J272"/>
  <c r="N271"/>
  <c r="J271"/>
  <c r="N270"/>
  <c r="N322" s="1"/>
  <c r="J270"/>
  <c r="N266"/>
  <c r="J266"/>
  <c r="N265"/>
  <c r="J265"/>
  <c r="N264"/>
  <c r="J264"/>
  <c r="N263"/>
  <c r="J263"/>
  <c r="N262"/>
  <c r="J262"/>
  <c r="N261"/>
  <c r="J261"/>
  <c r="N260"/>
  <c r="J260"/>
  <c r="N259"/>
  <c r="J259"/>
  <c r="N258"/>
  <c r="J258"/>
  <c r="N257"/>
  <c r="J257"/>
  <c r="N256"/>
  <c r="J256"/>
  <c r="N255"/>
  <c r="J255"/>
  <c r="N254"/>
  <c r="J254"/>
  <c r="N253"/>
  <c r="J253"/>
  <c r="N252"/>
  <c r="J252"/>
  <c r="N251"/>
  <c r="J251"/>
  <c r="N250"/>
  <c r="J250"/>
  <c r="N249"/>
  <c r="J249"/>
  <c r="N246"/>
  <c r="J246"/>
  <c r="N245"/>
  <c r="J245"/>
  <c r="N244"/>
  <c r="J244"/>
  <c r="N243"/>
  <c r="J243"/>
  <c r="N242"/>
  <c r="J242"/>
  <c r="N241"/>
  <c r="J241"/>
  <c r="N240"/>
  <c r="J240"/>
  <c r="N239"/>
  <c r="J239"/>
  <c r="N238"/>
  <c r="J238"/>
  <c r="N237"/>
  <c r="J237"/>
  <c r="N236"/>
  <c r="J236"/>
  <c r="N235"/>
  <c r="J235"/>
  <c r="N234"/>
  <c r="J234"/>
  <c r="N233"/>
  <c r="J233"/>
  <c r="N232"/>
  <c r="J232"/>
  <c r="N231"/>
  <c r="J231"/>
  <c r="N230"/>
  <c r="J230"/>
  <c r="N229"/>
  <c r="J229"/>
  <c r="N228"/>
  <c r="J228"/>
  <c r="N226"/>
  <c r="J226"/>
  <c r="N225"/>
  <c r="J225"/>
  <c r="N224"/>
  <c r="J224"/>
  <c r="N223"/>
  <c r="J223"/>
  <c r="N222"/>
  <c r="J222"/>
  <c r="N221"/>
  <c r="J221"/>
  <c r="N218"/>
  <c r="J218"/>
  <c r="N217"/>
  <c r="J217"/>
  <c r="N216"/>
  <c r="N268" s="1"/>
  <c r="J216"/>
  <c r="N210"/>
  <c r="J210"/>
  <c r="N209"/>
  <c r="J209"/>
  <c r="N208"/>
  <c r="J208"/>
  <c r="N207"/>
  <c r="J207"/>
  <c r="N206"/>
  <c r="J206"/>
  <c r="N205"/>
  <c r="J205"/>
  <c r="N204"/>
  <c r="J204"/>
  <c r="N203"/>
  <c r="J203"/>
  <c r="N202"/>
  <c r="J202"/>
  <c r="N201"/>
  <c r="J201"/>
  <c r="N200"/>
  <c r="J200"/>
  <c r="N199"/>
  <c r="J199"/>
  <c r="N198"/>
  <c r="J198"/>
  <c r="N197"/>
  <c r="J197"/>
  <c r="N196"/>
  <c r="J196"/>
  <c r="N194"/>
  <c r="J194"/>
  <c r="N193"/>
  <c r="J193"/>
  <c r="N192"/>
  <c r="J192"/>
  <c r="N191"/>
  <c r="J191"/>
  <c r="N190"/>
  <c r="J190"/>
  <c r="N189"/>
  <c r="J189"/>
  <c r="N188"/>
  <c r="J188"/>
  <c r="N187"/>
  <c r="J187"/>
  <c r="N186"/>
  <c r="J186"/>
  <c r="N185"/>
  <c r="J185"/>
  <c r="N184"/>
  <c r="J184"/>
  <c r="N182"/>
  <c r="J182"/>
  <c r="N181"/>
  <c r="J181"/>
  <c r="N180"/>
  <c r="J180"/>
  <c r="N179"/>
  <c r="J179"/>
  <c r="N178"/>
  <c r="J178"/>
  <c r="N177"/>
  <c r="J177"/>
  <c r="N176"/>
  <c r="J176"/>
  <c r="N175"/>
  <c r="J175"/>
  <c r="N174"/>
  <c r="J174"/>
  <c r="N173"/>
  <c r="J173"/>
  <c r="N172"/>
  <c r="J172"/>
  <c r="N171"/>
  <c r="J171"/>
  <c r="N170"/>
  <c r="J170"/>
  <c r="N169"/>
  <c r="J169"/>
  <c r="N168"/>
  <c r="J168"/>
  <c r="N167"/>
  <c r="J167"/>
  <c r="N166"/>
  <c r="J166"/>
  <c r="N165"/>
  <c r="J165"/>
  <c r="N164"/>
  <c r="J164"/>
  <c r="N163"/>
  <c r="J163"/>
  <c r="N162"/>
  <c r="J162"/>
  <c r="N161"/>
  <c r="J161"/>
  <c r="N160"/>
  <c r="J160"/>
  <c r="N158"/>
  <c r="J158"/>
  <c r="N157"/>
  <c r="J157"/>
  <c r="N156"/>
  <c r="J156"/>
  <c r="N155"/>
  <c r="J155"/>
  <c r="N154"/>
  <c r="J154"/>
  <c r="N153"/>
  <c r="J153"/>
  <c r="N152"/>
  <c r="J152"/>
  <c r="N151"/>
  <c r="N213" s="1"/>
  <c r="J151"/>
  <c r="N147"/>
  <c r="J147"/>
  <c r="N146"/>
  <c r="J146"/>
  <c r="N145"/>
  <c r="J145"/>
  <c r="N144"/>
  <c r="J144"/>
  <c r="N143"/>
  <c r="J143"/>
  <c r="N142"/>
  <c r="J142"/>
  <c r="N141"/>
  <c r="J141"/>
  <c r="N140"/>
  <c r="J140"/>
  <c r="N139"/>
  <c r="J139"/>
  <c r="N138"/>
  <c r="J138"/>
  <c r="N137"/>
  <c r="J137"/>
  <c r="N136"/>
  <c r="J136"/>
  <c r="N135"/>
  <c r="J135"/>
  <c r="N134"/>
  <c r="J134"/>
  <c r="N133"/>
  <c r="J133"/>
  <c r="N132"/>
  <c r="J132"/>
  <c r="N131"/>
  <c r="J131"/>
  <c r="N130"/>
  <c r="J130"/>
  <c r="N129"/>
  <c r="J129"/>
  <c r="N128"/>
  <c r="J128"/>
  <c r="N127"/>
  <c r="J127"/>
  <c r="N126"/>
  <c r="J126"/>
  <c r="N125"/>
  <c r="J125"/>
  <c r="N123"/>
  <c r="J123"/>
  <c r="N122"/>
  <c r="J122"/>
  <c r="N121"/>
  <c r="J121"/>
  <c r="N120"/>
  <c r="J120"/>
  <c r="N119"/>
  <c r="J119"/>
  <c r="N118"/>
  <c r="J118"/>
  <c r="N117"/>
  <c r="J117"/>
  <c r="N116"/>
  <c r="N115"/>
  <c r="J115"/>
  <c r="N111"/>
  <c r="J111"/>
  <c r="N110"/>
  <c r="J110"/>
  <c r="N109"/>
  <c r="J109"/>
  <c r="N108"/>
  <c r="J108"/>
  <c r="N107"/>
  <c r="J107"/>
  <c r="N106"/>
  <c r="J106"/>
  <c r="N105"/>
  <c r="J105"/>
  <c r="N104"/>
  <c r="J104"/>
  <c r="N103"/>
  <c r="J103"/>
  <c r="N102"/>
  <c r="J102"/>
  <c r="N101"/>
  <c r="J101"/>
  <c r="N100"/>
  <c r="J100"/>
  <c r="N99"/>
  <c r="J99"/>
  <c r="N98"/>
  <c r="J98"/>
  <c r="N97"/>
  <c r="J97"/>
  <c r="N96"/>
  <c r="J96"/>
  <c r="N95"/>
  <c r="J95"/>
  <c r="N94"/>
  <c r="J94"/>
  <c r="N93"/>
  <c r="J93"/>
  <c r="N92"/>
  <c r="J92"/>
  <c r="N91"/>
  <c r="J91"/>
  <c r="N90"/>
  <c r="J90"/>
  <c r="N89"/>
  <c r="J89"/>
  <c r="N88"/>
  <c r="J88"/>
  <c r="N87"/>
  <c r="J87"/>
  <c r="N86"/>
  <c r="J86"/>
  <c r="N85"/>
  <c r="N113" s="1"/>
  <c r="J85"/>
  <c r="N81"/>
  <c r="J81"/>
  <c r="N80"/>
  <c r="J80"/>
  <c r="N79"/>
  <c r="J79"/>
  <c r="N78"/>
  <c r="J78"/>
  <c r="N77"/>
  <c r="J77"/>
  <c r="N76"/>
  <c r="J76"/>
  <c r="N75"/>
  <c r="J75"/>
  <c r="N74"/>
  <c r="J74"/>
  <c r="N73"/>
  <c r="J73"/>
  <c r="N72"/>
  <c r="J72"/>
  <c r="N71"/>
  <c r="J71"/>
  <c r="N70"/>
  <c r="J70"/>
  <c r="N69"/>
  <c r="J69"/>
  <c r="N68"/>
  <c r="J68"/>
  <c r="N67"/>
  <c r="J67"/>
  <c r="N66"/>
  <c r="J66"/>
  <c r="J65"/>
  <c r="N64"/>
  <c r="N83" s="1"/>
  <c r="J64"/>
  <c r="N61"/>
  <c r="J61"/>
  <c r="N60"/>
  <c r="J60"/>
  <c r="N59"/>
  <c r="J59"/>
  <c r="N58"/>
  <c r="J58"/>
  <c r="N57"/>
  <c r="J57"/>
  <c r="N56"/>
  <c r="J56"/>
  <c r="N55"/>
  <c r="J55"/>
  <c r="N54"/>
  <c r="J54"/>
  <c r="N53"/>
  <c r="J53"/>
  <c r="N52"/>
  <c r="J52"/>
  <c r="N51"/>
  <c r="J51"/>
  <c r="N50"/>
  <c r="J50"/>
  <c r="N49"/>
  <c r="J49"/>
  <c r="N48"/>
  <c r="J48"/>
  <c r="N47"/>
  <c r="J47"/>
  <c r="N46"/>
  <c r="J46"/>
  <c r="N45"/>
  <c r="J45"/>
  <c r="N44"/>
  <c r="J44"/>
  <c r="N43"/>
  <c r="J43"/>
  <c r="N42"/>
  <c r="J42"/>
  <c r="N41"/>
  <c r="J41"/>
  <c r="N40"/>
  <c r="J40"/>
  <c r="N39"/>
  <c r="J39"/>
  <c r="N38"/>
  <c r="J38"/>
  <c r="N37"/>
  <c r="J37"/>
  <c r="N36"/>
  <c r="J36"/>
  <c r="N35"/>
  <c r="J35"/>
  <c r="N33"/>
  <c r="J33"/>
  <c r="N32"/>
  <c r="J32"/>
  <c r="N31"/>
  <c r="J31"/>
  <c r="N30"/>
  <c r="J30"/>
  <c r="N29"/>
  <c r="J29"/>
  <c r="N28"/>
  <c r="J28"/>
  <c r="N27"/>
  <c r="J27"/>
  <c r="N26"/>
  <c r="J26"/>
  <c r="N25"/>
  <c r="J25"/>
  <c r="N24"/>
  <c r="N23"/>
  <c r="J23"/>
  <c r="N22"/>
  <c r="J22"/>
  <c r="N20"/>
  <c r="J20"/>
  <c r="N19"/>
  <c r="J19"/>
  <c r="N18"/>
  <c r="J18"/>
  <c r="N17"/>
  <c r="J17"/>
  <c r="N16"/>
  <c r="J16"/>
  <c r="N15"/>
  <c r="J15"/>
  <c r="N14"/>
  <c r="J14"/>
  <c r="N13"/>
  <c r="J13"/>
  <c r="N12"/>
  <c r="J12"/>
  <c r="N11"/>
  <c r="J11"/>
  <c r="N10"/>
  <c r="J10"/>
  <c r="N9"/>
  <c r="J9"/>
  <c r="N8"/>
  <c r="J8"/>
  <c r="N7"/>
  <c r="J7"/>
  <c r="N6"/>
  <c r="J6"/>
  <c r="N5"/>
  <c r="J5"/>
  <c r="N4"/>
  <c r="J4"/>
  <c r="N3"/>
  <c r="J3"/>
  <c r="N2"/>
  <c r="N62" s="1"/>
  <c r="J2"/>
  <c r="U3770" i="1"/>
  <c r="Y3770" s="1"/>
  <c r="M3750"/>
  <c r="M3749"/>
  <c r="M3748"/>
  <c r="M3746"/>
  <c r="M3745"/>
  <c r="M3744"/>
  <c r="M3743"/>
  <c r="M3742"/>
  <c r="M3741"/>
  <c r="M3740"/>
  <c r="M3739"/>
  <c r="M3738"/>
  <c r="M3737"/>
  <c r="M3736"/>
  <c r="M3735"/>
  <c r="M3734"/>
  <c r="M3733"/>
  <c r="M3732"/>
  <c r="M3731"/>
  <c r="M3730"/>
  <c r="M3729"/>
  <c r="M3728"/>
  <c r="M3727"/>
  <c r="M3726"/>
  <c r="M3725"/>
  <c r="M3724"/>
  <c r="M3723"/>
  <c r="M3722"/>
  <c r="M3721"/>
  <c r="M3720"/>
  <c r="M3719"/>
  <c r="M3718"/>
  <c r="M3717"/>
  <c r="M3753" s="1"/>
  <c r="M3714"/>
  <c r="M3712"/>
  <c r="M3711"/>
  <c r="M3710"/>
  <c r="M3709"/>
  <c r="M3708"/>
  <c r="M3707"/>
  <c r="M3706"/>
  <c r="M3704"/>
  <c r="M3703"/>
  <c r="M3702"/>
  <c r="M3701"/>
  <c r="M3700"/>
  <c r="M3699"/>
  <c r="M3698"/>
  <c r="M3697"/>
  <c r="M3696"/>
  <c r="M3694"/>
  <c r="M3693"/>
  <c r="M3692"/>
  <c r="M3691"/>
  <c r="M3690"/>
  <c r="M3689"/>
  <c r="M3688"/>
  <c r="M3687"/>
  <c r="M3686"/>
  <c r="M3685"/>
  <c r="M3684"/>
  <c r="M3683"/>
  <c r="M3682"/>
  <c r="M3677"/>
  <c r="M3675"/>
  <c r="M3715" s="1"/>
  <c r="M3671"/>
  <c r="M3670"/>
  <c r="M3669"/>
  <c r="M3668"/>
  <c r="M3667"/>
  <c r="M3664"/>
  <c r="M3663"/>
  <c r="M3662"/>
  <c r="M3661"/>
  <c r="M3660"/>
  <c r="M3659"/>
  <c r="M3658"/>
  <c r="M3657"/>
  <c r="M3656"/>
  <c r="M3655"/>
  <c r="M3654"/>
  <c r="M3653"/>
  <c r="M3652"/>
  <c r="M3651"/>
  <c r="M3673" s="1"/>
  <c r="M3646"/>
  <c r="M3645"/>
  <c r="M3643"/>
  <c r="M3642"/>
  <c r="M3641"/>
  <c r="M3640"/>
  <c r="M3639"/>
  <c r="M3638"/>
  <c r="M3637"/>
  <c r="M3636"/>
  <c r="M3635"/>
  <c r="M3634"/>
  <c r="M3649" s="1"/>
  <c r="M3630"/>
  <c r="M3629"/>
  <c r="M3627"/>
  <c r="M3626"/>
  <c r="M3625"/>
  <c r="M3624"/>
  <c r="M3623"/>
  <c r="M3622"/>
  <c r="M3621"/>
  <c r="M3620"/>
  <c r="M3619"/>
  <c r="M3618"/>
  <c r="M3617"/>
  <c r="M3616"/>
  <c r="M3615"/>
  <c r="M3613"/>
  <c r="M3612"/>
  <c r="M3611"/>
  <c r="M3610"/>
  <c r="M3609"/>
  <c r="L3609"/>
  <c r="M3607"/>
  <c r="M3632" s="1"/>
  <c r="M3604"/>
  <c r="M3603"/>
  <c r="M3602"/>
  <c r="M3601"/>
  <c r="M3600"/>
  <c r="M3599"/>
  <c r="M3598"/>
  <c r="M3597"/>
  <c r="M3596"/>
  <c r="M3595"/>
  <c r="M3594"/>
  <c r="M3605" s="1"/>
  <c r="M3590"/>
  <c r="M3589"/>
  <c r="M3588"/>
  <c r="M3587"/>
  <c r="M3586"/>
  <c r="M3585"/>
  <c r="M3584"/>
  <c r="M3583"/>
  <c r="M3582"/>
  <c r="M3581"/>
  <c r="M3580"/>
  <c r="M3578"/>
  <c r="M3577"/>
  <c r="M3576"/>
  <c r="M3592" s="1"/>
  <c r="M3571"/>
  <c r="M3570"/>
  <c r="M3569"/>
  <c r="M3568"/>
  <c r="M3567"/>
  <c r="M3566"/>
  <c r="M3565"/>
  <c r="M3564"/>
  <c r="M3563"/>
  <c r="M3562"/>
  <c r="M3561"/>
  <c r="M3560"/>
  <c r="M3559"/>
  <c r="M3558"/>
  <c r="M3557"/>
  <c r="M3556"/>
  <c r="M3574" s="1"/>
  <c r="M3552"/>
  <c r="M3551"/>
  <c r="M3550"/>
  <c r="M3549"/>
  <c r="M3548"/>
  <c r="M3547"/>
  <c r="M3554" s="1"/>
  <c r="M3543"/>
  <c r="M3542"/>
  <c r="M3541"/>
  <c r="M3540"/>
  <c r="M3539"/>
  <c r="M3538"/>
  <c r="M3537"/>
  <c r="M3536"/>
  <c r="M3535"/>
  <c r="M3534"/>
  <c r="M3533"/>
  <c r="M3532"/>
  <c r="M3531"/>
  <c r="M3530"/>
  <c r="M3529"/>
  <c r="M3528"/>
  <c r="M3527"/>
  <c r="M3525"/>
  <c r="M3524"/>
  <c r="M3523"/>
  <c r="M3522"/>
  <c r="M3521"/>
  <c r="M3520"/>
  <c r="M3545" s="1"/>
  <c r="M3516"/>
  <c r="M3515"/>
  <c r="M3513"/>
  <c r="M3512"/>
  <c r="M3511"/>
  <c r="M3509"/>
  <c r="M3508"/>
  <c r="M3507"/>
  <c r="M3518" s="1"/>
  <c r="M3503"/>
  <c r="M3502"/>
  <c r="M3500"/>
  <c r="M3499"/>
  <c r="M3498"/>
  <c r="M3497"/>
  <c r="M3496"/>
  <c r="M3495"/>
  <c r="M3494"/>
  <c r="M3493"/>
  <c r="M3505" s="1"/>
  <c r="M3488"/>
  <c r="M3487"/>
  <c r="M3486"/>
  <c r="M3485"/>
  <c r="M3483"/>
  <c r="M3482"/>
  <c r="M3481"/>
  <c r="M3480"/>
  <c r="M3479"/>
  <c r="M3478"/>
  <c r="M3477"/>
  <c r="M3476"/>
  <c r="M3475"/>
  <c r="M3474"/>
  <c r="M3473"/>
  <c r="M3472"/>
  <c r="M3471"/>
  <c r="M3470"/>
  <c r="M3469"/>
  <c r="M3468"/>
  <c r="M3467"/>
  <c r="M3466"/>
  <c r="M3465"/>
  <c r="M3464"/>
  <c r="M3463"/>
  <c r="M3462"/>
  <c r="M3490" s="1"/>
  <c r="M3458"/>
  <c r="M3457"/>
  <c r="M3456"/>
  <c r="M3455"/>
  <c r="M3454"/>
  <c r="M3453"/>
  <c r="M3452"/>
  <c r="M3451"/>
  <c r="M3450"/>
  <c r="M3449"/>
  <c r="M3448"/>
  <c r="M3447"/>
  <c r="M3446"/>
  <c r="M3445"/>
  <c r="M3444"/>
  <c r="M3442"/>
  <c r="M3441"/>
  <c r="M3440"/>
  <c r="M3439"/>
  <c r="M3438"/>
  <c r="M3437"/>
  <c r="M3436"/>
  <c r="M3435"/>
  <c r="M3434"/>
  <c r="M3433"/>
  <c r="M3432"/>
  <c r="M3431"/>
  <c r="M3430"/>
  <c r="M3429"/>
  <c r="M3428"/>
  <c r="M3427"/>
  <c r="M3426"/>
  <c r="M3425"/>
  <c r="M3423"/>
  <c r="M3422"/>
  <c r="M3421"/>
  <c r="M3420"/>
  <c r="M3460" s="1"/>
  <c r="M3416"/>
  <c r="M3415"/>
  <c r="M3414"/>
  <c r="M3413"/>
  <c r="M3412"/>
  <c r="M3411"/>
  <c r="M3410"/>
  <c r="M3409"/>
  <c r="M3408"/>
  <c r="M3407"/>
  <c r="M3406"/>
  <c r="M3405"/>
  <c r="M3404"/>
  <c r="M3402"/>
  <c r="M3401"/>
  <c r="M3400"/>
  <c r="M3398"/>
  <c r="M3397"/>
  <c r="M3396"/>
  <c r="M3395"/>
  <c r="M3394"/>
  <c r="M3392"/>
  <c r="M3391"/>
  <c r="M3390"/>
  <c r="M3389"/>
  <c r="M3388"/>
  <c r="M3387"/>
  <c r="M3386"/>
  <c r="M3385"/>
  <c r="M3384"/>
  <c r="M3383"/>
  <c r="M3382"/>
  <c r="M3381"/>
  <c r="M3380"/>
  <c r="M3379"/>
  <c r="M3418" s="1"/>
  <c r="M3375"/>
  <c r="M3374"/>
  <c r="M3373"/>
  <c r="M3372"/>
  <c r="M3371"/>
  <c r="M3370"/>
  <c r="M3369"/>
  <c r="M3368"/>
  <c r="M3367"/>
  <c r="M3366"/>
  <c r="M3365"/>
  <c r="M3364"/>
  <c r="M3363"/>
  <c r="M3377" s="1"/>
  <c r="M3332"/>
  <c r="M3331"/>
  <c r="M3330"/>
  <c r="M3329"/>
  <c r="M3328"/>
  <c r="M3327"/>
  <c r="M3326"/>
  <c r="M3325"/>
  <c r="M3324"/>
  <c r="M3323"/>
  <c r="M3322"/>
  <c r="M3321"/>
  <c r="M3320"/>
  <c r="M3319"/>
  <c r="M3318"/>
  <c r="M3317"/>
  <c r="M3316"/>
  <c r="M3315"/>
  <c r="M3314"/>
  <c r="M3313"/>
  <c r="M3312"/>
  <c r="M3311"/>
  <c r="M3310"/>
  <c r="M3309"/>
  <c r="M3307"/>
  <c r="M3306"/>
  <c r="M3305"/>
  <c r="M3304"/>
  <c r="M3303"/>
  <c r="M3302"/>
  <c r="M3301"/>
  <c r="M3300"/>
  <c r="M3299"/>
  <c r="M3298"/>
  <c r="M3297"/>
  <c r="M3296"/>
  <c r="M3295"/>
  <c r="M3294"/>
  <c r="M3292"/>
  <c r="M3291"/>
  <c r="M3334" s="1"/>
  <c r="M3287"/>
  <c r="M3285"/>
  <c r="M3284"/>
  <c r="M3283"/>
  <c r="M3281"/>
  <c r="M3280"/>
  <c r="M3279"/>
  <c r="M3278"/>
  <c r="M3277"/>
  <c r="M3276"/>
  <c r="M3275"/>
  <c r="M3274"/>
  <c r="M3273"/>
  <c r="M3272"/>
  <c r="M3271"/>
  <c r="M3270"/>
  <c r="M3269"/>
  <c r="M3268"/>
  <c r="M3267"/>
  <c r="M3266"/>
  <c r="M3265"/>
  <c r="M3264"/>
  <c r="M3263"/>
  <c r="M3262"/>
  <c r="M3261"/>
  <c r="M3260"/>
  <c r="M3259"/>
  <c r="M3258"/>
  <c r="M3289" s="1"/>
  <c r="M3252"/>
  <c r="M3251"/>
  <c r="M3250"/>
  <c r="M3249"/>
  <c r="M3248"/>
  <c r="M3247"/>
  <c r="M3246"/>
  <c r="M3245"/>
  <c r="M3244"/>
  <c r="M3243"/>
  <c r="M3242"/>
  <c r="M3241"/>
  <c r="M3240"/>
  <c r="M3239"/>
  <c r="M3238"/>
  <c r="M3237"/>
  <c r="M3236"/>
  <c r="M3235"/>
  <c r="M3234"/>
  <c r="M3233"/>
  <c r="M3232"/>
  <c r="M3231"/>
  <c r="M3230"/>
  <c r="M3229"/>
  <c r="M3228"/>
  <c r="M3227"/>
  <c r="M3226"/>
  <c r="L3226"/>
  <c r="M3225"/>
  <c r="M3224"/>
  <c r="M3223"/>
  <c r="M3222"/>
  <c r="M3221"/>
  <c r="M3220"/>
  <c r="M3219"/>
  <c r="M3218"/>
  <c r="M3217"/>
  <c r="M3216"/>
  <c r="M3215"/>
  <c r="M3214"/>
  <c r="M3213"/>
  <c r="M3212"/>
  <c r="M3211"/>
  <c r="M3254" s="1"/>
  <c r="M3206"/>
  <c r="M3204"/>
  <c r="M3203"/>
  <c r="M3202"/>
  <c r="M3201"/>
  <c r="M3200"/>
  <c r="M3199"/>
  <c r="M3198"/>
  <c r="M3197"/>
  <c r="M3196"/>
  <c r="M3194"/>
  <c r="M3193"/>
  <c r="M3192"/>
  <c r="M3209" s="1"/>
  <c r="M3187"/>
  <c r="M3186"/>
  <c r="M3185"/>
  <c r="M3184"/>
  <c r="M3183"/>
  <c r="M3182"/>
  <c r="M3180"/>
  <c r="M3190" s="1"/>
  <c r="M3175"/>
  <c r="M3174"/>
  <c r="M3172"/>
  <c r="M3171"/>
  <c r="M3170"/>
  <c r="M3169"/>
  <c r="M3168"/>
  <c r="M3167"/>
  <c r="M3178" s="1"/>
  <c r="M3161"/>
  <c r="M3160"/>
  <c r="M3159"/>
  <c r="M3158"/>
  <c r="M3157"/>
  <c r="M3156"/>
  <c r="M3155"/>
  <c r="M3154"/>
  <c r="M3153"/>
  <c r="M3152"/>
  <c r="M3151"/>
  <c r="M3150"/>
  <c r="M3149"/>
  <c r="M3148"/>
  <c r="M3165" s="1"/>
  <c r="M3143"/>
  <c r="M3142"/>
  <c r="M3141"/>
  <c r="M3140"/>
  <c r="M3139"/>
  <c r="M3138"/>
  <c r="M3137"/>
  <c r="M3136"/>
  <c r="M3135"/>
  <c r="M3134"/>
  <c r="M3133"/>
  <c r="M3132"/>
  <c r="M3131"/>
  <c r="M3130"/>
  <c r="M3129"/>
  <c r="M3146" s="1"/>
  <c r="M3124"/>
  <c r="M3123"/>
  <c r="M3122"/>
  <c r="M3121"/>
  <c r="M3120"/>
  <c r="M3119"/>
  <c r="M3118"/>
  <c r="M3117"/>
  <c r="M3116"/>
  <c r="M3115"/>
  <c r="M3114"/>
  <c r="M3127" s="1"/>
  <c r="M3110"/>
  <c r="M3109"/>
  <c r="M3108"/>
  <c r="M3107"/>
  <c r="M3106"/>
  <c r="M3105"/>
  <c r="M3103"/>
  <c r="M3102"/>
  <c r="M3101"/>
  <c r="M3100"/>
  <c r="M3099"/>
  <c r="M3098"/>
  <c r="M3097"/>
  <c r="M3096"/>
  <c r="M3094"/>
  <c r="M3093"/>
  <c r="M3092"/>
  <c r="M3091"/>
  <c r="M3090"/>
  <c r="M3089"/>
  <c r="M3088"/>
  <c r="M3086"/>
  <c r="M3085"/>
  <c r="M3112" s="1"/>
  <c r="M3080"/>
  <c r="M3079"/>
  <c r="M3078"/>
  <c r="M3076"/>
  <c r="M3075"/>
  <c r="M3074"/>
  <c r="M3073"/>
  <c r="M3072"/>
  <c r="M3071"/>
  <c r="M3069"/>
  <c r="M3068"/>
  <c r="M3083" s="1"/>
  <c r="M3064"/>
  <c r="M3063"/>
  <c r="M3062"/>
  <c r="M3061"/>
  <c r="M3060"/>
  <c r="M3059"/>
  <c r="M3058"/>
  <c r="M3057"/>
  <c r="M3056"/>
  <c r="M3055"/>
  <c r="M3054"/>
  <c r="M3053"/>
  <c r="M3052"/>
  <c r="M3051"/>
  <c r="M3066" s="1"/>
  <c r="M3046"/>
  <c r="M3045"/>
  <c r="M3044"/>
  <c r="M3043"/>
  <c r="M3042"/>
  <c r="M3041"/>
  <c r="M3040"/>
  <c r="M3039"/>
  <c r="M3038"/>
  <c r="M3037"/>
  <c r="M3049" s="1"/>
  <c r="M3033"/>
  <c r="M3032"/>
  <c r="M3031"/>
  <c r="M3030"/>
  <c r="M3029"/>
  <c r="M3028"/>
  <c r="M3027"/>
  <c r="M3026"/>
  <c r="M3025"/>
  <c r="M3024"/>
  <c r="M3023"/>
  <c r="M3035" s="1"/>
  <c r="M3019"/>
  <c r="M3018"/>
  <c r="M3017"/>
  <c r="M3016"/>
  <c r="M3015"/>
  <c r="M3014"/>
  <c r="M3013"/>
  <c r="M3012"/>
  <c r="M3010"/>
  <c r="M3021" s="1"/>
  <c r="M3005"/>
  <c r="M3004"/>
  <c r="M3003"/>
  <c r="M3002"/>
  <c r="M3001"/>
  <c r="M3000"/>
  <c r="M2999"/>
  <c r="M2998"/>
  <c r="M2997"/>
  <c r="M2996"/>
  <c r="M3008" s="1"/>
  <c r="M2992"/>
  <c r="M2991"/>
  <c r="M2990"/>
  <c r="M2989"/>
  <c r="M2988"/>
  <c r="M2987"/>
  <c r="M2986"/>
  <c r="M2984"/>
  <c r="M2982"/>
  <c r="M2994" s="1"/>
  <c r="M2978"/>
  <c r="M2977"/>
  <c r="M2975"/>
  <c r="M2974"/>
  <c r="M2973"/>
  <c r="M2972"/>
  <c r="M2970"/>
  <c r="M2969"/>
  <c r="M2968"/>
  <c r="L2968"/>
  <c r="M2966"/>
  <c r="M2964"/>
  <c r="M2963"/>
  <c r="M2962"/>
  <c r="M2961"/>
  <c r="M2959"/>
  <c r="M2958"/>
  <c r="M2957"/>
  <c r="M2956"/>
  <c r="M2955"/>
  <c r="M2953"/>
  <c r="M2952"/>
  <c r="M2951"/>
  <c r="M2950"/>
  <c r="M2949"/>
  <c r="M2948"/>
  <c r="M2947"/>
  <c r="M2946"/>
  <c r="M2944"/>
  <c r="M2943"/>
  <c r="M2980" s="1"/>
  <c r="M2939"/>
  <c r="M2938"/>
  <c r="M2937"/>
  <c r="M2936"/>
  <c r="M2935"/>
  <c r="M2934"/>
  <c r="M2933"/>
  <c r="M2932"/>
  <c r="M2931"/>
  <c r="M2930"/>
  <c r="M2929"/>
  <c r="M2928"/>
  <c r="M2927"/>
  <c r="M2926"/>
  <c r="M2925"/>
  <c r="M2924"/>
  <c r="M2923"/>
  <c r="M2921"/>
  <c r="M2920"/>
  <c r="M2919"/>
  <c r="M2918"/>
  <c r="M2941" s="1"/>
  <c r="U2914"/>
  <c r="X2914" s="1"/>
  <c r="X2916" s="1"/>
  <c r="X3755" s="1"/>
  <c r="W2864"/>
  <c r="T2864"/>
  <c r="M2858"/>
  <c r="M2857"/>
  <c r="M2856"/>
  <c r="M2855"/>
  <c r="M2854"/>
  <c r="M2853"/>
  <c r="M2852"/>
  <c r="M2851"/>
  <c r="M2850"/>
  <c r="M2849"/>
  <c r="M2848"/>
  <c r="M2847"/>
  <c r="M2845"/>
  <c r="M2844"/>
  <c r="M2843"/>
  <c r="M2842"/>
  <c r="M2841"/>
  <c r="M2840"/>
  <c r="M2839"/>
  <c r="M2838"/>
  <c r="M2837"/>
  <c r="M2836"/>
  <c r="M2835"/>
  <c r="M2834"/>
  <c r="M2833"/>
  <c r="M2832"/>
  <c r="M2831"/>
  <c r="M2830"/>
  <c r="M2829"/>
  <c r="M2828"/>
  <c r="M2827"/>
  <c r="M2826"/>
  <c r="M2825"/>
  <c r="M2824"/>
  <c r="M2822"/>
  <c r="M2821"/>
  <c r="M2820"/>
  <c r="M2819"/>
  <c r="M2818"/>
  <c r="M2817"/>
  <c r="M2816"/>
  <c r="M2815"/>
  <c r="M2814"/>
  <c r="M2813"/>
  <c r="M2812"/>
  <c r="M2811"/>
  <c r="M2810"/>
  <c r="M2809"/>
  <c r="M2808"/>
  <c r="M2807"/>
  <c r="M2806"/>
  <c r="M2805"/>
  <c r="M2804"/>
  <c r="M2803"/>
  <c r="M2802"/>
  <c r="M2801"/>
  <c r="M2861" s="1"/>
  <c r="M2796"/>
  <c r="M2795"/>
  <c r="M2794"/>
  <c r="M2793"/>
  <c r="M2792"/>
  <c r="M2791"/>
  <c r="M2789"/>
  <c r="M2788"/>
  <c r="M2787"/>
  <c r="M2786"/>
  <c r="M2785"/>
  <c r="M2784"/>
  <c r="M2783"/>
  <c r="M2782"/>
  <c r="M2780"/>
  <c r="M2779"/>
  <c r="M2778"/>
  <c r="M2777"/>
  <c r="M2776"/>
  <c r="M2774"/>
  <c r="M2773"/>
  <c r="M2772"/>
  <c r="M2798" s="1"/>
  <c r="H2770"/>
  <c r="M2768"/>
  <c r="M2767"/>
  <c r="M2766"/>
  <c r="M2765"/>
  <c r="M2764"/>
  <c r="M2763"/>
  <c r="M2762"/>
  <c r="M2761"/>
  <c r="M2760"/>
  <c r="M2759"/>
  <c r="M2758"/>
  <c r="M2757"/>
  <c r="M2756"/>
  <c r="M2755"/>
  <c r="M2754"/>
  <c r="M2753"/>
  <c r="M2752"/>
  <c r="M2751"/>
  <c r="M2750"/>
  <c r="M2749"/>
  <c r="M2748"/>
  <c r="M2747"/>
  <c r="M2746"/>
  <c r="M2745"/>
  <c r="M2744"/>
  <c r="M2743"/>
  <c r="M2742"/>
  <c r="M2741"/>
  <c r="M2740"/>
  <c r="M2739"/>
  <c r="M2738"/>
  <c r="M2737"/>
  <c r="M2736"/>
  <c r="M2735"/>
  <c r="M2734"/>
  <c r="M2733"/>
  <c r="M2732"/>
  <c r="M2731"/>
  <c r="M2770" s="1"/>
  <c r="M2727"/>
  <c r="M2726"/>
  <c r="M2725"/>
  <c r="M2724"/>
  <c r="M2723"/>
  <c r="M2722"/>
  <c r="M2721"/>
  <c r="M2720"/>
  <c r="M2719"/>
  <c r="M2718"/>
  <c r="M2717"/>
  <c r="M2716"/>
  <c r="M2715"/>
  <c r="M2714"/>
  <c r="M2713"/>
  <c r="M2712"/>
  <c r="M2711"/>
  <c r="M2710"/>
  <c r="M2709"/>
  <c r="M2729" s="1"/>
  <c r="M2705"/>
  <c r="M2704"/>
  <c r="M2703"/>
  <c r="M2702"/>
  <c r="M2701"/>
  <c r="M2700"/>
  <c r="M2699"/>
  <c r="M2698"/>
  <c r="M2697"/>
  <c r="M2696"/>
  <c r="M2695"/>
  <c r="M2694"/>
  <c r="M2693"/>
  <c r="M2692"/>
  <c r="M2691"/>
  <c r="M2690"/>
  <c r="M2689"/>
  <c r="M2688"/>
  <c r="M2687"/>
  <c r="M2707" s="1"/>
  <c r="M2683"/>
  <c r="L2683"/>
  <c r="M2682"/>
  <c r="M2680"/>
  <c r="M2679"/>
  <c r="M2678"/>
  <c r="M2677"/>
  <c r="M2676"/>
  <c r="M2675"/>
  <c r="M2674"/>
  <c r="M2673"/>
  <c r="M2672"/>
  <c r="M2671"/>
  <c r="M2670"/>
  <c r="M2669"/>
  <c r="M2668"/>
  <c r="M2667"/>
  <c r="M2685" s="1"/>
  <c r="M2663"/>
  <c r="M2662"/>
  <c r="M2661"/>
  <c r="M2660"/>
  <c r="M2659"/>
  <c r="M2658"/>
  <c r="M2657"/>
  <c r="M2656"/>
  <c r="M2655"/>
  <c r="M2654"/>
  <c r="M2653"/>
  <c r="M2652"/>
  <c r="M2651"/>
  <c r="M2650"/>
  <c r="M2649"/>
  <c r="M2648"/>
  <c r="M2647"/>
  <c r="M2645"/>
  <c r="M2644"/>
  <c r="M2643"/>
  <c r="M2642"/>
  <c r="M2641"/>
  <c r="M2640"/>
  <c r="M2639"/>
  <c r="M2638"/>
  <c r="M2637"/>
  <c r="M2636"/>
  <c r="M2635"/>
  <c r="M2634"/>
  <c r="M2633"/>
  <c r="M2632"/>
  <c r="M2631"/>
  <c r="M2630"/>
  <c r="M2629"/>
  <c r="M2628"/>
  <c r="M2627"/>
  <c r="M2626"/>
  <c r="M2625"/>
  <c r="M2624"/>
  <c r="M2665" s="1"/>
  <c r="M2620"/>
  <c r="M2619"/>
  <c r="M2618"/>
  <c r="M2617"/>
  <c r="M2616"/>
  <c r="M2615"/>
  <c r="M2614"/>
  <c r="M2613"/>
  <c r="M2612"/>
  <c r="M2611"/>
  <c r="M2610"/>
  <c r="M2609"/>
  <c r="M2608"/>
  <c r="M2607"/>
  <c r="M2606"/>
  <c r="M2605"/>
  <c r="M2604"/>
  <c r="M2603"/>
  <c r="M2602"/>
  <c r="M2601"/>
  <c r="M2600"/>
  <c r="M2599"/>
  <c r="M2598"/>
  <c r="M2597"/>
  <c r="M2596"/>
  <c r="M2595"/>
  <c r="M2594"/>
  <c r="M2593"/>
  <c r="M2592"/>
  <c r="M2591"/>
  <c r="M2590"/>
  <c r="M2589"/>
  <c r="M2588"/>
  <c r="M2587"/>
  <c r="M2586"/>
  <c r="M2585"/>
  <c r="M2584"/>
  <c r="M2583"/>
  <c r="M2582"/>
  <c r="M2581"/>
  <c r="M2580"/>
  <c r="M2579"/>
  <c r="M2578"/>
  <c r="M2577"/>
  <c r="M2576"/>
  <c r="M2575"/>
  <c r="M2622" s="1"/>
  <c r="M2571"/>
  <c r="M2570"/>
  <c r="M2569"/>
  <c r="M2568"/>
  <c r="M2567"/>
  <c r="M2566"/>
  <c r="M2565"/>
  <c r="M2564"/>
  <c r="M2563"/>
  <c r="M2562"/>
  <c r="M2561"/>
  <c r="M2560"/>
  <c r="M2559"/>
  <c r="M2558"/>
  <c r="M2557"/>
  <c r="M2556"/>
  <c r="M2555"/>
  <c r="M2554"/>
  <c r="M2553"/>
  <c r="M2552"/>
  <c r="M2551"/>
  <c r="M2550"/>
  <c r="M2549"/>
  <c r="M2548"/>
  <c r="M2547"/>
  <c r="M2546"/>
  <c r="M2545"/>
  <c r="M2544"/>
  <c r="M2573" s="1"/>
  <c r="M2540"/>
  <c r="M2539"/>
  <c r="M2538"/>
  <c r="M2537"/>
  <c r="M2536"/>
  <c r="M2535"/>
  <c r="M2534"/>
  <c r="M2533"/>
  <c r="M2532"/>
  <c r="M2531"/>
  <c r="M2530"/>
  <c r="M2529"/>
  <c r="M2528"/>
  <c r="M2527"/>
  <c r="M2526"/>
  <c r="M2525"/>
  <c r="M2524"/>
  <c r="M2523"/>
  <c r="M2522"/>
  <c r="M2521"/>
  <c r="M2520"/>
  <c r="M2519"/>
  <c r="M2518"/>
  <c r="M2517"/>
  <c r="M2516"/>
  <c r="M2515"/>
  <c r="M2514"/>
  <c r="M2513"/>
  <c r="M2542" s="1"/>
  <c r="M2508"/>
  <c r="M2507"/>
  <c r="M2506"/>
  <c r="M2505"/>
  <c r="M2504"/>
  <c r="M2503"/>
  <c r="M2502"/>
  <c r="M2501"/>
  <c r="M2500"/>
  <c r="M2499"/>
  <c r="M2498"/>
  <c r="M2496"/>
  <c r="M2495"/>
  <c r="M2494"/>
  <c r="M2493"/>
  <c r="M2492"/>
  <c r="M2491"/>
  <c r="M2490"/>
  <c r="M2511" s="1"/>
  <c r="M2486"/>
  <c r="M2485"/>
  <c r="M2484"/>
  <c r="M2483"/>
  <c r="M2482"/>
  <c r="M2481"/>
  <c r="M2480"/>
  <c r="M2479"/>
  <c r="M2478"/>
  <c r="M2477"/>
  <c r="M2476"/>
  <c r="M2475"/>
  <c r="M2474"/>
  <c r="M2473"/>
  <c r="M2472"/>
  <c r="M2471"/>
  <c r="M2470"/>
  <c r="M2469"/>
  <c r="M2468"/>
  <c r="M2488" s="1"/>
  <c r="M2464"/>
  <c r="M2463"/>
  <c r="M2462"/>
  <c r="M2461"/>
  <c r="M2460"/>
  <c r="M2459"/>
  <c r="M2458"/>
  <c r="M2457"/>
  <c r="M2456"/>
  <c r="M2455"/>
  <c r="M2454"/>
  <c r="M2453"/>
  <c r="M2451"/>
  <c r="M2450"/>
  <c r="M2448"/>
  <c r="M2447"/>
  <c r="M2446"/>
  <c r="M2445"/>
  <c r="M2444"/>
  <c r="M2443"/>
  <c r="M2442"/>
  <c r="M2441"/>
  <c r="M2440"/>
  <c r="M2439"/>
  <c r="M2466" s="1"/>
  <c r="M2433"/>
  <c r="M2432"/>
  <c r="M2431"/>
  <c r="M2430"/>
  <c r="M2429"/>
  <c r="M2428"/>
  <c r="M2427"/>
  <c r="M2426"/>
  <c r="M2425"/>
  <c r="M2424"/>
  <c r="M2423"/>
  <c r="M2422"/>
  <c r="M2421"/>
  <c r="M2420"/>
  <c r="M2419"/>
  <c r="M2418"/>
  <c r="M2417"/>
  <c r="M2415"/>
  <c r="M2414"/>
  <c r="M2413"/>
  <c r="M2412"/>
  <c r="M2411"/>
  <c r="M2410"/>
  <c r="M2408"/>
  <c r="M2407"/>
  <c r="M2406"/>
  <c r="M2405"/>
  <c r="M2404"/>
  <c r="M2403"/>
  <c r="M2402"/>
  <c r="M2401"/>
  <c r="M2400"/>
  <c r="M2399"/>
  <c r="M2398"/>
  <c r="M2437" s="1"/>
  <c r="M2395"/>
  <c r="M2394"/>
  <c r="M2393"/>
  <c r="M2392"/>
  <c r="M2391"/>
  <c r="M2390"/>
  <c r="M2389"/>
  <c r="M2388"/>
  <c r="M2387"/>
  <c r="M2386"/>
  <c r="M2385"/>
  <c r="M2384"/>
  <c r="M2383"/>
  <c r="M2382"/>
  <c r="M2381"/>
  <c r="M2380"/>
  <c r="M2379"/>
  <c r="M2378"/>
  <c r="M2377"/>
  <c r="M2396" s="1"/>
  <c r="M2373"/>
  <c r="M2372"/>
  <c r="M2370"/>
  <c r="M2369"/>
  <c r="M2368"/>
  <c r="M2367"/>
  <c r="M2366"/>
  <c r="M2365"/>
  <c r="M2364"/>
  <c r="M2363"/>
  <c r="M2362"/>
  <c r="M2361"/>
  <c r="M2360"/>
  <c r="M2359"/>
  <c r="M2358"/>
  <c r="M2357"/>
  <c r="M2356"/>
  <c r="M2355"/>
  <c r="M2354"/>
  <c r="M2353"/>
  <c r="M2352"/>
  <c r="M2351"/>
  <c r="M2350"/>
  <c r="M2349"/>
  <c r="M2348"/>
  <c r="M2347"/>
  <c r="M2346"/>
  <c r="M2375" s="1"/>
  <c r="M2342"/>
  <c r="M2341"/>
  <c r="M2339"/>
  <c r="M2338"/>
  <c r="M2337"/>
  <c r="M2336"/>
  <c r="M2335"/>
  <c r="M2334"/>
  <c r="M2333"/>
  <c r="M2332"/>
  <c r="M2331"/>
  <c r="M2330"/>
  <c r="M2329"/>
  <c r="M2328"/>
  <c r="M2327"/>
  <c r="M2326"/>
  <c r="M2325"/>
  <c r="M2324"/>
  <c r="M2323"/>
  <c r="M2321"/>
  <c r="M2344" s="1"/>
  <c r="M2317"/>
  <c r="M2316"/>
  <c r="M2315"/>
  <c r="M2314"/>
  <c r="M2313"/>
  <c r="M2312"/>
  <c r="M2311"/>
  <c r="M2310"/>
  <c r="M2309"/>
  <c r="M2308"/>
  <c r="M2307"/>
  <c r="M2306"/>
  <c r="M2305"/>
  <c r="M2304"/>
  <c r="M2303"/>
  <c r="M2302"/>
  <c r="M2301"/>
  <c r="M2299"/>
  <c r="M2298"/>
  <c r="M2297"/>
  <c r="M2319" s="1"/>
  <c r="M2296"/>
  <c r="M2292"/>
  <c r="M2291"/>
  <c r="M2290"/>
  <c r="M2289"/>
  <c r="M2288"/>
  <c r="M2287"/>
  <c r="M2286"/>
  <c r="M2283"/>
  <c r="M2282"/>
  <c r="M2281"/>
  <c r="M2279"/>
  <c r="M2278"/>
  <c r="M2277"/>
  <c r="M2276"/>
  <c r="M2275"/>
  <c r="M2274"/>
  <c r="M2273"/>
  <c r="M2272"/>
  <c r="M2271"/>
  <c r="M2270"/>
  <c r="M2269"/>
  <c r="M2268"/>
  <c r="M2266"/>
  <c r="M2265"/>
  <c r="M2264"/>
  <c r="M2263"/>
  <c r="M2294" s="1"/>
  <c r="M2262"/>
  <c r="M2258"/>
  <c r="M2257"/>
  <c r="M2256"/>
  <c r="M2255"/>
  <c r="M2254"/>
  <c r="M2253"/>
  <c r="M2252"/>
  <c r="M2251"/>
  <c r="M2250"/>
  <c r="M2249"/>
  <c r="M2248"/>
  <c r="M2247"/>
  <c r="M2246"/>
  <c r="M2245"/>
  <c r="M2244"/>
  <c r="M2243"/>
  <c r="M2242"/>
  <c r="M2241"/>
  <c r="M2240"/>
  <c r="M2239"/>
  <c r="M2238"/>
  <c r="M2237"/>
  <c r="M2236"/>
  <c r="M2235"/>
  <c r="M2234"/>
  <c r="M2233"/>
  <c r="M2232"/>
  <c r="M2231"/>
  <c r="M2230"/>
  <c r="M2229"/>
  <c r="M2227"/>
  <c r="M2226"/>
  <c r="M2225"/>
  <c r="M2224"/>
  <c r="M2223"/>
  <c r="M2222"/>
  <c r="M2221"/>
  <c r="M2220"/>
  <c r="M2218"/>
  <c r="M2217"/>
  <c r="M2215"/>
  <c r="M2214"/>
  <c r="M2260" s="1"/>
  <c r="M2210"/>
  <c r="M2209"/>
  <c r="M2208"/>
  <c r="M2207"/>
  <c r="M2206"/>
  <c r="M2205"/>
  <c r="M2204"/>
  <c r="M2203"/>
  <c r="M2212" s="1"/>
  <c r="M2199"/>
  <c r="M2198"/>
  <c r="M2197"/>
  <c r="M2196"/>
  <c r="M2195"/>
  <c r="M2194"/>
  <c r="M2193"/>
  <c r="M2192"/>
  <c r="M2191"/>
  <c r="M2190"/>
  <c r="M2189"/>
  <c r="M2188"/>
  <c r="M2187"/>
  <c r="M2186"/>
  <c r="M2185"/>
  <c r="M2184"/>
  <c r="M2183"/>
  <c r="M2182"/>
  <c r="M2201" s="1"/>
  <c r="M2178"/>
  <c r="M2177"/>
  <c r="M2176"/>
  <c r="M2174"/>
  <c r="M2173"/>
  <c r="M2172"/>
  <c r="M2171"/>
  <c r="M2170"/>
  <c r="M2169"/>
  <c r="M2168"/>
  <c r="M2167"/>
  <c r="M2166"/>
  <c r="M2165"/>
  <c r="M2164"/>
  <c r="M2163"/>
  <c r="M2162"/>
  <c r="M2161"/>
  <c r="M2160"/>
  <c r="M2159"/>
  <c r="M2158"/>
  <c r="M2157"/>
  <c r="M2156"/>
  <c r="M2155"/>
  <c r="M2154"/>
  <c r="M2180" s="1"/>
  <c r="M2150"/>
  <c r="M2149"/>
  <c r="M2148"/>
  <c r="M2147"/>
  <c r="M2146"/>
  <c r="M2145"/>
  <c r="M2144"/>
  <c r="M2143"/>
  <c r="M2142"/>
  <c r="M2141"/>
  <c r="M2140"/>
  <c r="M2139"/>
  <c r="M2138"/>
  <c r="M2137"/>
  <c r="M2136"/>
  <c r="M2135"/>
  <c r="M2134"/>
  <c r="M2133"/>
  <c r="M2132"/>
  <c r="M2131"/>
  <c r="M2130"/>
  <c r="M2129"/>
  <c r="M2128"/>
  <c r="M2127"/>
  <c r="M2126"/>
  <c r="M2125"/>
  <c r="M2124"/>
  <c r="M2123"/>
  <c r="M2122"/>
  <c r="M2121"/>
  <c r="M2152" s="1"/>
  <c r="M2117"/>
  <c r="M2116"/>
  <c r="M2115"/>
  <c r="M2114"/>
  <c r="M2113"/>
  <c r="M2112"/>
  <c r="M2111"/>
  <c r="M2110"/>
  <c r="M2109"/>
  <c r="M2108"/>
  <c r="M2107"/>
  <c r="M2105"/>
  <c r="M2104"/>
  <c r="M2103"/>
  <c r="M2102"/>
  <c r="M2101"/>
  <c r="M2100"/>
  <c r="M2099"/>
  <c r="M2098"/>
  <c r="M2097"/>
  <c r="M2096"/>
  <c r="M2095"/>
  <c r="M2094"/>
  <c r="M2093"/>
  <c r="M2092"/>
  <c r="M2091"/>
  <c r="M2090"/>
  <c r="M2089"/>
  <c r="M2088"/>
  <c r="M2087"/>
  <c r="M2086"/>
  <c r="M2085"/>
  <c r="M2084"/>
  <c r="M2083"/>
  <c r="M2082"/>
  <c r="M2081"/>
  <c r="M2080"/>
  <c r="M2079"/>
  <c r="M2119" s="1"/>
  <c r="M2075"/>
  <c r="M2074"/>
  <c r="M2073"/>
  <c r="M2072"/>
  <c r="M2071"/>
  <c r="M2070"/>
  <c r="M2068"/>
  <c r="M2067"/>
  <c r="M2066"/>
  <c r="M2065"/>
  <c r="M2064"/>
  <c r="M2063"/>
  <c r="M2062"/>
  <c r="M2061"/>
  <c r="M2060"/>
  <c r="M2059"/>
  <c r="M2058"/>
  <c r="M2057"/>
  <c r="M2056"/>
  <c r="M2055"/>
  <c r="M2054"/>
  <c r="M2053"/>
  <c r="M2052"/>
  <c r="M2051"/>
  <c r="M2077" s="1"/>
  <c r="H2049"/>
  <c r="M2047"/>
  <c r="M2046"/>
  <c r="M2045"/>
  <c r="M2044"/>
  <c r="M2043"/>
  <c r="M2042"/>
  <c r="M2041"/>
  <c r="M2040"/>
  <c r="M2038"/>
  <c r="M2037"/>
  <c r="M2036"/>
  <c r="M2049" s="1"/>
  <c r="M2031"/>
  <c r="M2030"/>
  <c r="M2029"/>
  <c r="M2028"/>
  <c r="M2027"/>
  <c r="M2026"/>
  <c r="M2025"/>
  <c r="M2024"/>
  <c r="M2023"/>
  <c r="M2022"/>
  <c r="M2020"/>
  <c r="M2019"/>
  <c r="M2018"/>
  <c r="M2017"/>
  <c r="M2016"/>
  <c r="M2015"/>
  <c r="M2014"/>
  <c r="M2013"/>
  <c r="M2012"/>
  <c r="M2011"/>
  <c r="M2010"/>
  <c r="M2009"/>
  <c r="M2008"/>
  <c r="M2007"/>
  <c r="M2006"/>
  <c r="M2005"/>
  <c r="M2034" s="1"/>
  <c r="M2001"/>
  <c r="M2000"/>
  <c r="M1999"/>
  <c r="M1998"/>
  <c r="M1997"/>
  <c r="M1996"/>
  <c r="M1995"/>
  <c r="M1994"/>
  <c r="M1993"/>
  <c r="M1992"/>
  <c r="M1991"/>
  <c r="M1990"/>
  <c r="M1989"/>
  <c r="M1988"/>
  <c r="M1987"/>
  <c r="M1986"/>
  <c r="M1985"/>
  <c r="M1984"/>
  <c r="M1983"/>
  <c r="M1982"/>
  <c r="M1981"/>
  <c r="M1980"/>
  <c r="M1979"/>
  <c r="M1978"/>
  <c r="M1976"/>
  <c r="M1975"/>
  <c r="M1974"/>
  <c r="M1973"/>
  <c r="M1971"/>
  <c r="M1970"/>
  <c r="M2003" s="1"/>
  <c r="M1966"/>
  <c r="M1965"/>
  <c r="M1964"/>
  <c r="M1963"/>
  <c r="M1962"/>
  <c r="M1961"/>
  <c r="M1960"/>
  <c r="M1959"/>
  <c r="M1958"/>
  <c r="M1957"/>
  <c r="M1956"/>
  <c r="M1955"/>
  <c r="M1954"/>
  <c r="M1953"/>
  <c r="M1952"/>
  <c r="M1951"/>
  <c r="M1950"/>
  <c r="M1949"/>
  <c r="M1948"/>
  <c r="M1947"/>
  <c r="M1946"/>
  <c r="M1945"/>
  <c r="M1944"/>
  <c r="M1943"/>
  <c r="M1942"/>
  <c r="M1941"/>
  <c r="M1940"/>
  <c r="M1939"/>
  <c r="M1938"/>
  <c r="M1937"/>
  <c r="M1936"/>
  <c r="M1935"/>
  <c r="M1934"/>
  <c r="M1933"/>
  <c r="M1932"/>
  <c r="M1931"/>
  <c r="M1929"/>
  <c r="M1928"/>
  <c r="M1927"/>
  <c r="M1926"/>
  <c r="M1925"/>
  <c r="M1924"/>
  <c r="M1923"/>
  <c r="M1922"/>
  <c r="M1921"/>
  <c r="M1920"/>
  <c r="M1968" s="1"/>
  <c r="M1919"/>
  <c r="M1915"/>
  <c r="M1914"/>
  <c r="M1913"/>
  <c r="M1912"/>
  <c r="M1911"/>
  <c r="M1910"/>
  <c r="M1909"/>
  <c r="M1908"/>
  <c r="M1907"/>
  <c r="M1906"/>
  <c r="M1905"/>
  <c r="M1904"/>
  <c r="M1903"/>
  <c r="M1902"/>
  <c r="M1901"/>
  <c r="M1900"/>
  <c r="M1899"/>
  <c r="M1898"/>
  <c r="M1897"/>
  <c r="M1896"/>
  <c r="M1895"/>
  <c r="M1894"/>
  <c r="M1893"/>
  <c r="M1892"/>
  <c r="M1890"/>
  <c r="M1889"/>
  <c r="M1888"/>
  <c r="M1887"/>
  <c r="M1886"/>
  <c r="M1885"/>
  <c r="M1884"/>
  <c r="M1883"/>
  <c r="M1882"/>
  <c r="M1881"/>
  <c r="M1880"/>
  <c r="M1879"/>
  <c r="M1878"/>
  <c r="M1877"/>
  <c r="M1876"/>
  <c r="M1875"/>
  <c r="M1874"/>
  <c r="M1873"/>
  <c r="M1872"/>
  <c r="M1871"/>
  <c r="M1870"/>
  <c r="M1869"/>
  <c r="M1867"/>
  <c r="M1866"/>
  <c r="M1865"/>
  <c r="M1863"/>
  <c r="M1862"/>
  <c r="M1861"/>
  <c r="M1860"/>
  <c r="M1859"/>
  <c r="M1857"/>
  <c r="M1856"/>
  <c r="M1917" s="1"/>
  <c r="M1850"/>
  <c r="M1849"/>
  <c r="M1847"/>
  <c r="M1846"/>
  <c r="M1845"/>
  <c r="M1844"/>
  <c r="M1843"/>
  <c r="M1842"/>
  <c r="M1841"/>
  <c r="M1840"/>
  <c r="M1839"/>
  <c r="M1838"/>
  <c r="M1837"/>
  <c r="M1836"/>
  <c r="M1835"/>
  <c r="M1834"/>
  <c r="M1833"/>
  <c r="M1832"/>
  <c r="M1830"/>
  <c r="M1829"/>
  <c r="M1828"/>
  <c r="M1823"/>
  <c r="M1822"/>
  <c r="M1821"/>
  <c r="M1820"/>
  <c r="M1819"/>
  <c r="M1818"/>
  <c r="M1817"/>
  <c r="M1816"/>
  <c r="M1815"/>
  <c r="M1814"/>
  <c r="M1813"/>
  <c r="M1812"/>
  <c r="M1854" s="1"/>
  <c r="M1809"/>
  <c r="M1808"/>
  <c r="M1807"/>
  <c r="M1806"/>
  <c r="M1805"/>
  <c r="M1804"/>
  <c r="M1803"/>
  <c r="M1802"/>
  <c r="M1801"/>
  <c r="M1800"/>
  <c r="M1799"/>
  <c r="M1798"/>
  <c r="M1797"/>
  <c r="M1796"/>
  <c r="M1795"/>
  <c r="M1794"/>
  <c r="M1793"/>
  <c r="M1792"/>
  <c r="M1791"/>
  <c r="M1790"/>
  <c r="M1789"/>
  <c r="M1788"/>
  <c r="M1787"/>
  <c r="M1785"/>
  <c r="M1784"/>
  <c r="M1783"/>
  <c r="M1782"/>
  <c r="M1781"/>
  <c r="M1780"/>
  <c r="M1779"/>
  <c r="M1778"/>
  <c r="M1777"/>
  <c r="M1776"/>
  <c r="M1775"/>
  <c r="M1774"/>
  <c r="M1773"/>
  <c r="M1772"/>
  <c r="M1771"/>
  <c r="M1770"/>
  <c r="M1769"/>
  <c r="M1768"/>
  <c r="M1767"/>
  <c r="M1766"/>
  <c r="M1765"/>
  <c r="M1764"/>
  <c r="M1763"/>
  <c r="M1762"/>
  <c r="M1761"/>
  <c r="M1760"/>
  <c r="M1759"/>
  <c r="M1758"/>
  <c r="M1757"/>
  <c r="M1756"/>
  <c r="M1755"/>
  <c r="M1754"/>
  <c r="M1753"/>
  <c r="M1752"/>
  <c r="M1810" s="1"/>
  <c r="M1748"/>
  <c r="M1747"/>
  <c r="M1746"/>
  <c r="M1745"/>
  <c r="M1744"/>
  <c r="M1743"/>
  <c r="M1742"/>
  <c r="M1741"/>
  <c r="M1740"/>
  <c r="M1739"/>
  <c r="M1738"/>
  <c r="M1737"/>
  <c r="M1736"/>
  <c r="M1735"/>
  <c r="M1734"/>
  <c r="M1733"/>
  <c r="M1731"/>
  <c r="M1730"/>
  <c r="M1729"/>
  <c r="M1728"/>
  <c r="M1727"/>
  <c r="M1726"/>
  <c r="M1725"/>
  <c r="M1724"/>
  <c r="M1723"/>
  <c r="M1722"/>
  <c r="M1721"/>
  <c r="M1720"/>
  <c r="M1719"/>
  <c r="M1718"/>
  <c r="M1717"/>
  <c r="M1716"/>
  <c r="M1715"/>
  <c r="M1714"/>
  <c r="M1713"/>
  <c r="M1712"/>
  <c r="M1711"/>
  <c r="M1750" s="1"/>
  <c r="M1707"/>
  <c r="M1706"/>
  <c r="M1705"/>
  <c r="M1704"/>
  <c r="M1703"/>
  <c r="M1702"/>
  <c r="M1701"/>
  <c r="M1700"/>
  <c r="M1699"/>
  <c r="M1698"/>
  <c r="M1697"/>
  <c r="M1696"/>
  <c r="M1695"/>
  <c r="M1694"/>
  <c r="M1693"/>
  <c r="M1692"/>
  <c r="M1691"/>
  <c r="M1690"/>
  <c r="M1689"/>
  <c r="M1688"/>
  <c r="M1687"/>
  <c r="M1686"/>
  <c r="M1685"/>
  <c r="M1684"/>
  <c r="M1683"/>
  <c r="M1682"/>
  <c r="M1681"/>
  <c r="M1680"/>
  <c r="M1679"/>
  <c r="M1678"/>
  <c r="M1677"/>
  <c r="M1676"/>
  <c r="M1674"/>
  <c r="M1673"/>
  <c r="M1672"/>
  <c r="M1671"/>
  <c r="M1670"/>
  <c r="M1669"/>
  <c r="M1668"/>
  <c r="M1667"/>
  <c r="M1666"/>
  <c r="M1665"/>
  <c r="M1664"/>
  <c r="M1663"/>
  <c r="M1662"/>
  <c r="M1661"/>
  <c r="M1660"/>
  <c r="M1659"/>
  <c r="M1658"/>
  <c r="M1656"/>
  <c r="M1655"/>
  <c r="M1654"/>
  <c r="M1653"/>
  <c r="M1652"/>
  <c r="M1651"/>
  <c r="M1649"/>
  <c r="M1648"/>
  <c r="M1647"/>
  <c r="M1709" s="1"/>
  <c r="M1643"/>
  <c r="M1642"/>
  <c r="M1645" s="1"/>
  <c r="M1641"/>
  <c r="M1636"/>
  <c r="M1635"/>
  <c r="M1634"/>
  <c r="M1633"/>
  <c r="M1631"/>
  <c r="M1630"/>
  <c r="M1639" s="1"/>
  <c r="M1626"/>
  <c r="I1626"/>
  <c r="M1625"/>
  <c r="I1625"/>
  <c r="M1624"/>
  <c r="I1624"/>
  <c r="M1623"/>
  <c r="I1623"/>
  <c r="M1622"/>
  <c r="I1622"/>
  <c r="M1621"/>
  <c r="I1621"/>
  <c r="M1620"/>
  <c r="I1620"/>
  <c r="M1619"/>
  <c r="I1619"/>
  <c r="M1618"/>
  <c r="I1618"/>
  <c r="M1617"/>
  <c r="I1617"/>
  <c r="M1616"/>
  <c r="I1616"/>
  <c r="M1615"/>
  <c r="I1615"/>
  <c r="M1614"/>
  <c r="I1614"/>
  <c r="M1613"/>
  <c r="I1613"/>
  <c r="M1612"/>
  <c r="I1612"/>
  <c r="M1611"/>
  <c r="I1611"/>
  <c r="M1610"/>
  <c r="I1610"/>
  <c r="M1609"/>
  <c r="I1609"/>
  <c r="M1608"/>
  <c r="I1608"/>
  <c r="M1607"/>
  <c r="I1607"/>
  <c r="M1606"/>
  <c r="I1606"/>
  <c r="M1605"/>
  <c r="I1605"/>
  <c r="M1604"/>
  <c r="I1604"/>
  <c r="M1603"/>
  <c r="I1603"/>
  <c r="M1602"/>
  <c r="I1602"/>
  <c r="M1601"/>
  <c r="I1601"/>
  <c r="M1600"/>
  <c r="I1600"/>
  <c r="M1599"/>
  <c r="I1599"/>
  <c r="M1598"/>
  <c r="I1598"/>
  <c r="M1597"/>
  <c r="I1597"/>
  <c r="M1596"/>
  <c r="M1628" s="1"/>
  <c r="I1596"/>
  <c r="M1594"/>
  <c r="M1592"/>
  <c r="I1592"/>
  <c r="M1590"/>
  <c r="I1590"/>
  <c r="M1589"/>
  <c r="I1589"/>
  <c r="M1588"/>
  <c r="I1588"/>
  <c r="M1587"/>
  <c r="I1587"/>
  <c r="M1586"/>
  <c r="I1586"/>
  <c r="M1585"/>
  <c r="I1585"/>
  <c r="M1584"/>
  <c r="I1584"/>
  <c r="M1583"/>
  <c r="I1583"/>
  <c r="M1582"/>
  <c r="I1582"/>
  <c r="M1581"/>
  <c r="I1581"/>
  <c r="M1579"/>
  <c r="I1579"/>
  <c r="M1578"/>
  <c r="I1578"/>
  <c r="M1577"/>
  <c r="I1577"/>
  <c r="M1576"/>
  <c r="I1576"/>
  <c r="M1575"/>
  <c r="I1575"/>
  <c r="M1574"/>
  <c r="I1574"/>
  <c r="M1570"/>
  <c r="I1570"/>
  <c r="M1569"/>
  <c r="I1569"/>
  <c r="M1568"/>
  <c r="I1568"/>
  <c r="M1567"/>
  <c r="I1567"/>
  <c r="M1566"/>
  <c r="I1566"/>
  <c r="M1564"/>
  <c r="I1564"/>
  <c r="M1563"/>
  <c r="I1563"/>
  <c r="M1562"/>
  <c r="I1562"/>
  <c r="M1561"/>
  <c r="I1561"/>
  <c r="M1560"/>
  <c r="I1560"/>
  <c r="M1559"/>
  <c r="I1559"/>
  <c r="M1558"/>
  <c r="I1558"/>
  <c r="M1557"/>
  <c r="I1557"/>
  <c r="M1556"/>
  <c r="I1556"/>
  <c r="M1555"/>
  <c r="I1555"/>
  <c r="M1554"/>
  <c r="I1554"/>
  <c r="M1553"/>
  <c r="I1553"/>
  <c r="M1551"/>
  <c r="I1551"/>
  <c r="M1550"/>
  <c r="I1550"/>
  <c r="M1548"/>
  <c r="I1548"/>
  <c r="M1547"/>
  <c r="I1547"/>
  <c r="M1546"/>
  <c r="I1546"/>
  <c r="M1545"/>
  <c r="I1545"/>
  <c r="M1543"/>
  <c r="I1543"/>
  <c r="M1542"/>
  <c r="M1572" s="1"/>
  <c r="I1542"/>
  <c r="M1540"/>
  <c r="M1538"/>
  <c r="I1538"/>
  <c r="M1537"/>
  <c r="I1537"/>
  <c r="M1536"/>
  <c r="I1536"/>
  <c r="M1535"/>
  <c r="I1535"/>
  <c r="M1534"/>
  <c r="I1534"/>
  <c r="M1533"/>
  <c r="I1533"/>
  <c r="M1532"/>
  <c r="I1532"/>
  <c r="M1531"/>
  <c r="I1531"/>
  <c r="M1530"/>
  <c r="I1530"/>
  <c r="M1529"/>
  <c r="I1529"/>
  <c r="M1528"/>
  <c r="I1528"/>
  <c r="M1527"/>
  <c r="I1527"/>
  <c r="M1526"/>
  <c r="I1526"/>
  <c r="M1525"/>
  <c r="I1525"/>
  <c r="M1524"/>
  <c r="I1524"/>
  <c r="M1523"/>
  <c r="I1523"/>
  <c r="M1522"/>
  <c r="I1522"/>
  <c r="M1521"/>
  <c r="I1521"/>
  <c r="M1520"/>
  <c r="I1520"/>
  <c r="M1519"/>
  <c r="I1519"/>
  <c r="M1518"/>
  <c r="I1518"/>
  <c r="M1517"/>
  <c r="I1517"/>
  <c r="M1515"/>
  <c r="I1515"/>
  <c r="M1514"/>
  <c r="I1514"/>
  <c r="M1511"/>
  <c r="I1511"/>
  <c r="M1510"/>
  <c r="I1510"/>
  <c r="M1509"/>
  <c r="I1509"/>
  <c r="M1508"/>
  <c r="I1508"/>
  <c r="M1507"/>
  <c r="I1507"/>
  <c r="M1506"/>
  <c r="I1506"/>
  <c r="M1505"/>
  <c r="I1505"/>
  <c r="I1504"/>
  <c r="M1503"/>
  <c r="I1503"/>
  <c r="M1502"/>
  <c r="I1502"/>
  <c r="M1501"/>
  <c r="I1501"/>
  <c r="M1500"/>
  <c r="I1500"/>
  <c r="M1499"/>
  <c r="I1499"/>
  <c r="I1498"/>
  <c r="I1497"/>
  <c r="I1496"/>
  <c r="M1495"/>
  <c r="I1495"/>
  <c r="M1494"/>
  <c r="I1494"/>
  <c r="I1493"/>
  <c r="M1492"/>
  <c r="I1492"/>
  <c r="I1491"/>
  <c r="I1490"/>
  <c r="I1489"/>
  <c r="I1488"/>
  <c r="I1487"/>
  <c r="I1486"/>
  <c r="M1485"/>
  <c r="I1485"/>
  <c r="M1484"/>
  <c r="I1484"/>
  <c r="M1483"/>
  <c r="I1483"/>
  <c r="M1482"/>
  <c r="I1482"/>
  <c r="I1481"/>
  <c r="I1480"/>
  <c r="M1479"/>
  <c r="I1479"/>
  <c r="M1478"/>
  <c r="I1478"/>
  <c r="I1477"/>
  <c r="M1476"/>
  <c r="I1476"/>
  <c r="M1475"/>
  <c r="I1475"/>
  <c r="M1474"/>
  <c r="I1474"/>
  <c r="M1473"/>
  <c r="I1473"/>
  <c r="M1472"/>
  <c r="I1472"/>
  <c r="M1471"/>
  <c r="I1471"/>
  <c r="M1470"/>
  <c r="M1469"/>
  <c r="I1469"/>
  <c r="I1468"/>
  <c r="I1466"/>
  <c r="I1465"/>
  <c r="M1464"/>
  <c r="I1464"/>
  <c r="I1463"/>
  <c r="I1462"/>
  <c r="I1461"/>
  <c r="I1460"/>
  <c r="M1459"/>
  <c r="I1459"/>
  <c r="M1458"/>
  <c r="I1458"/>
  <c r="I1457"/>
  <c r="I1456"/>
  <c r="I1455"/>
  <c r="M1454"/>
  <c r="I1454"/>
  <c r="M1453"/>
  <c r="I1453"/>
  <c r="M1452"/>
  <c r="I1452"/>
  <c r="M1451"/>
  <c r="I1451"/>
  <c r="I1450"/>
  <c r="M1449"/>
  <c r="I1449"/>
  <c r="M1448"/>
  <c r="I1448"/>
  <c r="M1447"/>
  <c r="I1447"/>
  <c r="I1446"/>
  <c r="M1445"/>
  <c r="I1445"/>
  <c r="M1444"/>
  <c r="I1444"/>
  <c r="M1443"/>
  <c r="I1443"/>
  <c r="I1442"/>
  <c r="I1441"/>
  <c r="I1440"/>
  <c r="M1439"/>
  <c r="M1512" s="1"/>
  <c r="I1439"/>
  <c r="G1437"/>
  <c r="M1435"/>
  <c r="H1435"/>
  <c r="M1434"/>
  <c r="H1434"/>
  <c r="M1433"/>
  <c r="H1433"/>
  <c r="M1432"/>
  <c r="H1432"/>
  <c r="M1431"/>
  <c r="H1431"/>
  <c r="M1430"/>
  <c r="H1430"/>
  <c r="M1429"/>
  <c r="H1429"/>
  <c r="M1428"/>
  <c r="H1428"/>
  <c r="M1427"/>
  <c r="H1427"/>
  <c r="M1426"/>
  <c r="H1426"/>
  <c r="M1425"/>
  <c r="H1425"/>
  <c r="M1424"/>
  <c r="M1437" s="1"/>
  <c r="H1424"/>
  <c r="M1420"/>
  <c r="H1420"/>
  <c r="M1419"/>
  <c r="H1419"/>
  <c r="M1417"/>
  <c r="H1417"/>
  <c r="M1416"/>
  <c r="H1416"/>
  <c r="M1415"/>
  <c r="H1415"/>
  <c r="M1414"/>
  <c r="H1414"/>
  <c r="M1413"/>
  <c r="H1413"/>
  <c r="M1412"/>
  <c r="H1412"/>
  <c r="M1411"/>
  <c r="H1411"/>
  <c r="M1410"/>
  <c r="H1410"/>
  <c r="M1409"/>
  <c r="H1409"/>
  <c r="M1408"/>
  <c r="H1408"/>
  <c r="M1407"/>
  <c r="M1406"/>
  <c r="M1405"/>
  <c r="H1405"/>
  <c r="M1404"/>
  <c r="H1404"/>
  <c r="M1403"/>
  <c r="H1403"/>
  <c r="M1402"/>
  <c r="H1402"/>
  <c r="M1401"/>
  <c r="H1401"/>
  <c r="M1400"/>
  <c r="H1400"/>
  <c r="M1399"/>
  <c r="H1399"/>
  <c r="M1398"/>
  <c r="H1398"/>
  <c r="M1397"/>
  <c r="H1397"/>
  <c r="M1396"/>
  <c r="H1396"/>
  <c r="M1395"/>
  <c r="H1395"/>
  <c r="M1394"/>
  <c r="H1394"/>
  <c r="M1393"/>
  <c r="H1393"/>
  <c r="M1392"/>
  <c r="H1392"/>
  <c r="M1391"/>
  <c r="H1391"/>
  <c r="M1390"/>
  <c r="H1390"/>
  <c r="M1389"/>
  <c r="H1389"/>
  <c r="M1388"/>
  <c r="H1388"/>
  <c r="M1387"/>
  <c r="H1387"/>
  <c r="M1385"/>
  <c r="H1385"/>
  <c r="M1384"/>
  <c r="H1384"/>
  <c r="M1383"/>
  <c r="H1383"/>
  <c r="M1382"/>
  <c r="H1382"/>
  <c r="M1381"/>
  <c r="H1381"/>
  <c r="M1379"/>
  <c r="H1379"/>
  <c r="M1378"/>
  <c r="H1378"/>
  <c r="M1377"/>
  <c r="H1377"/>
  <c r="H1376"/>
  <c r="M1375"/>
  <c r="H1375"/>
  <c r="M1374"/>
  <c r="H1374"/>
  <c r="M1373"/>
  <c r="H1373"/>
  <c r="M1372"/>
  <c r="H1372"/>
  <c r="M1371"/>
  <c r="H1371"/>
  <c r="M1370"/>
  <c r="H1370"/>
  <c r="M1369"/>
  <c r="H1369"/>
  <c r="M1368"/>
  <c r="H1368"/>
  <c r="M1367"/>
  <c r="H1367"/>
  <c r="M1366"/>
  <c r="H1366"/>
  <c r="M1365"/>
  <c r="H1365"/>
  <c r="M1364"/>
  <c r="H1364"/>
  <c r="M1363"/>
  <c r="H1363"/>
  <c r="M1362"/>
  <c r="H1362"/>
  <c r="M1361"/>
  <c r="M1421" s="1"/>
  <c r="M1360"/>
  <c r="H1360"/>
  <c r="M1359"/>
  <c r="H1359"/>
  <c r="M1358"/>
  <c r="H1358"/>
  <c r="M1357"/>
  <c r="H1357"/>
  <c r="M1356"/>
  <c r="H1356"/>
  <c r="M1355"/>
  <c r="H1355"/>
  <c r="M1354"/>
  <c r="H1354"/>
  <c r="M1353"/>
  <c r="H1353"/>
  <c r="M1352"/>
  <c r="H1352"/>
  <c r="M1351"/>
  <c r="H1351"/>
  <c r="M1350"/>
  <c r="H1350"/>
  <c r="M1349"/>
  <c r="H1349"/>
  <c r="M1346"/>
  <c r="H1346"/>
  <c r="M1345"/>
  <c r="H1345"/>
  <c r="M1343"/>
  <c r="H1343"/>
  <c r="M1342"/>
  <c r="H1342"/>
  <c r="M1341"/>
  <c r="H1341"/>
  <c r="M1339"/>
  <c r="H1339"/>
  <c r="M1338"/>
  <c r="H1338"/>
  <c r="M1337"/>
  <c r="H1337"/>
  <c r="M1336"/>
  <c r="H1336"/>
  <c r="M1335"/>
  <c r="H1335"/>
  <c r="M1334"/>
  <c r="H1334"/>
  <c r="M1332"/>
  <c r="H1332"/>
  <c r="M1331"/>
  <c r="H1331"/>
  <c r="M1330"/>
  <c r="H1330"/>
  <c r="M1329"/>
  <c r="H1329"/>
  <c r="M1328"/>
  <c r="H1328"/>
  <c r="M1327"/>
  <c r="H1327"/>
  <c r="M1326"/>
  <c r="H1326"/>
  <c r="M1325"/>
  <c r="H1325"/>
  <c r="M1323"/>
  <c r="H1323"/>
  <c r="M1322"/>
  <c r="H1322"/>
  <c r="M1321"/>
  <c r="H1321"/>
  <c r="M1320"/>
  <c r="H1320"/>
  <c r="M1319"/>
  <c r="H1319"/>
  <c r="M1318"/>
  <c r="H1318"/>
  <c r="M1317"/>
  <c r="H1317"/>
  <c r="M1315"/>
  <c r="H1315"/>
  <c r="M1314"/>
  <c r="H1314"/>
  <c r="M1313"/>
  <c r="H1313"/>
  <c r="M1312"/>
  <c r="H1312"/>
  <c r="M1311"/>
  <c r="H1311"/>
  <c r="M1310"/>
  <c r="H1310"/>
  <c r="M1309"/>
  <c r="H1309"/>
  <c r="M1308"/>
  <c r="H1308"/>
  <c r="M1307"/>
  <c r="H1307"/>
  <c r="M1306"/>
  <c r="H1306"/>
  <c r="M1305"/>
  <c r="H1305"/>
  <c r="M1304"/>
  <c r="H1304"/>
  <c r="M1303"/>
  <c r="H1303"/>
  <c r="M1302"/>
  <c r="H1302"/>
  <c r="M1301"/>
  <c r="H1301"/>
  <c r="M1300"/>
  <c r="H1300"/>
  <c r="M1299"/>
  <c r="H1299"/>
  <c r="M1298"/>
  <c r="H1298"/>
  <c r="M1297"/>
  <c r="H1297"/>
  <c r="M1296"/>
  <c r="H1296"/>
  <c r="M1295"/>
  <c r="H1295"/>
  <c r="M1294"/>
  <c r="H1294"/>
  <c r="M1293"/>
  <c r="H1293"/>
  <c r="M1292"/>
  <c r="H1292"/>
  <c r="M1290"/>
  <c r="H1290"/>
  <c r="M1289"/>
  <c r="H1289"/>
  <c r="M1288"/>
  <c r="H1288"/>
  <c r="M1287"/>
  <c r="H1287"/>
  <c r="M1286"/>
  <c r="H1286"/>
  <c r="M1285"/>
  <c r="H1285"/>
  <c r="M1283"/>
  <c r="M1347" s="1"/>
  <c r="H1283"/>
  <c r="M1281"/>
  <c r="M1280"/>
  <c r="H1280"/>
  <c r="M1279"/>
  <c r="H1279"/>
  <c r="M1278"/>
  <c r="H1278"/>
  <c r="M1277"/>
  <c r="H1277"/>
  <c r="M1276"/>
  <c r="H1276"/>
  <c r="M1275"/>
  <c r="H1275"/>
  <c r="M1274"/>
  <c r="H1274"/>
  <c r="M1273"/>
  <c r="H1273"/>
  <c r="M1272"/>
  <c r="H1272"/>
  <c r="M1271"/>
  <c r="H1271"/>
  <c r="M1270"/>
  <c r="H1270"/>
  <c r="M1269"/>
  <c r="H1269"/>
  <c r="M1268"/>
  <c r="H1268"/>
  <c r="M1267"/>
  <c r="H1267"/>
  <c r="M1266"/>
  <c r="H1266"/>
  <c r="M1265"/>
  <c r="H1265"/>
  <c r="M1264"/>
  <c r="H1264"/>
  <c r="M1263"/>
  <c r="H1263"/>
  <c r="M1262"/>
  <c r="H1262"/>
  <c r="M1261"/>
  <c r="H1261"/>
  <c r="M1260"/>
  <c r="H1260"/>
  <c r="M1259"/>
  <c r="H1259"/>
  <c r="M1258"/>
  <c r="H1258"/>
  <c r="M1257"/>
  <c r="H1257"/>
  <c r="M1255"/>
  <c r="H1255"/>
  <c r="M1252"/>
  <c r="H1252"/>
  <c r="M1251"/>
  <c r="H1251"/>
  <c r="M1250"/>
  <c r="H1250"/>
  <c r="M1249"/>
  <c r="H1249"/>
  <c r="M1248"/>
  <c r="H1248"/>
  <c r="M1247"/>
  <c r="H1247"/>
  <c r="M1246"/>
  <c r="H1246"/>
  <c r="M1245"/>
  <c r="H1245"/>
  <c r="M1244"/>
  <c r="H1244"/>
  <c r="M1243"/>
  <c r="H1243"/>
  <c r="M1242"/>
  <c r="H1242"/>
  <c r="M1241"/>
  <c r="H1241"/>
  <c r="M1240"/>
  <c r="H1240"/>
  <c r="M1239"/>
  <c r="H1239"/>
  <c r="M1238"/>
  <c r="H1238"/>
  <c r="M1237"/>
  <c r="H1237"/>
  <c r="M1236"/>
  <c r="M1235"/>
  <c r="H1235"/>
  <c r="M1234"/>
  <c r="M1233"/>
  <c r="M1232"/>
  <c r="H1232"/>
  <c r="M1231"/>
  <c r="H1231"/>
  <c r="M1230"/>
  <c r="M1229"/>
  <c r="H1229"/>
  <c r="M1228"/>
  <c r="H1228"/>
  <c r="M1227"/>
  <c r="H1227"/>
  <c r="M1226"/>
  <c r="H1226"/>
  <c r="M1225"/>
  <c r="M1224"/>
  <c r="H1224"/>
  <c r="M1223"/>
  <c r="H1223"/>
  <c r="M1222"/>
  <c r="H1222"/>
  <c r="M1221"/>
  <c r="H1221"/>
  <c r="M1220"/>
  <c r="H1220"/>
  <c r="M1219"/>
  <c r="H1219"/>
  <c r="M1218"/>
  <c r="H1218"/>
  <c r="M1217"/>
  <c r="H1217"/>
  <c r="M1216"/>
  <c r="H1216"/>
  <c r="M1215"/>
  <c r="H1215"/>
  <c r="M1214"/>
  <c r="H1214"/>
  <c r="M1213"/>
  <c r="H1213"/>
  <c r="M1212"/>
  <c r="H1212"/>
  <c r="M1211"/>
  <c r="H1211"/>
  <c r="M1210"/>
  <c r="H1210"/>
  <c r="M1209"/>
  <c r="H1209"/>
  <c r="M1208"/>
  <c r="H1208"/>
  <c r="M1207"/>
  <c r="H1207"/>
  <c r="M1206"/>
  <c r="H1206"/>
  <c r="M1205"/>
  <c r="H1205"/>
  <c r="M1204"/>
  <c r="H1204"/>
  <c r="M1203"/>
  <c r="H1203"/>
  <c r="M1202"/>
  <c r="H1202"/>
  <c r="M1201"/>
  <c r="H1201"/>
  <c r="M1200"/>
  <c r="M1198"/>
  <c r="H1198"/>
  <c r="M1197"/>
  <c r="M1196"/>
  <c r="M1253" s="1"/>
  <c r="H1196"/>
  <c r="M1193"/>
  <c r="H1193"/>
  <c r="M1192"/>
  <c r="M1191"/>
  <c r="H1191"/>
  <c r="M1190"/>
  <c r="H1190"/>
  <c r="M1189"/>
  <c r="H1189"/>
  <c r="M1188"/>
  <c r="H1188"/>
  <c r="M1187"/>
  <c r="M1186"/>
  <c r="H1186"/>
  <c r="M1185"/>
  <c r="H1185"/>
  <c r="M1184"/>
  <c r="H1184"/>
  <c r="M1183"/>
  <c r="H1183"/>
  <c r="M1182"/>
  <c r="H1182"/>
  <c r="M1181"/>
  <c r="H1181"/>
  <c r="M1180"/>
  <c r="H1180"/>
  <c r="M1179"/>
  <c r="H1179"/>
  <c r="M1178"/>
  <c r="H1178"/>
  <c r="M1177"/>
  <c r="H1177"/>
  <c r="M1176"/>
  <c r="H1176"/>
  <c r="M1175"/>
  <c r="H1175"/>
  <c r="M1174"/>
  <c r="H1174"/>
  <c r="M1173"/>
  <c r="H1173"/>
  <c r="M1172"/>
  <c r="H1172"/>
  <c r="M1171"/>
  <c r="H1171"/>
  <c r="M1170"/>
  <c r="H1170"/>
  <c r="M1169"/>
  <c r="H1169"/>
  <c r="M1168"/>
  <c r="H1168"/>
  <c r="M1167"/>
  <c r="H1167"/>
  <c r="M1166"/>
  <c r="H1166"/>
  <c r="M1165"/>
  <c r="H1165"/>
  <c r="M1164"/>
  <c r="H1164"/>
  <c r="M1163"/>
  <c r="H1163"/>
  <c r="M1162"/>
  <c r="H1162"/>
  <c r="M1161"/>
  <c r="H1161"/>
  <c r="M1159"/>
  <c r="H1159"/>
  <c r="M1158"/>
  <c r="H1158"/>
  <c r="M1157"/>
  <c r="H1157"/>
  <c r="M1156"/>
  <c r="H1156"/>
  <c r="M1155"/>
  <c r="H1155"/>
  <c r="M1154"/>
  <c r="H1154"/>
  <c r="M1153"/>
  <c r="H1153"/>
  <c r="M1152"/>
  <c r="H1152"/>
  <c r="M1151"/>
  <c r="H1151"/>
  <c r="M1150"/>
  <c r="H1150"/>
  <c r="H1149"/>
  <c r="M1148"/>
  <c r="H1148"/>
  <c r="M1147"/>
  <c r="H1147"/>
  <c r="M1146"/>
  <c r="H1146"/>
  <c r="M1145"/>
  <c r="H1145"/>
  <c r="M1144"/>
  <c r="H1144"/>
  <c r="M1143"/>
  <c r="H1143"/>
  <c r="M1142"/>
  <c r="H1142"/>
  <c r="M1141"/>
  <c r="H1141"/>
  <c r="M1140"/>
  <c r="H1140"/>
  <c r="M1139"/>
  <c r="H1139"/>
  <c r="M1138"/>
  <c r="H1138"/>
  <c r="M1137"/>
  <c r="H1137"/>
  <c r="M1136"/>
  <c r="H1136"/>
  <c r="M1135"/>
  <c r="H1135"/>
  <c r="M1134"/>
  <c r="H1134"/>
  <c r="M1133"/>
  <c r="H1133"/>
  <c r="M1131"/>
  <c r="H1131"/>
  <c r="M1130"/>
  <c r="M1129"/>
  <c r="H1129"/>
  <c r="M1128"/>
  <c r="H1128"/>
  <c r="M1127"/>
  <c r="H1127"/>
  <c r="M1126"/>
  <c r="M1125"/>
  <c r="H1125"/>
  <c r="M1124"/>
  <c r="H1124"/>
  <c r="M1123"/>
  <c r="H1123"/>
  <c r="M1122"/>
  <c r="H1122"/>
  <c r="M1121"/>
  <c r="H1121"/>
  <c r="M1120"/>
  <c r="H1120"/>
  <c r="M1119"/>
  <c r="H1119"/>
  <c r="M1118"/>
  <c r="H1118"/>
  <c r="M1117"/>
  <c r="M1194" s="1"/>
  <c r="H1117"/>
  <c r="M1113"/>
  <c r="H1113"/>
  <c r="M1112"/>
  <c r="H1112"/>
  <c r="M1111"/>
  <c r="H1111"/>
  <c r="M1110"/>
  <c r="H1110"/>
  <c r="M1109"/>
  <c r="H1109"/>
  <c r="M1108"/>
  <c r="H1108"/>
  <c r="M1107"/>
  <c r="H1107"/>
  <c r="M1106"/>
  <c r="H1106"/>
  <c r="M1105"/>
  <c r="H1105"/>
  <c r="M1104"/>
  <c r="H1104"/>
  <c r="M1103"/>
  <c r="H1103"/>
  <c r="M1102"/>
  <c r="H1102"/>
  <c r="M1101"/>
  <c r="H1101"/>
  <c r="M1100"/>
  <c r="H1100"/>
  <c r="M1099"/>
  <c r="H1099"/>
  <c r="M1098"/>
  <c r="H1098"/>
  <c r="M1097"/>
  <c r="H1097"/>
  <c r="M1096"/>
  <c r="H1096"/>
  <c r="M1095"/>
  <c r="H1095"/>
  <c r="M1094"/>
  <c r="I1094"/>
  <c r="H1094"/>
  <c r="M1093"/>
  <c r="H1093"/>
  <c r="M1092"/>
  <c r="H1092"/>
  <c r="M1091"/>
  <c r="H1091"/>
  <c r="M1090"/>
  <c r="H1090"/>
  <c r="M1089"/>
  <c r="H1089"/>
  <c r="M1088"/>
  <c r="H1088"/>
  <c r="M1087"/>
  <c r="H1087"/>
  <c r="M1086"/>
  <c r="H1086"/>
  <c r="M1084"/>
  <c r="H1084"/>
  <c r="M1083"/>
  <c r="H1083"/>
  <c r="M1082"/>
  <c r="M1115" s="1"/>
  <c r="H1082"/>
  <c r="M1078"/>
  <c r="H1078"/>
  <c r="M1077"/>
  <c r="H1077"/>
  <c r="M1076"/>
  <c r="H1076"/>
  <c r="M1075"/>
  <c r="H1075"/>
  <c r="M1074"/>
  <c r="H1074"/>
  <c r="M1073"/>
  <c r="H1073"/>
  <c r="M1072"/>
  <c r="H1072"/>
  <c r="M1071"/>
  <c r="H1071"/>
  <c r="M1070"/>
  <c r="H1070"/>
  <c r="M1069"/>
  <c r="H1069"/>
  <c r="M1068"/>
  <c r="H1068"/>
  <c r="M1067"/>
  <c r="H1067"/>
  <c r="M1066"/>
  <c r="H1066"/>
  <c r="M1065"/>
  <c r="H1065"/>
  <c r="M1064"/>
  <c r="I1064"/>
  <c r="M1063"/>
  <c r="H1063"/>
  <c r="M1062"/>
  <c r="H1062"/>
  <c r="M1061"/>
  <c r="H1061"/>
  <c r="M1060"/>
  <c r="H1060"/>
  <c r="M1059"/>
  <c r="H1059"/>
  <c r="M1058"/>
  <c r="H1058"/>
  <c r="M1057"/>
  <c r="H1057"/>
  <c r="M1056"/>
  <c r="H1056"/>
  <c r="M1055"/>
  <c r="H1055"/>
  <c r="M1054"/>
  <c r="H1054"/>
  <c r="M1052"/>
  <c r="H1052"/>
  <c r="M1051"/>
  <c r="H1051"/>
  <c r="M1049"/>
  <c r="H1049"/>
  <c r="M1048"/>
  <c r="H1048"/>
  <c r="M1047"/>
  <c r="H1047"/>
  <c r="M1046"/>
  <c r="H1046"/>
  <c r="M1045"/>
  <c r="H1045"/>
  <c r="M1044"/>
  <c r="H1044"/>
  <c r="M1043"/>
  <c r="H1043"/>
  <c r="M1042"/>
  <c r="H1042"/>
  <c r="M1041"/>
  <c r="H1041"/>
  <c r="M1040"/>
  <c r="H1040"/>
  <c r="M1039"/>
  <c r="H1039"/>
  <c r="M1038"/>
  <c r="H1038"/>
  <c r="M1037"/>
  <c r="H1037"/>
  <c r="M1036"/>
  <c r="H1036"/>
  <c r="M1035"/>
  <c r="M1034"/>
  <c r="H1034"/>
  <c r="M1033"/>
  <c r="H1033"/>
  <c r="M1032"/>
  <c r="H1032"/>
  <c r="M1031"/>
  <c r="H1031"/>
  <c r="M1030"/>
  <c r="H1030"/>
  <c r="M1029"/>
  <c r="H1029"/>
  <c r="M1028"/>
  <c r="H1028"/>
  <c r="M1027"/>
  <c r="H1027"/>
  <c r="M1026"/>
  <c r="H1026"/>
  <c r="M1025"/>
  <c r="H1025"/>
  <c r="M1023"/>
  <c r="H1023"/>
  <c r="M1022"/>
  <c r="H1022"/>
  <c r="M1021"/>
  <c r="H1021"/>
  <c r="M1020"/>
  <c r="H1020"/>
  <c r="M1019"/>
  <c r="H1019"/>
  <c r="M1018"/>
  <c r="M1017"/>
  <c r="H1017"/>
  <c r="M1016"/>
  <c r="H1016"/>
  <c r="M1015"/>
  <c r="H1015"/>
  <c r="M1014"/>
  <c r="H1014"/>
  <c r="M1013"/>
  <c r="M1080" s="1"/>
  <c r="M1009"/>
  <c r="H1009"/>
  <c r="M1008"/>
  <c r="H1008"/>
  <c r="M1007"/>
  <c r="H1007"/>
  <c r="M1005"/>
  <c r="H1005"/>
  <c r="M1004"/>
  <c r="H1004"/>
  <c r="M1003"/>
  <c r="H1003"/>
  <c r="M1002"/>
  <c r="H1002"/>
  <c r="M1001"/>
  <c r="H1001"/>
  <c r="M1000"/>
  <c r="H1000"/>
  <c r="M999"/>
  <c r="H999"/>
  <c r="M998"/>
  <c r="H998"/>
  <c r="M997"/>
  <c r="H997"/>
  <c r="M996"/>
  <c r="H996"/>
  <c r="M995"/>
  <c r="H995"/>
  <c r="M994"/>
  <c r="H994"/>
  <c r="M993"/>
  <c r="H993"/>
  <c r="M991"/>
  <c r="H991"/>
  <c r="M990"/>
  <c r="H990"/>
  <c r="M988"/>
  <c r="H988"/>
  <c r="M987"/>
  <c r="H987"/>
  <c r="M986"/>
  <c r="H986"/>
  <c r="M985"/>
  <c r="H985"/>
  <c r="M984"/>
  <c r="H984"/>
  <c r="M983"/>
  <c r="H983"/>
  <c r="M982"/>
  <c r="H982"/>
  <c r="M981"/>
  <c r="H981"/>
  <c r="M980"/>
  <c r="H980"/>
  <c r="M979"/>
  <c r="H979"/>
  <c r="M978"/>
  <c r="H978"/>
  <c r="M977"/>
  <c r="H977"/>
  <c r="M976"/>
  <c r="H976"/>
  <c r="M975"/>
  <c r="M1011" s="1"/>
  <c r="H975"/>
  <c r="M971"/>
  <c r="M970"/>
  <c r="M969"/>
  <c r="H969"/>
  <c r="M968"/>
  <c r="H968"/>
  <c r="M966"/>
  <c r="H966"/>
  <c r="M965"/>
  <c r="H965"/>
  <c r="M963"/>
  <c r="H963"/>
  <c r="M962"/>
  <c r="H962"/>
  <c r="M961"/>
  <c r="H961"/>
  <c r="M960"/>
  <c r="H960"/>
  <c r="M959"/>
  <c r="H959"/>
  <c r="M958"/>
  <c r="H958"/>
  <c r="M957"/>
  <c r="H957"/>
  <c r="M956"/>
  <c r="H956"/>
  <c r="M955"/>
  <c r="H955"/>
  <c r="M954"/>
  <c r="H954"/>
  <c r="M953"/>
  <c r="H953"/>
  <c r="M952"/>
  <c r="H952"/>
  <c r="M951"/>
  <c r="H951"/>
  <c r="M950"/>
  <c r="M949"/>
  <c r="H949"/>
  <c r="M948"/>
  <c r="H948"/>
  <c r="M947"/>
  <c r="H947"/>
  <c r="M946"/>
  <c r="H946"/>
  <c r="M945"/>
  <c r="H945"/>
  <c r="M944"/>
  <c r="H944"/>
  <c r="M943"/>
  <c r="H943"/>
  <c r="M942"/>
  <c r="H942"/>
  <c r="M941"/>
  <c r="H941"/>
  <c r="M940"/>
  <c r="H940"/>
  <c r="M938"/>
  <c r="H938"/>
  <c r="M937"/>
  <c r="H937"/>
  <c r="M936"/>
  <c r="H936"/>
  <c r="M935"/>
  <c r="H935"/>
  <c r="M934"/>
  <c r="H934"/>
  <c r="M933"/>
  <c r="H933"/>
  <c r="M932"/>
  <c r="H932"/>
  <c r="M931"/>
  <c r="H931"/>
  <c r="M930"/>
  <c r="H930"/>
  <c r="H929"/>
  <c r="M928"/>
  <c r="H928"/>
  <c r="M927"/>
  <c r="H927"/>
  <c r="M926"/>
  <c r="H926"/>
  <c r="H925"/>
  <c r="M924"/>
  <c r="H924"/>
  <c r="M923"/>
  <c r="H923"/>
  <c r="M922"/>
  <c r="H922"/>
  <c r="M921"/>
  <c r="H921"/>
  <c r="M920"/>
  <c r="H920"/>
  <c r="M919"/>
  <c r="H919"/>
  <c r="M918"/>
  <c r="H918"/>
  <c r="M917"/>
  <c r="M972" s="1"/>
  <c r="H917"/>
  <c r="M913"/>
  <c r="H913"/>
  <c r="M912"/>
  <c r="H912"/>
  <c r="M911"/>
  <c r="H911"/>
  <c r="M910"/>
  <c r="H910"/>
  <c r="M909"/>
  <c r="H909"/>
  <c r="M908"/>
  <c r="H908"/>
  <c r="M907"/>
  <c r="H907"/>
  <c r="M906"/>
  <c r="H906"/>
  <c r="M905"/>
  <c r="H905"/>
  <c r="M904"/>
  <c r="H904"/>
  <c r="M903"/>
  <c r="H903"/>
  <c r="M902"/>
  <c r="H902"/>
  <c r="H901"/>
  <c r="M900"/>
  <c r="H900"/>
  <c r="M899"/>
  <c r="H899"/>
  <c r="M898"/>
  <c r="H898"/>
  <c r="M897"/>
  <c r="H897"/>
  <c r="M896"/>
  <c r="H896"/>
  <c r="M895"/>
  <c r="H895"/>
  <c r="M894"/>
  <c r="H894"/>
  <c r="M893"/>
  <c r="H893"/>
  <c r="M892"/>
  <c r="H892"/>
  <c r="M891"/>
  <c r="H891"/>
  <c r="M889"/>
  <c r="H889"/>
  <c r="M888"/>
  <c r="H888"/>
  <c r="H887"/>
  <c r="M886"/>
  <c r="H886"/>
  <c r="M885"/>
  <c r="H885"/>
  <c r="M884"/>
  <c r="H884"/>
  <c r="M883"/>
  <c r="H883"/>
  <c r="M882"/>
  <c r="H882"/>
  <c r="M881"/>
  <c r="H881"/>
  <c r="M880"/>
  <c r="H880"/>
  <c r="M879"/>
  <c r="H879"/>
  <c r="M878"/>
  <c r="H878"/>
  <c r="M877"/>
  <c r="M915" s="1"/>
  <c r="H877"/>
  <c r="M874"/>
  <c r="H874"/>
  <c r="M873"/>
  <c r="H873"/>
  <c r="M872"/>
  <c r="H872"/>
  <c r="M871"/>
  <c r="H871"/>
  <c r="M870"/>
  <c r="H870"/>
  <c r="M868"/>
  <c r="H868"/>
  <c r="M867"/>
  <c r="H867"/>
  <c r="M866"/>
  <c r="H866"/>
  <c r="M865"/>
  <c r="H865"/>
  <c r="M864"/>
  <c r="H864"/>
  <c r="M863"/>
  <c r="H863"/>
  <c r="M862"/>
  <c r="H862"/>
  <c r="M861"/>
  <c r="H861"/>
  <c r="M860"/>
  <c r="H860"/>
  <c r="M858"/>
  <c r="H858"/>
  <c r="M857"/>
  <c r="H857"/>
  <c r="M856"/>
  <c r="H856"/>
  <c r="M855"/>
  <c r="H855"/>
  <c r="M854"/>
  <c r="H854"/>
  <c r="M853"/>
  <c r="H853"/>
  <c r="M852"/>
  <c r="H852"/>
  <c r="M851"/>
  <c r="H851"/>
  <c r="M850"/>
  <c r="H850"/>
  <c r="M849"/>
  <c r="H849"/>
  <c r="M848"/>
  <c r="H848"/>
  <c r="M847"/>
  <c r="H847"/>
  <c r="M846"/>
  <c r="H846"/>
  <c r="M845"/>
  <c r="H845"/>
  <c r="M844"/>
  <c r="H844"/>
  <c r="M843"/>
  <c r="H843"/>
  <c r="M841"/>
  <c r="H841"/>
  <c r="M840"/>
  <c r="H840"/>
  <c r="M839"/>
  <c r="H839"/>
  <c r="M838"/>
  <c r="H838"/>
  <c r="M837"/>
  <c r="H837"/>
  <c r="M836"/>
  <c r="H836"/>
  <c r="M835"/>
  <c r="H835"/>
  <c r="M834"/>
  <c r="H834"/>
  <c r="M833"/>
  <c r="H833"/>
  <c r="M832"/>
  <c r="H832"/>
  <c r="M831"/>
  <c r="H831"/>
  <c r="M830"/>
  <c r="H830"/>
  <c r="M829"/>
  <c r="H829"/>
  <c r="M828"/>
  <c r="H828"/>
  <c r="M827"/>
  <c r="H827"/>
  <c r="M826"/>
  <c r="H826"/>
  <c r="M825"/>
  <c r="H825"/>
  <c r="M824"/>
  <c r="H824"/>
  <c r="M823"/>
  <c r="M875" s="1"/>
  <c r="H823"/>
  <c r="M820"/>
  <c r="H820"/>
  <c r="M819"/>
  <c r="H819"/>
  <c r="M818"/>
  <c r="H818"/>
  <c r="M817"/>
  <c r="H817"/>
  <c r="M816"/>
  <c r="H816"/>
  <c r="M815"/>
  <c r="H815"/>
  <c r="M814"/>
  <c r="H814"/>
  <c r="M813"/>
  <c r="H813"/>
  <c r="M812"/>
  <c r="H812"/>
  <c r="M811"/>
  <c r="H811"/>
  <c r="M810"/>
  <c r="H810"/>
  <c r="M808"/>
  <c r="H808"/>
  <c r="M807"/>
  <c r="H807"/>
  <c r="M806"/>
  <c r="H806"/>
  <c r="M805"/>
  <c r="H805"/>
  <c r="M804"/>
  <c r="H804"/>
  <c r="M803"/>
  <c r="H803"/>
  <c r="M802"/>
  <c r="H802"/>
  <c r="M801"/>
  <c r="H801"/>
  <c r="M800"/>
  <c r="M799"/>
  <c r="H799"/>
  <c r="M798"/>
  <c r="H798"/>
  <c r="M797"/>
  <c r="H797"/>
  <c r="M796"/>
  <c r="H796"/>
  <c r="M795"/>
  <c r="H795"/>
  <c r="M794"/>
  <c r="H794"/>
  <c r="M793"/>
  <c r="H793"/>
  <c r="M792"/>
  <c r="H792"/>
  <c r="M791"/>
  <c r="H791"/>
  <c r="M790"/>
  <c r="H790"/>
  <c r="M789"/>
  <c r="H789"/>
  <c r="M788"/>
  <c r="H788"/>
  <c r="M787"/>
  <c r="M821" s="1"/>
  <c r="H787"/>
  <c r="M783"/>
  <c r="M782"/>
  <c r="H782"/>
  <c r="M781"/>
  <c r="H781"/>
  <c r="M780"/>
  <c r="H780"/>
  <c r="M779"/>
  <c r="H779"/>
  <c r="M778"/>
  <c r="H778"/>
  <c r="M777"/>
  <c r="H777"/>
  <c r="M776"/>
  <c r="H776"/>
  <c r="M775"/>
  <c r="H775"/>
  <c r="M774"/>
  <c r="M773"/>
  <c r="H773"/>
  <c r="M772"/>
  <c r="H772"/>
  <c r="M771"/>
  <c r="H771"/>
  <c r="M770"/>
  <c r="H770"/>
  <c r="M769"/>
  <c r="H769"/>
  <c r="M768"/>
  <c r="H768"/>
  <c r="M767"/>
  <c r="H767"/>
  <c r="M766"/>
  <c r="H766"/>
  <c r="M765"/>
  <c r="H765"/>
  <c r="M764"/>
  <c r="H764"/>
  <c r="M763"/>
  <c r="H763"/>
  <c r="M762"/>
  <c r="H762"/>
  <c r="M761"/>
  <c r="H761"/>
  <c r="M760"/>
  <c r="H760"/>
  <c r="M759"/>
  <c r="H759"/>
  <c r="M758"/>
  <c r="H758"/>
  <c r="M757"/>
  <c r="H757"/>
  <c r="M755"/>
  <c r="M753"/>
  <c r="H753"/>
  <c r="M752"/>
  <c r="H752"/>
  <c r="M751"/>
  <c r="H751"/>
  <c r="M750"/>
  <c r="M785" s="1"/>
  <c r="H750"/>
  <c r="M747"/>
  <c r="H747"/>
  <c r="M746"/>
  <c r="H746"/>
  <c r="M745"/>
  <c r="H745"/>
  <c r="M744"/>
  <c r="H744"/>
  <c r="M743"/>
  <c r="H743"/>
  <c r="M742"/>
  <c r="H742"/>
  <c r="M741"/>
  <c r="H741"/>
  <c r="M740"/>
  <c r="H740"/>
  <c r="M739"/>
  <c r="H739"/>
  <c r="M738"/>
  <c r="H738"/>
  <c r="M737"/>
  <c r="H737"/>
  <c r="M736"/>
  <c r="H736"/>
  <c r="M735"/>
  <c r="H735"/>
  <c r="M734"/>
  <c r="H734"/>
  <c r="M733"/>
  <c r="H733"/>
  <c r="M732"/>
  <c r="M730"/>
  <c r="H730"/>
  <c r="M729"/>
  <c r="H729"/>
  <c r="M728"/>
  <c r="H728"/>
  <c r="M727"/>
  <c r="H727"/>
  <c r="M726"/>
  <c r="H726"/>
  <c r="M724"/>
  <c r="H724"/>
  <c r="M723"/>
  <c r="H723"/>
  <c r="M722"/>
  <c r="H722"/>
  <c r="M721"/>
  <c r="H721"/>
  <c r="M720"/>
  <c r="H720"/>
  <c r="M719"/>
  <c r="H719"/>
  <c r="M718"/>
  <c r="H718"/>
  <c r="M717"/>
  <c r="M716"/>
  <c r="H716"/>
  <c r="M715"/>
  <c r="H715"/>
  <c r="M714"/>
  <c r="H714"/>
  <c r="M713"/>
  <c r="H713"/>
  <c r="M712"/>
  <c r="H712"/>
  <c r="M711"/>
  <c r="H711"/>
  <c r="M710"/>
  <c r="H710"/>
  <c r="M709"/>
  <c r="H709"/>
  <c r="M708"/>
  <c r="H708"/>
  <c r="M707"/>
  <c r="H707"/>
  <c r="M706"/>
  <c r="H706"/>
  <c r="M704"/>
  <c r="H704"/>
  <c r="M703"/>
  <c r="M748" s="1"/>
  <c r="H703"/>
  <c r="H698"/>
  <c r="M697"/>
  <c r="H697"/>
  <c r="M695"/>
  <c r="H695"/>
  <c r="M694"/>
  <c r="H694"/>
  <c r="M693"/>
  <c r="H693"/>
  <c r="M692"/>
  <c r="H692"/>
  <c r="M691"/>
  <c r="H691"/>
  <c r="M690"/>
  <c r="H690"/>
  <c r="M689"/>
  <c r="H689"/>
  <c r="M688"/>
  <c r="H688"/>
  <c r="M687"/>
  <c r="H687"/>
  <c r="M686"/>
  <c r="H686"/>
  <c r="M685"/>
  <c r="H685"/>
  <c r="M684"/>
  <c r="H684"/>
  <c r="M683"/>
  <c r="H683"/>
  <c r="M682"/>
  <c r="H682"/>
  <c r="M681"/>
  <c r="H681"/>
  <c r="M680"/>
  <c r="H680"/>
  <c r="M679"/>
  <c r="H679"/>
  <c r="M678"/>
  <c r="H678"/>
  <c r="M677"/>
  <c r="H677"/>
  <c r="M675"/>
  <c r="H675"/>
  <c r="M674"/>
  <c r="H674"/>
  <c r="M673"/>
  <c r="H673"/>
  <c r="M672"/>
  <c r="H672"/>
  <c r="M671"/>
  <c r="H671"/>
  <c r="M670"/>
  <c r="H670"/>
  <c r="M669"/>
  <c r="H669"/>
  <c r="M668"/>
  <c r="H668"/>
  <c r="M667"/>
  <c r="H667"/>
  <c r="M666"/>
  <c r="H666"/>
  <c r="M665"/>
  <c r="H665"/>
  <c r="M664"/>
  <c r="H664"/>
  <c r="M663"/>
  <c r="H663"/>
  <c r="M662"/>
  <c r="H662"/>
  <c r="M661"/>
  <c r="H661"/>
  <c r="M660"/>
  <c r="H660"/>
  <c r="M659"/>
  <c r="H659"/>
  <c r="M658"/>
  <c r="H658"/>
  <c r="M657"/>
  <c r="H657"/>
  <c r="M656"/>
  <c r="H656"/>
  <c r="M655"/>
  <c r="M701" s="1"/>
  <c r="H655"/>
  <c r="M651"/>
  <c r="H651"/>
  <c r="M650"/>
  <c r="H650"/>
  <c r="M649"/>
  <c r="H649"/>
  <c r="M648"/>
  <c r="H648"/>
  <c r="M647"/>
  <c r="H647"/>
  <c r="M646"/>
  <c r="H646"/>
  <c r="M645"/>
  <c r="H645"/>
  <c r="M644"/>
  <c r="H644"/>
  <c r="M643"/>
  <c r="H643"/>
  <c r="M642"/>
  <c r="M641"/>
  <c r="H641"/>
  <c r="M640"/>
  <c r="H640"/>
  <c r="M639"/>
  <c r="H639"/>
  <c r="M638"/>
  <c r="H638"/>
  <c r="M637"/>
  <c r="H637"/>
  <c r="M636"/>
  <c r="H636"/>
  <c r="M635"/>
  <c r="H635"/>
  <c r="M634"/>
  <c r="H634"/>
  <c r="M633"/>
  <c r="H633"/>
  <c r="M632"/>
  <c r="H632"/>
  <c r="M631"/>
  <c r="H631"/>
  <c r="M630"/>
  <c r="H630"/>
  <c r="M628"/>
  <c r="H628"/>
  <c r="M627"/>
  <c r="H627"/>
  <c r="M626"/>
  <c r="H626"/>
  <c r="M625"/>
  <c r="H625"/>
  <c r="M624"/>
  <c r="H624"/>
  <c r="M623"/>
  <c r="H623"/>
  <c r="M622"/>
  <c r="H622"/>
  <c r="M621"/>
  <c r="H621"/>
  <c r="M620"/>
  <c r="H620"/>
  <c r="M619"/>
  <c r="H619"/>
  <c r="M618"/>
  <c r="H618"/>
  <c r="M616"/>
  <c r="H616"/>
  <c r="M615"/>
  <c r="H615"/>
  <c r="M614"/>
  <c r="H614"/>
  <c r="M613"/>
  <c r="H613"/>
  <c r="M612"/>
  <c r="H612"/>
  <c r="M611"/>
  <c r="H611"/>
  <c r="M610"/>
  <c r="H610"/>
  <c r="M609"/>
  <c r="H609"/>
  <c r="M608"/>
  <c r="H608"/>
  <c r="M607"/>
  <c r="H607"/>
  <c r="M606"/>
  <c r="H606"/>
  <c r="M605"/>
  <c r="H605"/>
  <c r="M604"/>
  <c r="H604"/>
  <c r="M603"/>
  <c r="H603"/>
  <c r="M602"/>
  <c r="H602"/>
  <c r="M601"/>
  <c r="H601"/>
  <c r="M599"/>
  <c r="H599"/>
  <c r="M598"/>
  <c r="H598"/>
  <c r="M597"/>
  <c r="H597"/>
  <c r="M596"/>
  <c r="H596"/>
  <c r="M595"/>
  <c r="H595"/>
  <c r="M594"/>
  <c r="H594"/>
  <c r="M593"/>
  <c r="H593"/>
  <c r="M592"/>
  <c r="H592"/>
  <c r="M591"/>
  <c r="H591"/>
  <c r="M590"/>
  <c r="H590"/>
  <c r="M588"/>
  <c r="H588"/>
  <c r="M587"/>
  <c r="H587"/>
  <c r="M586"/>
  <c r="H586"/>
  <c r="M585"/>
  <c r="H585"/>
  <c r="M584"/>
  <c r="H584"/>
  <c r="M583"/>
  <c r="M653" s="1"/>
  <c r="H583"/>
  <c r="M580"/>
  <c r="H580"/>
  <c r="M579"/>
  <c r="H579"/>
  <c r="M578"/>
  <c r="H578"/>
  <c r="M577"/>
  <c r="H577"/>
  <c r="M576"/>
  <c r="H576"/>
  <c r="M575"/>
  <c r="H575"/>
  <c r="M574"/>
  <c r="H574"/>
  <c r="M573"/>
  <c r="H573"/>
  <c r="M572"/>
  <c r="H572"/>
  <c r="M571"/>
  <c r="H571"/>
  <c r="M570"/>
  <c r="H570"/>
  <c r="M569"/>
  <c r="H569"/>
  <c r="M568"/>
  <c r="H568"/>
  <c r="M567"/>
  <c r="H567"/>
  <c r="M566"/>
  <c r="H566"/>
  <c r="M564"/>
  <c r="H564"/>
  <c r="M563"/>
  <c r="H563"/>
  <c r="M562"/>
  <c r="H562"/>
  <c r="M561"/>
  <c r="H561"/>
  <c r="M560"/>
  <c r="H560"/>
  <c r="M559"/>
  <c r="H559"/>
  <c r="M558"/>
  <c r="H558"/>
  <c r="M557"/>
  <c r="H557"/>
  <c r="M556"/>
  <c r="H556"/>
  <c r="M555"/>
  <c r="H555"/>
  <c r="M554"/>
  <c r="H554"/>
  <c r="M553"/>
  <c r="H553"/>
  <c r="M552"/>
  <c r="H552"/>
  <c r="M551"/>
  <c r="H551"/>
  <c r="M550"/>
  <c r="H550"/>
  <c r="M549"/>
  <c r="H549"/>
  <c r="M548"/>
  <c r="M581" s="1"/>
  <c r="H548"/>
  <c r="M545"/>
  <c r="H545"/>
  <c r="M544"/>
  <c r="H544"/>
  <c r="M543"/>
  <c r="H543"/>
  <c r="M542"/>
  <c r="H542"/>
  <c r="M541"/>
  <c r="H541"/>
  <c r="M540"/>
  <c r="H540"/>
  <c r="M539"/>
  <c r="H539"/>
  <c r="M538"/>
  <c r="H538"/>
  <c r="M537"/>
  <c r="M536"/>
  <c r="H536"/>
  <c r="M535"/>
  <c r="H535"/>
  <c r="M534"/>
  <c r="H534"/>
  <c r="M533"/>
  <c r="H533"/>
  <c r="M532"/>
  <c r="H532"/>
  <c r="M531"/>
  <c r="H531"/>
  <c r="M529"/>
  <c r="H529"/>
  <c r="M528"/>
  <c r="H528"/>
  <c r="M527"/>
  <c r="H527"/>
  <c r="M526"/>
  <c r="H526"/>
  <c r="M525"/>
  <c r="H525"/>
  <c r="M524"/>
  <c r="H524"/>
  <c r="M523"/>
  <c r="H523"/>
  <c r="M522"/>
  <c r="H522"/>
  <c r="M521"/>
  <c r="H521"/>
  <c r="M520"/>
  <c r="H520"/>
  <c r="M519"/>
  <c r="H519"/>
  <c r="M518"/>
  <c r="H518"/>
  <c r="M517"/>
  <c r="H517"/>
  <c r="M515"/>
  <c r="H515"/>
  <c r="M514"/>
  <c r="H514"/>
  <c r="M513"/>
  <c r="H513"/>
  <c r="M512"/>
  <c r="H512"/>
  <c r="M511"/>
  <c r="H511"/>
  <c r="M510"/>
  <c r="H510"/>
  <c r="M509"/>
  <c r="H509"/>
  <c r="M508"/>
  <c r="H508"/>
  <c r="M507"/>
  <c r="H507"/>
  <c r="M506"/>
  <c r="H506"/>
  <c r="M505"/>
  <c r="H505"/>
  <c r="M504"/>
  <c r="H504"/>
  <c r="M503"/>
  <c r="H503"/>
  <c r="M502"/>
  <c r="H502"/>
  <c r="M501"/>
  <c r="H501"/>
  <c r="M500"/>
  <c r="H500"/>
  <c r="M499"/>
  <c r="H499"/>
  <c r="M498"/>
  <c r="H498"/>
  <c r="M497"/>
  <c r="H497"/>
  <c r="M496"/>
  <c r="H496"/>
  <c r="M495"/>
  <c r="H495"/>
  <c r="M494"/>
  <c r="H494"/>
  <c r="M493"/>
  <c r="M546" s="1"/>
  <c r="H493"/>
  <c r="M490"/>
  <c r="H490"/>
  <c r="M489"/>
  <c r="H489"/>
  <c r="M487"/>
  <c r="H487"/>
  <c r="M486"/>
  <c r="H486"/>
  <c r="M485"/>
  <c r="H485"/>
  <c r="M484"/>
  <c r="H484"/>
  <c r="M482"/>
  <c r="M480"/>
  <c r="H480"/>
  <c r="M479"/>
  <c r="H479"/>
  <c r="M478"/>
  <c r="H478"/>
  <c r="M477"/>
  <c r="H477"/>
  <c r="M476"/>
  <c r="H476"/>
  <c r="M475"/>
  <c r="H475"/>
  <c r="M474"/>
  <c r="H474"/>
  <c r="M473"/>
  <c r="H473"/>
  <c r="M472"/>
  <c r="H472"/>
  <c r="M471"/>
  <c r="H471"/>
  <c r="M470"/>
  <c r="H470"/>
  <c r="M469"/>
  <c r="M491" s="1"/>
  <c r="H469"/>
  <c r="H465"/>
  <c r="M464"/>
  <c r="H464"/>
  <c r="M462"/>
  <c r="M460"/>
  <c r="M467" s="1"/>
  <c r="H460"/>
  <c r="M457"/>
  <c r="H457"/>
  <c r="M456"/>
  <c r="H456"/>
  <c r="M455"/>
  <c r="H455"/>
  <c r="H454"/>
  <c r="M453"/>
  <c r="H453"/>
  <c r="M452"/>
  <c r="H452"/>
  <c r="H451"/>
  <c r="H450"/>
  <c r="H449"/>
  <c r="H448"/>
  <c r="H447"/>
  <c r="M445"/>
  <c r="H445"/>
  <c r="M444"/>
  <c r="H444"/>
  <c r="H443"/>
  <c r="M442"/>
  <c r="H442"/>
  <c r="M441"/>
  <c r="H441"/>
  <c r="M440"/>
  <c r="H440"/>
  <c r="M439"/>
  <c r="H439"/>
  <c r="H438"/>
  <c r="M437"/>
  <c r="H437"/>
  <c r="H436"/>
  <c r="M435"/>
  <c r="H435"/>
  <c r="H434"/>
  <c r="M433"/>
  <c r="H433"/>
  <c r="H432"/>
  <c r="M431"/>
  <c r="H431"/>
  <c r="M430"/>
  <c r="H430"/>
  <c r="M429"/>
  <c r="H429"/>
  <c r="M428"/>
  <c r="H428"/>
  <c r="M427"/>
  <c r="H427"/>
  <c r="H426"/>
  <c r="M425"/>
  <c r="H425"/>
  <c r="H424"/>
  <c r="M422"/>
  <c r="H422"/>
  <c r="H421"/>
  <c r="H420"/>
  <c r="M418"/>
  <c r="M458" s="1"/>
  <c r="H418"/>
  <c r="M415"/>
  <c r="H415"/>
  <c r="M414"/>
  <c r="H414"/>
  <c r="M413"/>
  <c r="H413"/>
  <c r="M412"/>
  <c r="H412"/>
  <c r="M411"/>
  <c r="H411"/>
  <c r="M410"/>
  <c r="H410"/>
  <c r="M409"/>
  <c r="H409"/>
  <c r="M408"/>
  <c r="M416" s="1"/>
  <c r="H408"/>
  <c r="M402"/>
  <c r="I402"/>
  <c r="M401"/>
  <c r="I401"/>
  <c r="M400"/>
  <c r="I400"/>
  <c r="M399"/>
  <c r="I399"/>
  <c r="M398"/>
  <c r="M403" s="1"/>
  <c r="M404" s="1"/>
  <c r="I398"/>
  <c r="M395"/>
  <c r="H395"/>
  <c r="M394"/>
  <c r="H394"/>
  <c r="M393"/>
  <c r="H393"/>
  <c r="M391"/>
  <c r="H391"/>
  <c r="M390"/>
  <c r="H390"/>
  <c r="M389"/>
  <c r="H389"/>
  <c r="M388"/>
  <c r="H388"/>
  <c r="M387"/>
  <c r="H387"/>
  <c r="M386"/>
  <c r="H386"/>
  <c r="M385"/>
  <c r="H385"/>
  <c r="M383"/>
  <c r="H383"/>
  <c r="M382"/>
  <c r="H382"/>
  <c r="H381"/>
  <c r="H380"/>
  <c r="H379"/>
  <c r="M378"/>
  <c r="H378"/>
  <c r="M377"/>
  <c r="H377"/>
  <c r="M376"/>
  <c r="H376"/>
  <c r="M375"/>
  <c r="H375"/>
  <c r="H374"/>
  <c r="M373"/>
  <c r="H373"/>
  <c r="M372"/>
  <c r="H372"/>
  <c r="M371"/>
  <c r="H371"/>
  <c r="H370"/>
  <c r="M369"/>
  <c r="H369"/>
  <c r="H368"/>
  <c r="M367"/>
  <c r="H367"/>
  <c r="M366"/>
  <c r="M396" s="1"/>
  <c r="H366"/>
  <c r="M363"/>
  <c r="H363"/>
  <c r="M362"/>
  <c r="H362"/>
  <c r="M361"/>
  <c r="H361"/>
  <c r="H360"/>
  <c r="M359"/>
  <c r="H359"/>
  <c r="M358"/>
  <c r="H358"/>
  <c r="M357"/>
  <c r="H357"/>
  <c r="M356"/>
  <c r="H356"/>
  <c r="M355"/>
  <c r="H355"/>
  <c r="M354"/>
  <c r="H354"/>
  <c r="M353"/>
  <c r="H353"/>
  <c r="M352"/>
  <c r="H352"/>
  <c r="M351"/>
  <c r="H351"/>
  <c r="M350"/>
  <c r="H350"/>
  <c r="M349"/>
  <c r="M364" s="1"/>
  <c r="H349"/>
  <c r="Q347"/>
  <c r="H347"/>
  <c r="Q346"/>
  <c r="H346"/>
  <c r="Q345"/>
  <c r="H345"/>
  <c r="Q344"/>
  <c r="H344"/>
  <c r="Q343"/>
  <c r="H343"/>
  <c r="Q342"/>
  <c r="H342"/>
  <c r="Q341"/>
  <c r="H341"/>
  <c r="Q339"/>
  <c r="Q338"/>
  <c r="H338"/>
  <c r="Q337"/>
  <c r="H337"/>
  <c r="Q336"/>
  <c r="H336"/>
  <c r="Q334"/>
  <c r="H334"/>
  <c r="Q333"/>
  <c r="H333"/>
  <c r="Q332"/>
  <c r="H332"/>
  <c r="Q331"/>
  <c r="H331"/>
  <c r="Q330"/>
  <c r="H330"/>
  <c r="Q329"/>
  <c r="H329"/>
  <c r="Q328"/>
  <c r="H328"/>
  <c r="Q326"/>
  <c r="Q325"/>
  <c r="H325"/>
  <c r="Q324"/>
  <c r="H324"/>
  <c r="Q323"/>
  <c r="H323"/>
  <c r="Q322"/>
  <c r="H322"/>
  <c r="Q321"/>
  <c r="H321"/>
  <c r="Q320"/>
  <c r="Q319"/>
  <c r="H319"/>
  <c r="Q318"/>
  <c r="H318"/>
  <c r="Q316"/>
  <c r="Q348" s="1"/>
  <c r="Q312"/>
  <c r="Q311"/>
  <c r="Q313" s="1"/>
  <c r="Q307"/>
  <c r="Q305"/>
  <c r="Q304"/>
  <c r="Q303"/>
  <c r="Q302"/>
  <c r="Q301"/>
  <c r="Q300"/>
  <c r="Q299"/>
  <c r="Q298"/>
  <c r="Q297"/>
  <c r="Q296"/>
  <c r="Q295"/>
  <c r="Q294"/>
  <c r="Q293"/>
  <c r="Q292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308" s="1"/>
  <c r="Q267"/>
  <c r="Q266"/>
  <c r="Q265"/>
  <c r="Q264"/>
  <c r="Q263"/>
  <c r="Q262"/>
  <c r="Q261"/>
  <c r="Q260"/>
  <c r="Q259"/>
  <c r="Q258"/>
  <c r="Q257"/>
  <c r="Q256"/>
  <c r="Q255"/>
  <c r="Q254"/>
  <c r="Q253"/>
  <c r="Q251"/>
  <c r="Q250"/>
  <c r="Q249"/>
  <c r="Q248"/>
  <c r="Q247"/>
  <c r="Q246"/>
  <c r="Q244"/>
  <c r="Q243"/>
  <c r="Q242"/>
  <c r="Q241"/>
  <c r="Q268" s="1"/>
  <c r="Q238"/>
  <c r="I238"/>
  <c r="Q237"/>
  <c r="I237"/>
  <c r="Q236"/>
  <c r="I236"/>
  <c r="Q235"/>
  <c r="I235"/>
  <c r="Q234"/>
  <c r="I234"/>
  <c r="Q232"/>
  <c r="I232"/>
  <c r="Q231"/>
  <c r="I231"/>
  <c r="Q230"/>
  <c r="Q229"/>
  <c r="I229"/>
  <c r="Q228"/>
  <c r="I228"/>
  <c r="Q227"/>
  <c r="I227"/>
  <c r="Q226"/>
  <c r="I226"/>
  <c r="Q225"/>
  <c r="I225"/>
  <c r="Q224"/>
  <c r="I224"/>
  <c r="Q223"/>
  <c r="I223"/>
  <c r="Q222"/>
  <c r="I222"/>
  <c r="Q220"/>
  <c r="I220"/>
  <c r="Q219"/>
  <c r="Q239" s="1"/>
  <c r="I219"/>
  <c r="Q214"/>
  <c r="J214"/>
  <c r="Q213"/>
  <c r="J213"/>
  <c r="Q212"/>
  <c r="J212"/>
  <c r="Q211"/>
  <c r="J211"/>
  <c r="Q210"/>
  <c r="J210"/>
  <c r="Q209"/>
  <c r="J209"/>
  <c r="Q208"/>
  <c r="J208"/>
  <c r="Q207"/>
  <c r="J207"/>
  <c r="Q206"/>
  <c r="J206"/>
  <c r="Q205"/>
  <c r="J205"/>
  <c r="Q204"/>
  <c r="J204"/>
  <c r="Q203"/>
  <c r="J203"/>
  <c r="Q202"/>
  <c r="J202"/>
  <c r="Q201"/>
  <c r="J201"/>
  <c r="Q200"/>
  <c r="J200"/>
  <c r="Q199"/>
  <c r="J199"/>
  <c r="Q198"/>
  <c r="J198"/>
  <c r="Q197"/>
  <c r="J197"/>
  <c r="Q196"/>
  <c r="J196"/>
  <c r="Q195"/>
  <c r="J195"/>
  <c r="Q193"/>
  <c r="J193"/>
  <c r="Q192"/>
  <c r="J192"/>
  <c r="Q191"/>
  <c r="J191"/>
  <c r="Q190"/>
  <c r="J190"/>
  <c r="Q189"/>
  <c r="J189"/>
  <c r="Q188"/>
  <c r="J188"/>
  <c r="Q187"/>
  <c r="J187"/>
  <c r="Q186"/>
  <c r="J186"/>
  <c r="Q185"/>
  <c r="J185"/>
  <c r="Q184"/>
  <c r="J184"/>
  <c r="Q183"/>
  <c r="J183"/>
  <c r="Q182"/>
  <c r="Q215" s="1"/>
  <c r="J182"/>
  <c r="I179"/>
  <c r="Q178"/>
  <c r="I178"/>
  <c r="Q177"/>
  <c r="M177"/>
  <c r="L177"/>
  <c r="K177"/>
  <c r="I177" s="1"/>
  <c r="Q176"/>
  <c r="M176"/>
  <c r="L176"/>
  <c r="K176"/>
  <c r="I176"/>
  <c r="Q175"/>
  <c r="M175"/>
  <c r="L175"/>
  <c r="K175"/>
  <c r="I175" s="1"/>
  <c r="Q173"/>
  <c r="I173"/>
  <c r="Q172"/>
  <c r="M172"/>
  <c r="L172"/>
  <c r="K172"/>
  <c r="I172"/>
  <c r="Q171"/>
  <c r="I171"/>
  <c r="Q170"/>
  <c r="M170"/>
  <c r="L170"/>
  <c r="K170"/>
  <c r="I170" s="1"/>
  <c r="Q169"/>
  <c r="I169"/>
  <c r="Q168"/>
  <c r="M168"/>
  <c r="L168"/>
  <c r="K168"/>
  <c r="I168"/>
  <c r="Q167"/>
  <c r="I167"/>
  <c r="Q166"/>
  <c r="I166"/>
  <c r="Q165"/>
  <c r="M165"/>
  <c r="L165"/>
  <c r="K165"/>
  <c r="I165" s="1"/>
  <c r="Q164"/>
  <c r="I164"/>
  <c r="Q163"/>
  <c r="I163"/>
  <c r="Q162"/>
  <c r="I162"/>
  <c r="Q161"/>
  <c r="I161"/>
  <c r="Q160"/>
  <c r="I160"/>
  <c r="Q159"/>
  <c r="I159"/>
  <c r="Q158"/>
  <c r="I158"/>
  <c r="Q157"/>
  <c r="M157"/>
  <c r="L157"/>
  <c r="K157"/>
  <c r="I157"/>
  <c r="Q156"/>
  <c r="M156"/>
  <c r="L156"/>
  <c r="K156"/>
  <c r="I156" s="1"/>
  <c r="Q155"/>
  <c r="I155"/>
  <c r="Q154"/>
  <c r="I154"/>
  <c r="Q153"/>
  <c r="M153"/>
  <c r="L153"/>
  <c r="K153"/>
  <c r="I153"/>
  <c r="Q152"/>
  <c r="I152"/>
  <c r="Q151"/>
  <c r="M151"/>
  <c r="L151"/>
  <c r="K151"/>
  <c r="I151" s="1"/>
  <c r="Q150"/>
  <c r="I150"/>
  <c r="Q149"/>
  <c r="I149"/>
  <c r="Q148"/>
  <c r="Q179" s="1"/>
  <c r="I148"/>
  <c r="M147"/>
  <c r="L147"/>
  <c r="K147"/>
  <c r="I147" s="1"/>
  <c r="M146"/>
  <c r="L146"/>
  <c r="K146"/>
  <c r="I146" s="1"/>
  <c r="M145"/>
  <c r="L145"/>
  <c r="K145"/>
  <c r="I145" s="1"/>
  <c r="M144"/>
  <c r="L144"/>
  <c r="K144"/>
  <c r="I144"/>
  <c r="Q143"/>
  <c r="M143"/>
  <c r="L143"/>
  <c r="K143"/>
  <c r="I143" s="1"/>
  <c r="Q142"/>
  <c r="I142"/>
  <c r="Q141"/>
  <c r="M141"/>
  <c r="L141"/>
  <c r="K141"/>
  <c r="Q140"/>
  <c r="M140"/>
  <c r="L140"/>
  <c r="K140"/>
  <c r="I140"/>
  <c r="Q139"/>
  <c r="M139"/>
  <c r="L139"/>
  <c r="K139"/>
  <c r="I139" s="1"/>
  <c r="Q138"/>
  <c r="I138"/>
  <c r="Q137"/>
  <c r="M137"/>
  <c r="L137"/>
  <c r="K137"/>
  <c r="I137"/>
  <c r="Q136"/>
  <c r="M136"/>
  <c r="L136"/>
  <c r="K136"/>
  <c r="I136" s="1"/>
  <c r="Q135"/>
  <c r="Q144" s="1"/>
  <c r="M135"/>
  <c r="L135"/>
  <c r="K135"/>
  <c r="I135"/>
  <c r="M134"/>
  <c r="L134"/>
  <c r="K134"/>
  <c r="I134"/>
  <c r="M133"/>
  <c r="L133"/>
  <c r="K133"/>
  <c r="I133"/>
  <c r="M132"/>
  <c r="L132"/>
  <c r="K132"/>
  <c r="I132"/>
  <c r="M131"/>
  <c r="L131"/>
  <c r="K131"/>
  <c r="I131" s="1"/>
  <c r="Q130"/>
  <c r="I130"/>
  <c r="Q129"/>
  <c r="M129"/>
  <c r="L129"/>
  <c r="K129"/>
  <c r="I129"/>
  <c r="Q127"/>
  <c r="M127"/>
  <c r="L127"/>
  <c r="K127"/>
  <c r="I127" s="1"/>
  <c r="Q126"/>
  <c r="I126"/>
  <c r="Q125"/>
  <c r="M125"/>
  <c r="L125"/>
  <c r="K125"/>
  <c r="I125"/>
  <c r="Q124"/>
  <c r="M124"/>
  <c r="L124"/>
  <c r="K124"/>
  <c r="I124" s="1"/>
  <c r="Q123"/>
  <c r="M123"/>
  <c r="L123"/>
  <c r="K123"/>
  <c r="I123"/>
  <c r="Q122"/>
  <c r="M122"/>
  <c r="L122"/>
  <c r="K122"/>
  <c r="I122" s="1"/>
  <c r="Q121"/>
  <c r="M121"/>
  <c r="L121"/>
  <c r="K121"/>
  <c r="I121"/>
  <c r="Q120"/>
  <c r="M120"/>
  <c r="L120"/>
  <c r="K120"/>
  <c r="I120" s="1"/>
  <c r="Q119"/>
  <c r="M119"/>
  <c r="L119"/>
  <c r="K119"/>
  <c r="I119"/>
  <c r="Q118"/>
  <c r="M118"/>
  <c r="L118"/>
  <c r="K118"/>
  <c r="I118" s="1"/>
  <c r="Q117"/>
  <c r="M117"/>
  <c r="L117"/>
  <c r="K117"/>
  <c r="I117"/>
  <c r="Q116"/>
  <c r="M116"/>
  <c r="L116"/>
  <c r="K116"/>
  <c r="I116" s="1"/>
  <c r="Q115"/>
  <c r="M115"/>
  <c r="L115"/>
  <c r="K115"/>
  <c r="I115"/>
  <c r="Q114"/>
  <c r="M114"/>
  <c r="L114"/>
  <c r="K114"/>
  <c r="I114" s="1"/>
  <c r="Q112"/>
  <c r="I112"/>
  <c r="Q111"/>
  <c r="M111"/>
  <c r="L111"/>
  <c r="K111"/>
  <c r="I111"/>
  <c r="Q110"/>
  <c r="Q131" s="1"/>
  <c r="M110"/>
  <c r="L110"/>
  <c r="K110"/>
  <c r="I110" s="1"/>
  <c r="M109"/>
  <c r="L109"/>
  <c r="K109"/>
  <c r="I109" s="1"/>
  <c r="M108"/>
  <c r="L108"/>
  <c r="K108"/>
  <c r="I108" s="1"/>
  <c r="M106"/>
  <c r="L106"/>
  <c r="K106"/>
  <c r="I106"/>
  <c r="Q105"/>
  <c r="I105"/>
  <c r="Q104"/>
  <c r="M104"/>
  <c r="L104"/>
  <c r="K104"/>
  <c r="I104" s="1"/>
  <c r="Q103"/>
  <c r="M103"/>
  <c r="L103"/>
  <c r="K103"/>
  <c r="I103"/>
  <c r="Q102"/>
  <c r="M102"/>
  <c r="L102"/>
  <c r="K102"/>
  <c r="I102" s="1"/>
  <c r="Q101"/>
  <c r="M101"/>
  <c r="L101"/>
  <c r="K101"/>
  <c r="I101"/>
  <c r="Q100"/>
  <c r="I100"/>
  <c r="Q99"/>
  <c r="I99"/>
  <c r="Q98"/>
  <c r="M98"/>
  <c r="L98"/>
  <c r="K98"/>
  <c r="I98" s="1"/>
  <c r="Q97"/>
  <c r="M97"/>
  <c r="L97"/>
  <c r="K97"/>
  <c r="I97"/>
  <c r="Q96"/>
  <c r="M96"/>
  <c r="L96"/>
  <c r="K96"/>
  <c r="I96" s="1"/>
  <c r="Q95"/>
  <c r="I95"/>
  <c r="Q94"/>
  <c r="M94"/>
  <c r="L94"/>
  <c r="K94"/>
  <c r="I94"/>
  <c r="Q93"/>
  <c r="I93"/>
  <c r="Q92"/>
  <c r="I92"/>
  <c r="Q91"/>
  <c r="M91"/>
  <c r="L91"/>
  <c r="K91"/>
  <c r="I91" s="1"/>
  <c r="Q90"/>
  <c r="M90"/>
  <c r="L90"/>
  <c r="K90"/>
  <c r="I90"/>
  <c r="Q89"/>
  <c r="M89"/>
  <c r="L89"/>
  <c r="K89"/>
  <c r="I89" s="1"/>
  <c r="Q88"/>
  <c r="M88"/>
  <c r="L88"/>
  <c r="K88"/>
  <c r="I88"/>
  <c r="Q87"/>
  <c r="M87"/>
  <c r="L87"/>
  <c r="K87"/>
  <c r="I87" s="1"/>
  <c r="Q86"/>
  <c r="M86"/>
  <c r="L86"/>
  <c r="K86"/>
  <c r="I86"/>
  <c r="Q85"/>
  <c r="M85"/>
  <c r="L85"/>
  <c r="K85"/>
  <c r="I85" s="1"/>
  <c r="Q84"/>
  <c r="M84"/>
  <c r="L84"/>
  <c r="K84"/>
  <c r="I84"/>
  <c r="Q83"/>
  <c r="M83"/>
  <c r="L83"/>
  <c r="K83"/>
  <c r="I83" s="1"/>
  <c r="Q82"/>
  <c r="Q106" s="1"/>
  <c r="M82"/>
  <c r="L82"/>
  <c r="K82"/>
  <c r="I82"/>
  <c r="Q78"/>
  <c r="M78"/>
  <c r="L78"/>
  <c r="K78"/>
  <c r="I78"/>
  <c r="Q77"/>
  <c r="I77"/>
  <c r="Q76"/>
  <c r="I76"/>
  <c r="Q75"/>
  <c r="M75"/>
  <c r="L75"/>
  <c r="K75"/>
  <c r="I75" s="1"/>
  <c r="Q74"/>
  <c r="I74"/>
  <c r="Q73"/>
  <c r="I73"/>
  <c r="Q72"/>
  <c r="Q71"/>
  <c r="M71"/>
  <c r="L71"/>
  <c r="K71"/>
  <c r="Q70"/>
  <c r="M70"/>
  <c r="L70"/>
  <c r="K70"/>
  <c r="I70" s="1"/>
  <c r="Q69"/>
  <c r="M69"/>
  <c r="L69"/>
  <c r="K69"/>
  <c r="I69"/>
  <c r="Q68"/>
  <c r="M68"/>
  <c r="L68"/>
  <c r="K68"/>
  <c r="I68" s="1"/>
  <c r="Q67"/>
  <c r="Q79" s="1"/>
  <c r="M67"/>
  <c r="L67"/>
  <c r="K67"/>
  <c r="I67"/>
  <c r="Q63"/>
  <c r="M63"/>
  <c r="L63"/>
  <c r="K63"/>
  <c r="I63" s="1"/>
  <c r="Q62"/>
  <c r="I62"/>
  <c r="Q61"/>
  <c r="M61"/>
  <c r="L61"/>
  <c r="K61"/>
  <c r="I61"/>
  <c r="Q60"/>
  <c r="M60"/>
  <c r="L60"/>
  <c r="K60"/>
  <c r="I60" s="1"/>
  <c r="Q59"/>
  <c r="M59"/>
  <c r="L59"/>
  <c r="K59"/>
  <c r="I59"/>
  <c r="Q58"/>
  <c r="M58"/>
  <c r="L58"/>
  <c r="K58"/>
  <c r="I58" s="1"/>
  <c r="Q57"/>
  <c r="M57"/>
  <c r="L57"/>
  <c r="K57"/>
  <c r="I57"/>
  <c r="Q56"/>
  <c r="M56"/>
  <c r="L56"/>
  <c r="K56"/>
  <c r="I56" s="1"/>
  <c r="Q55"/>
  <c r="M55"/>
  <c r="L55"/>
  <c r="K55"/>
  <c r="I55"/>
  <c r="Q54"/>
  <c r="M54"/>
  <c r="L54"/>
  <c r="K54"/>
  <c r="I54" s="1"/>
  <c r="Q53"/>
  <c r="M53"/>
  <c r="L53"/>
  <c r="K53"/>
  <c r="I53"/>
  <c r="Q52"/>
  <c r="M52"/>
  <c r="L52"/>
  <c r="K52"/>
  <c r="I52" s="1"/>
  <c r="Q51"/>
  <c r="M51"/>
  <c r="L51"/>
  <c r="K51"/>
  <c r="Q50"/>
  <c r="M50"/>
  <c r="L50"/>
  <c r="K50"/>
  <c r="I50"/>
  <c r="Q49"/>
  <c r="M49"/>
  <c r="L49"/>
  <c r="K49"/>
  <c r="I49" s="1"/>
  <c r="Q48"/>
  <c r="M48"/>
  <c r="L48"/>
  <c r="K48"/>
  <c r="I48"/>
  <c r="Q46"/>
  <c r="M46"/>
  <c r="L46"/>
  <c r="K46"/>
  <c r="I46" s="1"/>
  <c r="Q45"/>
  <c r="M45"/>
  <c r="L45"/>
  <c r="K45"/>
  <c r="I45"/>
  <c r="Q44"/>
  <c r="M44"/>
  <c r="L44"/>
  <c r="K44"/>
  <c r="I44" s="1"/>
  <c r="Q43"/>
  <c r="M43"/>
  <c r="L43"/>
  <c r="K43"/>
  <c r="I43"/>
  <c r="Q42"/>
  <c r="M42"/>
  <c r="L42"/>
  <c r="K42"/>
  <c r="I42" s="1"/>
  <c r="Q41"/>
  <c r="M41"/>
  <c r="L41"/>
  <c r="K41"/>
  <c r="I41"/>
  <c r="Q37"/>
  <c r="M37"/>
  <c r="L37"/>
  <c r="K37"/>
  <c r="I37"/>
  <c r="Q36"/>
  <c r="M36"/>
  <c r="L36"/>
  <c r="K36"/>
  <c r="I36" s="1"/>
  <c r="Q35"/>
  <c r="M35"/>
  <c r="L35"/>
  <c r="K35"/>
  <c r="I35"/>
  <c r="Q34"/>
  <c r="Q38" s="1"/>
  <c r="I34"/>
  <c r="Q29"/>
  <c r="M29"/>
  <c r="L29"/>
  <c r="K29"/>
  <c r="I29"/>
  <c r="Q28"/>
  <c r="M28"/>
  <c r="L28"/>
  <c r="K28"/>
  <c r="I28" s="1"/>
  <c r="Q27"/>
  <c r="I27"/>
  <c r="Q26"/>
  <c r="Q25"/>
  <c r="M25"/>
  <c r="L25"/>
  <c r="K25"/>
  <c r="I25" s="1"/>
  <c r="Q24"/>
  <c r="Q31" s="1"/>
  <c r="S21"/>
  <c r="Q20"/>
  <c r="Q19"/>
  <c r="M19"/>
  <c r="L19"/>
  <c r="K19"/>
  <c r="I19"/>
  <c r="Q18"/>
  <c r="Q17"/>
  <c r="I17"/>
  <c r="Q16"/>
  <c r="M16"/>
  <c r="L16"/>
  <c r="K16"/>
  <c r="I16"/>
  <c r="Q15"/>
  <c r="Q14"/>
  <c r="I14"/>
  <c r="Q13"/>
  <c r="Q12"/>
  <c r="Q11"/>
  <c r="Q10"/>
  <c r="I10"/>
  <c r="Q9"/>
  <c r="I9"/>
  <c r="Q8"/>
  <c r="I8"/>
  <c r="Q7"/>
  <c r="I7"/>
  <c r="Q6"/>
  <c r="M6"/>
  <c r="L6"/>
  <c r="K6"/>
  <c r="I6" s="1"/>
  <c r="Q5"/>
  <c r="M5"/>
  <c r="L5"/>
  <c r="K5"/>
  <c r="I5"/>
  <c r="Q4"/>
  <c r="M4"/>
  <c r="L4"/>
  <c r="K4"/>
  <c r="I4" s="1"/>
  <c r="Q3"/>
  <c r="Q21" s="1"/>
  <c r="M3"/>
  <c r="L3"/>
  <c r="K3"/>
  <c r="I3"/>
  <c r="N149" i="2" l="1"/>
  <c r="N341"/>
  <c r="N399" s="1"/>
</calcChain>
</file>

<file path=xl/sharedStrings.xml><?xml version="1.0" encoding="utf-8"?>
<sst xmlns="http://schemas.openxmlformats.org/spreadsheetml/2006/main" count="12649" uniqueCount="4110">
  <si>
    <t>SAI RATE</t>
  </si>
  <si>
    <t>MOHAMMED</t>
  </si>
  <si>
    <t>USA</t>
  </si>
  <si>
    <t>ASIF VAHORA</t>
  </si>
  <si>
    <t>AUSTRALIA</t>
  </si>
  <si>
    <t>HANI AVINASH SHAH</t>
  </si>
  <si>
    <t>BHAVNABEN AHIR</t>
  </si>
  <si>
    <t>SALMAN S PATEL</t>
  </si>
  <si>
    <t>NEW ZEALAND</t>
  </si>
  <si>
    <t>JIGAR PATEL</t>
  </si>
  <si>
    <t>TUSHAR SAKENA</t>
  </si>
  <si>
    <t>TUSHAR SAXENA</t>
  </si>
  <si>
    <t>ESHA AVINASH SHAH</t>
  </si>
  <si>
    <t xml:space="preserve">GAURANG PATEL </t>
  </si>
  <si>
    <t xml:space="preserve">RUTVIK V PATEL </t>
  </si>
  <si>
    <t>IMITATION</t>
  </si>
  <si>
    <t>RINKU BHANDARI</t>
  </si>
  <si>
    <t>IMMITATION</t>
  </si>
  <si>
    <t>AAKASH PATEL</t>
  </si>
  <si>
    <t xml:space="preserve">GAYATRI CHAUHAN               </t>
  </si>
  <si>
    <t>SACHIN K PAREKH</t>
  </si>
  <si>
    <t>SACHIN PAREKH</t>
  </si>
  <si>
    <t>AU</t>
  </si>
  <si>
    <t>NATVARBHAI PATEL</t>
  </si>
  <si>
    <t>NIKITA RAMJI</t>
  </si>
  <si>
    <t>NEWZEALAND</t>
  </si>
  <si>
    <t>VISHALKUMAR PRAJAPATI</t>
  </si>
  <si>
    <t>NEETA R PATEL</t>
  </si>
  <si>
    <t>GAUTAM M PANDYA</t>
  </si>
  <si>
    <t>DHAVAL PATEL</t>
  </si>
  <si>
    <t>MR ASIF VADI</t>
  </si>
  <si>
    <t>BARBADOS</t>
  </si>
  <si>
    <t>SHAIKH MOHAMED SABIR</t>
  </si>
  <si>
    <t>GRENEDA</t>
  </si>
  <si>
    <t>ZAHIR AHMED ACHHALA</t>
  </si>
  <si>
    <t>PANAMA</t>
  </si>
  <si>
    <t xml:space="preserve">DURGA PRAVALLIKA KOTA
</t>
  </si>
  <si>
    <t>27/8/2021</t>
  </si>
  <si>
    <t>SANDIP KUMAR VISHNUBHAI PATEL</t>
  </si>
  <si>
    <t>NIRAV SOLANKI</t>
  </si>
  <si>
    <t xml:space="preserve">MILAN VISHNUBHAI PATEL </t>
  </si>
  <si>
    <t>HIREN LUHAR</t>
  </si>
  <si>
    <t xml:space="preserve">AJAYKUMAR PATEL </t>
  </si>
  <si>
    <t>BAUMIKKUMAR PATEL</t>
  </si>
  <si>
    <t>V KUMAR</t>
  </si>
  <si>
    <t>VARDHMAN H DAV</t>
  </si>
  <si>
    <t>RAVINDRA PATEL</t>
  </si>
  <si>
    <t>SHREYANS SHETH</t>
  </si>
  <si>
    <t>MR SANKET D SHAH</t>
  </si>
  <si>
    <t>SUSHMA S CHAUHAN</t>
  </si>
  <si>
    <t>SEJAL PATEL</t>
  </si>
  <si>
    <t>PANKIT LAKHIA</t>
  </si>
  <si>
    <t>VIDHI SHAH</t>
  </si>
  <si>
    <t xml:space="preserve">KAPIL H DAVE </t>
  </si>
  <si>
    <t>MIPAL PATEL</t>
  </si>
  <si>
    <t>MS. SHALVI J SETH</t>
  </si>
  <si>
    <t>STUTI S DESAI</t>
  </si>
  <si>
    <t>DIVYA PATEL</t>
  </si>
  <si>
    <t>SHREE SWAMINARAYAN TEMP</t>
  </si>
  <si>
    <t>ADDED ON 9.9.21</t>
  </si>
  <si>
    <t>VIRAL PATEL</t>
  </si>
  <si>
    <t>JAY AMIN</t>
  </si>
  <si>
    <t>JAYNEEL JOSHI</t>
  </si>
  <si>
    <t>FOWZIA PALANPURI</t>
  </si>
  <si>
    <t>KETAN PATEL</t>
  </si>
  <si>
    <t>ABHISEKH SHARMA</t>
  </si>
  <si>
    <t>VAIBHAV KAKADIA</t>
  </si>
  <si>
    <t>MEET HITESHKUMAR SHAH</t>
  </si>
  <si>
    <t>THARSIKA PABIENESWARAN</t>
  </si>
  <si>
    <t>CA</t>
  </si>
  <si>
    <t xml:space="preserve"> SNEH TRIVEDI</t>
  </si>
  <si>
    <t>JIGAR VYAS</t>
  </si>
  <si>
    <t xml:space="preserve">NIKESH PATEL </t>
  </si>
  <si>
    <t>KIND ATT-SHERAMAL PATEL</t>
  </si>
  <si>
    <t>DIXITA B PATEL</t>
  </si>
  <si>
    <t>RUSABH SANJAY PATEL</t>
  </si>
  <si>
    <t>HELEN KEOGH</t>
  </si>
  <si>
    <t xml:space="preserve">NIRAV ASHOKKUMAR PATEL
</t>
  </si>
  <si>
    <t>PRASAD DIGHE</t>
  </si>
  <si>
    <t xml:space="preserve">KRUNAL MODI </t>
  </si>
  <si>
    <t>KULDEEP</t>
  </si>
  <si>
    <t>SACHINKUMAR RAMI</t>
  </si>
  <si>
    <t>MANOJKUMAR B GABANI</t>
  </si>
  <si>
    <t>JIGNESH R BHATT</t>
  </si>
  <si>
    <t>BHUMIKA SURESHBHAI TALAVIA</t>
  </si>
  <si>
    <t>HEENA RAMAN</t>
  </si>
  <si>
    <t xml:space="preserve">SYAM SUNDER REDY KAMIREDDY
</t>
  </si>
  <si>
    <t>MOHAMMED ZAKIUDDIN</t>
  </si>
  <si>
    <t>NIKITA SHAH</t>
  </si>
  <si>
    <t>PARTH PATEL</t>
  </si>
  <si>
    <t>SIDDHARTH TRIVEDI</t>
  </si>
  <si>
    <t>PRAKASH GHELANI</t>
  </si>
  <si>
    <t xml:space="preserve">AUSTRALIA </t>
  </si>
  <si>
    <t>SARAH KHAN</t>
  </si>
  <si>
    <t>immitation</t>
  </si>
  <si>
    <t>MOHSINA GULAM PATEL</t>
  </si>
  <si>
    <t>CANADA</t>
  </si>
  <si>
    <t>BINTA BHARATBHAI MISTRY</t>
  </si>
  <si>
    <t xml:space="preserve">SHILRAJ K PADHIAR </t>
  </si>
  <si>
    <t>AMARDIPSINH HADA</t>
  </si>
  <si>
    <t>DALE JOSEPH</t>
  </si>
  <si>
    <t xml:space="preserve">PATEL PARTH ANILBHAI </t>
  </si>
  <si>
    <t>KUNAL PATWA</t>
  </si>
  <si>
    <t>BRIJESH PATEL</t>
  </si>
  <si>
    <t>VIRAJ A SHAH</t>
  </si>
  <si>
    <t>TANVI PATEL</t>
  </si>
  <si>
    <t>PARUL J NAIK</t>
  </si>
  <si>
    <t xml:space="preserve">SHOMIKA PRASAD </t>
  </si>
  <si>
    <t>MIRZA REHAN BAIG</t>
  </si>
  <si>
    <t>SAI KUMAR POOSA</t>
  </si>
  <si>
    <t>VAIBHAV PARMAR</t>
  </si>
  <si>
    <t>TEJAS PATEL</t>
  </si>
  <si>
    <t>ALPESH KUMAR</t>
  </si>
  <si>
    <t>BHAVIN SANGHAVI</t>
  </si>
  <si>
    <t>JAYANTILAL KHATRI</t>
  </si>
  <si>
    <t>KRISH PARIKH</t>
  </si>
  <si>
    <t xml:space="preserve">DIMPALBEN PATEL </t>
  </si>
  <si>
    <t xml:space="preserve">DIMPALBEN PATEL
</t>
  </si>
  <si>
    <t>HIMESH G PATEL</t>
  </si>
  <si>
    <t>RAVI JIVANI</t>
  </si>
  <si>
    <t xml:space="preserve">AMRAT AJIT VAGHJANI
</t>
  </si>
  <si>
    <t>KIRAN VEDAM</t>
  </si>
  <si>
    <t>RAHIMUDDIN DIWAN</t>
  </si>
  <si>
    <t>MINAAZ DIWAN</t>
  </si>
  <si>
    <t>NASEEMA DIWAN</t>
  </si>
  <si>
    <t>DHAVAL K PATEL</t>
  </si>
  <si>
    <t>PARTH PATHAK</t>
  </si>
  <si>
    <t xml:space="preserve"> PARTH PATHAK</t>
  </si>
  <si>
    <t>DEVAL SHAH</t>
  </si>
  <si>
    <t>SAI PRAVEEN DHIKONDA</t>
  </si>
  <si>
    <t xml:space="preserve"> MR DAWOOD ALI</t>
  </si>
  <si>
    <t xml:space="preserve"> MUKESH CHHIKA</t>
  </si>
  <si>
    <t>METKHUKU VIJAY</t>
  </si>
  <si>
    <t>ADAVELLI DIVAKAR</t>
  </si>
  <si>
    <t>SNEHA LOKHANDE</t>
  </si>
  <si>
    <t>ARUSHI SHARMA</t>
  </si>
  <si>
    <t>ANKIT SURANA</t>
  </si>
  <si>
    <t xml:space="preserve">MAHIMA SHAH </t>
  </si>
  <si>
    <t xml:space="preserve">IMITATION </t>
  </si>
  <si>
    <t>DARSHANA T SHAH</t>
  </si>
  <si>
    <t>IMMITATIOM</t>
  </si>
  <si>
    <t>AASHVI CHOKSHI</t>
  </si>
  <si>
    <t>MR NITIN JADVA</t>
  </si>
  <si>
    <t>SONIA BANSAL</t>
  </si>
  <si>
    <t>SANDIP</t>
  </si>
  <si>
    <t>KRUNAL PATEL</t>
  </si>
  <si>
    <t>PATEL BHOOMI</t>
  </si>
  <si>
    <t>ZAHEEDA SHAZIA PATEL</t>
  </si>
  <si>
    <t xml:space="preserve">MAHAMAD SALIM M DADABHAI
</t>
  </si>
  <si>
    <t>SAJESHNI DEVI PRASAD</t>
  </si>
  <si>
    <t>FIJI</t>
  </si>
  <si>
    <t xml:space="preserve">ANUSHREE POONAM PRASAD
</t>
  </si>
  <si>
    <t>RAVI MANHARBHAI MAISURIA</t>
  </si>
  <si>
    <t>BINTARAVI MAISURIA</t>
  </si>
  <si>
    <t>SHUBHA</t>
  </si>
  <si>
    <t>JOHN RAMANA</t>
  </si>
  <si>
    <t>AKASH BHAVSAR</t>
  </si>
  <si>
    <t>KOKILABEN PATEL</t>
  </si>
  <si>
    <t>HITEXA JAY PATEL</t>
  </si>
  <si>
    <t>ASHOK NEGI</t>
  </si>
  <si>
    <t>DHARMESHBHAI A PATEL</t>
  </si>
  <si>
    <t>ANITA A THAKUR</t>
  </si>
  <si>
    <t>BHAVIN BHATT</t>
  </si>
  <si>
    <t>SHEETAL SHAH</t>
  </si>
  <si>
    <t>BHUMI PATEL</t>
  </si>
  <si>
    <t>BHUMI PANCHAL</t>
  </si>
  <si>
    <t>NIKETU P TRIVEDI</t>
  </si>
  <si>
    <t>SHRUTI PANCHAL</t>
  </si>
  <si>
    <t>DARSHANA J PATEL</t>
  </si>
  <si>
    <t>PARVEZ M PATEL</t>
  </si>
  <si>
    <t>HETA A PATEL</t>
  </si>
  <si>
    <t>JINAL N PATEL</t>
  </si>
  <si>
    <t>DHAVAL M PATEL</t>
  </si>
  <si>
    <t>HINA PATEL</t>
  </si>
  <si>
    <t>SUKANYA YADAV</t>
  </si>
  <si>
    <t>TOTAL</t>
  </si>
  <si>
    <t>13-09-2021</t>
  </si>
  <si>
    <t>RAKESH A BRAHMBHATT</t>
  </si>
  <si>
    <t xml:space="preserve"> IMITATION</t>
  </si>
  <si>
    <t>RAKESH SAVALIYA</t>
  </si>
  <si>
    <t xml:space="preserve">BHAGYESH PATEL
</t>
  </si>
  <si>
    <t>KISHAN K PATEL</t>
  </si>
  <si>
    <t xml:space="preserve">HITESH PATEL
</t>
  </si>
  <si>
    <t xml:space="preserve">RUCHA PATEL
</t>
  </si>
  <si>
    <t>SHASHIKANT D LIMBACHIYA</t>
  </si>
  <si>
    <t>SAMIR PATHAN</t>
  </si>
  <si>
    <t>RAJ KAMLESHBHAI PATEL</t>
  </si>
  <si>
    <t>BHAVIN SONI</t>
  </si>
  <si>
    <t xml:space="preserve">VIKAS VISHNUBHAI PRAJAPATI
</t>
  </si>
  <si>
    <t>MINAXI DEEPAK PANDYA</t>
  </si>
  <si>
    <t>ANKIT PATEL</t>
  </si>
  <si>
    <t>DHIRAJ PATEL</t>
  </si>
  <si>
    <t xml:space="preserve">ANIL KUMAR ADUSUMALLI
</t>
  </si>
  <si>
    <t>PATEL AKSHAY</t>
  </si>
  <si>
    <t>NASHIMA PIPRAWALA</t>
  </si>
  <si>
    <t xml:space="preserve">RAKESH SAVALIYA </t>
  </si>
  <si>
    <t xml:space="preserve">MITUL SHETH </t>
  </si>
  <si>
    <t xml:space="preserve">PARTHIV SHAH </t>
  </si>
  <si>
    <t xml:space="preserve">GUNJAN P PATEL </t>
  </si>
  <si>
    <t>DHAVAL PATADIYA</t>
  </si>
  <si>
    <t xml:space="preserve">DHAVAL PATADIYA </t>
  </si>
  <si>
    <t>PREETI PATEL</t>
  </si>
  <si>
    <t>BHAVESH PATEL</t>
  </si>
  <si>
    <t>MET SHAH</t>
  </si>
  <si>
    <t>DEEPAK ASWAL</t>
  </si>
  <si>
    <t xml:space="preserve">ANISH SAINI </t>
  </si>
  <si>
    <t>CHARMI SINGAL</t>
  </si>
  <si>
    <t>YAYESH A A PATEL</t>
  </si>
  <si>
    <t>NIMISHA J PATEL</t>
  </si>
  <si>
    <t>PRABHAVATI G RAJIV</t>
  </si>
  <si>
    <t>YJAYANT H PATEL</t>
  </si>
  <si>
    <t>NAFISHA DADI PATEL</t>
  </si>
  <si>
    <t>GASIM PIPRAWALA</t>
  </si>
  <si>
    <t>MEENA RATHOD</t>
  </si>
  <si>
    <t>DIMPLE LAL</t>
  </si>
  <si>
    <t>SANTOSH RATHOD</t>
  </si>
  <si>
    <t xml:space="preserve">PRAKASH LAL </t>
  </si>
  <si>
    <t>KALJINDER CHAUHAN</t>
  </si>
  <si>
    <t>ISHAKBADAT</t>
  </si>
  <si>
    <t>IRFAN BADAT</t>
  </si>
  <si>
    <t>SIRINBANU AIYUB PATEL</t>
  </si>
  <si>
    <t>R ARORA</t>
  </si>
  <si>
    <t>REENA ARORA</t>
  </si>
  <si>
    <t>HRISHIKESH MATE</t>
  </si>
  <si>
    <t>CHIRAG PATEL</t>
  </si>
  <si>
    <t>PARIMAL R PATEL</t>
  </si>
  <si>
    <t>MOHAMMED MUZAKKIR MOHIUDDIN</t>
  </si>
  <si>
    <t>SADIYA PATEL</t>
  </si>
  <si>
    <t xml:space="preserve">ZULEKHA KHAN </t>
  </si>
  <si>
    <t xml:space="preserve">GUYANA </t>
  </si>
  <si>
    <t>HANIF QURESHI</t>
  </si>
  <si>
    <t>NIRALI M SHAH</t>
  </si>
  <si>
    <t>CHIRAG J PATEL</t>
  </si>
  <si>
    <t>MR. JAY KAYASTHA</t>
  </si>
  <si>
    <t>SHAIVA PANDYA KAPASI</t>
  </si>
  <si>
    <t>MR TUSHAR SHASHTRI</t>
  </si>
  <si>
    <t>PENDING</t>
  </si>
  <si>
    <t>NEHA PATEL</t>
  </si>
  <si>
    <t>VAIDEHI H PARIKH</t>
  </si>
  <si>
    <t>SAGAR D PATEL</t>
  </si>
  <si>
    <t>BHARTI PATEL</t>
  </si>
  <si>
    <t>PARVEZ MANSURI</t>
  </si>
  <si>
    <t>NIKUNJ PATEL</t>
  </si>
  <si>
    <t>AMRIT SABOO</t>
  </si>
  <si>
    <t>NITAL AALOK TRIVEDI</t>
  </si>
  <si>
    <t>RITU SONI</t>
  </si>
  <si>
    <t>DIPIKA JADHAV</t>
  </si>
  <si>
    <t xml:space="preserve">NISHTHA VEKARIYA
</t>
  </si>
  <si>
    <t xml:space="preserve"> SANJAY PATEL
</t>
  </si>
  <si>
    <t>DARPAN PATEL</t>
  </si>
  <si>
    <t xml:space="preserve"> SHRADDHA DANDEKAR
</t>
  </si>
  <si>
    <t>BHUMI THAKKAR</t>
  </si>
  <si>
    <t>KUNAL SHAH</t>
  </si>
  <si>
    <t>KETAL SHAH</t>
  </si>
  <si>
    <t>PINKAL SHASIKANT RAMODARIYA</t>
  </si>
  <si>
    <t>VICKY K S</t>
  </si>
  <si>
    <t>ASMA GULAM MUNSHI</t>
  </si>
  <si>
    <t>GULAM MUNSHI</t>
  </si>
  <si>
    <t>ATIKA SALMAN PATEL</t>
  </si>
  <si>
    <t>pending</t>
  </si>
  <si>
    <t xml:space="preserve">SWETA SATKARKUMAR PAREKH
</t>
  </si>
  <si>
    <t xml:space="preserve">JAYESH PATEL
</t>
  </si>
  <si>
    <t>SHIVAM GHEEWALA</t>
  </si>
  <si>
    <t>MILIND CHOKSI</t>
  </si>
  <si>
    <t xml:space="preserve"> JINAL BEN PATEL
</t>
  </si>
  <si>
    <t xml:space="preserve"> CHIRAG KUMAR PATEL
</t>
  </si>
  <si>
    <t>PARTH KUMAR PATEL</t>
  </si>
  <si>
    <t>ARPITA SHAH</t>
  </si>
  <si>
    <t>APRITA SHAH</t>
  </si>
  <si>
    <t>NIPA P SHAH</t>
  </si>
  <si>
    <t>SHUBHAM SHAH</t>
  </si>
  <si>
    <t xml:space="preserve">LAIJI LAKHAMAN VISHRAM </t>
  </si>
  <si>
    <t>JIGNABEN PRAVIN PINDORIA</t>
  </si>
  <si>
    <t xml:space="preserve"> ASHISHKUMAR KANERIA
</t>
  </si>
  <si>
    <t>FAHMIDA SHAIKH</t>
  </si>
  <si>
    <t>NILAM ASHISHKUMAR PATEL</t>
  </si>
  <si>
    <t>MILAN N PATEL</t>
  </si>
  <si>
    <t>SAURABH H CHAMPAVAT</t>
  </si>
  <si>
    <t>JIGAR SHASTRI</t>
  </si>
  <si>
    <t>MEGHA SONI</t>
  </si>
  <si>
    <t>ANAND GORASIA</t>
  </si>
  <si>
    <t>DHARTI HIMESH PATEL</t>
  </si>
  <si>
    <t>ANISHA JASAT</t>
  </si>
  <si>
    <t>MUNAF MAHAMED SALIM KARIA</t>
  </si>
  <si>
    <t>RTO</t>
  </si>
  <si>
    <t>IMRAN PATEL</t>
  </si>
  <si>
    <t>CHERISH AHIR</t>
  </si>
  <si>
    <t>AYAZ PATEL</t>
  </si>
  <si>
    <t>ROSHAN JADHAV</t>
  </si>
  <si>
    <t>NISHITH PRAJAPATI</t>
  </si>
  <si>
    <t>NISHITA PRAJAPATI</t>
  </si>
  <si>
    <t xml:space="preserve">SNEHAL KAKKAD </t>
  </si>
  <si>
    <t>MEGHANA AKASHKUMAR DOSHI</t>
  </si>
  <si>
    <t>NIRAV PATEL</t>
  </si>
  <si>
    <t>HARIVADAN MISTRY</t>
  </si>
  <si>
    <t>V SYED</t>
  </si>
  <si>
    <t>VASIUDDIN</t>
  </si>
  <si>
    <t>MR MEET KHATRI</t>
  </si>
  <si>
    <t>BRINDAL PATEL</t>
  </si>
  <si>
    <t>YOGESH PATEL</t>
  </si>
  <si>
    <t>HARSHAD DEVASHI HIRANI</t>
  </si>
  <si>
    <t>PUSHPA DEVASHI HIRANI</t>
  </si>
  <si>
    <t>SREEMAA SHREEJI ANAADIMUKT</t>
  </si>
  <si>
    <t>ASRAR AHMED AHSAN</t>
  </si>
  <si>
    <t>AAKASH M SHAH</t>
  </si>
  <si>
    <t>JANKI V. BHATT</t>
  </si>
  <si>
    <t>HARIT SHAH/POOJA PATEL</t>
  </si>
  <si>
    <t xml:space="preserve">ZAHIR AHMED ACHHALA
</t>
  </si>
  <si>
    <t xml:space="preserve">IRAHIM ISMAIL PATEL
</t>
  </si>
  <si>
    <t xml:space="preserve">SAMEER GAIKWAD
</t>
  </si>
  <si>
    <t>YUSUF VESMIA</t>
  </si>
  <si>
    <t xml:space="preserve">284267317545
</t>
  </si>
  <si>
    <t xml:space="preserve">AAGNA DALAL
</t>
  </si>
  <si>
    <t>KAUSHIK P AHIR</t>
  </si>
  <si>
    <t xml:space="preserve">NADEEM GHANI
</t>
  </si>
  <si>
    <t xml:space="preserve">ANISA AHMED JASAT
</t>
  </si>
  <si>
    <t>ANISA AHMED JASAT</t>
  </si>
  <si>
    <t xml:space="preserve">TINA PATEL
</t>
  </si>
  <si>
    <t>VARUN SURI</t>
  </si>
  <si>
    <t>POOJA KUMARI</t>
  </si>
  <si>
    <t xml:space="preserve">PRADEEP REDDY GUDA </t>
  </si>
  <si>
    <t>SHAHIN S BHAGAT</t>
  </si>
  <si>
    <t>SHRUTI VRUSHANK SHAH</t>
  </si>
  <si>
    <t>S V SHAH</t>
  </si>
  <si>
    <t>UMESH C PATEL</t>
  </si>
  <si>
    <t>PRAVAN P PATEL</t>
  </si>
  <si>
    <t>BHAVAN V MODY</t>
  </si>
  <si>
    <t xml:space="preserve">PATEL ZEEL M </t>
  </si>
  <si>
    <t>SHILAJI PATEL</t>
  </si>
  <si>
    <t xml:space="preserve">KINTUBEN MAYANK VYAS
</t>
  </si>
  <si>
    <t>AKSHAY PATEL</t>
  </si>
  <si>
    <t>PARTH J DESAI</t>
  </si>
  <si>
    <t>TWINKAL RUPARELIYA</t>
  </si>
  <si>
    <t>KISHAN PATEL</t>
  </si>
  <si>
    <t>MR IBRAHIM PATEL</t>
  </si>
  <si>
    <t>VAIBHAV PATEL</t>
  </si>
  <si>
    <t>KRISHAN</t>
  </si>
  <si>
    <t>MEAHEKKUMAR PATEL</t>
  </si>
  <si>
    <t>MITATION</t>
  </si>
  <si>
    <t xml:space="preserve"> PATEL NIKUNJ</t>
  </si>
  <si>
    <t>MR ISMAIL PATEL</t>
  </si>
  <si>
    <t>GUJAN AGARWAL</t>
  </si>
  <si>
    <t>PRAGNESH PATEL</t>
  </si>
  <si>
    <t>RIKIN BIPINBHAI PATEL</t>
  </si>
  <si>
    <t>MR SARAL DESAI</t>
  </si>
  <si>
    <t xml:space="preserve">MRS MINAXI DESAI
</t>
  </si>
  <si>
    <t xml:space="preserve">GAURAV PATEL
</t>
  </si>
  <si>
    <t xml:space="preserve">BAPS SHRI SWAMINARAYAN MANDIR
</t>
  </si>
  <si>
    <t xml:space="preserve">MRS JOSEPHINE C APARRI
</t>
  </si>
  <si>
    <t xml:space="preserve">JAYDIP D PATEL
</t>
  </si>
  <si>
    <t xml:space="preserve">KUSHALKUMAR BAROT
</t>
  </si>
  <si>
    <t xml:space="preserve">VAISHNU PATEL
</t>
  </si>
  <si>
    <t>F</t>
  </si>
  <si>
    <t xml:space="preserve">PRIYANSHI B GANDHI
</t>
  </si>
  <si>
    <t>BHAVIN C PATEL</t>
  </si>
  <si>
    <t xml:space="preserve">ASEFA PATEL
</t>
  </si>
  <si>
    <t xml:space="preserve">JOLLY AGARWAL
</t>
  </si>
  <si>
    <t>ROXANA LUNAT</t>
  </si>
  <si>
    <t>MR VIJAY DABASIA</t>
  </si>
  <si>
    <t>ZUBER MOHAMMED</t>
  </si>
  <si>
    <t>SABINA MOHAMMED</t>
  </si>
  <si>
    <t>ZAHIR PATEL</t>
  </si>
  <si>
    <t>AVDHOOT PANKAJBHAI TRIVEDI</t>
  </si>
  <si>
    <t>MR. AP. TRIVEDI</t>
  </si>
  <si>
    <t>JUHI JOSHI</t>
  </si>
  <si>
    <t>NIRMIT UPADHYAN</t>
  </si>
  <si>
    <t>PINAKIN PATEL</t>
  </si>
  <si>
    <t>KANIKA SEN</t>
  </si>
  <si>
    <t xml:space="preserve">KEYURSINH J PARMAR
</t>
  </si>
  <si>
    <t>MITESH PATEL</t>
  </si>
  <si>
    <t>OJAS DARJI</t>
  </si>
  <si>
    <t>SHIVANI PATEL</t>
  </si>
  <si>
    <t>BALDEVBHAI PATEL</t>
  </si>
  <si>
    <t>YASHVI DESAI</t>
  </si>
  <si>
    <t xml:space="preserve">SAMIR PATHAN
</t>
  </si>
  <si>
    <t>JIGNESH PATEL</t>
  </si>
  <si>
    <t xml:space="preserve">HARSH PATEL
</t>
  </si>
  <si>
    <t xml:space="preserve">KUNAL HARSHBHAI SHAH
</t>
  </si>
  <si>
    <t>MAHIR I SUTHAR</t>
  </si>
  <si>
    <t>NAILESH PATEL</t>
  </si>
  <si>
    <t>MANISHKUMAR D PATEL</t>
  </si>
  <si>
    <t>BHAVESHKUMAR NATHANI</t>
  </si>
  <si>
    <t>PRAVINBHAI H PATEL</t>
  </si>
  <si>
    <t>ROHAN D PATEL</t>
  </si>
  <si>
    <t xml:space="preserve">UMA THARMARAJAN
</t>
  </si>
  <si>
    <t>OUSMAN YUSUFI</t>
  </si>
  <si>
    <t xml:space="preserve">ROXANA LUNAT
</t>
  </si>
  <si>
    <t xml:space="preserve">EDRISH A REHMAN NATALI
</t>
  </si>
  <si>
    <t>RAMIZ KHAN</t>
  </si>
  <si>
    <t xml:space="preserve">RAMIZA KHAN
</t>
  </si>
  <si>
    <t>RIDDHI UPADHYAY</t>
  </si>
  <si>
    <t xml:space="preserve">DHAVAL M TANDEL
</t>
  </si>
  <si>
    <t>SAGAR N SHAH</t>
  </si>
  <si>
    <t>KRUPA DIVYANG PATEL</t>
  </si>
  <si>
    <t>AMIT ROKAD</t>
  </si>
  <si>
    <t>MAITRI SONERI</t>
  </si>
  <si>
    <t>SHALINI PATEL</t>
  </si>
  <si>
    <t xml:space="preserve"> PARESH PATEL</t>
  </si>
  <si>
    <t>POOJA PATEL</t>
  </si>
  <si>
    <t xml:space="preserve">MANISH MEHTA
</t>
  </si>
  <si>
    <t xml:space="preserve">RIDDI TEJASH DOSHI
</t>
  </si>
  <si>
    <t xml:space="preserve">RIDDHI TEJASH DOSHI
</t>
  </si>
  <si>
    <t>NIKITA BHAVESH BHADLIYA</t>
  </si>
  <si>
    <t>NIKITA BAHVESH BHADLIYA</t>
  </si>
  <si>
    <t xml:space="preserve">KAUSHICK CHANDRA
</t>
  </si>
  <si>
    <t xml:space="preserve">MUNEEF MOHAMMMED
</t>
  </si>
  <si>
    <t xml:space="preserve">PATEL BHAVIN
</t>
  </si>
  <si>
    <t xml:space="preserve">BHAVIN PATEL
</t>
  </si>
  <si>
    <t xml:space="preserve">HARDIK PATEL
</t>
  </si>
  <si>
    <t xml:space="preserve">SAURIN SHAH
</t>
  </si>
  <si>
    <t xml:space="preserve">VIRAJ PATEL
</t>
  </si>
  <si>
    <t xml:space="preserve">AELLY GAJJAR
</t>
  </si>
  <si>
    <t>VAIBHAV SONI</t>
  </si>
  <si>
    <t xml:space="preserve">RICHA JOSHI
</t>
  </si>
  <si>
    <t>PINKALKUMAR KAUSHIKKUMARPATEL</t>
  </si>
  <si>
    <t>PATEL PRACHI SAHYOG</t>
  </si>
  <si>
    <t>PRACHI PATEL</t>
  </si>
  <si>
    <t>SAHYOG PATEL</t>
  </si>
  <si>
    <t>ARPITA PATEL</t>
  </si>
  <si>
    <t>SUNIL MEHTA</t>
  </si>
  <si>
    <t xml:space="preserve">VAISHALI DAVE </t>
  </si>
  <si>
    <t>JALPIN Y PARIKH</t>
  </si>
  <si>
    <t xml:space="preserve">ANKIT PATEL
</t>
  </si>
  <si>
    <t xml:space="preserve">KAUSILIA DEVI
</t>
  </si>
  <si>
    <t xml:space="preserve">774906125217
</t>
  </si>
  <si>
    <t>KANISHA PATEL</t>
  </si>
  <si>
    <t>DODDA MANOJ</t>
  </si>
  <si>
    <t>PARTH B PANCHAL</t>
  </si>
  <si>
    <t>KISHAN KUMAR PATEL</t>
  </si>
  <si>
    <t>JIGISHA PATEL</t>
  </si>
  <si>
    <t xml:space="preserve">CHIRAG SHAH
</t>
  </si>
  <si>
    <t xml:space="preserve">NILESH PATEL
</t>
  </si>
  <si>
    <t xml:space="preserve">ANIKET PATEL
</t>
  </si>
  <si>
    <t xml:space="preserve">MAHENDRA PARADIYA
</t>
  </si>
  <si>
    <t>TEJAL SIRISH PATEL</t>
  </si>
  <si>
    <t>ANURADHA K PAL</t>
  </si>
  <si>
    <t xml:space="preserve">URVISHLUMAR B THAKKAR
</t>
  </si>
  <si>
    <t>KHUSHI PATEL</t>
  </si>
  <si>
    <t>PREETIPATEL</t>
  </si>
  <si>
    <t>YASMIN HIRA</t>
  </si>
  <si>
    <t>BHAVIN PATEL</t>
  </si>
  <si>
    <t>PATEL BHAVIN</t>
  </si>
  <si>
    <t>ROHIT PATEL</t>
  </si>
  <si>
    <t>AKSHAY DESAI</t>
  </si>
  <si>
    <t>APURVA SHAH</t>
  </si>
  <si>
    <t xml:space="preserve"> VITANKUMAR N BHAVSAR</t>
  </si>
  <si>
    <t>NIRLEP TRIVEDI</t>
  </si>
  <si>
    <t>VANDANA PATEL</t>
  </si>
  <si>
    <t>VIDHI MEHTA</t>
  </si>
  <si>
    <t>NZ</t>
  </si>
  <si>
    <t>VISHAKA PATEL</t>
  </si>
  <si>
    <t>VISHAKHA PATEL</t>
  </si>
  <si>
    <t>GOPAL A LANGALIA</t>
  </si>
  <si>
    <t>DINESHBHAI G PATEL</t>
  </si>
  <si>
    <t xml:space="preserve"> GITABEN CHAIDHARI</t>
  </si>
  <si>
    <t>DULHAN EXCLUSIVE</t>
  </si>
  <si>
    <t>HITESH SHAH</t>
  </si>
  <si>
    <t>BINA SHAH</t>
  </si>
  <si>
    <t xml:space="preserve">SABBIR AHMED BATTAI
</t>
  </si>
  <si>
    <t>KALPESHKUMAR PATEL</t>
  </si>
  <si>
    <t xml:space="preserve">SHAH APURVA
</t>
  </si>
  <si>
    <t>NISHI SHAH</t>
  </si>
  <si>
    <t>PATEL KALPESH KUMAR</t>
  </si>
  <si>
    <t>NIRAV SHAH</t>
  </si>
  <si>
    <t>MAHENDRA PARADIYA</t>
  </si>
  <si>
    <t xml:space="preserve"> URVASHI MITUL PANCHAL</t>
  </si>
  <si>
    <t xml:space="preserve">URVASHI MITUL PANCHAL
</t>
  </si>
  <si>
    <t>PRITI PATEL</t>
  </si>
  <si>
    <t xml:space="preserve"> PRITI PATEL</t>
  </si>
  <si>
    <t xml:space="preserve"> PARULBEN Y PATEL</t>
  </si>
  <si>
    <t xml:space="preserve">YOGESHKUMAR PATEL
</t>
  </si>
  <si>
    <t xml:space="preserve"> HAARD PATEL</t>
  </si>
  <si>
    <t xml:space="preserve">DHAVAL PATEL
</t>
  </si>
  <si>
    <t>KAISHALIBEN PATEL</t>
  </si>
  <si>
    <t xml:space="preserve">KRUNAL PATEL
</t>
  </si>
  <si>
    <t>KINJAL PRAJAPATI</t>
  </si>
  <si>
    <t>AMITKUMAR G PRAJAPATI</t>
  </si>
  <si>
    <t xml:space="preserve">AMITKUMAR G PRAJAPATI
</t>
  </si>
  <si>
    <t xml:space="preserve">KINJAL PRAJAPATI
</t>
  </si>
  <si>
    <t>TANA K LAKHANI</t>
  </si>
  <si>
    <t>BHUPENDRA PARMAR</t>
  </si>
  <si>
    <t xml:space="preserve"> KIND ATT REETA MUKESH</t>
  </si>
  <si>
    <t xml:space="preserve"> DHVALKUMAR PATEL</t>
  </si>
  <si>
    <t xml:space="preserve">POOJA PATEL
</t>
  </si>
  <si>
    <t xml:space="preserve">VARSHBEN PATEL
</t>
  </si>
  <si>
    <t xml:space="preserve">NIGAM PATEL
</t>
  </si>
  <si>
    <t xml:space="preserve">774931373660
</t>
  </si>
  <si>
    <t xml:space="preserve">IMRANA RAVAT
</t>
  </si>
  <si>
    <t>HUZEPHA PARDIWALA</t>
  </si>
  <si>
    <t xml:space="preserve">KIRTAN KELAIYA
</t>
  </si>
  <si>
    <t>HIREN PATEL</t>
  </si>
  <si>
    <t>HEMAL VYAS</t>
  </si>
  <si>
    <t>HETA PATEL</t>
  </si>
  <si>
    <t xml:space="preserve">KUSH DESAI
</t>
  </si>
  <si>
    <t xml:space="preserve"> VASIHNAVIBEN PATEL</t>
  </si>
  <si>
    <t xml:space="preserve">KANTA NARAIN
</t>
  </si>
  <si>
    <t xml:space="preserve">JYOTIKA PAREKH
</t>
  </si>
  <si>
    <t xml:space="preserve"> VICKY PAUL</t>
  </si>
  <si>
    <t xml:space="preserve"> UJJAVAL CHAUHAN</t>
  </si>
  <si>
    <t xml:space="preserve"> MAHENDRA PARADIYA</t>
  </si>
  <si>
    <t>DEEPAK MODI</t>
  </si>
  <si>
    <t>CHIRAYU B. GANDHI</t>
  </si>
  <si>
    <t xml:space="preserve"> NIGAM PATEL</t>
  </si>
  <si>
    <t xml:space="preserve"> PATELVAISHNAVIBEN</t>
  </si>
  <si>
    <t xml:space="preserve">MODI GARIMA
</t>
  </si>
  <si>
    <t>GARIMA KUSHAN MODI</t>
  </si>
  <si>
    <t>GARIMA MODI</t>
  </si>
  <si>
    <t xml:space="preserve">KIRTAN A PRAJAPATI
</t>
  </si>
  <si>
    <t>RAJU PATEL</t>
  </si>
  <si>
    <t xml:space="preserve"> KRISHNA BOGHARA</t>
  </si>
  <si>
    <t>HITESH K SODHITRA</t>
  </si>
  <si>
    <t xml:space="preserve">NVINAL V KUMAR </t>
  </si>
  <si>
    <t>VISHAL KUMAR</t>
  </si>
  <si>
    <t>MITUL P PATEL</t>
  </si>
  <si>
    <t>HIRAL PATEL</t>
  </si>
  <si>
    <t>AARAV PATEL</t>
  </si>
  <si>
    <t xml:space="preserve"> SAROJ BEN PATEL</t>
  </si>
  <si>
    <t>KIRAN PATEL</t>
  </si>
  <si>
    <t xml:space="preserve"> NILAMKUMAR C KHETANI</t>
  </si>
  <si>
    <t>VIKRAM MAISURI</t>
  </si>
  <si>
    <t>MALIKA CHARANIA</t>
  </si>
  <si>
    <t xml:space="preserve"> SAIDUR RAHMAN</t>
  </si>
  <si>
    <t>SUNNY SHAH</t>
  </si>
  <si>
    <t>IMITATION/F</t>
  </si>
  <si>
    <t xml:space="preserve"> ANJALI JAVERI</t>
  </si>
  <si>
    <t xml:space="preserve"> NEHAL DINDOD</t>
  </si>
  <si>
    <t xml:space="preserve">ISHAN PATEL
</t>
  </si>
  <si>
    <t>REHANA RAHMAN</t>
  </si>
  <si>
    <t>AITOOB BHAIDU</t>
  </si>
  <si>
    <t>GUYANA</t>
  </si>
  <si>
    <t xml:space="preserve"> NILAM SANKAR DELVANI</t>
  </si>
  <si>
    <t>NILAM SANKAR DELVANI</t>
  </si>
  <si>
    <t xml:space="preserve">PURNIMA SHARMA </t>
  </si>
  <si>
    <t>KALPESH PATEL</t>
  </si>
  <si>
    <t xml:space="preserve"> NITHY ADEVI BALASBRAMANIUM</t>
  </si>
  <si>
    <t xml:space="preserve">ASHVIN KUMAR
</t>
  </si>
  <si>
    <t xml:space="preserve"> BHOOMI JAY PANDYA</t>
  </si>
  <si>
    <t xml:space="preserve"> JANVI PATEL</t>
  </si>
  <si>
    <t xml:space="preserve">MR. MANISH JOSHI
</t>
  </si>
  <si>
    <t xml:space="preserve"> ANJALI SAKARWALA</t>
  </si>
  <si>
    <t xml:space="preserve"> CHITRA P BENDRE</t>
  </si>
  <si>
    <t xml:space="preserve">PRITI PATEL
</t>
  </si>
  <si>
    <t xml:space="preserve">AARTI PATEL
</t>
  </si>
  <si>
    <t xml:space="preserve"> YESHA PARIKH</t>
  </si>
  <si>
    <t xml:space="preserve">MIHIRKUMAR H PATEL
</t>
  </si>
  <si>
    <t>NIKUL PATEL</t>
  </si>
  <si>
    <t>SAI RAJ</t>
  </si>
  <si>
    <t>BHAVESH MORI</t>
  </si>
  <si>
    <t xml:space="preserve"> DARSHNA R PATOLIA</t>
  </si>
  <si>
    <t xml:space="preserve">PANKAJ PATEL
</t>
  </si>
  <si>
    <t xml:space="preserve">HIREN PATEL
</t>
  </si>
  <si>
    <t xml:space="preserve"> SHARDA CPATEL</t>
  </si>
  <si>
    <t>NILESH BHANDARI</t>
  </si>
  <si>
    <t xml:space="preserve"> PATEL MIHIRKUMAR H</t>
  </si>
  <si>
    <t xml:space="preserve"> PARTH HARSHAD MEHTA</t>
  </si>
  <si>
    <t xml:space="preserve"> JAIMIKUMAR PATEL</t>
  </si>
  <si>
    <t xml:space="preserve"> DEVANSHI SHAH</t>
  </si>
  <si>
    <t xml:space="preserve"> LEENA SURESH BHUVA</t>
  </si>
  <si>
    <t>UMESH M PATEL</t>
  </si>
  <si>
    <t xml:space="preserve"> NAVEEN RAJDEV</t>
  </si>
  <si>
    <t xml:space="preserve"> NEHA GODHANI</t>
  </si>
  <si>
    <t xml:space="preserve">MRS. SARIKA T. PRAJAPATI
</t>
  </si>
  <si>
    <t xml:space="preserve"> RUPAL NIRMAL</t>
  </si>
  <si>
    <t xml:space="preserve"> JIGNYA HITESH PATEL</t>
  </si>
  <si>
    <t xml:space="preserve"> NANDI SANDIPKUMAR PATEL</t>
  </si>
  <si>
    <t xml:space="preserve"> AAKASH BHATT</t>
  </si>
  <si>
    <t xml:space="preserve">AAKASH BHATIA
</t>
  </si>
  <si>
    <t xml:space="preserve">284980291949
</t>
  </si>
  <si>
    <t xml:space="preserve">KALPESH PANCHAL
</t>
  </si>
  <si>
    <t>SAUMIL NAGAR</t>
  </si>
  <si>
    <t xml:space="preserve">KINNAL SHAH
</t>
  </si>
  <si>
    <t xml:space="preserve"> DIVYANG M PATEL</t>
  </si>
  <si>
    <t xml:space="preserve"> AUSTRALIA</t>
  </si>
  <si>
    <t>NEHA D NARANG</t>
  </si>
  <si>
    <t xml:space="preserve"> JAYAKANDAN CHANDRASEKARAN</t>
  </si>
  <si>
    <t>HEVANKUMAR PATEL</t>
  </si>
  <si>
    <t xml:space="preserve"> SHAILEE OZA</t>
  </si>
  <si>
    <t xml:space="preserve"> SHARDUL K PATEL</t>
  </si>
  <si>
    <t xml:space="preserve"> HEVANKUMAR PATEL</t>
  </si>
  <si>
    <t xml:space="preserve"> PRATIKKUMAR PATEL</t>
  </si>
  <si>
    <t xml:space="preserve"> YUGMA MISTRY</t>
  </si>
  <si>
    <t xml:space="preserve"> RUJU K KOSHIT</t>
  </si>
  <si>
    <t xml:space="preserve"> PRIYA PATEL
</t>
  </si>
  <si>
    <t xml:space="preserve"> ABHIJITSINH N JHALA</t>
  </si>
  <si>
    <t xml:space="preserve"> PRAYAG PATEL</t>
  </si>
  <si>
    <t>SUNIL DHRUV</t>
  </si>
  <si>
    <t xml:space="preserve"> FAUZIYA SHILIWALA</t>
  </si>
  <si>
    <t xml:space="preserve">SINDHU NAIR </t>
  </si>
  <si>
    <t>ADIT M PATHAK</t>
  </si>
  <si>
    <t xml:space="preserve"> CHETANNUMAR CHANDULAL SOLANKE</t>
  </si>
  <si>
    <t xml:space="preserve"> TUSHAR &amp; GAUTHAMI BHATT
</t>
  </si>
  <si>
    <t>NINU POUL</t>
  </si>
  <si>
    <t xml:space="preserve"> NINU POUL</t>
  </si>
  <si>
    <t>NIKHIL PATEL</t>
  </si>
  <si>
    <t>SOHIMA</t>
  </si>
  <si>
    <t>CHINMAY CHAPALGAONKAR</t>
  </si>
  <si>
    <t>CHIRAJ PATEL</t>
  </si>
  <si>
    <t>NATVAR CHAVDA</t>
  </si>
  <si>
    <t xml:space="preserve">SHRADDHA PATEL
</t>
  </si>
  <si>
    <t xml:space="preserve">284980451138
</t>
  </si>
  <si>
    <t xml:space="preserve">NILAY PATEL
</t>
  </si>
  <si>
    <t>KUNJAN MEHTA</t>
  </si>
  <si>
    <t>SUNIL KUMAR PATEL</t>
  </si>
  <si>
    <t xml:space="preserve">KRUNAL SHAH
</t>
  </si>
  <si>
    <t xml:space="preserve"> DHARMIKA DESAI</t>
  </si>
  <si>
    <t xml:space="preserve">DHARMIK DESAI </t>
  </si>
  <si>
    <t>JASVINDER KAUR</t>
  </si>
  <si>
    <t xml:space="preserve"> JAISHIL R UPADHYAY</t>
  </si>
  <si>
    <t>NIKITA RATHI</t>
  </si>
  <si>
    <t xml:space="preserve">DILIPKUMAR RAJVI DHADUK
</t>
  </si>
  <si>
    <t>SNEHAL BEN GAJERA</t>
  </si>
  <si>
    <t xml:space="preserve">RUCHIT J SHAH
</t>
  </si>
  <si>
    <t xml:space="preserve">SANKET SHAH
</t>
  </si>
  <si>
    <t xml:space="preserve"> KIND ATT-MEGHA PATEL</t>
  </si>
  <si>
    <t>HIRVA GAJJAR</t>
  </si>
  <si>
    <t xml:space="preserve"> URMILABEN PATEL</t>
  </si>
  <si>
    <t xml:space="preserve"> JAYESH PATEL</t>
  </si>
  <si>
    <t xml:space="preserve">KALPESH V PATEL
</t>
  </si>
  <si>
    <t>SIMA DESAI</t>
  </si>
  <si>
    <t xml:space="preserve">SUCHIT AMIN
</t>
  </si>
  <si>
    <t xml:space="preserve">TEJASKUMAR RAJNIKANT PATEL
</t>
  </si>
  <si>
    <t>SAVITA P PATEL</t>
  </si>
  <si>
    <t>CHIRAG SOJITRA</t>
  </si>
  <si>
    <t>RAJINDER KAUR</t>
  </si>
  <si>
    <t>NEW ZELAND</t>
  </si>
  <si>
    <t>DENI P PATEL</t>
  </si>
  <si>
    <t xml:space="preserve"> SAUMIL KOTHARI</t>
  </si>
  <si>
    <t xml:space="preserve"> VIPUL GAJJAR</t>
  </si>
  <si>
    <t xml:space="preserve"> VIKRANT PATIL</t>
  </si>
  <si>
    <t>NEHA THAKKAR</t>
  </si>
  <si>
    <t>BHUMIT PATEL</t>
  </si>
  <si>
    <t>R KHAN</t>
  </si>
  <si>
    <t>RAMIZA</t>
  </si>
  <si>
    <t>KALPESH PRAJAPATI</t>
  </si>
  <si>
    <t>DIYA LEDIES AND MARUTI</t>
  </si>
  <si>
    <t xml:space="preserve"> KIND ATT RUTVIK V THAKKAR</t>
  </si>
  <si>
    <t xml:space="preserve"> NIKITA KISHORSINH RAJPUT</t>
  </si>
  <si>
    <t>AISHWARYA POPAT</t>
  </si>
  <si>
    <t xml:space="preserve"> POORVI SALIAN</t>
  </si>
  <si>
    <t>ALPANA GOSAI</t>
  </si>
  <si>
    <t xml:space="preserve">HIRENKUMAR PATEL
</t>
  </si>
  <si>
    <t>PIYUSHINI B PATEL</t>
  </si>
  <si>
    <t>ASHISHKUMAR S BHATT</t>
  </si>
  <si>
    <t>NITA D PATEL</t>
  </si>
  <si>
    <t xml:space="preserve">KRISHNA PATEL
</t>
  </si>
  <si>
    <t>VADIYA FARIDABIBI MOOSAJI</t>
  </si>
  <si>
    <t xml:space="preserve"> VADIYA FARIDABIBI MOOSAJI</t>
  </si>
  <si>
    <t xml:space="preserve">RAJENDRABHAI CC PATEL
</t>
  </si>
  <si>
    <t>MUNEEF MOHAMED</t>
  </si>
  <si>
    <t>ASHOK MOHAN</t>
  </si>
  <si>
    <t xml:space="preserve">VANDANA TRIPATHI
</t>
  </si>
  <si>
    <t>NAMRATA JIGAR PATEL</t>
  </si>
  <si>
    <t xml:space="preserve">FAHMIDA SHAIKH
</t>
  </si>
  <si>
    <t>TAWBA ISLAMIC CENTRE</t>
  </si>
  <si>
    <t>JOSEJOY</t>
  </si>
  <si>
    <t>HANSA A PATEL</t>
  </si>
  <si>
    <t xml:space="preserve">MEET ACHARYA </t>
  </si>
  <si>
    <t>IMITATION / F</t>
  </si>
  <si>
    <t>MANIAR KHYATI</t>
  </si>
  <si>
    <t>KHYATI MANIAR</t>
  </si>
  <si>
    <t xml:space="preserve">KRUNAL A PANCHAL
</t>
  </si>
  <si>
    <t xml:space="preserve">DHAVANI SHAH
</t>
  </si>
  <si>
    <t>SAURABH TRIVEDI</t>
  </si>
  <si>
    <t>VAILESHKUMAR PATEL</t>
  </si>
  <si>
    <t xml:space="preserve">HINAL SHETH
</t>
  </si>
  <si>
    <t>AKSHAR SHETH</t>
  </si>
  <si>
    <t>DHANSHREE PARANJAPE</t>
  </si>
  <si>
    <t>DHANASHREE PARANJAPE</t>
  </si>
  <si>
    <t>JAY KUMAR PATEL</t>
  </si>
  <si>
    <t xml:space="preserve">MONIKA TRIVEDI
</t>
  </si>
  <si>
    <t xml:space="preserve">KINNARI PATEL
</t>
  </si>
  <si>
    <t>NAURZA KHATUN</t>
  </si>
  <si>
    <t>MADAGASCAR</t>
  </si>
  <si>
    <t xml:space="preserve"> ISHWAR KARAMCHANDANI</t>
  </si>
  <si>
    <t xml:space="preserve"> ISHWAR AR KARAMCHANDANI</t>
  </si>
  <si>
    <t>ANKIT ASARPOTA</t>
  </si>
  <si>
    <t>PRANAV AKLUJKAR</t>
  </si>
  <si>
    <t>CHINTAN NAYAK</t>
  </si>
  <si>
    <t xml:space="preserve"> CHINTAN NAYAK</t>
  </si>
  <si>
    <t>BHADRESH GAJJAR</t>
  </si>
  <si>
    <t xml:space="preserve"> SAKET DAVE</t>
  </si>
  <si>
    <t xml:space="preserve"> PARIMAL A SISODIYA</t>
  </si>
  <si>
    <t xml:space="preserve"> VISHAL PATEL</t>
  </si>
  <si>
    <t>NAYAN PATEL</t>
  </si>
  <si>
    <t>CHAITYA M SHAH</t>
  </si>
  <si>
    <t>PUNIT YADAV</t>
  </si>
  <si>
    <t>SISODIYA PARIMAL</t>
  </si>
  <si>
    <t xml:space="preserve">JOSH SAMIR </t>
  </si>
  <si>
    <t>VAIBHAVI AGGARWAL</t>
  </si>
  <si>
    <t>INGEETA CHOPRA</t>
  </si>
  <si>
    <t xml:space="preserve"> KIND ATT: PRITI TATARIA</t>
  </si>
  <si>
    <t xml:space="preserve">MUNEEF MOHAMED </t>
  </si>
  <si>
    <t>NITIN AKBARI</t>
  </si>
  <si>
    <t xml:space="preserve">RUCHIN PATEL </t>
  </si>
  <si>
    <t xml:space="preserve"> ESHA PATEL</t>
  </si>
  <si>
    <t xml:space="preserve"> YOGESH THAKKAR</t>
  </si>
  <si>
    <t>SAUBARBH PATEL</t>
  </si>
  <si>
    <t xml:space="preserve"> NIKITA PRIYANKA NARAYAN</t>
  </si>
  <si>
    <t xml:space="preserve"> HASAN JHINNA JINNA</t>
  </si>
  <si>
    <t xml:space="preserve"> HIFZUR RAHMAN ISMAIL RAVAT</t>
  </si>
  <si>
    <t xml:space="preserve"> RAVI BAROT</t>
  </si>
  <si>
    <t>MONICA CASWANI</t>
  </si>
  <si>
    <t>DHRUMIL M PATEL</t>
  </si>
  <si>
    <t xml:space="preserve"> YAHYA PATEL</t>
  </si>
  <si>
    <t>SHANTI AYER</t>
  </si>
  <si>
    <t>RANKU SAMTANI</t>
  </si>
  <si>
    <t>SAINT KITTS</t>
  </si>
  <si>
    <t xml:space="preserve"> PATEL HIRENBHAI MANHAR</t>
  </si>
  <si>
    <t xml:space="preserve"> PRIYA PATEL</t>
  </si>
  <si>
    <t xml:space="preserve"> PINKESH MODI</t>
  </si>
  <si>
    <t xml:space="preserve"> SHARAD H PATEL</t>
  </si>
  <si>
    <t xml:space="preserve"> AARTI MITESHKUMAR PATEL</t>
  </si>
  <si>
    <t>SHARAD H PATEL</t>
  </si>
  <si>
    <t xml:space="preserve"> SONAM JOSHI</t>
  </si>
  <si>
    <t xml:space="preserve"> MINAXIBEN RAVAL</t>
  </si>
  <si>
    <t xml:space="preserve"> BRIJESH BHANVADIYA</t>
  </si>
  <si>
    <t xml:space="preserve"> NARESH PATEL</t>
  </si>
  <si>
    <t xml:space="preserve"> SONAM GANDHI</t>
  </si>
  <si>
    <t xml:space="preserve"> MAYUR GANDHI</t>
  </si>
  <si>
    <t>MAHAMAD SALIM M DADABHAI</t>
  </si>
  <si>
    <t xml:space="preserve"> RITIXA MANISH PATEL</t>
  </si>
  <si>
    <t xml:space="preserve"> PARTH R RAJPUT</t>
  </si>
  <si>
    <t xml:space="preserve"> PRAGNESH V RANA</t>
  </si>
  <si>
    <t xml:space="preserve"> KALPANA GANDHI</t>
  </si>
  <si>
    <t>ABDUL AZIZ MULLA</t>
  </si>
  <si>
    <t>SHAZIA SADIQ SAYED</t>
  </si>
  <si>
    <t xml:space="preserve"> SHREYAS JADHAV</t>
  </si>
  <si>
    <t xml:space="preserve"> PATEL BRIJESH</t>
  </si>
  <si>
    <t>MEGHA PAATEL</t>
  </si>
  <si>
    <t xml:space="preserve"> JUNED SAIDBHAI HAJI</t>
  </si>
  <si>
    <t xml:space="preserve"> MAHARSHI PATEL</t>
  </si>
  <si>
    <t>JIGARBHIE MODI</t>
  </si>
  <si>
    <t xml:space="preserve"> ABHIRAJ PATEL</t>
  </si>
  <si>
    <t>HARSHIL V PANDYA</t>
  </si>
  <si>
    <t>ZEBA FATHIMA</t>
  </si>
  <si>
    <t>MAHARSHI PATEL</t>
  </si>
  <si>
    <t>MITUL PATEL</t>
  </si>
  <si>
    <t>DHRUV PATEL</t>
  </si>
  <si>
    <t>USHMA DOBARIA</t>
  </si>
  <si>
    <t xml:space="preserve"> MIHIR PRAVIN PATEL</t>
  </si>
  <si>
    <t xml:space="preserve"> DHRUV PATEL</t>
  </si>
  <si>
    <t xml:space="preserve"> VIKAS HOLKAR</t>
  </si>
  <si>
    <t xml:space="preserve">HEETKUMAR PATEL </t>
  </si>
  <si>
    <t>ROBIN.P.PATEL</t>
  </si>
  <si>
    <t xml:space="preserve"> SAGAR RAJENDRAPATEL</t>
  </si>
  <si>
    <t>A SHAH</t>
  </si>
  <si>
    <t xml:space="preserve"> SAACHII SHHADGE</t>
  </si>
  <si>
    <t>MUNEEB AHMED</t>
  </si>
  <si>
    <t xml:space="preserve"> KANDARP THAKKAR</t>
  </si>
  <si>
    <t>KANDARP THAKKAR</t>
  </si>
  <si>
    <t>RIPAL N PATEL</t>
  </si>
  <si>
    <t>NISARG SUREBDRAKUMAR BHATIA</t>
  </si>
  <si>
    <t>RUNALI NEMANE</t>
  </si>
  <si>
    <t>NEMANE RUNALI</t>
  </si>
  <si>
    <t>MIRAJ SUBHAS DESAI</t>
  </si>
  <si>
    <t>HITESH K PATEL</t>
  </si>
  <si>
    <t xml:space="preserve"> ROHINI UPADHYAY</t>
  </si>
  <si>
    <t>ABHISHEK NEMANE</t>
  </si>
  <si>
    <t>HARDIK PATEL</t>
  </si>
  <si>
    <t>DHAVAL DILIPKUMAR UPADHYAY</t>
  </si>
  <si>
    <t xml:space="preserve"> DHAVAL DILIPKUMAR UPADHYAY</t>
  </si>
  <si>
    <t xml:space="preserve">SHREYA MILAP
</t>
  </si>
  <si>
    <t>MILAP PATEL</t>
  </si>
  <si>
    <t>MEHUL PATEL</t>
  </si>
  <si>
    <t xml:space="preserve"> KINNARI BHAVESH PATEL</t>
  </si>
  <si>
    <t>PATEL KINNARI BHAVESH</t>
  </si>
  <si>
    <t xml:space="preserve"> JIGARKUMAR PATEL</t>
  </si>
  <si>
    <t xml:space="preserve"> PATEL JIGARKUMAR</t>
  </si>
  <si>
    <t>KINNARI KEVAL DESAI</t>
  </si>
  <si>
    <t>HIRAL H.PATEL</t>
  </si>
  <si>
    <t>BHUMIKA PATEL</t>
  </si>
  <si>
    <t>JATINKUMAR SHAH</t>
  </si>
  <si>
    <t>DRASHTI PATEL</t>
  </si>
  <si>
    <t xml:space="preserve"> DRASHTI PATEL</t>
  </si>
  <si>
    <t>VIDIT PATEL</t>
  </si>
  <si>
    <t xml:space="preserve"> DARSHAN B PATEL</t>
  </si>
  <si>
    <t>ALPESH PARMAR</t>
  </si>
  <si>
    <t>VARUN SHARMA</t>
  </si>
  <si>
    <t>MR.JANAK KUMAR N BHATT</t>
  </si>
  <si>
    <t>MR. JANAKKUMAR N BHATT</t>
  </si>
  <si>
    <t xml:space="preserve"> CHANDNI ARPIT PANCHAL</t>
  </si>
  <si>
    <t xml:space="preserve"> SAMIT D SHAH</t>
  </si>
  <si>
    <t>RAVIRAJ BAROT</t>
  </si>
  <si>
    <t xml:space="preserve"> RUTU S SHAH</t>
  </si>
  <si>
    <t>MUKTI ANKUR PATEL</t>
  </si>
  <si>
    <t xml:space="preserve">NITIN PATEL
</t>
  </si>
  <si>
    <t xml:space="preserve"> SAUMIL DESAI </t>
  </si>
  <si>
    <t>NISHANT M AFINWALA</t>
  </si>
  <si>
    <t xml:space="preserve"> VIPUL PATEL</t>
  </si>
  <si>
    <t xml:space="preserve">ZEAL PANDYA
</t>
  </si>
  <si>
    <t xml:space="preserve"> PANDYA ZEAL</t>
  </si>
  <si>
    <t>SITANSHI S SHAH</t>
  </si>
  <si>
    <t>YASHKUMAR PANCHAL</t>
  </si>
  <si>
    <t>BEERAJ MUKESH PARMAR</t>
  </si>
  <si>
    <t xml:space="preserve"> HIMANSHU MODI </t>
  </si>
  <si>
    <t>NIIRANJNABEN PATEL</t>
  </si>
  <si>
    <t xml:space="preserve"> MIHIR P SHETH</t>
  </si>
  <si>
    <t xml:space="preserve"> CHINTAN MEHTA</t>
  </si>
  <si>
    <t xml:space="preserve"> MAHESH SHELAR</t>
  </si>
  <si>
    <t>PRATIK PATEL</t>
  </si>
  <si>
    <t xml:space="preserve"> RONAK D PATEL</t>
  </si>
  <si>
    <t>THAKKAR CHIRAG DR</t>
  </si>
  <si>
    <t xml:space="preserve">  DR SHRUV D PATEL</t>
  </si>
  <si>
    <t>JANKI D BHATT</t>
  </si>
  <si>
    <t>TEJASVINI PATEL</t>
  </si>
  <si>
    <t>NINU PAUL</t>
  </si>
  <si>
    <t>AAMARA BIBIKAZI</t>
  </si>
  <si>
    <t>FATEMA BIBI KAZI</t>
  </si>
  <si>
    <t>MARIYAM BIBI SUFI</t>
  </si>
  <si>
    <t xml:space="preserve"> KAVITA N DHRUVE </t>
  </si>
  <si>
    <t xml:space="preserve"> DHARMESH SHAH</t>
  </si>
  <si>
    <t xml:space="preserve"> RAVI A SHAH</t>
  </si>
  <si>
    <t xml:space="preserve"> DHAVAL MAKWANA</t>
  </si>
  <si>
    <t xml:space="preserve"> VISHAL GOSWAMI</t>
  </si>
  <si>
    <t>PATEL SANGITA N</t>
  </si>
  <si>
    <t xml:space="preserve"> PATEL SANGITA N</t>
  </si>
  <si>
    <t xml:space="preserve"> GAYATRI PRAJAPATI</t>
  </si>
  <si>
    <t xml:space="preserve"> DISHA SACHIN GADHVE</t>
  </si>
  <si>
    <t xml:space="preserve"> BHASKAR NAKAM</t>
  </si>
  <si>
    <t>SANKETS SANDIP CHAUDHARY</t>
  </si>
  <si>
    <t xml:space="preserve"> PINAAL PATEL</t>
  </si>
  <si>
    <t xml:space="preserve"> RAHULKUMAR PATEL</t>
  </si>
  <si>
    <t>SHREE SWAMINARAYAN HINDU MANDIR</t>
  </si>
  <si>
    <t xml:space="preserve"> PATEL ASHISH N</t>
  </si>
  <si>
    <t xml:space="preserve"> YOGESH PATEL</t>
  </si>
  <si>
    <t>AVANI K PATEL</t>
  </si>
  <si>
    <t>RAJ KUMAR</t>
  </si>
  <si>
    <t xml:space="preserve"> ROMESHBHAI PATEL </t>
  </si>
  <si>
    <t xml:space="preserve"> JALPABEN R RAVAL</t>
  </si>
  <si>
    <t xml:space="preserve"> SANDEEP DESAI</t>
  </si>
  <si>
    <t xml:space="preserve"> RAVI PATEL </t>
  </si>
  <si>
    <t>THE WINCHESTER STORE</t>
  </si>
  <si>
    <t xml:space="preserve"> SEJU PATEL</t>
  </si>
  <si>
    <t xml:space="preserve"> BADAL PATEL</t>
  </si>
  <si>
    <t>JIMIT S DESAI</t>
  </si>
  <si>
    <t xml:space="preserve"> REWABEN PATEL</t>
  </si>
  <si>
    <t>SHUBHAM GUPTA</t>
  </si>
  <si>
    <t xml:space="preserve"> HETAL TRIVEDI</t>
  </si>
  <si>
    <t xml:space="preserve">  LAMBATE MOHMED ANZAAR</t>
  </si>
  <si>
    <t>REUNION</t>
  </si>
  <si>
    <t xml:space="preserve"> PRATIK VAKIL</t>
  </si>
  <si>
    <t xml:space="preserve"> HARSHAD K PATEL</t>
  </si>
  <si>
    <t>FRENU BHAGAT</t>
  </si>
  <si>
    <t>AMYKUMAR AMIT SHAH</t>
  </si>
  <si>
    <t xml:space="preserve"> ZAHIR AHMED ACHHALA</t>
  </si>
  <si>
    <t xml:space="preserve">  AHMED MOHMAD</t>
  </si>
  <si>
    <t>GRENADA</t>
  </si>
  <si>
    <t xml:space="preserve"> IQBAL MOHAMMED HANIF DUDHAT</t>
  </si>
  <si>
    <t xml:space="preserve"> AMEE CHANDRANA </t>
  </si>
  <si>
    <t xml:space="preserve"> NARESH B MANGUKIA</t>
  </si>
  <si>
    <t xml:space="preserve"> BANSI SACHIN SHAH</t>
  </si>
  <si>
    <t>VIPUL BHAI</t>
  </si>
  <si>
    <t xml:space="preserve"> NARESH B. MANGUKIA </t>
  </si>
  <si>
    <t xml:space="preserve"> DIVYA SHAH</t>
  </si>
  <si>
    <t xml:space="preserve"> DHARMIK PATEL </t>
  </si>
  <si>
    <t xml:space="preserve"> SONALIKA PATEL </t>
  </si>
  <si>
    <t>DEVAL K. PATEL</t>
  </si>
  <si>
    <t xml:space="preserve"> RAVIRAJ M. PATEL</t>
  </si>
  <si>
    <t xml:space="preserve"> DEVAL K PATEL </t>
  </si>
  <si>
    <t xml:space="preserve"> JAY SOLANKI</t>
  </si>
  <si>
    <t xml:space="preserve"> JAIMINI PATEL </t>
  </si>
  <si>
    <t xml:space="preserve">JAY KUMAR PATEL </t>
  </si>
  <si>
    <t>RAVI JOSHI</t>
  </si>
  <si>
    <t>PURVI PATEL</t>
  </si>
  <si>
    <t xml:space="preserve"> ISHAN PATEL </t>
  </si>
  <si>
    <t xml:space="preserve"> DHARMESH S. TANDON</t>
  </si>
  <si>
    <t xml:space="preserve"> SNEHAL HITESHKUMAR SUTHAR</t>
  </si>
  <si>
    <t xml:space="preserve"> BHAVSAR CHINTANKUMAR RAJNIKANT</t>
  </si>
  <si>
    <t xml:space="preserve"> NISARG SHAH</t>
  </si>
  <si>
    <t>NITA GALCHAR</t>
  </si>
  <si>
    <t xml:space="preserve"> IMITIAZ AHMAD AIYUB PAREKH</t>
  </si>
  <si>
    <t>VANDANA TRIPATHI</t>
  </si>
  <si>
    <t xml:space="preserve"> VANADANA TRIPATHI</t>
  </si>
  <si>
    <t xml:space="preserve"> APARNA SABOO </t>
  </si>
  <si>
    <t xml:space="preserve">HITESH LAD </t>
  </si>
  <si>
    <t xml:space="preserve"> MIRA KUMAR </t>
  </si>
  <si>
    <t xml:space="preserve"> JIGSHA C PATEL </t>
  </si>
  <si>
    <t xml:space="preserve"> YASMIN HIRA</t>
  </si>
  <si>
    <t>SACHIN C KAPADIA</t>
  </si>
  <si>
    <t>TONGA</t>
  </si>
  <si>
    <t xml:space="preserve"> RAKESH MISTRY </t>
  </si>
  <si>
    <t>HIMANSHU CHAUDHARI</t>
  </si>
  <si>
    <t xml:space="preserve"> GAYATHRI BALAJI</t>
  </si>
  <si>
    <t>ABHISHEK KOTADIYA</t>
  </si>
  <si>
    <t xml:space="preserve"> JIGNESH PATEL</t>
  </si>
  <si>
    <t>ASHMITA PATEL</t>
  </si>
  <si>
    <t xml:space="preserve"> ANKITA RADADIYA </t>
  </si>
  <si>
    <t xml:space="preserve"> HIRAL KOTHARI</t>
  </si>
  <si>
    <t>HIRAL KOTHARI</t>
  </si>
  <si>
    <t>GANESH RAVAT</t>
  </si>
  <si>
    <t>CHAITALI SHAH</t>
  </si>
  <si>
    <t xml:space="preserve"> PARUL SADARIA</t>
  </si>
  <si>
    <t>PARUL SADARIA</t>
  </si>
  <si>
    <t xml:space="preserve"> MR PRAFUL RUPERIYA</t>
  </si>
  <si>
    <t>UJASH</t>
  </si>
  <si>
    <t>JAY PATEL</t>
  </si>
  <si>
    <t xml:space="preserve"> MASAAB ALGILANI</t>
  </si>
  <si>
    <t xml:space="preserve"> DHRUMIT &amp; BHAVISHA PATEL </t>
  </si>
  <si>
    <t>HARDIK B MANDALIYA</t>
  </si>
  <si>
    <t xml:space="preserve"> PURVESH SHAH</t>
  </si>
  <si>
    <t>REEMA SHAH</t>
  </si>
  <si>
    <t>PRATHMESH MAHIDHARIA</t>
  </si>
  <si>
    <t xml:space="preserve"> NIRAV PATEL</t>
  </si>
  <si>
    <t xml:space="preserve"> MAYANK MODI </t>
  </si>
  <si>
    <t xml:space="preserve"> ACHAL MAJMUNDAR</t>
  </si>
  <si>
    <t xml:space="preserve"> DIMPLE SHAH</t>
  </si>
  <si>
    <t xml:space="preserve"> DIPAK K PATEL </t>
  </si>
  <si>
    <t xml:space="preserve"> BHARGAVI PATEL</t>
  </si>
  <si>
    <t xml:space="preserve"> JALPABEN PATEL</t>
  </si>
  <si>
    <t>YOGESHKUMAR D PATEL</t>
  </si>
  <si>
    <t xml:space="preserve"> BHAVIK PATEL</t>
  </si>
  <si>
    <t>VIRAL Y PATEL</t>
  </si>
  <si>
    <t>YOGESH PARMAR</t>
  </si>
  <si>
    <t xml:space="preserve"> MRUNALI PRAJAPATI</t>
  </si>
  <si>
    <t xml:space="preserve"> DHARMEH JOSHI</t>
  </si>
  <si>
    <t xml:space="preserve"> PARIMAL  SISODIYA </t>
  </si>
  <si>
    <t>VRUSHIL KANDOI</t>
  </si>
  <si>
    <t>ANKUR GANDHI</t>
  </si>
  <si>
    <t xml:space="preserve"> FRENIL GANDHI</t>
  </si>
  <si>
    <t xml:space="preserve"> ALAPI G PATEL </t>
  </si>
  <si>
    <t>SAURABH PHANSE</t>
  </si>
  <si>
    <t xml:space="preserve"> VARUNDA PATEL</t>
  </si>
  <si>
    <t xml:space="preserve"> VRUNDA PATEL </t>
  </si>
  <si>
    <t xml:space="preserve">HET K SETH </t>
  </si>
  <si>
    <t xml:space="preserve"> CHAUHAN PRISHA</t>
  </si>
  <si>
    <t xml:space="preserve"> PRISHA CHAUHAN </t>
  </si>
  <si>
    <t xml:space="preserve"> PARIKH NIRALIBEN</t>
  </si>
  <si>
    <t xml:space="preserve">NIRALIBEN C PARIKH </t>
  </si>
  <si>
    <t xml:space="preserve"> SAURABH PHANSE</t>
  </si>
  <si>
    <t>7750 1229 6780</t>
  </si>
  <si>
    <t>JAYRAJ V. CHAVDA</t>
  </si>
  <si>
    <t>TANVI A PATEL</t>
  </si>
  <si>
    <t xml:space="preserve"> ROSHNI </t>
  </si>
  <si>
    <t xml:space="preserve"> RUTU GALEA/ MICHAEL GALEA</t>
  </si>
  <si>
    <t>ANKUR PANDYA</t>
  </si>
  <si>
    <t>NAUKA DESAI</t>
  </si>
  <si>
    <t xml:space="preserve"> SHAISHAV PATEL </t>
  </si>
  <si>
    <t>RUTVIK SHAH</t>
  </si>
  <si>
    <t xml:space="preserve"> DILIP PATEL</t>
  </si>
  <si>
    <t xml:space="preserve"> GAGAN DEEP SINGH </t>
  </si>
  <si>
    <t xml:space="preserve">ATUL K PATEL </t>
  </si>
  <si>
    <t>TARA TINWALA</t>
  </si>
  <si>
    <t>RAJAN G JADHAV</t>
  </si>
  <si>
    <t>MANISH R SOLANKI</t>
  </si>
  <si>
    <t>MR KRISHNAN S KURUR</t>
  </si>
  <si>
    <t>USHMA YASH PARIKH</t>
  </si>
  <si>
    <t>VIJAY VAGHELA</t>
  </si>
  <si>
    <t xml:space="preserve"> DHARMENDRA SHAH </t>
  </si>
  <si>
    <t>AKANSH NARANG</t>
  </si>
  <si>
    <t>MAHESH PATEL</t>
  </si>
  <si>
    <t>SUNIL B DAVE</t>
  </si>
  <si>
    <t>MEET PATEL</t>
  </si>
  <si>
    <t xml:space="preserve">DHRUTIBHEN GANDHI </t>
  </si>
  <si>
    <t xml:space="preserve"> RASMIKA PANCHAL</t>
  </si>
  <si>
    <t>DARSHANKUMAR R PATEL</t>
  </si>
  <si>
    <t xml:space="preserve"> CIRAG S JAISWAL </t>
  </si>
  <si>
    <t>HIMANSHU UPADHYAY</t>
  </si>
  <si>
    <t>SHIVANI SHAH</t>
  </si>
  <si>
    <t xml:space="preserve"> URVIBEN PATEL </t>
  </si>
  <si>
    <t xml:space="preserve">URVIBEN PATEL </t>
  </si>
  <si>
    <t xml:space="preserve">JITENDRA KUMAR </t>
  </si>
  <si>
    <t>RASMITA T PATEL</t>
  </si>
  <si>
    <t>DAVE MAHARSHI P</t>
  </si>
  <si>
    <t xml:space="preserve"> SANJAY SHARMA</t>
  </si>
  <si>
    <t xml:space="preserve">RAVI PATEL </t>
  </si>
  <si>
    <t>IMTIYAZ ADAM MANKADA</t>
  </si>
  <si>
    <t>AMIT PATEL</t>
  </si>
  <si>
    <t xml:space="preserve"> ROHITKUMAR B PATEL </t>
  </si>
  <si>
    <t xml:space="preserve"> AMIT PATEL </t>
  </si>
  <si>
    <t xml:space="preserve"> BHAVISHA PATEL </t>
  </si>
  <si>
    <t>AYUSHIPATEL</t>
  </si>
  <si>
    <t xml:space="preserve"> ANAGHA KATKAR</t>
  </si>
  <si>
    <t xml:space="preserve"> ANKIT D KAVI</t>
  </si>
  <si>
    <t xml:space="preserve"> ANKIT D KAVI </t>
  </si>
  <si>
    <t>SANGITA A PARGI</t>
  </si>
  <si>
    <t xml:space="preserve"> SANDIP R. PATEL</t>
  </si>
  <si>
    <t xml:space="preserve">KINNARY PATEL </t>
  </si>
  <si>
    <t xml:space="preserve">SEEMA RAMANA </t>
  </si>
  <si>
    <t xml:space="preserve"> JOHN RAMANA </t>
  </si>
  <si>
    <t xml:space="preserve"> JANHAVI GORE </t>
  </si>
  <si>
    <t>HEENA SURTI</t>
  </si>
  <si>
    <t>VIPUL SURTI</t>
  </si>
  <si>
    <t>HEENA COLLECTION</t>
  </si>
  <si>
    <t>YUKTA SURTI</t>
  </si>
  <si>
    <t xml:space="preserve"> RADHESHREE GAJJAR</t>
  </si>
  <si>
    <t>KHYATI S MANIAR</t>
  </si>
  <si>
    <t xml:space="preserve"> NIGAM PATEL </t>
  </si>
  <si>
    <t xml:space="preserve">POOJA PATEL </t>
  </si>
  <si>
    <t xml:space="preserve">KHYATI S. MANIAR </t>
  </si>
  <si>
    <t>SNEHLATA RAKESH NAI</t>
  </si>
  <si>
    <t xml:space="preserve"> KAUSHIK M PATEL </t>
  </si>
  <si>
    <t>NIKUNJKUMAR M GAJJAR</t>
  </si>
  <si>
    <t>KHUSHI AMIN</t>
  </si>
  <si>
    <t>VISHAL PATEL</t>
  </si>
  <si>
    <t xml:space="preserve"> KALPESH PATEL </t>
  </si>
  <si>
    <t xml:space="preserve">KINJAL PATEL </t>
  </si>
  <si>
    <t xml:space="preserve"> MEET SALVI </t>
  </si>
  <si>
    <t xml:space="preserve"> PARTH NAYANKUMAR SONI </t>
  </si>
  <si>
    <t xml:space="preserve"> SOYABBHAI ISMAILBHAI VAHORA </t>
  </si>
  <si>
    <t>AMITBHAI PATEL</t>
  </si>
  <si>
    <t xml:space="preserve">NIDHI SONI </t>
  </si>
  <si>
    <t>PRATIK SONI</t>
  </si>
  <si>
    <t xml:space="preserve"> PARAG M DALWADI </t>
  </si>
  <si>
    <t xml:space="preserve"> DHRUV PANCHAL</t>
  </si>
  <si>
    <t xml:space="preserve">VANDITA S PATEL </t>
  </si>
  <si>
    <t xml:space="preserve">JALPAE PATEL </t>
  </si>
  <si>
    <t xml:space="preserve"> PATEL BINAL HARESHKUMAR </t>
  </si>
  <si>
    <t xml:space="preserve">CHAITANYAN THAKAR </t>
  </si>
  <si>
    <t xml:space="preserve"> PRADIP PATEL</t>
  </si>
  <si>
    <t>PIRA JAYESH PATEL</t>
  </si>
  <si>
    <t>MANASA ANAND</t>
  </si>
  <si>
    <t>NEHA NATHWANI</t>
  </si>
  <si>
    <t xml:space="preserve"> SANGEETA DEVI LAKIN</t>
  </si>
  <si>
    <t xml:space="preserve">JIGNA PATEL </t>
  </si>
  <si>
    <t xml:space="preserve">AHMED KARA </t>
  </si>
  <si>
    <t xml:space="preserve"> PATEL BHAVIK PANKAJBHAI</t>
  </si>
  <si>
    <t xml:space="preserve"> BHAVIK PANKAJBHAI PATEL</t>
  </si>
  <si>
    <t xml:space="preserve">MITUL PATEL </t>
  </si>
  <si>
    <t xml:space="preserve"> MANAV N JAISWAL </t>
  </si>
  <si>
    <t xml:space="preserve">KRUNAL PATEL </t>
  </si>
  <si>
    <t>SEEMA NIZAR</t>
  </si>
  <si>
    <t xml:space="preserve">SEEMA NIZAR </t>
  </si>
  <si>
    <t>NIS PACKAGING AND PARTY</t>
  </si>
  <si>
    <t>KETAV PATEL</t>
  </si>
  <si>
    <t>RAVIN PATEL</t>
  </si>
  <si>
    <t>ZAHIRA KHAN</t>
  </si>
  <si>
    <t xml:space="preserve">APEXA PATEL </t>
  </si>
  <si>
    <t xml:space="preserve">URVISHA GAJERA </t>
  </si>
  <si>
    <t xml:space="preserve">KALPESH K GAJERA </t>
  </si>
  <si>
    <t xml:space="preserve">JAIMIN PATEL </t>
  </si>
  <si>
    <t xml:space="preserve">KETAV PATEL </t>
  </si>
  <si>
    <t xml:space="preserve"> RAVIN PATEL</t>
  </si>
  <si>
    <t xml:space="preserve">KEYUR SHAH </t>
  </si>
  <si>
    <t xml:space="preserve">RONAK SHAH </t>
  </si>
  <si>
    <t xml:space="preserve"> PATEL BHAVESH JAYANTIBHAI</t>
  </si>
  <si>
    <t>KUNAL PARIKH</t>
  </si>
  <si>
    <t xml:space="preserve"> HARSH JAGDISH CHAVDA </t>
  </si>
  <si>
    <t xml:space="preserve"> PRATIKKUMAR RAMUBHAI PATEL</t>
  </si>
  <si>
    <t xml:space="preserve">KISHAN PATEL </t>
  </si>
  <si>
    <t xml:space="preserve">MEGHA MAYUR PATEL </t>
  </si>
  <si>
    <t xml:space="preserve"> NEHA BHARUKA </t>
  </si>
  <si>
    <t>JUBEDA PATEL</t>
  </si>
  <si>
    <t>HIUMAIRA FAIZAAN'S COLLECTION</t>
  </si>
  <si>
    <t>SOYEB M DAYA</t>
  </si>
  <si>
    <t>MOOSA HAFEJI</t>
  </si>
  <si>
    <t>RAKESH PATEL</t>
  </si>
  <si>
    <t xml:space="preserve">DIMPLE PARMAR </t>
  </si>
  <si>
    <t>SAURABH PATEL</t>
  </si>
  <si>
    <t xml:space="preserve"> MAITRI VYAS </t>
  </si>
  <si>
    <t xml:space="preserve">RABIYA KHAN </t>
  </si>
  <si>
    <t xml:space="preserve"> JANUBHAI PATEL</t>
  </si>
  <si>
    <t xml:space="preserve"> HITESH M PATEL</t>
  </si>
  <si>
    <t xml:space="preserve">PREMILA DIPEN VARSANI </t>
  </si>
  <si>
    <t xml:space="preserve">RUCHIR B. SHAH </t>
  </si>
  <si>
    <t>NILESH A PATEL</t>
  </si>
  <si>
    <t xml:space="preserve"> NILESH A PATEL</t>
  </si>
  <si>
    <t xml:space="preserve">NILESH A PATEL </t>
  </si>
  <si>
    <t>HETHAL G PATEL</t>
  </si>
  <si>
    <t xml:space="preserve">SOUMYA RAVUNDRAM </t>
  </si>
  <si>
    <t xml:space="preserve">PRATIMA R PATEL </t>
  </si>
  <si>
    <t xml:space="preserve">ANJU PATEL </t>
  </si>
  <si>
    <t xml:space="preserve"> NAVID DIWAN</t>
  </si>
  <si>
    <t xml:space="preserve"> MINAZ DIWAN</t>
  </si>
  <si>
    <t xml:space="preserve">HIMALI PATEL </t>
  </si>
  <si>
    <t xml:space="preserve">MOHAMED VASIM M MULLA </t>
  </si>
  <si>
    <t xml:space="preserve"> PRIYA PRAKASH DHADUK </t>
  </si>
  <si>
    <t xml:space="preserve">PATEL BHAVESHKUMAR </t>
  </si>
  <si>
    <t xml:space="preserve">BHAVESHKUMAR B PATEL </t>
  </si>
  <si>
    <t xml:space="preserve">JAIMINI PATEL </t>
  </si>
  <si>
    <t xml:space="preserve"> MOIN DIWAN</t>
  </si>
  <si>
    <t>PATEL JAIMINI</t>
  </si>
  <si>
    <t>PARTH AMIN</t>
  </si>
  <si>
    <t xml:space="preserve">KALPESH PATEL </t>
  </si>
  <si>
    <t xml:space="preserve">KASHYAP PARMAR </t>
  </si>
  <si>
    <t>SYED JABER HUSSAIN</t>
  </si>
  <si>
    <t>MOHAMMED MARAJH UDDIN</t>
  </si>
  <si>
    <t>SHWETA PATEL</t>
  </si>
  <si>
    <t>MOHAK DHOLAKIA</t>
  </si>
  <si>
    <t xml:space="preserve">BHUPENDRA KUMAR PATEL </t>
  </si>
  <si>
    <t xml:space="preserve">MEENA BEN PATEL </t>
  </si>
  <si>
    <t xml:space="preserve">VIDHI ASHOKKUMAR PATEL </t>
  </si>
  <si>
    <t xml:space="preserve"> VIDHI ASHOKKUMAR PATEL </t>
  </si>
  <si>
    <t>RASHMI SHARMA</t>
  </si>
  <si>
    <t xml:space="preserve">RAJAT VEKARIA </t>
  </si>
  <si>
    <t xml:space="preserve">ANKIT BHUVA </t>
  </si>
  <si>
    <t>HEERNA D SOLANKI</t>
  </si>
  <si>
    <t>TANZANIA</t>
  </si>
  <si>
    <t xml:space="preserve">SAJID ZINHA </t>
  </si>
  <si>
    <t>SONAL AGRAWAL</t>
  </si>
  <si>
    <t xml:space="preserve">MINILOHIA </t>
  </si>
  <si>
    <t>PRABHABEN PATEL</t>
  </si>
  <si>
    <t xml:space="preserve">KANWAL SHETI </t>
  </si>
  <si>
    <t xml:space="preserve">NIRAJ NAIK </t>
  </si>
  <si>
    <t xml:space="preserve"> KISHAN SONI </t>
  </si>
  <si>
    <t xml:space="preserve">SANJOG TRIPATHI </t>
  </si>
  <si>
    <t xml:space="preserve">VIDHYUL TUPARE </t>
  </si>
  <si>
    <t>GIRISH PATEL</t>
  </si>
  <si>
    <t>NIRALIMANDLRKAR</t>
  </si>
  <si>
    <t xml:space="preserve">NISARG PATEL </t>
  </si>
  <si>
    <t xml:space="preserve"> MAYANK KUMAR PATEL</t>
  </si>
  <si>
    <t xml:space="preserve">NANDA TAYER &amp; MINECA </t>
  </si>
  <si>
    <t>VRIJ VIKRAM BRAHMBHAT</t>
  </si>
  <si>
    <t xml:space="preserve">MAYANK KUMAR PATEL </t>
  </si>
  <si>
    <t>BINITA PATEL/NIRAV PATEL</t>
  </si>
  <si>
    <t>BINITA PATEL/ NIRAV PAETL</t>
  </si>
  <si>
    <t>SEJALKUMARI NISHANT SHETH</t>
  </si>
  <si>
    <t xml:space="preserve">MR. KRIHSALI MEHTA </t>
  </si>
  <si>
    <t>BENJAMIN GUTHRIDGE</t>
  </si>
  <si>
    <t>RIMA K PATEL</t>
  </si>
  <si>
    <t xml:space="preserve"> DRASHTI MUNGANIYA </t>
  </si>
  <si>
    <t xml:space="preserve"> ANUJ P SHAH </t>
  </si>
  <si>
    <t xml:space="preserve">HIMANSHU MUNGANIYA </t>
  </si>
  <si>
    <t>HIMANSHU RAVAL</t>
  </si>
  <si>
    <t xml:space="preserve"> DHIREN SONI </t>
  </si>
  <si>
    <t xml:space="preserve"> RIMA K PATEL</t>
  </si>
  <si>
    <t xml:space="preserve">BALAJI IYER </t>
  </si>
  <si>
    <t>SHRADDHA DANDEKAR</t>
  </si>
  <si>
    <t>UTKARSH KAMLESH KOTHARI</t>
  </si>
  <si>
    <t xml:space="preserve">UMANG KOTHARI </t>
  </si>
  <si>
    <t xml:space="preserve">EVELYN MILLS </t>
  </si>
  <si>
    <t xml:space="preserve">LUXSHA JAYADEVAN </t>
  </si>
  <si>
    <t xml:space="preserve">DHARTI SHAISHAV RATHOD </t>
  </si>
  <si>
    <t>EVELYN MILLS</t>
  </si>
  <si>
    <t xml:space="preserve">URMIL PATEL </t>
  </si>
  <si>
    <t xml:space="preserve">SAMIR PATHAN </t>
  </si>
  <si>
    <t xml:space="preserve">MS JYOTIKA TARUN UMETIYA </t>
  </si>
  <si>
    <t xml:space="preserve">JEEGNESHKUMAR PATEL </t>
  </si>
  <si>
    <t>MS. SHALVI J SHETH</t>
  </si>
  <si>
    <t xml:space="preserve">DIXIT N PATEL / KHUSHBOO DIXIT PATEL </t>
  </si>
  <si>
    <t>SANJEEV KUMAR</t>
  </si>
  <si>
    <t>30/10/2021</t>
  </si>
  <si>
    <t>SAIRAJ</t>
  </si>
  <si>
    <t>rto</t>
  </si>
  <si>
    <t xml:space="preserve">VIVEK DESAI </t>
  </si>
  <si>
    <t xml:space="preserve">TEJAL DESAI </t>
  </si>
  <si>
    <t xml:space="preserve">T DESAI </t>
  </si>
  <si>
    <t>MR. AYAZ SHAIKH</t>
  </si>
  <si>
    <t xml:space="preserve"> MEGHA JOSHI</t>
  </si>
  <si>
    <t>MEGHA JOSHI</t>
  </si>
  <si>
    <t xml:space="preserve">RASHIKBHAI PATEL </t>
  </si>
  <si>
    <t xml:space="preserve">ABHISHEK RAJESH FITTER </t>
  </si>
  <si>
    <t>FIYA MUNGUR</t>
  </si>
  <si>
    <t>MAURITIUS</t>
  </si>
  <si>
    <t>DIPTI TAPODHAN</t>
  </si>
  <si>
    <t>MANOJ PATEL</t>
  </si>
  <si>
    <t xml:space="preserve">PRIYANSHI PARIKH </t>
  </si>
  <si>
    <t xml:space="preserve">PRIYANKA DISHANT MEHTA </t>
  </si>
  <si>
    <t>DIPIKA PATEL</t>
  </si>
  <si>
    <t>SAIVISHAL NAMBURI</t>
  </si>
  <si>
    <t xml:space="preserve">ANKITA JAYSWAL </t>
  </si>
  <si>
    <t xml:space="preserve"> SWETA SHAH</t>
  </si>
  <si>
    <t xml:space="preserve">RUPEN MEHTA </t>
  </si>
  <si>
    <t xml:space="preserve">JUHI PATEL </t>
  </si>
  <si>
    <t>RAJENDRA B DAVE</t>
  </si>
  <si>
    <t xml:space="preserve"> RAJENDRA B DAVE</t>
  </si>
  <si>
    <t xml:space="preserve">PIYUSH SHETH </t>
  </si>
  <si>
    <t xml:space="preserve">PANKAJ D PATIL </t>
  </si>
  <si>
    <t xml:space="preserve"> MRS SHAMIM TAYYEEB KHALFEY </t>
  </si>
  <si>
    <t xml:space="preserve">MR HEMANT KHARPUDE / MAUSAMI WAGH </t>
  </si>
  <si>
    <t xml:space="preserve">ATMARAM POTDAR </t>
  </si>
  <si>
    <t xml:space="preserve">AELLY GAJJAR </t>
  </si>
  <si>
    <t xml:space="preserve"> ROHIT PATEL </t>
  </si>
  <si>
    <t xml:space="preserve">SAI RAJ </t>
  </si>
  <si>
    <t>KARAN THAKKAR</t>
  </si>
  <si>
    <t>JAYASH MISTRY</t>
  </si>
  <si>
    <t xml:space="preserve"> PAYAL VIRALKUMAR PADHIYAR</t>
  </si>
  <si>
    <t xml:space="preserve"> AKSHAY ACHARYA</t>
  </si>
  <si>
    <t xml:space="preserve">HARISHKRUSHNA SOLANKI </t>
  </si>
  <si>
    <t xml:space="preserve"> HARISKRUSHNA SOLANKI </t>
  </si>
  <si>
    <t xml:space="preserve">HARISKRUSHNA SOLANKI </t>
  </si>
  <si>
    <t xml:space="preserve">ANIKET WADODKAR </t>
  </si>
  <si>
    <t xml:space="preserve">MEENA PATEL </t>
  </si>
  <si>
    <t xml:space="preserve"> 7750 7418 1532</t>
  </si>
  <si>
    <t xml:space="preserve">SAPAN N DESAI </t>
  </si>
  <si>
    <t xml:space="preserve"> PURVI M PATEL</t>
  </si>
  <si>
    <t>PURVI M PATEL</t>
  </si>
  <si>
    <t>SUMIT PRAJAPATI</t>
  </si>
  <si>
    <t xml:space="preserve">MR. AMAN PATEL </t>
  </si>
  <si>
    <t xml:space="preserve">CHITAL PATEL </t>
  </si>
  <si>
    <t xml:space="preserve">GOLDY ARORA </t>
  </si>
  <si>
    <t xml:space="preserve">PRATIK PATEL </t>
  </si>
  <si>
    <t xml:space="preserve">NEW WORLD GAS SUMNER </t>
  </si>
  <si>
    <t xml:space="preserve">MANISHBHAI PATEL </t>
  </si>
  <si>
    <t>AAKASH P GUPTA</t>
  </si>
  <si>
    <t xml:space="preserve">SANJAM SINGH </t>
  </si>
  <si>
    <t>DHRUVIL PARIKH</t>
  </si>
  <si>
    <t xml:space="preserve"> JASPAL SINGH NANDRA </t>
  </si>
  <si>
    <t xml:space="preserve">CHINKAL GILL </t>
  </si>
  <si>
    <t xml:space="preserve">SHUBHAM PATEL </t>
  </si>
  <si>
    <t xml:space="preserve"> DURGESH PUSEKAR</t>
  </si>
  <si>
    <t xml:space="preserve">IMTIYAZ AHMED </t>
  </si>
  <si>
    <t xml:space="preserve">SABIHA YAKUB  RANDHLAWALA </t>
  </si>
  <si>
    <t xml:space="preserve">ANJUBEN PATEL </t>
  </si>
  <si>
    <t>KEYUR PATEL</t>
  </si>
  <si>
    <t xml:space="preserve"> MR. PREM SINGH</t>
  </si>
  <si>
    <t xml:space="preserve">GOYANI VINUS </t>
  </si>
  <si>
    <t>BANSARI MODI</t>
  </si>
  <si>
    <t xml:space="preserve">PRIYANKA ZAVERI </t>
  </si>
  <si>
    <t xml:space="preserve"> KRISTY GUPTA </t>
  </si>
  <si>
    <t xml:space="preserve">SIRAJ NALLA </t>
  </si>
  <si>
    <t xml:space="preserve">ADAM MAHOMED </t>
  </si>
  <si>
    <t xml:space="preserve"> ILA PATEL </t>
  </si>
  <si>
    <t xml:space="preserve">MEENA RATHOD </t>
  </si>
  <si>
    <t xml:space="preserve"> SANTOSH RATHOD </t>
  </si>
  <si>
    <t xml:space="preserve"> PRAKASH LAL </t>
  </si>
  <si>
    <t xml:space="preserve"> DIMPLE LAL </t>
  </si>
  <si>
    <t xml:space="preserve">SANTOSH RATHOD </t>
  </si>
  <si>
    <t xml:space="preserve"> NASEEMA DIWAN</t>
  </si>
  <si>
    <t>VIJAY MOGILI</t>
  </si>
  <si>
    <t xml:space="preserve">MITAL HITESH PATEL </t>
  </si>
  <si>
    <t>BHAVIKBHAI A SHAH</t>
  </si>
  <si>
    <t xml:space="preserve">PAYAL DIVECHA </t>
  </si>
  <si>
    <t xml:space="preserve">DIPAL THAKKAR </t>
  </si>
  <si>
    <t xml:space="preserve"> LISA ESIN BIR</t>
  </si>
  <si>
    <t>TURKEY</t>
  </si>
  <si>
    <t xml:space="preserve">MR. CARGI PINAR </t>
  </si>
  <si>
    <t>SAJJAD GUL</t>
  </si>
  <si>
    <t>HAFEZ GUL</t>
  </si>
  <si>
    <t>SAIDUR REHMAN</t>
  </si>
  <si>
    <t>SHAIKH HANIF</t>
  </si>
  <si>
    <t>JAMAL NASIR</t>
  </si>
  <si>
    <t>PARTHI TAILOR</t>
  </si>
  <si>
    <t>CHETAN A PATEL</t>
  </si>
  <si>
    <t>SARAH PATEL</t>
  </si>
  <si>
    <t>KASHISH BHUSHAL</t>
  </si>
  <si>
    <t>SABIHA BEN</t>
  </si>
  <si>
    <t>AZIZ PATEL</t>
  </si>
  <si>
    <t>MUNEEF MOHMED</t>
  </si>
  <si>
    <t>13/12/2021</t>
  </si>
  <si>
    <t>NIRANJAN AIGAL</t>
  </si>
  <si>
    <t xml:space="preserve"> AMBARIN KHAN</t>
  </si>
  <si>
    <t>AMBARIN KHAN</t>
  </si>
  <si>
    <t xml:space="preserve">NAEEM AHMED ALI PATEL </t>
  </si>
  <si>
    <t>DHVIP MEHTA</t>
  </si>
  <si>
    <t>PRIYANKPATEL</t>
  </si>
  <si>
    <t>NIDHI HANS BABBAR</t>
  </si>
  <si>
    <t>JIGNA JIGNESH PATEL</t>
  </si>
  <si>
    <t>MR. SURESH C PATEL</t>
  </si>
  <si>
    <t>ROMI J PRAJAPATI</t>
  </si>
  <si>
    <t>AKBAR GARMENTS</t>
  </si>
  <si>
    <t>SAUDI ARABIA</t>
  </si>
  <si>
    <t>7751 8340 7815</t>
  </si>
  <si>
    <t>RAKESH VEERABHADRAPPA</t>
  </si>
  <si>
    <t>RAHUL NANDKUMAR MUNAVALLI</t>
  </si>
  <si>
    <t>SUKHCHAIN SINGH</t>
  </si>
  <si>
    <t>SPAIN</t>
  </si>
  <si>
    <t>AMRIKSINGH KAUR</t>
  </si>
  <si>
    <t>DIPESHBHAI NASHIT</t>
  </si>
  <si>
    <t>RACHITABAHEN GANDHI</t>
  </si>
  <si>
    <t>GANDHI MAYURKUMAR</t>
  </si>
  <si>
    <t>NEHAL DINDOD</t>
  </si>
  <si>
    <t>MAULIK PATEL</t>
  </si>
  <si>
    <t>NITESH CHAVHAN</t>
  </si>
  <si>
    <t>BINDU DELIWALA</t>
  </si>
  <si>
    <t>DIPTESH PATEL</t>
  </si>
  <si>
    <t>BALA SUBRAMANIAM</t>
  </si>
  <si>
    <t>KAVYA SADANAGIRI</t>
  </si>
  <si>
    <t>RAKSHIT SHARMA</t>
  </si>
  <si>
    <t>NIRAV PADIA</t>
  </si>
  <si>
    <t>13/11/2021</t>
  </si>
  <si>
    <t>MAI PATEL</t>
  </si>
  <si>
    <t>SURESHKUMAR N PATEL</t>
  </si>
  <si>
    <t xml:space="preserve">MAYURI K PATEL </t>
  </si>
  <si>
    <t>JANKI V BHATT</t>
  </si>
  <si>
    <t>SUKCHAIN SINGH</t>
  </si>
  <si>
    <t xml:space="preserve">GANDHI MAYUR KUMAR </t>
  </si>
  <si>
    <t>TIRTH PATEL</t>
  </si>
  <si>
    <t>NISARG B SONI</t>
  </si>
  <si>
    <t xml:space="preserve"> AYSHA BHANA KASU</t>
  </si>
  <si>
    <t>SHREYA PATIL</t>
  </si>
  <si>
    <t>SEJAL SANGWI</t>
  </si>
  <si>
    <t>RAMYA NEGI</t>
  </si>
  <si>
    <t>SOHEB GHANCHIVAHORA</t>
  </si>
  <si>
    <t>MIHIR PATEL</t>
  </si>
  <si>
    <t>ASTHA NITIN SHAH</t>
  </si>
  <si>
    <t>CHIRAG CHAUDHARY</t>
  </si>
  <si>
    <t>VIPUL DARJI</t>
  </si>
  <si>
    <t>BRINDA DARJI</t>
  </si>
  <si>
    <t>JIGNESH DESAI</t>
  </si>
  <si>
    <t>BHAVESH PINDORIYA</t>
  </si>
  <si>
    <t>PRITESH MANJI VARSANI</t>
  </si>
  <si>
    <t>AKSHIT RADADIYA</t>
  </si>
  <si>
    <t>ROSHNI D</t>
  </si>
  <si>
    <t>16/11/2021</t>
  </si>
  <si>
    <t>NIMISHA TITHIL PATEL</t>
  </si>
  <si>
    <t>PARTH K PATEL</t>
  </si>
  <si>
    <t>UMAIR BHAIDU</t>
  </si>
  <si>
    <t>MAHEFUJ CONTRACTOR</t>
  </si>
  <si>
    <t>KHYATI SURESH SHAH</t>
  </si>
  <si>
    <t xml:space="preserve"> RIZWAN CHARANIA </t>
  </si>
  <si>
    <t xml:space="preserve">AMINA TELADIA </t>
  </si>
  <si>
    <t xml:space="preserve">ANITA GREWAL </t>
  </si>
  <si>
    <t>18/11/2021</t>
  </si>
  <si>
    <t xml:space="preserve">BHAVESHKUMAR PATEL </t>
  </si>
  <si>
    <t xml:space="preserve">KALPNA S PATEL </t>
  </si>
  <si>
    <t xml:space="preserve">CHIRAG R PATEL </t>
  </si>
  <si>
    <t>HEMANT RAMJI</t>
  </si>
  <si>
    <t xml:space="preserve"> BIPIN PATEL </t>
  </si>
  <si>
    <t xml:space="preserve">SHITAL PARMAR </t>
  </si>
  <si>
    <t xml:space="preserve">ASHIK R CHAHWALA </t>
  </si>
  <si>
    <t xml:space="preserve"> MITESH PATEL</t>
  </si>
  <si>
    <t xml:space="preserve">SANJAYKUMAR RAMANBHAI MAKANI </t>
  </si>
  <si>
    <t xml:space="preserve"> IRFAN S KHAN </t>
  </si>
  <si>
    <t xml:space="preserve">PRAKASH PATEL </t>
  </si>
  <si>
    <t xml:space="preserve">PATEL BHARGAV </t>
  </si>
  <si>
    <t xml:space="preserve">PATEL RAJESHKUMAR HARSHADBHAI </t>
  </si>
  <si>
    <t xml:space="preserve"> PARKHAR SHARMA</t>
  </si>
  <si>
    <t>TARUN PATEL</t>
  </si>
  <si>
    <t xml:space="preserve"> ANKITA P GOHIL </t>
  </si>
  <si>
    <t xml:space="preserve">KRUTI ARUN SHINDE </t>
  </si>
  <si>
    <t>MAYANK SONI</t>
  </si>
  <si>
    <t>SHAILESH B PATEL</t>
  </si>
  <si>
    <t xml:space="preserve">SHINDE KRUTI ARUN </t>
  </si>
  <si>
    <t xml:space="preserve"> PARESH PATEL </t>
  </si>
  <si>
    <t xml:space="preserve"> NAYNABEN JALARAM PATEL </t>
  </si>
  <si>
    <t xml:space="preserve"> N J PATEL</t>
  </si>
  <si>
    <t xml:space="preserve"> MR. SAIDUR</t>
  </si>
  <si>
    <t xml:space="preserve">REHANA RAHMAN </t>
  </si>
  <si>
    <t xml:space="preserve">JAVED JAHANGIR </t>
  </si>
  <si>
    <t xml:space="preserve">ISA JAHANGIR </t>
  </si>
  <si>
    <t xml:space="preserve">RIZWAN RAHMAN </t>
  </si>
  <si>
    <t xml:space="preserve">RAYYAN RAHMAN </t>
  </si>
  <si>
    <t>RAHMAN MOHAMMED</t>
  </si>
  <si>
    <t xml:space="preserve">RYNEL REBELLO </t>
  </si>
  <si>
    <t xml:space="preserve"> ZOYA NAZREEN</t>
  </si>
  <si>
    <t>HUMAIRA FAIZAAN'S COLLECTION</t>
  </si>
  <si>
    <t>DHARMESH PATEL</t>
  </si>
  <si>
    <t xml:space="preserve"> FARHAN DESAI</t>
  </si>
  <si>
    <t>KISAN DIPIKA RABIDIA</t>
  </si>
  <si>
    <t xml:space="preserve"> BHARTI KHIMJI VARSANI</t>
  </si>
  <si>
    <t>KHIMJI VARSANI</t>
  </si>
  <si>
    <t xml:space="preserve"> KISHAN VEKARIA </t>
  </si>
  <si>
    <t xml:space="preserve"> SAMIR PATHAN </t>
  </si>
  <si>
    <t>UAE</t>
  </si>
  <si>
    <t xml:space="preserve"> AMIT VISODIYA</t>
  </si>
  <si>
    <t xml:space="preserve">DHRUV PANCHAL </t>
  </si>
  <si>
    <t xml:space="preserve"> BHARGAV M VANZARA </t>
  </si>
  <si>
    <t xml:space="preserve"> MEET BHATT</t>
  </si>
  <si>
    <t>MAHMOOD GULAM HUSEN NATALI</t>
  </si>
  <si>
    <t xml:space="preserve">NAFIZA BHAIJI </t>
  </si>
  <si>
    <t xml:space="preserve">HITESH CHAUHAN </t>
  </si>
  <si>
    <t>OLGA MARKOVA</t>
  </si>
  <si>
    <t xml:space="preserve">OLGA MARKOVA </t>
  </si>
  <si>
    <t>19/11/2021</t>
  </si>
  <si>
    <t xml:space="preserve">AYYUB PATEL </t>
  </si>
  <si>
    <t xml:space="preserve">KANTA DAHYA PATEL </t>
  </si>
  <si>
    <t xml:space="preserve"> VANADANA VINOD PATEL</t>
  </si>
  <si>
    <t xml:space="preserve"> PAYAL BHASHA</t>
  </si>
  <si>
    <t xml:space="preserve"> DIGVIJAYSINH PARMAR</t>
  </si>
  <si>
    <t xml:space="preserve"> PRABHA HARISWAMY</t>
  </si>
  <si>
    <t xml:space="preserve"> KHUSHBU PATEL </t>
  </si>
  <si>
    <t xml:space="preserve">VENU DAVE </t>
  </si>
  <si>
    <t xml:space="preserve"> GAURANG PATEL</t>
  </si>
  <si>
    <t xml:space="preserve"> PATEL AJAYKUMAR RAJENDRABHAI</t>
  </si>
  <si>
    <t>MRS. ANGENE REDDY</t>
  </si>
  <si>
    <t xml:space="preserve">RIDHAM SHAH </t>
  </si>
  <si>
    <t xml:space="preserve"> MAULIKKUMAR PATEL</t>
  </si>
  <si>
    <t xml:space="preserve">HITESH PATEL </t>
  </si>
  <si>
    <t xml:space="preserve">JIGNYA HITESH PATEL </t>
  </si>
  <si>
    <t xml:space="preserve">PAYAL H PATEL </t>
  </si>
  <si>
    <t xml:space="preserve">KAVITA MAYANK AGARWAL </t>
  </si>
  <si>
    <t xml:space="preserve">DHAVAL KUMAR PATEL </t>
  </si>
  <si>
    <t xml:space="preserve">PRIYA TIWARI </t>
  </si>
  <si>
    <t>EDMAN ANTHONY</t>
  </si>
  <si>
    <t xml:space="preserve">STAVAN H PATEL </t>
  </si>
  <si>
    <t>HUZEF F. VAHORA</t>
  </si>
  <si>
    <t xml:space="preserve"> HUZEF F. VAHORA</t>
  </si>
  <si>
    <t xml:space="preserve">MR KIRAN </t>
  </si>
  <si>
    <t xml:space="preserve"> RITU SONI</t>
  </si>
  <si>
    <t xml:space="preserve">HEENA SURTI </t>
  </si>
  <si>
    <t xml:space="preserve">YUKTA SURTI </t>
  </si>
  <si>
    <t xml:space="preserve"> VIPUL  SURTI </t>
  </si>
  <si>
    <t xml:space="preserve">PALVINDER KAUR </t>
  </si>
  <si>
    <t xml:space="preserve">MANJEET SINGH </t>
  </si>
  <si>
    <t xml:space="preserve"> HEENA SURTI </t>
  </si>
  <si>
    <t xml:space="preserve">SHEELA JESHANI </t>
  </si>
  <si>
    <t>20/11/2021</t>
  </si>
  <si>
    <t>BHAVNA VIJAY VANMALI</t>
  </si>
  <si>
    <t>MISHAL BHATT</t>
  </si>
  <si>
    <t xml:space="preserve"> KHYATI BHATT </t>
  </si>
  <si>
    <t xml:space="preserve"> HETAL PANCHAL</t>
  </si>
  <si>
    <t>MR VINOD NAIR</t>
  </si>
  <si>
    <t xml:space="preserve"> HETAL PANCHAL </t>
  </si>
  <si>
    <t>NARESH J PATEL</t>
  </si>
  <si>
    <t xml:space="preserve">SHEEL PATEL </t>
  </si>
  <si>
    <t xml:space="preserve">DHRUV PATEL </t>
  </si>
  <si>
    <t xml:space="preserve">TIRTH MUKESHKUMAR PATEL </t>
  </si>
  <si>
    <t>NILESH PATEL</t>
  </si>
  <si>
    <t xml:space="preserve"> MORAR POONAM </t>
  </si>
  <si>
    <t xml:space="preserve">POONAM MORAR </t>
  </si>
  <si>
    <t xml:space="preserve">ANJALI SAKARWALA </t>
  </si>
  <si>
    <t xml:space="preserve">SANDEEP ASHOK SURVE </t>
  </si>
  <si>
    <t xml:space="preserve">KEYUR P KOTIA </t>
  </si>
  <si>
    <t xml:space="preserve"> KEYUR P KOTIA </t>
  </si>
  <si>
    <t xml:space="preserve">KOTIA KEYUR </t>
  </si>
  <si>
    <t>NAMYANTU PRAJAPATI</t>
  </si>
  <si>
    <t>SANKET KANANI</t>
  </si>
  <si>
    <t>KHYATI PARIKH</t>
  </si>
  <si>
    <t xml:space="preserve">KHAYATI PARIKH </t>
  </si>
  <si>
    <t xml:space="preserve">MR. URAV PARIKH </t>
  </si>
  <si>
    <t>MANISH SHAH</t>
  </si>
  <si>
    <t xml:space="preserve">KIRAN MANIAR </t>
  </si>
  <si>
    <t xml:space="preserve">NILAY PANDYA </t>
  </si>
  <si>
    <t xml:space="preserve"> KASHMIRI DATTATRAY PATEL </t>
  </si>
  <si>
    <t xml:space="preserve">KASHMIRI DATTATRAY PATEL </t>
  </si>
  <si>
    <t xml:space="preserve"> AKSHIT H SHAH</t>
  </si>
  <si>
    <t xml:space="preserve">SHLOK CHOKSHI </t>
  </si>
  <si>
    <t xml:space="preserve"> VINEETA AHUJA </t>
  </si>
  <si>
    <t>JIGISHA C PATEL</t>
  </si>
  <si>
    <t xml:space="preserve"> GEETHA </t>
  </si>
  <si>
    <t xml:space="preserve">AADIL SARKAR </t>
  </si>
  <si>
    <t xml:space="preserve"> KARAN MANIAR </t>
  </si>
  <si>
    <t xml:space="preserve">PRIYA AKSHA KUMAR PATEL </t>
  </si>
  <si>
    <t xml:space="preserve"> VIRAJ M SHAH </t>
  </si>
  <si>
    <t xml:space="preserve">PATEL KOMALBEN </t>
  </si>
  <si>
    <t xml:space="preserve">HIRENBHAI PATEL </t>
  </si>
  <si>
    <t xml:space="preserve">REENA RAE </t>
  </si>
  <si>
    <t xml:space="preserve"> PRAMILABEN DEVI</t>
  </si>
  <si>
    <t xml:space="preserve">FARHAN DESAI </t>
  </si>
  <si>
    <t xml:space="preserve">KUNAL PATEL </t>
  </si>
  <si>
    <t xml:space="preserve"> KOMAL PATEL </t>
  </si>
  <si>
    <t>BHARGAVBHAI DESAI</t>
  </si>
  <si>
    <t xml:space="preserve">ANIKET RAVAL </t>
  </si>
  <si>
    <t>PRAKASH GOVIND</t>
  </si>
  <si>
    <t xml:space="preserve"> SHALIN SHAH</t>
  </si>
  <si>
    <t xml:space="preserve">HINAL PATEL </t>
  </si>
  <si>
    <t xml:space="preserve">KEVIN DHANANI </t>
  </si>
  <si>
    <t xml:space="preserve"> VAIBHAVI SHINDE</t>
  </si>
  <si>
    <t>23/11/2021</t>
  </si>
  <si>
    <t>MOHMED SHAFIK M KANDAWALA</t>
  </si>
  <si>
    <t>FOOD</t>
  </si>
  <si>
    <t xml:space="preserve">MURAD CHHALAWALA </t>
  </si>
  <si>
    <t xml:space="preserve">SAJID VOHRA </t>
  </si>
  <si>
    <t xml:space="preserve">YUSUF VOHRA </t>
  </si>
  <si>
    <t xml:space="preserve">SEHKE AMJAD </t>
  </si>
  <si>
    <t xml:space="preserve"> TRINIDAD AND TOBAGO</t>
  </si>
  <si>
    <t xml:space="preserve">SAURABH PANDYA </t>
  </si>
  <si>
    <t xml:space="preserve"> NILESH P AHIR </t>
  </si>
  <si>
    <t xml:space="preserve">APEKSHA PATEL </t>
  </si>
  <si>
    <t xml:space="preserve">JAIMINI SHAILESH PATEL </t>
  </si>
  <si>
    <t>HOLD (STATUE)</t>
  </si>
  <si>
    <t xml:space="preserve">DESAI KARAN </t>
  </si>
  <si>
    <t xml:space="preserve">KARAN DESAI </t>
  </si>
  <si>
    <t>SHUSHIL WALZADE</t>
  </si>
  <si>
    <t xml:space="preserve">DHAIRYA MEHTA </t>
  </si>
  <si>
    <t xml:space="preserve"> HIMESH PATEL </t>
  </si>
  <si>
    <t xml:space="preserve">RAJAL PATEL </t>
  </si>
  <si>
    <t xml:space="preserve">CHIRAG BHAI GHELANI </t>
  </si>
  <si>
    <t xml:space="preserve">CHINTAN RABADIA </t>
  </si>
  <si>
    <t>HARISKRUSHNA SOLANKI</t>
  </si>
  <si>
    <t xml:space="preserve"> HARISKRUSHNA SOLANKI</t>
  </si>
  <si>
    <t xml:space="preserve">ARLIN CHIRSTIAN </t>
  </si>
  <si>
    <t xml:space="preserve"> ARLIN CHRISTIAN </t>
  </si>
  <si>
    <t xml:space="preserve">NEHA CHIRSTIAN </t>
  </si>
  <si>
    <t xml:space="preserve">HARSHANA D PATEL </t>
  </si>
  <si>
    <t xml:space="preserve">DANNY MACWAN </t>
  </si>
  <si>
    <t xml:space="preserve"> T J PATEL </t>
  </si>
  <si>
    <t xml:space="preserve">SHIVANI SHAH </t>
  </si>
  <si>
    <t>HOLD(MARBLE)</t>
  </si>
  <si>
    <t xml:space="preserve"> ANKIT P. SHUKLA </t>
  </si>
  <si>
    <t xml:space="preserve">AMRUTA SHUKLA </t>
  </si>
  <si>
    <t>24/11/2021</t>
  </si>
  <si>
    <t xml:space="preserve">SUNNY SHAH </t>
  </si>
  <si>
    <t>DHWANIL SHETHWALA</t>
  </si>
  <si>
    <t>CITY ISSUE</t>
  </si>
  <si>
    <t xml:space="preserve">HARISH RAMESH </t>
  </si>
  <si>
    <t xml:space="preserve"> KAPIL THAKKAR</t>
  </si>
  <si>
    <t xml:space="preserve">PARMAR JAIMIN </t>
  </si>
  <si>
    <t xml:space="preserve">FALGUNI KEVAL THAKAR </t>
  </si>
  <si>
    <t xml:space="preserve"> PALAK RAVAL </t>
  </si>
  <si>
    <t xml:space="preserve"> THARSIKA PABIENESWARAN</t>
  </si>
  <si>
    <t xml:space="preserve">ILYAS A SIDYOT </t>
  </si>
  <si>
    <t>GRANADA</t>
  </si>
  <si>
    <t xml:space="preserve">SAFVAN FARUK PATEL </t>
  </si>
  <si>
    <t>SAFVAN FARUK PATEL</t>
  </si>
  <si>
    <t xml:space="preserve"> BADAT MEMUNA BIBI</t>
  </si>
  <si>
    <t xml:space="preserve">KALPESH SHAH </t>
  </si>
  <si>
    <t xml:space="preserve"> MR. MOHAMMAD AYAZ PATEL </t>
  </si>
  <si>
    <t xml:space="preserve">MR. MOHAMMAD AYAZ PATEL </t>
  </si>
  <si>
    <t>SAIDUR RAHMAN</t>
  </si>
  <si>
    <t>RAYYAN RAHMAN</t>
  </si>
  <si>
    <t>RIDWAN RAHMAN</t>
  </si>
  <si>
    <t>JAVED JAHANGIR</t>
  </si>
  <si>
    <t xml:space="preserve">TEJASH PATEL </t>
  </si>
  <si>
    <t xml:space="preserve"> TEJASH PATEL </t>
  </si>
  <si>
    <t xml:space="preserve"> HIMALI SONI PATEL </t>
  </si>
  <si>
    <t xml:space="preserve"> ARPIT BHATT </t>
  </si>
  <si>
    <t xml:space="preserve">SULEMAN MULLA </t>
  </si>
  <si>
    <t xml:space="preserve">DHAIRYA PATEL </t>
  </si>
  <si>
    <t xml:space="preserve"> SHIVDEEP KHER</t>
  </si>
  <si>
    <t xml:space="preserve">RAXIT SHAH </t>
  </si>
  <si>
    <t>IMITATON</t>
  </si>
  <si>
    <t xml:space="preserve">CHINTAL BRAHMBHATT </t>
  </si>
  <si>
    <t>CHINTAL BRAHMBHATT</t>
  </si>
  <si>
    <t xml:space="preserve">PATEL VIPUL AMIT </t>
  </si>
  <si>
    <t xml:space="preserve">RACHITA B PATEL </t>
  </si>
  <si>
    <t>VICTORIA HARILAKAN</t>
  </si>
  <si>
    <t xml:space="preserve"> PATEL ANKIT </t>
  </si>
  <si>
    <t xml:space="preserve"> NILANG R PATEL</t>
  </si>
  <si>
    <t xml:space="preserve"> UTKARSH PARIKH </t>
  </si>
  <si>
    <t xml:space="preserve">UTKARSH PARIKH </t>
  </si>
  <si>
    <t xml:space="preserve">NANDAN SHAH </t>
  </si>
  <si>
    <t xml:space="preserve"> TUSHAR SAXENA</t>
  </si>
  <si>
    <t>MR. ERNIE MORF</t>
  </si>
  <si>
    <t xml:space="preserve"> NIKUNJ PATEL </t>
  </si>
  <si>
    <t xml:space="preserve">MR. CHIRAG GAUR </t>
  </si>
  <si>
    <t xml:space="preserve">ANUP D. SHENAI </t>
  </si>
  <si>
    <t xml:space="preserve"> ANKIT P SHUKLA</t>
  </si>
  <si>
    <t xml:space="preserve">PREMJITSINH RATHOD </t>
  </si>
  <si>
    <t>SATISH PUNJA</t>
  </si>
  <si>
    <t>AMINA BARKATULLA</t>
  </si>
  <si>
    <t xml:space="preserve">SALIM PANDOR </t>
  </si>
  <si>
    <t>25/11/2021</t>
  </si>
  <si>
    <t xml:space="preserve">MANJULA PATEL </t>
  </si>
  <si>
    <t xml:space="preserve">YAMIN NIZAM PATEL </t>
  </si>
  <si>
    <t xml:space="preserve">NAUFAL PATEL </t>
  </si>
  <si>
    <t xml:space="preserve"> NAUFAL PATEL </t>
  </si>
  <si>
    <t xml:space="preserve"> MUJEEB MOKASHI</t>
  </si>
  <si>
    <t>MUJEEB MOKASHI</t>
  </si>
  <si>
    <t xml:space="preserve">MAHAMAD SALIM M DADABHAI </t>
  </si>
  <si>
    <t>DIPESH PRAJAPATI</t>
  </si>
  <si>
    <t xml:space="preserve">NADEEM GHANI </t>
  </si>
  <si>
    <t xml:space="preserve"> N GHANI </t>
  </si>
  <si>
    <t>RITESH JAIN</t>
  </si>
  <si>
    <t xml:space="preserve"> AMEEP PATEL</t>
  </si>
  <si>
    <t xml:space="preserve">PRANJAL PAREKH </t>
  </si>
  <si>
    <t xml:space="preserve">KEYUR SAVALIYA </t>
  </si>
  <si>
    <t xml:space="preserve"> VIKRANT BHATT   </t>
  </si>
  <si>
    <t xml:space="preserve">VIKRANT BHATT  </t>
  </si>
  <si>
    <t xml:space="preserve">MR. MONISH RATHOD </t>
  </si>
  <si>
    <t xml:space="preserve">HARISH PANDURANG MORE </t>
  </si>
  <si>
    <t xml:space="preserve">KRISHNA PATEL </t>
  </si>
  <si>
    <t xml:space="preserve"> SMITA ADHIKARI</t>
  </si>
  <si>
    <t>PATEL VIPULA AMIT</t>
  </si>
  <si>
    <t>SHELDON FERNANDES</t>
  </si>
  <si>
    <t xml:space="preserve"> ORKIDE KARABAS</t>
  </si>
  <si>
    <t xml:space="preserve">OZGAEKIL </t>
  </si>
  <si>
    <t xml:space="preserve">HALIT SATILMIS </t>
  </si>
  <si>
    <t>MANAN LANGALIA</t>
  </si>
  <si>
    <t xml:space="preserve"> MANAN LANGALIA</t>
  </si>
  <si>
    <t xml:space="preserve">HARDIK PATEL </t>
  </si>
  <si>
    <t xml:space="preserve">MANISHA PATEL </t>
  </si>
  <si>
    <t>NISHANT R PATEL</t>
  </si>
  <si>
    <t xml:space="preserve"> HARSHIKA MISTRY </t>
  </si>
  <si>
    <t>AAKASH SONI</t>
  </si>
  <si>
    <t xml:space="preserve"> SAURABH Y TRIVEDI</t>
  </si>
  <si>
    <t>JIMIT SHAH</t>
  </si>
  <si>
    <t>HARPREET KAUR RANDHAWA</t>
  </si>
  <si>
    <t xml:space="preserve">AMRIT KAUR SOHI </t>
  </si>
  <si>
    <t xml:space="preserve">JATIN PATEL </t>
  </si>
  <si>
    <t>26/11/2021</t>
  </si>
  <si>
    <t xml:space="preserve"> KETULKUMAR PATEL</t>
  </si>
  <si>
    <t>JAGRUTIBEN PATEL</t>
  </si>
  <si>
    <t xml:space="preserve"> NIRALIBEN PATEL</t>
  </si>
  <si>
    <t xml:space="preserve">IBRAHIM PATEL </t>
  </si>
  <si>
    <t xml:space="preserve">MAHMAD IQBAL PATEL </t>
  </si>
  <si>
    <t xml:space="preserve"> MAHMAD IQBAL PATEL </t>
  </si>
  <si>
    <t xml:space="preserve"> KAISH AFINWALA </t>
  </si>
  <si>
    <t>NEEL K PATEL</t>
  </si>
  <si>
    <t>PRIYANSH CHOKSI</t>
  </si>
  <si>
    <t xml:space="preserve">JIGARKUMAR TALVANIYA </t>
  </si>
  <si>
    <t xml:space="preserve">YADNYEYA VAIRAT </t>
  </si>
  <si>
    <t xml:space="preserve">MISHAL PANKAJBHAI PATEL </t>
  </si>
  <si>
    <t xml:space="preserve">BRIJESH PATEL </t>
  </si>
  <si>
    <t>GADHAVI PIYUSH</t>
  </si>
  <si>
    <t xml:space="preserve">KIRAN VAGHELA </t>
  </si>
  <si>
    <t>HARDIK BHATT</t>
  </si>
  <si>
    <t xml:space="preserve">PIYUSH GADHAVI </t>
  </si>
  <si>
    <t xml:space="preserve"> RAHUL PURANIK </t>
  </si>
  <si>
    <t xml:space="preserve">RAHUL PURANIK </t>
  </si>
  <si>
    <t xml:space="preserve">MONALI GAIKWAD </t>
  </si>
  <si>
    <t xml:space="preserve">KETAN BAROT </t>
  </si>
  <si>
    <t xml:space="preserve">RUPAL SHAUNAK GANDHI </t>
  </si>
  <si>
    <t xml:space="preserve">PURVI PATEL </t>
  </si>
  <si>
    <t xml:space="preserve">F </t>
  </si>
  <si>
    <t>ABHI KAPADIA</t>
  </si>
  <si>
    <t xml:space="preserve">MANDAR M DEODHAR </t>
  </si>
  <si>
    <t>27/11/2021</t>
  </si>
  <si>
    <t xml:space="preserve">HARDIK BHATT </t>
  </si>
  <si>
    <t>ABASSI SAID</t>
  </si>
  <si>
    <t xml:space="preserve">ABASSI SAID </t>
  </si>
  <si>
    <t>MOHAMED IDRIS TOPIA</t>
  </si>
  <si>
    <t>M ALI</t>
  </si>
  <si>
    <t>MOHAMMED ALI</t>
  </si>
  <si>
    <t>PARESH PATEL</t>
  </si>
  <si>
    <t xml:space="preserve">SRI SOWMYA </t>
  </si>
  <si>
    <t xml:space="preserve"> ABDUL SADIK KAZI </t>
  </si>
  <si>
    <t xml:space="preserve">MR. DUSHYANT DHOLAKIYA </t>
  </si>
  <si>
    <t xml:space="preserve"> KEVIN K GANDHI </t>
  </si>
  <si>
    <t xml:space="preserve">DARSHIT PATEL </t>
  </si>
  <si>
    <t xml:space="preserve">SALIM SINGH </t>
  </si>
  <si>
    <t>SUNITA H BHATT</t>
  </si>
  <si>
    <t xml:space="preserve">MASNOON SAIYED </t>
  </si>
  <si>
    <t xml:space="preserve">SHREYASH RAGVANI </t>
  </si>
  <si>
    <t xml:space="preserve">NEHA BHATT </t>
  </si>
  <si>
    <t>HEMANG AMIN</t>
  </si>
  <si>
    <t xml:space="preserve">KEYURI PATEL </t>
  </si>
  <si>
    <t>MARGESH PATEL</t>
  </si>
  <si>
    <t xml:space="preserve"> ADITI NIRAJ DODIA</t>
  </si>
  <si>
    <t xml:space="preserve"> APURVA SHAH </t>
  </si>
  <si>
    <t>ROSHNI J PATEL</t>
  </si>
  <si>
    <t xml:space="preserve">HARDIK P SHAH </t>
  </si>
  <si>
    <t xml:space="preserve"> AMRUTA SHUKLA</t>
  </si>
  <si>
    <t xml:space="preserve">SMRITI BHANDARI </t>
  </si>
  <si>
    <t>29/11/2021</t>
  </si>
  <si>
    <t>NAVDEEP SHIH K RATHOD</t>
  </si>
  <si>
    <t>KIRRAH FARNANDES</t>
  </si>
  <si>
    <t xml:space="preserve"> RAJ BALUPUNURI</t>
  </si>
  <si>
    <t xml:space="preserve"> SAMIM GAFOOR</t>
  </si>
  <si>
    <t xml:space="preserve"> MITUL NAIK</t>
  </si>
  <si>
    <t xml:space="preserve"> PADMA K PATEL</t>
  </si>
  <si>
    <t>BHARGAV P BHAMWALA</t>
  </si>
  <si>
    <t>PREMAL VIJAY PAREKH</t>
  </si>
  <si>
    <t>BHAVYAKUMAR PATEL</t>
  </si>
  <si>
    <t>CYPRUS</t>
  </si>
  <si>
    <t>FAEZA AHMAD</t>
  </si>
  <si>
    <t>BAHRAIN</t>
  </si>
  <si>
    <t>PATEL SUMITT</t>
  </si>
  <si>
    <t>30/11/2021</t>
  </si>
  <si>
    <t xml:space="preserve"> HAFIZUR RAHMAN I RAVAT</t>
  </si>
  <si>
    <t xml:space="preserve">PANAMA </t>
  </si>
  <si>
    <t xml:space="preserve"> AISHABIBI M.Z. RAVAT</t>
  </si>
  <si>
    <t xml:space="preserve"> RAVI SHAH</t>
  </si>
  <si>
    <t xml:space="preserve">CANADA </t>
  </si>
  <si>
    <t xml:space="preserve"> RIDWAN RAHMAN</t>
  </si>
  <si>
    <t xml:space="preserve"> MOHAMMED ALI</t>
  </si>
  <si>
    <t xml:space="preserve"> RAYYAN RAHMAN</t>
  </si>
  <si>
    <t xml:space="preserve"> PARIKSHIT DESAI</t>
  </si>
  <si>
    <t xml:space="preserve">MITUL SHAH </t>
  </si>
  <si>
    <t xml:space="preserve"> RUTUL SHAH</t>
  </si>
  <si>
    <t>RASHILA MEGHANI</t>
  </si>
  <si>
    <t xml:space="preserve"> JAGDISH JESANI</t>
  </si>
  <si>
    <t xml:space="preserve"> PRAKASH D. SHAH</t>
  </si>
  <si>
    <t>MIKEN GANDHI</t>
  </si>
  <si>
    <t>NEHA H PATEL</t>
  </si>
  <si>
    <t xml:space="preserve"> HIREN SHIROYA</t>
  </si>
  <si>
    <t xml:space="preserve"> REKHA RAJ ROHIT</t>
  </si>
  <si>
    <t xml:space="preserve"> JAYESH R DESAI</t>
  </si>
  <si>
    <t>MR JIGAR D BHATT</t>
  </si>
  <si>
    <t xml:space="preserve"> PREXA M. PARIKH</t>
  </si>
  <si>
    <t xml:space="preserve"> TEJ GANDHI</t>
  </si>
  <si>
    <t xml:space="preserve"> AZAZ KARIYA</t>
  </si>
  <si>
    <t>RSHADAHMED SHAIKH</t>
  </si>
  <si>
    <t>CHINTAL R ENGINEER</t>
  </si>
  <si>
    <t>SHAHBAZ AHMAD</t>
  </si>
  <si>
    <t>HABIBA AHMAED</t>
  </si>
  <si>
    <t>CHAKSU PATEL</t>
  </si>
  <si>
    <t>NILAY PATEL</t>
  </si>
  <si>
    <t xml:space="preserve"> NILAY PATEL</t>
  </si>
  <si>
    <t>FAIMADA SAIKH</t>
  </si>
  <si>
    <t>JAYAPRADA AWARU</t>
  </si>
  <si>
    <t>NIZARALI NATHANI</t>
  </si>
  <si>
    <t xml:space="preserve"> ARPIT PATEL</t>
  </si>
  <si>
    <t xml:space="preserve"> ANKIT P. SHUKLA</t>
  </si>
  <si>
    <t xml:space="preserve"> SONIC SHIWANI CHAND</t>
  </si>
  <si>
    <t>PATEL MITUL</t>
  </si>
  <si>
    <t xml:space="preserve"> ROSHNI PATEL</t>
  </si>
  <si>
    <t>PRAVEEN SAGAR CHEERLA</t>
  </si>
  <si>
    <t>ZACK LALANI</t>
  </si>
  <si>
    <t xml:space="preserve"> HARIT A SHUKLA</t>
  </si>
  <si>
    <t>SUFIYAN S BHIM</t>
  </si>
  <si>
    <t xml:space="preserve"> ALPESHSING CHAUHAN</t>
  </si>
  <si>
    <t xml:space="preserve">BHUPENDRA KUMAR </t>
  </si>
  <si>
    <t xml:space="preserve"> BELA PATEL</t>
  </si>
  <si>
    <t xml:space="preserve"> JUICE &amp; CO.</t>
  </si>
  <si>
    <t>AKHTAR HUSSAIN AOMAR KURESHI</t>
  </si>
  <si>
    <t xml:space="preserve"> ANKITABEN GHEEWALA</t>
  </si>
  <si>
    <t xml:space="preserve"> JAIHID S. AGRAWALA</t>
  </si>
  <si>
    <t>MRS. NAZRANA PATEL</t>
  </si>
  <si>
    <t xml:space="preserve"> AJAYKUMAR PATEL</t>
  </si>
  <si>
    <t xml:space="preserve"> DISHA SHAH</t>
  </si>
  <si>
    <t>BIREN PATEL</t>
  </si>
  <si>
    <t>PATEL JUBEDA MAHMOOD</t>
  </si>
  <si>
    <t>ANIS AHMED MANJRA</t>
  </si>
  <si>
    <t>ANUP R PATEL</t>
  </si>
  <si>
    <t>MR GAURAV G. KAPADIA</t>
  </si>
  <si>
    <t>JANANEE SHANMUGAM</t>
  </si>
  <si>
    <t>MR VIGNESH VIJAYARAGHAVAN</t>
  </si>
  <si>
    <t xml:space="preserve"> NAMAN SHAH</t>
  </si>
  <si>
    <t>PARTH DESAI</t>
  </si>
  <si>
    <t>NIHIR PATEL</t>
  </si>
  <si>
    <t>NIRAL J SHAH</t>
  </si>
  <si>
    <t>URVI D PATEL</t>
  </si>
  <si>
    <t xml:space="preserve"> KETAN DHIRU</t>
  </si>
  <si>
    <t xml:space="preserve"> PANKAJ BHAGWAT PATIL</t>
  </si>
  <si>
    <t xml:space="preserve"> DRASHTI JAYESH BHATT</t>
  </si>
  <si>
    <t>JAKWAN ZAKIRR BODA</t>
  </si>
  <si>
    <t>SALEHA BHAIJI</t>
  </si>
  <si>
    <t>SALEHA BEN</t>
  </si>
  <si>
    <t>APEKSHA CHAUHAN</t>
  </si>
  <si>
    <t>MOHMED YASIN PATEL</t>
  </si>
  <si>
    <t>SHARDA AMIN</t>
  </si>
  <si>
    <t>VAIBAV V PATEL</t>
  </si>
  <si>
    <t>SAHIL MADHUSUDHAN CHANAWALA</t>
  </si>
  <si>
    <t>MOHAMMED SIDDIQ DESAI</t>
  </si>
  <si>
    <t>RAJESH PATEL</t>
  </si>
  <si>
    <t>ROSEMINA NATHANI</t>
  </si>
  <si>
    <t>SANJAY WAGHELA</t>
  </si>
  <si>
    <t>POONAM MORAR</t>
  </si>
  <si>
    <t>MEHUL SHARMA</t>
  </si>
  <si>
    <t>POGULA ROJA</t>
  </si>
  <si>
    <t xml:space="preserve"> ELANOR MENDES GOLDFIELD</t>
  </si>
  <si>
    <t>BIPIN PATEL</t>
  </si>
  <si>
    <t>AISHA FAJIL</t>
  </si>
  <si>
    <t>SABIHABANU ATIK VAHORA</t>
  </si>
  <si>
    <t>SAONA ANNIRUDDHA MITRA</t>
  </si>
  <si>
    <t>TOM CHRISTIAN</t>
  </si>
  <si>
    <t>DIVYANG THAKKAR</t>
  </si>
  <si>
    <t>HEM SANGHVI</t>
  </si>
  <si>
    <t xml:space="preserve"> BHAVIK J. PATEL</t>
  </si>
  <si>
    <t>KINJAL PATEL</t>
  </si>
  <si>
    <t>KRISHNA PATEL</t>
  </si>
  <si>
    <t>MAKSUD AHMED PATEL</t>
  </si>
  <si>
    <t>NAZNIN M PATEL</t>
  </si>
  <si>
    <t xml:space="preserve"> UMAR FARUK GANI NIYATAR</t>
  </si>
  <si>
    <t xml:space="preserve"> MOHMED I CHOTTI</t>
  </si>
  <si>
    <t>NASIM BAKLIA</t>
  </si>
  <si>
    <t xml:space="preserve"> SAIRAZ RAVAT</t>
  </si>
  <si>
    <t xml:space="preserve"> MR SAIRAZ RAVAT</t>
  </si>
  <si>
    <t>ANISA MAKDA RAWAT</t>
  </si>
  <si>
    <t xml:space="preserve"> SHIREEN JOITA</t>
  </si>
  <si>
    <t>SHAMIM PANJWANI</t>
  </si>
  <si>
    <t>RIYA JHA</t>
  </si>
  <si>
    <t xml:space="preserve"> MR ASSANY MORA</t>
  </si>
  <si>
    <t xml:space="preserve"> MR A MORA</t>
  </si>
  <si>
    <t>MINESH PATEL</t>
  </si>
  <si>
    <t xml:space="preserve"> DHRUMIT PATEL</t>
  </si>
  <si>
    <t xml:space="preserve"> EKTA RAJESHKUMAR BAROT</t>
  </si>
  <si>
    <t xml:space="preserve"> SAYERA BHIKHU</t>
  </si>
  <si>
    <t>SAIRAZ RAVAT</t>
  </si>
  <si>
    <t>JAYAPRADA AVVARU</t>
  </si>
  <si>
    <t xml:space="preserve"> RAJKUMAR AVVARU</t>
  </si>
  <si>
    <t xml:space="preserve"> RINKU KATHAIT</t>
  </si>
  <si>
    <t>RINKU KATHAIT</t>
  </si>
  <si>
    <t xml:space="preserve"> DINESH KATHAIT</t>
  </si>
  <si>
    <t>OMERFARUK I ULGHAR</t>
  </si>
  <si>
    <t>BILAL BHAI</t>
  </si>
  <si>
    <t>MOHMED PAREKH</t>
  </si>
  <si>
    <t>BIJAL NAIK</t>
  </si>
  <si>
    <t>MR. PARIMAL GANDHI</t>
  </si>
  <si>
    <t>JAYESHKUMAR SHAH</t>
  </si>
  <si>
    <t>PRIYANK BHATT</t>
  </si>
  <si>
    <t>SWEDEN</t>
  </si>
  <si>
    <t>BHATT PRIYANK</t>
  </si>
  <si>
    <t xml:space="preserve">RAMZAN KHAN </t>
  </si>
  <si>
    <t xml:space="preserve">AIYUB PATEL </t>
  </si>
  <si>
    <t xml:space="preserve"> MOHMUD MASUM PATEL </t>
  </si>
  <si>
    <t xml:space="preserve">MOHMUD MASUM PATEL </t>
  </si>
  <si>
    <t xml:space="preserve">SOHEL MASUM ABHRAMJI </t>
  </si>
  <si>
    <t xml:space="preserve">ANKITA PATEL </t>
  </si>
  <si>
    <t xml:space="preserve">ALY MUHAMMAD NATHANI </t>
  </si>
  <si>
    <t xml:space="preserve">SHAMIM PANJWANI </t>
  </si>
  <si>
    <t xml:space="preserve">RONAK SHETH </t>
  </si>
  <si>
    <t xml:space="preserve">PIYUSH B THUMMAR </t>
  </si>
  <si>
    <t xml:space="preserve">MILIND M KANSARA </t>
  </si>
  <si>
    <t>JAY SHAH</t>
  </si>
  <si>
    <t xml:space="preserve">JAYDEV TRIVEDI </t>
  </si>
  <si>
    <t xml:space="preserve">VISHAL C DHANANI </t>
  </si>
  <si>
    <t xml:space="preserve">IQUBAL BAKALIYA </t>
  </si>
  <si>
    <t xml:space="preserve">FAEZA AHMAD </t>
  </si>
  <si>
    <t xml:space="preserve">RUSHI M PANCHAL </t>
  </si>
  <si>
    <t xml:space="preserve">YAHYA HASAM BHANA </t>
  </si>
  <si>
    <t xml:space="preserve">NRUPA PATEL </t>
  </si>
  <si>
    <t xml:space="preserve">VARSHA PATEL </t>
  </si>
  <si>
    <t xml:space="preserve">SABIHA PATEL </t>
  </si>
  <si>
    <t xml:space="preserve">AYAZUDDIN MUBARAK PATEL </t>
  </si>
  <si>
    <t xml:space="preserve"> GEETA REGISTRAR </t>
  </si>
  <si>
    <t xml:space="preserve">FIROZBHAI KOTHIWALA </t>
  </si>
  <si>
    <t>ADANAN MAKBUL BALSARI</t>
  </si>
  <si>
    <t xml:space="preserve">MAKBUL PATEL </t>
  </si>
  <si>
    <t xml:space="preserve">MR JATIN J SAMANT </t>
  </si>
  <si>
    <t xml:space="preserve">FAGUN DAVE </t>
  </si>
  <si>
    <t>CANDY ORSON DSILVA</t>
  </si>
  <si>
    <t>TUSHAR SAGATHIA</t>
  </si>
  <si>
    <t>RUTVIK J ACHARYA</t>
  </si>
  <si>
    <t xml:space="preserve">DARPI PATEL </t>
  </si>
  <si>
    <t>PRAJESH PATEL</t>
  </si>
  <si>
    <t xml:space="preserve">AKSH DOSHI </t>
  </si>
  <si>
    <t>ISA JAHANGIR</t>
  </si>
  <si>
    <t xml:space="preserve">MOHAMMED ALI </t>
  </si>
  <si>
    <t>SNEHA REDDY</t>
  </si>
  <si>
    <t xml:space="preserve"> GULAM KADIR MUNSHI </t>
  </si>
  <si>
    <t xml:space="preserve"> MAITREY PATEL</t>
  </si>
  <si>
    <t xml:space="preserve">SAJJAD BHOPAL </t>
  </si>
  <si>
    <t>KUNAL CHOLERA</t>
  </si>
  <si>
    <t xml:space="preserve"> FIROZ TELI </t>
  </si>
  <si>
    <t xml:space="preserve">FIROZ TELI </t>
  </si>
  <si>
    <t xml:space="preserve">GULHANIF G BALSARA </t>
  </si>
  <si>
    <t xml:space="preserve">METALI SHAH </t>
  </si>
  <si>
    <t xml:space="preserve">PALLAVI ABROL </t>
  </si>
  <si>
    <t xml:space="preserve"> RIDWAN RAHMAN </t>
  </si>
  <si>
    <t xml:space="preserve"> MOHAMMED ALI </t>
  </si>
  <si>
    <t xml:space="preserve"> M ALI </t>
  </si>
  <si>
    <t>FARZANA MEMON</t>
  </si>
  <si>
    <t>KHUSROO KALIM AHMED</t>
  </si>
  <si>
    <t xml:space="preserve">IRFAN LAKHANI </t>
  </si>
  <si>
    <t xml:space="preserve"> NARENDRA GANDHI </t>
  </si>
  <si>
    <t xml:space="preserve"> HITESH KAPADIA </t>
  </si>
  <si>
    <t xml:space="preserve">JIGNESH K. AMIN </t>
  </si>
  <si>
    <t xml:space="preserve">NITIN GHADGE </t>
  </si>
  <si>
    <t xml:space="preserve"> MANISH THAKUR </t>
  </si>
  <si>
    <t>ARUBA</t>
  </si>
  <si>
    <t xml:space="preserve">ASHOK SADHWANI </t>
  </si>
  <si>
    <t xml:space="preserve"> MONTSERRAT</t>
  </si>
  <si>
    <t xml:space="preserve">MISS SIMRAN CHANDRA </t>
  </si>
  <si>
    <t xml:space="preserve">MITESH TRIVEDI </t>
  </si>
  <si>
    <t xml:space="preserve"> SHRI KANT BACHU </t>
  </si>
  <si>
    <t xml:space="preserve"> MAYANK MEHTA </t>
  </si>
  <si>
    <t xml:space="preserve"> RAJANI NANDIVANA</t>
  </si>
  <si>
    <t xml:space="preserve">MR. NAVEEN GATTU </t>
  </si>
  <si>
    <t>ASHRAF NASIRHUSSAIN LOTIYA</t>
  </si>
  <si>
    <t>SNEHAL B BAROT</t>
  </si>
  <si>
    <t xml:space="preserve">RAMIZA KHAN </t>
  </si>
  <si>
    <t>BRIJAL K GANDHI</t>
  </si>
  <si>
    <t>MOHOMAD YUSUF VADI</t>
  </si>
  <si>
    <t>RUMANA HAJI</t>
  </si>
  <si>
    <t>MAKSUD AHMED ABHRAMJEE</t>
  </si>
  <si>
    <t xml:space="preserve">MAHAMED IRFAN SHAIKH </t>
  </si>
  <si>
    <t xml:space="preserve">ABDURRAOOF PATEL </t>
  </si>
  <si>
    <t xml:space="preserve">ABDULHAFEEJ PATEL </t>
  </si>
  <si>
    <t xml:space="preserve">JIMMY SAVANI </t>
  </si>
  <si>
    <t>KOMAL LTALIA</t>
  </si>
  <si>
    <t xml:space="preserve">DIPAK SAVANI </t>
  </si>
  <si>
    <t xml:space="preserve">SUPRIYA TOLIA </t>
  </si>
  <si>
    <t xml:space="preserve">ANKUR SAVANI </t>
  </si>
  <si>
    <t xml:space="preserve">DEVANG TOLIA </t>
  </si>
  <si>
    <t xml:space="preserve">DHWANI SAVANI </t>
  </si>
  <si>
    <t xml:space="preserve">DINESH KATHAIT </t>
  </si>
  <si>
    <t xml:space="preserve">RINKU KATHAIT </t>
  </si>
  <si>
    <t>KAMLESH LTALIA</t>
  </si>
  <si>
    <t xml:space="preserve">ASMA K SUARIYA </t>
  </si>
  <si>
    <t xml:space="preserve">MR. MANZUR JOITA </t>
  </si>
  <si>
    <t xml:space="preserve">SHAHINDA PATEL </t>
  </si>
  <si>
    <t xml:space="preserve"> DINESH KATHAIT </t>
  </si>
  <si>
    <t xml:space="preserve">KAMLESH LTALIA </t>
  </si>
  <si>
    <t xml:space="preserve"> KOMAL LTALIA </t>
  </si>
  <si>
    <t xml:space="preserve"> DIPAK SAVANI </t>
  </si>
  <si>
    <t xml:space="preserve"> SUPRIYA TOLIA </t>
  </si>
  <si>
    <t xml:space="preserve"> DEVANG TOLIA </t>
  </si>
  <si>
    <t xml:space="preserve">RUPABEN B PATEL </t>
  </si>
  <si>
    <t xml:space="preserve">MAULIK R. DESAI </t>
  </si>
  <si>
    <t>FOOD/IMITATION</t>
  </si>
  <si>
    <t xml:space="preserve">MR. B.H. PATEL </t>
  </si>
  <si>
    <t>AHMED PATEL</t>
  </si>
  <si>
    <t xml:space="preserve"> DEEPAK S DUTT</t>
  </si>
  <si>
    <t>ASIF BADAT</t>
  </si>
  <si>
    <t xml:space="preserve"> MAMTA GANDHI</t>
  </si>
  <si>
    <t xml:space="preserve">KUSH RATHOD </t>
  </si>
  <si>
    <t>AAGNA DALAL</t>
  </si>
  <si>
    <t xml:space="preserve">SAMIMBANU MEMBER </t>
  </si>
  <si>
    <t xml:space="preserve"> SAMIMBANU MEMBER </t>
  </si>
  <si>
    <t>SAMIMBANU MEMBER</t>
  </si>
  <si>
    <t xml:space="preserve"> MARIYAM BAKALIYA </t>
  </si>
  <si>
    <t xml:space="preserve">RUKSANA GHOGHA </t>
  </si>
  <si>
    <t xml:space="preserve">SALIM ARTHAR </t>
  </si>
  <si>
    <t xml:space="preserve"> SONAL VANI </t>
  </si>
  <si>
    <t xml:space="preserve"> PRAKASHBHAI PATEL </t>
  </si>
  <si>
    <t xml:space="preserve"> VANI SONAL</t>
  </si>
  <si>
    <t>VANI SONAL</t>
  </si>
  <si>
    <t>M NUMAN</t>
  </si>
  <si>
    <t>MUHAMMAD NUMAN</t>
  </si>
  <si>
    <t xml:space="preserve">PATEL DEEP BHARATBHAI </t>
  </si>
  <si>
    <t xml:space="preserve">DIXIT PATEL </t>
  </si>
  <si>
    <t xml:space="preserve"> AAMIR PATEL </t>
  </si>
  <si>
    <t xml:space="preserve"> NOURZA KHATUN </t>
  </si>
  <si>
    <t xml:space="preserve">LERY SHADIA </t>
  </si>
  <si>
    <t xml:space="preserve"> SHADIA LERY  </t>
  </si>
  <si>
    <t xml:space="preserve">JIGAR D PATEL </t>
  </si>
  <si>
    <t xml:space="preserve"> KHADIJA BHAMJI</t>
  </si>
  <si>
    <t>14/12/2021</t>
  </si>
  <si>
    <t xml:space="preserve">MANI DUGGAL </t>
  </si>
  <si>
    <t>ST.KITTS</t>
  </si>
  <si>
    <t>SIMA AFINWALA</t>
  </si>
  <si>
    <t>GEETA TEGISTRAR</t>
  </si>
  <si>
    <t xml:space="preserve">MOHAMMEDMAAZ ATTARWALA </t>
  </si>
  <si>
    <t xml:space="preserve">RIDWAN RAHMAN </t>
  </si>
  <si>
    <t xml:space="preserve">MAHEFUJ CONTRACTOR </t>
  </si>
  <si>
    <t>MIKEN ANILKUMAR BHAVSAR</t>
  </si>
  <si>
    <t xml:space="preserve"> JAY VINOD PATEL </t>
  </si>
  <si>
    <t xml:space="preserve">SUMAYA SAEED MATALI </t>
  </si>
  <si>
    <t>MOHAMMED AFZAL ABHRAMJI</t>
  </si>
  <si>
    <t xml:space="preserve">MR. ALI MOHAMMED </t>
  </si>
  <si>
    <t xml:space="preserve">AAKANXA SHAH </t>
  </si>
  <si>
    <t xml:space="preserve">ROSEMINA NATHANI </t>
  </si>
  <si>
    <t>NASIMA NATHANI</t>
  </si>
  <si>
    <t xml:space="preserve">NITIN PATEL </t>
  </si>
  <si>
    <t xml:space="preserve"> RADHA P. KRISHNAN</t>
  </si>
  <si>
    <t>15/12/2021</t>
  </si>
  <si>
    <t xml:space="preserve">AKIB ZAKIR BHAMA </t>
  </si>
  <si>
    <t xml:space="preserve">SHARIFA SAEED GHANTIWALA </t>
  </si>
  <si>
    <t>IBRAHIM KHALIL BULBULIA</t>
  </si>
  <si>
    <t xml:space="preserve">JAYNA PATEL </t>
  </si>
  <si>
    <t xml:space="preserve">DHARMESH PATEL </t>
  </si>
  <si>
    <t>SANJAY PATEL</t>
  </si>
  <si>
    <t>AYSHA ASIF KAPADIA</t>
  </si>
  <si>
    <t xml:space="preserve">DIPIKA PATEL </t>
  </si>
  <si>
    <t>JAKWAN ZAKIR HUSSAIN BODA</t>
  </si>
  <si>
    <t>MUSA DADABHAI</t>
  </si>
  <si>
    <t>MAHMUOOD GULAM HUSEN TELI</t>
  </si>
  <si>
    <t>MOHMOODNATALI</t>
  </si>
  <si>
    <t>HUSEN NATALI</t>
  </si>
  <si>
    <t>NIMA JAPIT PATEL</t>
  </si>
  <si>
    <t xml:space="preserve"> JAGAT PATEL </t>
  </si>
  <si>
    <t xml:space="preserve"> DAXABEN S PATEL </t>
  </si>
  <si>
    <t xml:space="preserve">DEEP PATEL </t>
  </si>
  <si>
    <t xml:space="preserve"> YASHSHRI GIRISHBHAI MISTRY </t>
  </si>
  <si>
    <t>MINAXI BHAKTA</t>
  </si>
  <si>
    <t xml:space="preserve">KANU R. PATEL </t>
  </si>
  <si>
    <t xml:space="preserve"> YOGESH JANI</t>
  </si>
  <si>
    <t xml:space="preserve"> SILK RACHNA INC</t>
  </si>
  <si>
    <t xml:space="preserve"> SILK RACHNA INC.</t>
  </si>
  <si>
    <t xml:space="preserve"> JANI YOGESH</t>
  </si>
  <si>
    <t xml:space="preserve">MR. BIPIN KACCHADIYA </t>
  </si>
  <si>
    <t xml:space="preserve"> MR. BIPIN KACHHADIYA</t>
  </si>
  <si>
    <t>ARCHANA CHAKRAVARY</t>
  </si>
  <si>
    <t xml:space="preserve"> AKSHAT JIGNESHBHAI SONI </t>
  </si>
  <si>
    <t>16/12/2021</t>
  </si>
  <si>
    <t xml:space="preserve"> SAIMAH ADAM BADAT</t>
  </si>
  <si>
    <t xml:space="preserve">NIRAL H PATEL </t>
  </si>
  <si>
    <t xml:space="preserve">MR. YUSUF BHULA </t>
  </si>
  <si>
    <t xml:space="preserve">ZAKIRHUSEN PATEL </t>
  </si>
  <si>
    <t xml:space="preserve">DEEP SHAH </t>
  </si>
  <si>
    <t>ZARINA KASU BHANA</t>
  </si>
  <si>
    <t>HABIB IBRAHIM VESAMIA</t>
  </si>
  <si>
    <t>AHMED BADRE ALAM</t>
  </si>
  <si>
    <t xml:space="preserve"> YASMIN GULAM PATEL</t>
  </si>
  <si>
    <t xml:space="preserve">MR KANTI TAPPOO </t>
  </si>
  <si>
    <t>VANDANA LODHIA</t>
  </si>
  <si>
    <t>BHUMIKA AHIR</t>
  </si>
  <si>
    <t>MEWANI JAMAICA LTD</t>
  </si>
  <si>
    <t>JAMAICA</t>
  </si>
  <si>
    <t xml:space="preserve"> MEWANI JAMAICA LTD</t>
  </si>
  <si>
    <t>VISHAL K PATEL</t>
  </si>
  <si>
    <t xml:space="preserve">ALKESH PATEL </t>
  </si>
  <si>
    <t xml:space="preserve">BHARATBHAI S. PATEL </t>
  </si>
  <si>
    <t>MARZANA REHMAN</t>
  </si>
  <si>
    <t>ILYAS SIDYOT</t>
  </si>
  <si>
    <t>TRICIA BALRAM</t>
  </si>
  <si>
    <t>NAZIA SHAIKH</t>
  </si>
  <si>
    <t>KHUSBHU SHAH</t>
  </si>
  <si>
    <t>17/12/2021</t>
  </si>
  <si>
    <t xml:space="preserve"> GOPAL MUNDADA</t>
  </si>
  <si>
    <t>BHAVANA J VACHHANI</t>
  </si>
  <si>
    <t xml:space="preserve">MR KAMLESH SHAH </t>
  </si>
  <si>
    <t>ANISA CHAUHAN TOP</t>
  </si>
  <si>
    <t>ZEBA BOSTON</t>
  </si>
  <si>
    <t xml:space="preserve">SHAHIN KHALIFA </t>
  </si>
  <si>
    <t xml:space="preserve">VANISHA KARSANBHAI </t>
  </si>
  <si>
    <t xml:space="preserve">MEHZABIN DINCA </t>
  </si>
  <si>
    <t>SAKSHI RAWAL</t>
  </si>
  <si>
    <t xml:space="preserve">SANKET CHODAVADIYA </t>
  </si>
  <si>
    <t>VISHESH RAJIN KHANPUR</t>
  </si>
  <si>
    <t>DIVYESH RAJIN KHANDPUR</t>
  </si>
  <si>
    <t>SAHIL M CHANAWALA</t>
  </si>
  <si>
    <t>HOLD</t>
  </si>
  <si>
    <t xml:space="preserve"> MR. SURESH DEVARAPALLI</t>
  </si>
  <si>
    <t>ZOYA NAZREEN</t>
  </si>
  <si>
    <t xml:space="preserve"> MR. Y PATEL</t>
  </si>
  <si>
    <t xml:space="preserve">YAHYA PATEL </t>
  </si>
  <si>
    <t xml:space="preserve"> RUPALI RATHI</t>
  </si>
  <si>
    <t>18/12/2021</t>
  </si>
  <si>
    <t xml:space="preserve"> ROSEMINA NATHANI </t>
  </si>
  <si>
    <t xml:space="preserve">NASIMA NATHANI </t>
  </si>
  <si>
    <t>MANISHA DUTHIYA</t>
  </si>
  <si>
    <t xml:space="preserve"> DUTHIYA MANISHA </t>
  </si>
  <si>
    <t xml:space="preserve">SHABNAM N RANDERWALA </t>
  </si>
  <si>
    <t>HAFIZA RAAWAT</t>
  </si>
  <si>
    <t xml:space="preserve"> NAJMA ISMAIL PATEL</t>
  </si>
  <si>
    <t xml:space="preserve"> NAJMA ISMAIL PATEL </t>
  </si>
  <si>
    <t xml:space="preserve">MOHSINA RAVAT </t>
  </si>
  <si>
    <t xml:space="preserve">PARESH PATEL </t>
  </si>
  <si>
    <t xml:space="preserve">MOOSA VAWDA </t>
  </si>
  <si>
    <t>ASHISH PATEL</t>
  </si>
  <si>
    <t xml:space="preserve">RONAK V KEJRIWAL </t>
  </si>
  <si>
    <t>20/12/2021</t>
  </si>
  <si>
    <t xml:space="preserve"> DR SUFIYAN KHANIYA </t>
  </si>
  <si>
    <t xml:space="preserve">HEMANT KUMAR MODI </t>
  </si>
  <si>
    <t xml:space="preserve">CHIRAYU JAIN </t>
  </si>
  <si>
    <t xml:space="preserve">RIYA ADHIKARI </t>
  </si>
  <si>
    <t>RAYAD KHAN</t>
  </si>
  <si>
    <t xml:space="preserve"> ZARINA KASU BHANA </t>
  </si>
  <si>
    <t xml:space="preserve"> FATEMABIBI M. HANS</t>
  </si>
  <si>
    <t>TEHMILA SHABBIR MADAD</t>
  </si>
  <si>
    <t xml:space="preserve"> HARSHNA PATEL </t>
  </si>
  <si>
    <t xml:space="preserve">VIKAS KHASAKIYA </t>
  </si>
  <si>
    <t>AMIT BHONSLE</t>
  </si>
  <si>
    <t xml:space="preserve">ANKUR PANDYA </t>
  </si>
  <si>
    <t xml:space="preserve">LISA ROCHFORD </t>
  </si>
  <si>
    <t xml:space="preserve">VENKATA RAMANA </t>
  </si>
  <si>
    <t xml:space="preserve">JOHN RAMANA </t>
  </si>
  <si>
    <t>MONTUBHAI MISTRY</t>
  </si>
  <si>
    <t xml:space="preserve">MIHIR M. CHAMPANERI </t>
  </si>
  <si>
    <t xml:space="preserve"> MIHIR M. CHAMPANERI </t>
  </si>
  <si>
    <t xml:space="preserve"> HIRENKUMAR PATEL </t>
  </si>
  <si>
    <t>ABHISHEK GHILDYAL</t>
  </si>
  <si>
    <t xml:space="preserve"> SFC MANAGEMENT SERVICES (CYPRUS) LTD.</t>
  </si>
  <si>
    <t xml:space="preserve">PRATIK VIRENDRA NAIK </t>
  </si>
  <si>
    <t xml:space="preserve">KAMLESH PANCHAL </t>
  </si>
  <si>
    <t>21/12/2021</t>
  </si>
  <si>
    <t>SUSAN ALEXANDRA</t>
  </si>
  <si>
    <t xml:space="preserve"> A F INSTITUTE</t>
  </si>
  <si>
    <t>HELI NAIK</t>
  </si>
  <si>
    <t xml:space="preserve"> 775560428217
</t>
  </si>
  <si>
    <t>AL FINSTITUTE</t>
  </si>
  <si>
    <t>SULEMAN BHOLAT</t>
  </si>
  <si>
    <t>FIROZ TELI</t>
  </si>
  <si>
    <t>NAZMA PATEL</t>
  </si>
  <si>
    <t>ABUBAKAR PATEL</t>
  </si>
  <si>
    <t xml:space="preserve">JAYSHREE RAJPUT </t>
  </si>
  <si>
    <t xml:space="preserve"> KHUSHBU AMARDIPSINH HADA </t>
  </si>
  <si>
    <t>VIKSA KHASAKIYA</t>
  </si>
  <si>
    <t>GAYATRIBEN NARSINHABHAI LEUVE</t>
  </si>
  <si>
    <t xml:space="preserve">KHUSHBU AMARDIPSINH HADA </t>
  </si>
  <si>
    <t xml:space="preserve"> AMIT BHONSLE </t>
  </si>
  <si>
    <t xml:space="preserve">ZABS BOUTIQUE </t>
  </si>
  <si>
    <t xml:space="preserve">KISHAN VEKARIA </t>
  </si>
  <si>
    <t xml:space="preserve"> MAHESH VAGHAMSHI</t>
  </si>
  <si>
    <t xml:space="preserve"> SUKETU PRAKASH SONI </t>
  </si>
  <si>
    <t>SHIVANI NAKRANI</t>
  </si>
  <si>
    <t>GEETA REGISTRAR</t>
  </si>
  <si>
    <t>22/12/2021</t>
  </si>
  <si>
    <t>RECONNECTION</t>
  </si>
  <si>
    <t xml:space="preserve"> MR. SURESHA DEVARAPALLI </t>
  </si>
  <si>
    <t xml:space="preserve"> MR. SURESH AMIN</t>
  </si>
  <si>
    <t>AARUSHI MANN</t>
  </si>
  <si>
    <t xml:space="preserve"> JAYSHREE RAJPUT </t>
  </si>
  <si>
    <t xml:space="preserve"> NEELAM RANI </t>
  </si>
  <si>
    <t xml:space="preserve"> SANYOGITA RATHORE</t>
  </si>
  <si>
    <t xml:space="preserve">MR. MUSTAK AYA </t>
  </si>
  <si>
    <t xml:space="preserve"> 775563456444
</t>
  </si>
  <si>
    <t xml:space="preserve"> MR. MUSTAK AYA </t>
  </si>
  <si>
    <t>MAHADEVBHAI DESAI</t>
  </si>
  <si>
    <t xml:space="preserve">MAHESH DESAI </t>
  </si>
  <si>
    <t>SHAHEDA JASAT DE JASAT</t>
  </si>
  <si>
    <t xml:space="preserve">ADAM PATEL </t>
  </si>
  <si>
    <t xml:space="preserve"> SHARAD VAKIL </t>
  </si>
  <si>
    <t xml:space="preserve"> ANURADHA RAI CHOWDHRIY</t>
  </si>
  <si>
    <t xml:space="preserve"> NAYAN PATEL </t>
  </si>
  <si>
    <t xml:space="preserve"> TEJAL RUTAV SHAH</t>
  </si>
  <si>
    <t xml:space="preserve"> SALMA ADAM </t>
  </si>
  <si>
    <t xml:space="preserve">IBRAHIM KANDAWALA </t>
  </si>
  <si>
    <t>SAFIYA BANGI</t>
  </si>
  <si>
    <t xml:space="preserve">DHARIYA IRSAD YASIN </t>
  </si>
  <si>
    <t>MRS SABIHA S PATEL</t>
  </si>
  <si>
    <t>MR SALIM PATEL</t>
  </si>
  <si>
    <t xml:space="preserve"> MR. AMMED S PATEL </t>
  </si>
  <si>
    <t>RAMIZA KHAN</t>
  </si>
  <si>
    <t xml:space="preserve"> PARMEET KAUR</t>
  </si>
  <si>
    <t>NADEEM GHANI</t>
  </si>
  <si>
    <t xml:space="preserve"> NARESHKUMAR PRAJAPATI </t>
  </si>
  <si>
    <t xml:space="preserve">MR VALLAHBHAI SUTHAR </t>
  </si>
  <si>
    <t>NATHALIE PATRICIA NDJE</t>
  </si>
  <si>
    <t>CAMEROON</t>
  </si>
  <si>
    <t xml:space="preserve"> KRUNAL PATEL </t>
  </si>
  <si>
    <t xml:space="preserve"> PRITESH A JOSHI </t>
  </si>
  <si>
    <t xml:space="preserve"> ASHA PATEL </t>
  </si>
  <si>
    <t xml:space="preserve"> MAULIK PATEL </t>
  </si>
  <si>
    <t xml:space="preserve"> MEET G PARIKH</t>
  </si>
  <si>
    <t xml:space="preserve"> MANISHBHAI PATEL </t>
  </si>
  <si>
    <t xml:space="preserve">BHARAT H. PATEL </t>
  </si>
  <si>
    <t xml:space="preserve"> NIRAV K. PARIKH </t>
  </si>
  <si>
    <t xml:space="preserve"> FAYEZA SAIYED </t>
  </si>
  <si>
    <t xml:space="preserve"> JAY S DAVE</t>
  </si>
  <si>
    <t xml:space="preserve"> DHRUVIT MISTRY </t>
  </si>
  <si>
    <t xml:space="preserve"> JATIN KUMAR SHAH </t>
  </si>
  <si>
    <t xml:space="preserve"> MANOJ CHETRI</t>
  </si>
  <si>
    <t>23/12/2021</t>
  </si>
  <si>
    <t xml:space="preserve"> PARTHIK DALSANIYA </t>
  </si>
  <si>
    <t>ZAITUN PATEL</t>
  </si>
  <si>
    <t xml:space="preserve"> GEETA RAGISTRAR</t>
  </si>
  <si>
    <t>HASAN S DUNGARIYA</t>
  </si>
  <si>
    <t xml:space="preserve"> SABIHA S. PATEL </t>
  </si>
  <si>
    <t xml:space="preserve">SALIM PATEL </t>
  </si>
  <si>
    <t xml:space="preserve"> JAYESH PATEL </t>
  </si>
  <si>
    <t xml:space="preserve"> 775588060510
</t>
  </si>
  <si>
    <t xml:space="preserve">JAYESH PATEL </t>
  </si>
  <si>
    <t xml:space="preserve"> MR. ZAKIR HUSSAIN </t>
  </si>
  <si>
    <t>RUKAIYA MEMON</t>
  </si>
  <si>
    <t>HANIF MALEK</t>
  </si>
  <si>
    <t>SURU &amp; PANNA PATEL</t>
  </si>
  <si>
    <t>MONA JOBANPUTRA</t>
  </si>
  <si>
    <t xml:space="preserve"> YUSUF MOTALA </t>
  </si>
  <si>
    <t xml:space="preserve">JASPREET SINGH NEWTON </t>
  </si>
  <si>
    <t xml:space="preserve"> SOTRACODIM </t>
  </si>
  <si>
    <t>CAMREOON</t>
  </si>
  <si>
    <t xml:space="preserve"> AKSHAY RAGISTRAR</t>
  </si>
  <si>
    <t xml:space="preserve"> ALY MUHAMMAD NATHANI </t>
  </si>
  <si>
    <t xml:space="preserve"> MOST REV BISHOP JACOB ANGADIATH </t>
  </si>
  <si>
    <t>RAHUL SONI</t>
  </si>
  <si>
    <t xml:space="preserve"> RAHUL SONI </t>
  </si>
  <si>
    <t>RAJ KANPARIYA</t>
  </si>
  <si>
    <t xml:space="preserve"> BHUPENDRABHAI PATEL </t>
  </si>
  <si>
    <t xml:space="preserve"> NASIMA NATHANI </t>
  </si>
  <si>
    <t xml:space="preserve"> NIZARALI NATHANI </t>
  </si>
  <si>
    <t xml:space="preserve"> CHANDANI KAPADIA</t>
  </si>
  <si>
    <t xml:space="preserve"> NILESH DESAI </t>
  </si>
  <si>
    <t xml:space="preserve"> SHAILESH DESAI </t>
  </si>
  <si>
    <t xml:space="preserve"> PATEL MAYANK B </t>
  </si>
  <si>
    <t xml:space="preserve"> MEGHABEN B PATEL </t>
  </si>
  <si>
    <t xml:space="preserve"> VIJAY PATEL </t>
  </si>
  <si>
    <t xml:space="preserve"> YASH BHARATBHAI PATEL </t>
  </si>
  <si>
    <t xml:space="preserve"> AKASH PATEL</t>
  </si>
  <si>
    <t xml:space="preserve"> MINAZ DIWAN </t>
  </si>
  <si>
    <t xml:space="preserve">NASEEMA DIWAN </t>
  </si>
  <si>
    <t xml:space="preserve"> NAVID DIWAN </t>
  </si>
  <si>
    <t xml:space="preserve"> SHIRAZ ALI </t>
  </si>
  <si>
    <t xml:space="preserve"> RIDDHI SHAH </t>
  </si>
  <si>
    <t>24/12/2021</t>
  </si>
  <si>
    <t xml:space="preserve"> MOHMED SAAD </t>
  </si>
  <si>
    <t>BURUNDI</t>
  </si>
  <si>
    <t xml:space="preserve"> RIKEN AHIR </t>
  </si>
  <si>
    <t>PATRICK MONIZ</t>
  </si>
  <si>
    <t xml:space="preserve"> FAEZA AHMAD </t>
  </si>
  <si>
    <t xml:space="preserve"> VAISHNAVI S BODIWALA </t>
  </si>
  <si>
    <t xml:space="preserve">VAISHNAVI S BODIWALA </t>
  </si>
  <si>
    <t>HITEDRABHAI M PATEL</t>
  </si>
  <si>
    <t xml:space="preserve"> KENNY BHUTTA</t>
  </si>
  <si>
    <t xml:space="preserve">PAYAL BHUTTA </t>
  </si>
  <si>
    <t xml:space="preserve"> SURESH PATEL </t>
  </si>
  <si>
    <t xml:space="preserve"> ASHISH K PATEL </t>
  </si>
  <si>
    <t xml:space="preserve"> JAYAPRADA AVVARU</t>
  </si>
  <si>
    <t>MISTRY DHRUVIN</t>
  </si>
  <si>
    <t>DHRUVIN MISTRY</t>
  </si>
  <si>
    <t xml:space="preserve">MUNIRA SHAIKH </t>
  </si>
  <si>
    <t xml:space="preserve"> HETAL PATEL </t>
  </si>
  <si>
    <t xml:space="preserve"> HITEDRABHAI M PATEL </t>
  </si>
  <si>
    <t>25/12/2021</t>
  </si>
  <si>
    <t xml:space="preserve"> SOH METEUDA KEILLY </t>
  </si>
  <si>
    <t xml:space="preserve"> SULIMAN ZULEKHA</t>
  </si>
  <si>
    <t>RAJSINH VAGHELA</t>
  </si>
  <si>
    <t>FIROZA RAFIK AHMED ISHAKJI</t>
  </si>
  <si>
    <t xml:space="preserve">SUNITA SHARMA  </t>
  </si>
  <si>
    <t xml:space="preserve">SHARMA SUNITA </t>
  </si>
  <si>
    <t xml:space="preserve"> JAY PATEL</t>
  </si>
  <si>
    <t xml:space="preserve"> DEVI BOUTIQUE</t>
  </si>
  <si>
    <t xml:space="preserve"> JAY PATEL </t>
  </si>
  <si>
    <t xml:space="preserve"> SHAMIM PANJWANI </t>
  </si>
  <si>
    <t>VAJEDA A SHAIKH</t>
  </si>
  <si>
    <t>GANDHI PALAK</t>
  </si>
  <si>
    <t xml:space="preserve">HARDIK PATEL  </t>
  </si>
  <si>
    <t xml:space="preserve">PATEL HARDIK </t>
  </si>
  <si>
    <t xml:space="preserve"> GIRISH PATEL</t>
  </si>
  <si>
    <t xml:space="preserve"> SITA UMESH TELI </t>
  </si>
  <si>
    <t>29/12/2021</t>
  </si>
  <si>
    <t>KOMAL PATEL</t>
  </si>
  <si>
    <t xml:space="preserve">GANDHI NITA </t>
  </si>
  <si>
    <t xml:space="preserve"> NITA GANDHI </t>
  </si>
  <si>
    <t xml:space="preserve"> MISTRY PRIYA </t>
  </si>
  <si>
    <t>PRIYA MISTRY</t>
  </si>
  <si>
    <t>DRISTEE MATOO</t>
  </si>
  <si>
    <t xml:space="preserve"> NEHAL PATEL </t>
  </si>
  <si>
    <t>GIRISHKUMAR RATANJI AHIR</t>
  </si>
  <si>
    <t xml:space="preserve"> NIRMAL KAUR </t>
  </si>
  <si>
    <t xml:space="preserve"> BHARGAV LIMBACHIYA </t>
  </si>
  <si>
    <t xml:space="preserve"> KAVITHA REDDY </t>
  </si>
  <si>
    <t>REDDY K.</t>
  </si>
  <si>
    <t xml:space="preserve"> REDDY KAVITHA</t>
  </si>
  <si>
    <t xml:space="preserve"> K. REDDY </t>
  </si>
  <si>
    <t>SHAILESH D. PARMAR</t>
  </si>
  <si>
    <t xml:space="preserve"> HEMU NILAY PATEL </t>
  </si>
  <si>
    <t xml:space="preserve"> JIGNESH C PATEL </t>
  </si>
  <si>
    <t xml:space="preserve"> JAIBUL ALI </t>
  </si>
  <si>
    <t xml:space="preserve"> VIDHYA M. PATEL </t>
  </si>
  <si>
    <t xml:space="preserve"> FYNE OGONER </t>
  </si>
  <si>
    <t xml:space="preserve"> ROHITKUMAR VALLBHBHAI TALAVIYA </t>
  </si>
  <si>
    <t>NISHANT SHAH</t>
  </si>
  <si>
    <t>SHAH NISHANT</t>
  </si>
  <si>
    <t xml:space="preserve"> VENKATA RAMANA </t>
  </si>
  <si>
    <t xml:space="preserve"> SEEMA RAMANA </t>
  </si>
  <si>
    <t xml:space="preserve">MAYUR PATEL </t>
  </si>
  <si>
    <t xml:space="preserve"> MAYUR PATEL</t>
  </si>
  <si>
    <t xml:space="preserve"> HARSH CISAVADIA </t>
  </si>
  <si>
    <t>PARTH MEHTA</t>
  </si>
  <si>
    <t>ASIT BHENSDADYA</t>
  </si>
  <si>
    <t xml:space="preserve"> RAJU VARSANI </t>
  </si>
  <si>
    <t xml:space="preserve"> MARIAM</t>
  </si>
  <si>
    <t xml:space="preserve"> DISHANT TANEJA </t>
  </si>
  <si>
    <t>30/12/2021</t>
  </si>
  <si>
    <t xml:space="preserve"> AHIR MEHULKUMAR MANU</t>
  </si>
  <si>
    <t xml:space="preserve"> PRAYANK PAREKH </t>
  </si>
  <si>
    <t xml:space="preserve"> SANJANA NANJI CHHABADIYA </t>
  </si>
  <si>
    <t xml:space="preserve"> SHIVANI ISHAN PATEL </t>
  </si>
  <si>
    <t xml:space="preserve"> DIPAK PATEL</t>
  </si>
  <si>
    <t xml:space="preserve"> AMIT PATEL</t>
  </si>
  <si>
    <t xml:space="preserve"> HELIP. BHARUCHA </t>
  </si>
  <si>
    <t xml:space="preserve"> HELIP. BHARUCHA</t>
  </si>
  <si>
    <t xml:space="preserve"> SHAHRIZ ADDUL KHALIGE KOTHIWALA </t>
  </si>
  <si>
    <t xml:space="preserve"> BHAGAVATI PRAJAPATI </t>
  </si>
  <si>
    <t xml:space="preserve"> SAEED DESAI </t>
  </si>
  <si>
    <t xml:space="preserve"> HRIT B SHAH </t>
  </si>
  <si>
    <t xml:space="preserve"> KIRAN S PAWAR</t>
  </si>
  <si>
    <t xml:space="preserve"> KIRAN RAKHOALA </t>
  </si>
  <si>
    <t xml:space="preserve"> ALKA PATEL </t>
  </si>
  <si>
    <t xml:space="preserve"> PATEL SUNIL </t>
  </si>
  <si>
    <t xml:space="preserve"> SUNIL PATEL </t>
  </si>
  <si>
    <t xml:space="preserve"> ANKITA MEHTA </t>
  </si>
  <si>
    <t xml:space="preserve"> SANJAY PRAJAPATI </t>
  </si>
  <si>
    <t>31/12/2021</t>
  </si>
  <si>
    <t xml:space="preserve"> NAVDEEP SINH K RATHOD</t>
  </si>
  <si>
    <t xml:space="preserve"> JASMEETA PATEL </t>
  </si>
  <si>
    <t xml:space="preserve"> SYED HADI ALI HASHMI </t>
  </si>
  <si>
    <t xml:space="preserve"> SHABANA MAKSUD </t>
  </si>
  <si>
    <t>IFFAT SHAIKH</t>
  </si>
  <si>
    <t xml:space="preserve"> MRS. SHABANA</t>
  </si>
  <si>
    <t xml:space="preserve"> SABIYA PATEL </t>
  </si>
  <si>
    <t xml:space="preserve"> BINAL MAKWANA </t>
  </si>
  <si>
    <t xml:space="preserve"> ASIT PATEL</t>
  </si>
  <si>
    <t xml:space="preserve"> MINAL PATEL </t>
  </si>
  <si>
    <t>PATEL MINAL</t>
  </si>
  <si>
    <t xml:space="preserve"> MEMON HUMAIRA</t>
  </si>
  <si>
    <t xml:space="preserve"> RAMIZA KHAN </t>
  </si>
  <si>
    <t xml:space="preserve"> PAREKH NIKITA </t>
  </si>
  <si>
    <t xml:space="preserve"> NIRALBEN PATEL </t>
  </si>
  <si>
    <t xml:space="preserve"> ABDUL BASIT KAZI</t>
  </si>
  <si>
    <t xml:space="preserve"> WALID BHOLAT </t>
  </si>
  <si>
    <t>HUMAIRA BHOLAT</t>
  </si>
  <si>
    <t>AHMED BHOLAT</t>
  </si>
  <si>
    <t xml:space="preserve"> MUHAMMED BHOLAT </t>
  </si>
  <si>
    <t xml:space="preserve"> ADAM BHOLAT</t>
  </si>
  <si>
    <t xml:space="preserve"> MARIYA CROOS</t>
  </si>
  <si>
    <t xml:space="preserve"> NILESH GHANTALA</t>
  </si>
  <si>
    <t>HAROON CHOTHIA</t>
  </si>
  <si>
    <t xml:space="preserve"> HAROON CHOTHIA</t>
  </si>
  <si>
    <t xml:space="preserve"> GAYATRI KOIRAKA CHAPAGAIN </t>
  </si>
  <si>
    <t xml:space="preserve"> ANKITA GOYAL </t>
  </si>
  <si>
    <t xml:space="preserve"> MAYANK PATEL </t>
  </si>
  <si>
    <t xml:space="preserve"> CHRIS COOK </t>
  </si>
  <si>
    <t xml:space="preserve"> JALPA PATEL </t>
  </si>
  <si>
    <t xml:space="preserve"> KIMBERLY SASSENRATH</t>
  </si>
  <si>
    <t xml:space="preserve"> SANTESH SHAH</t>
  </si>
  <si>
    <t xml:space="preserve"> AKSHAR PATEL </t>
  </si>
  <si>
    <t xml:space="preserve"> MAHENDRA PATEL</t>
  </si>
  <si>
    <t>ANGANA MAKWANA</t>
  </si>
  <si>
    <t xml:space="preserve"> RIDDHI MAKWANA </t>
  </si>
  <si>
    <t xml:space="preserve"> MENKA DAVE </t>
  </si>
  <si>
    <t xml:space="preserve"> HIMALI VISHAL SHAH </t>
  </si>
  <si>
    <t xml:space="preserve">FOOD </t>
  </si>
  <si>
    <t xml:space="preserve"> SURLAK PATEL </t>
  </si>
  <si>
    <t xml:space="preserve"> PIYA MAKWANA </t>
  </si>
  <si>
    <t>VIPUL MAKWANA</t>
  </si>
  <si>
    <t xml:space="preserve"> JIGAR DAVE </t>
  </si>
  <si>
    <t xml:space="preserve"> JANAK AMBRISH RAVAL </t>
  </si>
  <si>
    <t xml:space="preserve"> JAYMIN R. SHAH </t>
  </si>
  <si>
    <t xml:space="preserve"> ROSEMINA NATHANI</t>
  </si>
  <si>
    <t xml:space="preserve"> NOURZA KHATUN</t>
  </si>
  <si>
    <t xml:space="preserve"> NASEEMA DIWAN </t>
  </si>
  <si>
    <t xml:space="preserve"> NIKUNJ DHANAK </t>
  </si>
  <si>
    <t xml:space="preserve"> HEERAL DHANAK </t>
  </si>
  <si>
    <t xml:space="preserve"> PAWAN L BHAGCHANDAN</t>
  </si>
  <si>
    <t>LIBERIA</t>
  </si>
  <si>
    <t>transfer</t>
  </si>
  <si>
    <t>04-01-20200</t>
  </si>
  <si>
    <t>06-01-20222</t>
  </si>
  <si>
    <t>balance</t>
  </si>
  <si>
    <t>OLD BAL</t>
  </si>
  <si>
    <t xml:space="preserve"> RELIANCE POWERPARTS LTD</t>
  </si>
  <si>
    <t>KENYA</t>
  </si>
  <si>
    <t>ANISSA GAFFOR</t>
  </si>
  <si>
    <t xml:space="preserve"> KHANDUBHAI PATEL </t>
  </si>
  <si>
    <t xml:space="preserve">FOOD/IMITATION </t>
  </si>
  <si>
    <t xml:space="preserve"> ABBAS MANSURI </t>
  </si>
  <si>
    <t xml:space="preserve"> PUSHPENDRA B. MAHIDA </t>
  </si>
  <si>
    <t xml:space="preserve"> MS. NOORJAHAN BHAGAT </t>
  </si>
  <si>
    <t>MR. AYYUB IBRAHIM BHAGAT</t>
  </si>
  <si>
    <t xml:space="preserve"> JAFAR ANJUM M BHURA </t>
  </si>
  <si>
    <t xml:space="preserve"> BHAVITA SORATHIYA </t>
  </si>
  <si>
    <t xml:space="preserve"> AJAY SORATHIYA </t>
  </si>
  <si>
    <t>PATEL FAIYAZ NAJIRHAJI</t>
  </si>
  <si>
    <t xml:space="preserve"> PATEL SARFARAJZ NAZIRHAJI</t>
  </si>
  <si>
    <t>SWETA PANCHAL</t>
  </si>
  <si>
    <t xml:space="preserve"> SUVERA PATEL </t>
  </si>
  <si>
    <t xml:space="preserve"> VINOD WADHWANI </t>
  </si>
  <si>
    <t>BELIZE</t>
  </si>
  <si>
    <t xml:space="preserve"> JAY ANILBHAI PATEL </t>
  </si>
  <si>
    <t xml:space="preserve"> MOHAMMAD BHANA </t>
  </si>
  <si>
    <t xml:space="preserve"> UMME KULSUM HASSAN </t>
  </si>
  <si>
    <t xml:space="preserve"> NRUPA PATEL</t>
  </si>
  <si>
    <t xml:space="preserve"> GAGANDEEP SINGH </t>
  </si>
  <si>
    <t xml:space="preserve"> SANDEEP GUNTUR</t>
  </si>
  <si>
    <t xml:space="preserve"> 775665380901
</t>
  </si>
  <si>
    <t xml:space="preserve"> MUKHTAR NAGORI </t>
  </si>
  <si>
    <t xml:space="preserve">MOHAMMED SHAHID </t>
  </si>
  <si>
    <t>HAFIZ AFZAL KHORJIYA</t>
  </si>
  <si>
    <t xml:space="preserve"> HAFIZ AFZAL KHORJIYA</t>
  </si>
  <si>
    <t xml:space="preserve"> PRITI CHATI</t>
  </si>
  <si>
    <t xml:space="preserve"> 775665263490
</t>
  </si>
  <si>
    <t xml:space="preserve"> ANUJA ADHIKARI </t>
  </si>
  <si>
    <t xml:space="preserve"> JEN JEWELS</t>
  </si>
  <si>
    <t xml:space="preserve"> SEYCHELLES</t>
  </si>
  <si>
    <t>AAYUSHI RUPANG PARIKH</t>
  </si>
  <si>
    <t>GEORGIA</t>
  </si>
  <si>
    <t xml:space="preserve"> ROHINI RAGHABEER</t>
  </si>
  <si>
    <t>LINDA GOKOOL</t>
  </si>
  <si>
    <t>TRINIDAD AND TOBAGO</t>
  </si>
  <si>
    <t xml:space="preserve"> MEHERUN PATEL</t>
  </si>
  <si>
    <t xml:space="preserve"> JAINAB PATEL</t>
  </si>
  <si>
    <t xml:space="preserve"> MOHAMMED SUFIYAN NETARWALA </t>
  </si>
  <si>
    <t xml:space="preserve"> AFSAR PATEL </t>
  </si>
  <si>
    <t xml:space="preserve"> MISHIKA MITTAL </t>
  </si>
  <si>
    <t xml:space="preserve"> IRFAN CONTRACTOR</t>
  </si>
  <si>
    <t xml:space="preserve"> NOOPUR MODI</t>
  </si>
  <si>
    <t xml:space="preserve"> 775665668313
</t>
  </si>
  <si>
    <t xml:space="preserve"> KHATIJA B. KASUJI </t>
  </si>
  <si>
    <t xml:space="preserve">  FAUZIYA SHILIWALA </t>
  </si>
  <si>
    <t xml:space="preserve"> FAUZIYA SHILIWALA </t>
  </si>
  <si>
    <t xml:space="preserve"> HUZAIFA DAYA </t>
  </si>
  <si>
    <t xml:space="preserve"> HANIF SHAIKH</t>
  </si>
  <si>
    <t xml:space="preserve"> DHAIVAT UPADYAY </t>
  </si>
  <si>
    <t xml:space="preserve"> REMA KRUNAL</t>
  </si>
  <si>
    <t>ZAINAB BODA</t>
  </si>
  <si>
    <t>ADAM MAHOMAD</t>
  </si>
  <si>
    <t>HOLD(LIQUID FOUND)</t>
  </si>
  <si>
    <t xml:space="preserve"> NIMA PRASHANT PATEL </t>
  </si>
  <si>
    <t xml:space="preserve"> ABDULLA ABOWATH</t>
  </si>
  <si>
    <t xml:space="preserve"> KEENAL PATEL </t>
  </si>
  <si>
    <t xml:space="preserve"> ANNU DURVE </t>
  </si>
  <si>
    <t xml:space="preserve"> GEETA REGISTRAR</t>
  </si>
  <si>
    <t xml:space="preserve"> ASMA PATEL</t>
  </si>
  <si>
    <t>ISMAIL PATEL</t>
  </si>
  <si>
    <t xml:space="preserve"> ZAID PATEL</t>
  </si>
  <si>
    <t xml:space="preserve"> MR KARAN MEHTA </t>
  </si>
  <si>
    <t xml:space="preserve"> KAUSHAL KUMAR M PRAJAPATI </t>
  </si>
  <si>
    <t xml:space="preserve"> SHANTI IYER</t>
  </si>
  <si>
    <t xml:space="preserve">ISMAIL PATEL </t>
  </si>
  <si>
    <t xml:space="preserve"> EBRAHIM PATEL </t>
  </si>
  <si>
    <t xml:space="preserve"> SOMA FAKIR AHIR </t>
  </si>
  <si>
    <t xml:space="preserve"> MR NITZAN ORAN</t>
  </si>
  <si>
    <t>ISREAL</t>
  </si>
  <si>
    <t xml:space="preserve"> HIMA MEHENDRAN </t>
  </si>
  <si>
    <t xml:space="preserve"> RAMIZA KHAN</t>
  </si>
  <si>
    <t xml:space="preserve"> RAHUL KUMAR MAHAJAN</t>
  </si>
  <si>
    <t xml:space="preserve"> POONAM SOMAROUTU</t>
  </si>
  <si>
    <t xml:space="preserve">SAROJ GHADIA </t>
  </si>
  <si>
    <t xml:space="preserve"> AJAY SHAH</t>
  </si>
  <si>
    <t xml:space="preserve"> PINAL PATEL </t>
  </si>
  <si>
    <t>RWANDA</t>
  </si>
  <si>
    <t xml:space="preserve"> SALAIMEH HAYTAM </t>
  </si>
  <si>
    <t xml:space="preserve"> SURESHA DEVARAPALLI</t>
  </si>
  <si>
    <t xml:space="preserve"> SANJIDA LATIF</t>
  </si>
  <si>
    <t xml:space="preserve"> VIJAY BONIGALA</t>
  </si>
  <si>
    <t xml:space="preserve"> PRANAV SHAH </t>
  </si>
  <si>
    <t xml:space="preserve"> MS. PRIYA SHAH </t>
  </si>
  <si>
    <t xml:space="preserve"> SIDDHI PATEL</t>
  </si>
  <si>
    <t>SUSAN THOMAS</t>
  </si>
  <si>
    <t xml:space="preserve"> MAMTA PATEL</t>
  </si>
  <si>
    <t xml:space="preserve"> SAKIL Y GORIYA </t>
  </si>
  <si>
    <t xml:space="preserve"> HETAVI SARAIYA</t>
  </si>
  <si>
    <t xml:space="preserve"> MR DIPENKUMAR PATEL </t>
  </si>
  <si>
    <t xml:space="preserve"> MUNIRA PATEL</t>
  </si>
  <si>
    <t xml:space="preserve"> AHTESHAMULHAQ PATHAN </t>
  </si>
  <si>
    <t xml:space="preserve"> MOIZ SHAIKH</t>
  </si>
  <si>
    <t xml:space="preserve"> KASIM HANSOLD</t>
  </si>
  <si>
    <t xml:space="preserve"> MME ARMANA</t>
  </si>
  <si>
    <t xml:space="preserve"> MRS NAFISA ISMAIL DADABHAI </t>
  </si>
  <si>
    <t xml:space="preserve"> KHEMRAJ PRASAD</t>
  </si>
  <si>
    <t>TRINIDAD &amp; TOBAGO</t>
  </si>
  <si>
    <t xml:space="preserve"> MR PIYUSH AGRAWAL </t>
  </si>
  <si>
    <t xml:space="preserve"> MAHEFUJ CONTRACTOR</t>
  </si>
  <si>
    <t xml:space="preserve"> CHAINTAN A. CHAUHAN</t>
  </si>
  <si>
    <t xml:space="preserve">MONIKA PATEL </t>
  </si>
  <si>
    <t xml:space="preserve"> DIMPLE RATRA </t>
  </si>
  <si>
    <t xml:space="preserve"> SANJAY PATEL </t>
  </si>
  <si>
    <t xml:space="preserve"> MR MOHAMED UKADIA</t>
  </si>
  <si>
    <t xml:space="preserve"> GURUPRASAD RAMANI </t>
  </si>
  <si>
    <t xml:space="preserve"> TEJAL MISHRA</t>
  </si>
  <si>
    <t xml:space="preserve"> DEEP SANGHAVI</t>
  </si>
  <si>
    <t xml:space="preserve"> ABDUL MUNAF PATEL </t>
  </si>
  <si>
    <t xml:space="preserve"> MAROOF PATEL </t>
  </si>
  <si>
    <t xml:space="preserve"> M ANWARALI MAMAD</t>
  </si>
  <si>
    <t xml:space="preserve"> SHAMIM MUNAF BACHCHA </t>
  </si>
  <si>
    <t xml:space="preserve"> MOHSIN PATEL</t>
  </si>
  <si>
    <t xml:space="preserve"> MOHAMED DESAI </t>
  </si>
  <si>
    <t xml:space="preserve"> ANISHA SHAIKH </t>
  </si>
  <si>
    <t xml:space="preserve"> NASEEMA DAUD</t>
  </si>
  <si>
    <t xml:space="preserve"> IMRAT FAROOK </t>
  </si>
  <si>
    <t xml:space="preserve">MUHAMMED BHOLAT </t>
  </si>
  <si>
    <t>SAI</t>
  </si>
  <si>
    <t xml:space="preserve"> FAZILABIBI GAJIA</t>
  </si>
  <si>
    <t>KAMLAKSHI NAMDEO SHASTRI METE</t>
  </si>
  <si>
    <t>13/1/2022</t>
  </si>
  <si>
    <t>PARIKH KRUSHANG PROJECT MA</t>
  </si>
  <si>
    <t>FOOD / IMITATIOIN</t>
  </si>
  <si>
    <t xml:space="preserve"> NASIM M. PATEL </t>
  </si>
  <si>
    <t xml:space="preserve"> RUSHI PATEL </t>
  </si>
  <si>
    <t xml:space="preserve"> BASHIRA MUNSHI </t>
  </si>
  <si>
    <t xml:space="preserve"> ADITI A PANDYA </t>
  </si>
  <si>
    <t>UKRAINE</t>
  </si>
  <si>
    <t xml:space="preserve"> MRS. ASHWINI M LOBO </t>
  </si>
  <si>
    <t xml:space="preserve">MR PAREKH ASLAM </t>
  </si>
  <si>
    <t xml:space="preserve"> MR ASLAM PAREKH  </t>
  </si>
  <si>
    <t xml:space="preserve"> DIPY VASA</t>
  </si>
  <si>
    <t xml:space="preserve"> ABRAR SHAIKH</t>
  </si>
  <si>
    <t xml:space="preserve"> PATEL SUMIT </t>
  </si>
  <si>
    <t>14/1/2022</t>
  </si>
  <si>
    <t xml:space="preserve"> SHUHEL PATEL </t>
  </si>
  <si>
    <t xml:space="preserve"> MIKRANI MOHAMED RAHI RAHAT </t>
  </si>
  <si>
    <t xml:space="preserve"> MANAL PANCHBATA </t>
  </si>
  <si>
    <t xml:space="preserve"> MAYUR H PRAJAPATI</t>
  </si>
  <si>
    <t xml:space="preserve"> AKANKSHA M PRAJAPATI </t>
  </si>
  <si>
    <t xml:space="preserve"> VISHNU C PATEL </t>
  </si>
  <si>
    <t xml:space="preserve"> P PATEL </t>
  </si>
  <si>
    <t xml:space="preserve"> PRAGNESH PATEL </t>
  </si>
  <si>
    <t xml:space="preserve"> ASMA PATEL </t>
  </si>
  <si>
    <t xml:space="preserve"> SAFIYA BANGI</t>
  </si>
  <si>
    <t xml:space="preserve"> SANKET NARSINHBHAI PARMAR </t>
  </si>
  <si>
    <t>ROHAN K BHAYANI</t>
  </si>
  <si>
    <t xml:space="preserve"> HARDIK B PATEL </t>
  </si>
  <si>
    <t>CHIRAYU ZOA</t>
  </si>
  <si>
    <t xml:space="preserve">GOANIYA JAYESH </t>
  </si>
  <si>
    <t>ANGOLA</t>
  </si>
  <si>
    <t xml:space="preserve"> SANDHYA H PATEL </t>
  </si>
  <si>
    <t xml:space="preserve">SHUBHANGI SHARMA </t>
  </si>
  <si>
    <t>MAYRUI JAYANTILAL VARSANI</t>
  </si>
  <si>
    <t>IMITATION / FOOD</t>
  </si>
  <si>
    <t>KOMAL SANGHAVI</t>
  </si>
  <si>
    <t xml:space="preserve"> PRAVINBHAO C AHIR </t>
  </si>
  <si>
    <t xml:space="preserve"> JANKI SWAPNIL PATEL </t>
  </si>
  <si>
    <t xml:space="preserve"> RAJU MORAR</t>
  </si>
  <si>
    <t xml:space="preserve"> MUKESH SHARMA </t>
  </si>
  <si>
    <t xml:space="preserve"> MAYUR BHATIA</t>
  </si>
  <si>
    <t xml:space="preserve">NINA TAILOR </t>
  </si>
  <si>
    <t>15/1/2022</t>
  </si>
  <si>
    <t xml:space="preserve">ALOK DAVE </t>
  </si>
  <si>
    <t>15/1/2023</t>
  </si>
  <si>
    <t xml:space="preserve"> HEMAL CHHATRALA </t>
  </si>
  <si>
    <t>KSA</t>
  </si>
  <si>
    <t>15/1/2024</t>
  </si>
  <si>
    <t xml:space="preserve"> RASHMIN VYA</t>
  </si>
  <si>
    <t>15/1/2025</t>
  </si>
  <si>
    <t xml:space="preserve"> MR MUNAF CHARIWALA</t>
  </si>
  <si>
    <t>15/1/2026</t>
  </si>
  <si>
    <t xml:space="preserve"> YASMIN M CHARIWALA</t>
  </si>
  <si>
    <t>15/1/2027</t>
  </si>
  <si>
    <t xml:space="preserve"> ASIF BADAT </t>
  </si>
  <si>
    <t>15/1/2028</t>
  </si>
  <si>
    <t>15/1/2029</t>
  </si>
  <si>
    <t>15/1/2030</t>
  </si>
  <si>
    <t xml:space="preserve"> LERY SHADIA</t>
  </si>
  <si>
    <t>15/1/2031</t>
  </si>
  <si>
    <t xml:space="preserve"> SURESH DEVARAPALLI </t>
  </si>
  <si>
    <t>15/1/2032</t>
  </si>
  <si>
    <t xml:space="preserve"> VISHWA HIMANSHU MEHTA </t>
  </si>
  <si>
    <t>18/1/2022</t>
  </si>
  <si>
    <t xml:space="preserve"> IMTIYAZ PATEL </t>
  </si>
  <si>
    <t xml:space="preserve"> S.S PATEL </t>
  </si>
  <si>
    <t xml:space="preserve"> SABIHA PATEL </t>
  </si>
  <si>
    <t xml:space="preserve"> AMINA PATEL </t>
  </si>
  <si>
    <t xml:space="preserve"> SALIM PATEL </t>
  </si>
  <si>
    <t xml:space="preserve"> ADITYA V. SHAH </t>
  </si>
  <si>
    <t xml:space="preserve"> AYSHA MEHTER </t>
  </si>
  <si>
    <t>FATIMA MEHTER</t>
  </si>
  <si>
    <t xml:space="preserve"> FATIMA MEHTER </t>
  </si>
  <si>
    <t xml:space="preserve"> MANI DUGGAL </t>
  </si>
  <si>
    <t>ST KITTS</t>
  </si>
  <si>
    <t xml:space="preserve"> NEISHA AL-HOSEIN </t>
  </si>
  <si>
    <t>MUHAMMAD BABAR</t>
  </si>
  <si>
    <t>19/1/2022</t>
  </si>
  <si>
    <t xml:space="preserve"> KAUSHAR NADEEM ZANGHARIYA</t>
  </si>
  <si>
    <t xml:space="preserve"> SHEHZAD PATEL</t>
  </si>
  <si>
    <t xml:space="preserve"> KULDEEPSINH RANA</t>
  </si>
  <si>
    <t xml:space="preserve"> SIMA SOMADDER</t>
  </si>
  <si>
    <t xml:space="preserve"> ANISA CHAUHAN TOP</t>
  </si>
  <si>
    <t>FALGUNI JOSHI</t>
  </si>
  <si>
    <t xml:space="preserve"> MR ABULWAFA Y TELADIA </t>
  </si>
  <si>
    <t>MR ABIDI MOHAMMED</t>
  </si>
  <si>
    <t>ALGERIA</t>
  </si>
  <si>
    <t xml:space="preserve">MR ABIDI MOHAMMED
</t>
  </si>
  <si>
    <t xml:space="preserve"> DEVISABEN NITIN DESAI</t>
  </si>
  <si>
    <t xml:space="preserve"> NEISHA ALI HOSEIN</t>
  </si>
  <si>
    <t>DHAVAL DHANAJAY SANDESHWAR</t>
  </si>
  <si>
    <t>INDONESIA</t>
  </si>
  <si>
    <t xml:space="preserve"> SANJAY BHATT</t>
  </si>
  <si>
    <t>19/1/2021</t>
  </si>
  <si>
    <t xml:space="preserve"> MOHAMMED ATCHA </t>
  </si>
  <si>
    <t xml:space="preserve"> FATIMA MANKDA MOTALA DE MANKDA </t>
  </si>
  <si>
    <t xml:space="preserve"> IMTIYAZ ADAM MANKDA </t>
  </si>
  <si>
    <t xml:space="preserve"> TALHA PATEL</t>
  </si>
  <si>
    <t>MIHIR SINH. K. CHAVDA</t>
  </si>
  <si>
    <t>VISHAL SHAH</t>
  </si>
  <si>
    <t xml:space="preserve"> YI CHENG HSU</t>
  </si>
  <si>
    <t>TAIWAN</t>
  </si>
  <si>
    <t>C HAMON</t>
  </si>
  <si>
    <t xml:space="preserve"> MR. SUMYA S PAREKH</t>
  </si>
  <si>
    <t xml:space="preserve"> LUXEMBOURG</t>
  </si>
  <si>
    <t>20/1/2022</t>
  </si>
  <si>
    <t xml:space="preserve">ASHA PARK </t>
  </si>
  <si>
    <t xml:space="preserve"> TANUJABEN</t>
  </si>
  <si>
    <t xml:space="preserve"> JAY L PATEL </t>
  </si>
  <si>
    <t>TANUJA PATEL</t>
  </si>
  <si>
    <t>NAIYA PATEL</t>
  </si>
  <si>
    <t xml:space="preserve"> ASIF SABBIR SHAIKH</t>
  </si>
  <si>
    <t xml:space="preserve"> DHARMESHBHAI B PATEL </t>
  </si>
  <si>
    <t>MISS BRIDGET NWAUKAWA</t>
  </si>
  <si>
    <t>IRSHAD MALEK</t>
  </si>
  <si>
    <t>EI GHACHOUI RADIA</t>
  </si>
  <si>
    <t>MORROCO</t>
  </si>
  <si>
    <t>JALPA DHAVAL SHETH</t>
  </si>
  <si>
    <t xml:space="preserve"> RAJESH TOLANI</t>
  </si>
  <si>
    <t>MALI</t>
  </si>
  <si>
    <t>RAJESH TOLANI</t>
  </si>
  <si>
    <t>MRS AISHA DELAIR</t>
  </si>
  <si>
    <t>MRS AMINA DELAIR</t>
  </si>
  <si>
    <t>MR AHMED DELAIR</t>
  </si>
  <si>
    <t>YOGIN PATEL</t>
  </si>
  <si>
    <t>MR SALIM DILAIR</t>
  </si>
  <si>
    <t>SAMIR PATEL</t>
  </si>
  <si>
    <t>22/01/2022</t>
  </si>
  <si>
    <t>SAI3116</t>
  </si>
  <si>
    <t xml:space="preserve"> IMRAN GENDI </t>
  </si>
  <si>
    <t>SAI3117</t>
  </si>
  <si>
    <t xml:space="preserve"> PATEL FAIYAZ NAJIRHAJI </t>
  </si>
  <si>
    <t>SAI3118</t>
  </si>
  <si>
    <t xml:space="preserve"> SUFIYAN PATEL</t>
  </si>
  <si>
    <t>SAI3119</t>
  </si>
  <si>
    <t xml:space="preserve"> RIYA DOSHI </t>
  </si>
  <si>
    <r>
      <t xml:space="preserve">SAI3120 / </t>
    </r>
    <r>
      <rPr>
        <sz val="11"/>
        <color rgb="FFFF0000"/>
        <rFont val="Calibri"/>
        <family val="2"/>
        <scheme val="minor"/>
      </rPr>
      <t>775828774860</t>
    </r>
  </si>
  <si>
    <t xml:space="preserve"> SHIVANIBEN PATEL </t>
  </si>
  <si>
    <t>SAI3121</t>
  </si>
  <si>
    <t>MANISH PATEL</t>
  </si>
  <si>
    <t xml:space="preserve"> FIJI</t>
  </si>
  <si>
    <t>SAI3122</t>
  </si>
  <si>
    <t xml:space="preserve"> JYOTI RUBEN </t>
  </si>
  <si>
    <t>SAI3124</t>
  </si>
  <si>
    <t>FAEZA SONIWALA</t>
  </si>
  <si>
    <t>SAI3125</t>
  </si>
  <si>
    <t xml:space="preserve"> PRACHI CHAUHAN </t>
  </si>
  <si>
    <t>SAI3126</t>
  </si>
  <si>
    <t xml:space="preserve"> APURVA TRIVEDI </t>
  </si>
  <si>
    <t>SAI3127</t>
  </si>
  <si>
    <t xml:space="preserve"> BRIJESH PATEL </t>
  </si>
  <si>
    <t>SAI3128</t>
  </si>
  <si>
    <t>SAI3129</t>
  </si>
  <si>
    <t xml:space="preserve"> NIRZARY VADHER </t>
  </si>
  <si>
    <t>SAI3130</t>
  </si>
  <si>
    <t xml:space="preserve"> NIRZARY VADHER</t>
  </si>
  <si>
    <t>SAI3131</t>
  </si>
  <si>
    <t xml:space="preserve"> 775828736149
</t>
  </si>
  <si>
    <t>NIRZARY VADHER</t>
  </si>
  <si>
    <t>SAI3132</t>
  </si>
  <si>
    <t>VIPUL PATEL</t>
  </si>
  <si>
    <t>SAI3133</t>
  </si>
  <si>
    <t xml:space="preserve"> NISHITA H. DESAI</t>
  </si>
  <si>
    <r>
      <t xml:space="preserve">SAI3134 / </t>
    </r>
    <r>
      <rPr>
        <sz val="11"/>
        <color rgb="FFFF0000"/>
        <rFont val="Calibri"/>
        <family val="2"/>
        <scheme val="minor"/>
      </rPr>
      <t>775828799750</t>
    </r>
  </si>
  <si>
    <t xml:space="preserve"> AKSHAY SURYAKANT PATEL</t>
  </si>
  <si>
    <t>SAI3135</t>
  </si>
  <si>
    <t>TRIBHOVAN P MAHESHWARI</t>
  </si>
  <si>
    <t>SWITZERLAND</t>
  </si>
  <si>
    <t>SAI3136</t>
  </si>
  <si>
    <t>AVANI PATEL</t>
  </si>
  <si>
    <t>SAI3137</t>
  </si>
  <si>
    <t>SAMEER PATEL</t>
  </si>
  <si>
    <t>SAI3138</t>
  </si>
  <si>
    <t>VIDHI SANGVI</t>
  </si>
  <si>
    <t>SAI3139</t>
  </si>
  <si>
    <t>HANSA NILESH HIRANI</t>
  </si>
  <si>
    <t>SAI3140</t>
  </si>
  <si>
    <t>SAI3141</t>
  </si>
  <si>
    <t>SAI3142</t>
  </si>
  <si>
    <t>YUKTI SURTI</t>
  </si>
  <si>
    <t>SA3143</t>
  </si>
  <si>
    <t>SAI3144</t>
  </si>
  <si>
    <t xml:space="preserve"> HUSHEN MEHMUD NATALI</t>
  </si>
  <si>
    <t>SAI3145</t>
  </si>
  <si>
    <t xml:space="preserve"> MEHMUD GULAM NATALI </t>
  </si>
  <si>
    <t>SAI3146</t>
  </si>
  <si>
    <t xml:space="preserve"> ABHITABEN PATEL</t>
  </si>
  <si>
    <t>SAI3147</t>
  </si>
  <si>
    <t xml:space="preserve"> JAYESHBHAI B PATEL </t>
  </si>
  <si>
    <t>SAI3148</t>
  </si>
  <si>
    <t>MAYA PATEL</t>
  </si>
  <si>
    <r>
      <t xml:space="preserve">SAI3149 / </t>
    </r>
    <r>
      <rPr>
        <sz val="11"/>
        <color rgb="FFFF0000"/>
        <rFont val="Calibri"/>
        <family val="2"/>
        <scheme val="minor"/>
      </rPr>
      <t>775828950685</t>
    </r>
  </si>
  <si>
    <t xml:space="preserve"> GAGANA MARSUR RAMACHANDRA REDDY</t>
  </si>
  <si>
    <t>SAI3150</t>
  </si>
  <si>
    <t>MITHUN PATEL</t>
  </si>
  <si>
    <t>SAI3151</t>
  </si>
  <si>
    <t xml:space="preserve"> ISMAT BARODAWALA</t>
  </si>
  <si>
    <t>SAI3152</t>
  </si>
  <si>
    <t xml:space="preserve"> DANISHWAR - JASIN</t>
  </si>
  <si>
    <t>GERMANY</t>
  </si>
  <si>
    <t>SAI3153</t>
  </si>
  <si>
    <t xml:space="preserve"> PIRU SHAIKH</t>
  </si>
  <si>
    <t>QATAR</t>
  </si>
  <si>
    <t>SAI3154</t>
  </si>
  <si>
    <t>GAZALA SIDDIQUI</t>
  </si>
  <si>
    <t>SAI3157</t>
  </si>
  <si>
    <t xml:space="preserve"> Tushar Bhatt</t>
  </si>
  <si>
    <t>SAI3158</t>
  </si>
  <si>
    <t xml:space="preserve"> DHARMENDRA PATEL </t>
  </si>
  <si>
    <t>SAI3159</t>
  </si>
  <si>
    <t>SAI3160</t>
  </si>
  <si>
    <t>25/01/2022</t>
  </si>
  <si>
    <t>SAI3161</t>
  </si>
  <si>
    <t xml:space="preserve"> SOH METEUDA KEILLY</t>
  </si>
  <si>
    <t>SAI3162</t>
  </si>
  <si>
    <t>SAI3163</t>
  </si>
  <si>
    <t xml:space="preserve"> JUGAL SHAH</t>
  </si>
  <si>
    <t>SAI3164</t>
  </si>
  <si>
    <t xml:space="preserve"> EKTA KEYUR VYAS</t>
  </si>
  <si>
    <t>SAI3165</t>
  </si>
  <si>
    <t xml:space="preserve"> HAJRABIBI SARKAR</t>
  </si>
  <si>
    <t>SAI3166</t>
  </si>
  <si>
    <t xml:space="preserve"> Parmar's lautoka Pte Ltd</t>
  </si>
  <si>
    <t>SAI3167</t>
  </si>
  <si>
    <t xml:space="preserve"> KETAN R PATEL</t>
  </si>
  <si>
    <t>SAI3168</t>
  </si>
  <si>
    <t>SAI3169</t>
  </si>
  <si>
    <t xml:space="preserve"> DEVASHREE B KUTE</t>
  </si>
  <si>
    <r>
      <t xml:space="preserve">SAI3170 / </t>
    </r>
    <r>
      <rPr>
        <sz val="11"/>
        <color rgb="FFFF0000"/>
        <rFont val="Calibri"/>
        <family val="2"/>
        <scheme val="minor"/>
      </rPr>
      <t>775908800005</t>
    </r>
  </si>
  <si>
    <t>Mumtaz Mahmood Natali</t>
  </si>
  <si>
    <t>SAI3171</t>
  </si>
  <si>
    <t xml:space="preserve"> PAREKSHA AMIN</t>
  </si>
  <si>
    <t>SAI3172</t>
  </si>
  <si>
    <t xml:space="preserve"> 775834639195
</t>
  </si>
  <si>
    <t xml:space="preserve"> MR BHARAT AGRAWL</t>
  </si>
  <si>
    <t>NIGERIA</t>
  </si>
  <si>
    <t>SAI3173</t>
  </si>
  <si>
    <t xml:space="preserve"> SANDEEP KAUR</t>
  </si>
  <si>
    <t>SAI3174</t>
  </si>
  <si>
    <t xml:space="preserve"> MRS. SANDEEP KAUR</t>
  </si>
  <si>
    <t>SAI3175</t>
  </si>
  <si>
    <t xml:space="preserve"> HARDIK LALIT VADHER</t>
  </si>
  <si>
    <t>SAI3176</t>
  </si>
  <si>
    <t xml:space="preserve">SHAILESH PATEL </t>
  </si>
  <si>
    <r>
      <t xml:space="preserve">SAI3177 / </t>
    </r>
    <r>
      <rPr>
        <sz val="11"/>
        <color rgb="FFFF0000"/>
        <rFont val="Calibri"/>
        <family val="2"/>
        <scheme val="minor"/>
      </rPr>
      <t>775845471811</t>
    </r>
  </si>
  <si>
    <t>Keralkumar R Patel</t>
  </si>
  <si>
    <t>SAI3178</t>
  </si>
  <si>
    <t xml:space="preserve"> SHITAL AKSHAY PATEL</t>
  </si>
  <si>
    <t>SAI3179</t>
  </si>
  <si>
    <t xml:space="preserve"> MS. PINAL THAKKAR </t>
  </si>
  <si>
    <t>SAI3180</t>
  </si>
  <si>
    <t xml:space="preserve"> MS. PINAL THAKKAR</t>
  </si>
  <si>
    <t>SAI3181</t>
  </si>
  <si>
    <t xml:space="preserve"> SNEHA P. SHAH </t>
  </si>
  <si>
    <t>SAI3182</t>
  </si>
  <si>
    <t xml:space="preserve"> RINKAL SHAH </t>
  </si>
  <si>
    <t>SAI3183</t>
  </si>
  <si>
    <t>RUPAL PATEL</t>
  </si>
  <si>
    <t>SAI3184</t>
  </si>
  <si>
    <t xml:space="preserve"> PATEL MARGI</t>
  </si>
  <si>
    <t>SAI3185</t>
  </si>
  <si>
    <t>SAI3186</t>
  </si>
  <si>
    <t xml:space="preserve"> AKSHAY S SHAH </t>
  </si>
  <si>
    <t>SAI3187</t>
  </si>
  <si>
    <t xml:space="preserve"> AKSHAY S SHAH</t>
  </si>
  <si>
    <t>SAI3188</t>
  </si>
  <si>
    <t>SAI3189</t>
  </si>
  <si>
    <t xml:space="preserve"> RUPALI SURIT </t>
  </si>
  <si>
    <t>SAI3190</t>
  </si>
  <si>
    <t xml:space="preserve"> RUPALI SURIT</t>
  </si>
  <si>
    <t>SAI3191</t>
  </si>
  <si>
    <t xml:space="preserve"> NEHA KAMRA</t>
  </si>
  <si>
    <t>27/01/2022</t>
  </si>
  <si>
    <r>
      <t xml:space="preserve">SAI3192 / </t>
    </r>
    <r>
      <rPr>
        <sz val="11"/>
        <color rgb="FFFF0000"/>
        <rFont val="Calibri"/>
        <family val="2"/>
        <scheme val="minor"/>
      </rPr>
      <t>775922191622</t>
    </r>
  </si>
  <si>
    <t>RAWAT MOHAMED ALI</t>
  </si>
  <si>
    <r>
      <t xml:space="preserve">SAI3193 / </t>
    </r>
    <r>
      <rPr>
        <sz val="11"/>
        <color rgb="FFFF0000"/>
        <rFont val="Calibri"/>
        <family val="2"/>
        <scheme val="minor"/>
      </rPr>
      <t>775908696771</t>
    </r>
  </si>
  <si>
    <t xml:space="preserve"> Mohamed Ali Yusuf Rawat</t>
  </si>
  <si>
    <t>SAI3194</t>
  </si>
  <si>
    <t xml:space="preserve"> Patel Sejal </t>
  </si>
  <si>
    <t>SAI3195</t>
  </si>
  <si>
    <t xml:space="preserve"> Roshni Lata  / Ashim Naiker</t>
  </si>
  <si>
    <t>SAI3196</t>
  </si>
  <si>
    <t>Chandrakant J Pandya</t>
  </si>
  <si>
    <t>SAI3197</t>
  </si>
  <si>
    <t xml:space="preserve"> Mohite Kedar </t>
  </si>
  <si>
    <t>SAI3198</t>
  </si>
  <si>
    <t xml:space="preserve"> Ankur Jayprakash Shah</t>
  </si>
  <si>
    <t>SAI3199</t>
  </si>
  <si>
    <t xml:space="preserve"> Kedar Mohite</t>
  </si>
  <si>
    <r>
      <t xml:space="preserve">SAI3200 / </t>
    </r>
    <r>
      <rPr>
        <sz val="11"/>
        <color rgb="FFFF0000"/>
        <rFont val="Calibri"/>
        <family val="2"/>
        <scheme val="minor"/>
      </rPr>
      <t>775882156976</t>
    </r>
  </si>
  <si>
    <t xml:space="preserve"> Ramiza Khan</t>
  </si>
  <si>
    <t>SAI3201</t>
  </si>
  <si>
    <t xml:space="preserve"> KIMUL C PANDYA</t>
  </si>
  <si>
    <t>SAI3202</t>
  </si>
  <si>
    <t xml:space="preserve"> PAYAL AMIN</t>
  </si>
  <si>
    <t>SAI3203</t>
  </si>
  <si>
    <t xml:space="preserve"> Sejal Patel</t>
  </si>
  <si>
    <t>SAI3204</t>
  </si>
  <si>
    <t xml:space="preserve"> Monika Prajapati </t>
  </si>
  <si>
    <r>
      <t xml:space="preserve">SAI3205 / </t>
    </r>
    <r>
      <rPr>
        <sz val="11"/>
        <color rgb="FFFF0000"/>
        <rFont val="Calibri"/>
        <family val="2"/>
        <scheme val="minor"/>
      </rPr>
      <t>775875950820</t>
    </r>
  </si>
  <si>
    <t xml:space="preserve"> Chintan Desai   </t>
  </si>
  <si>
    <t>SAI3206</t>
  </si>
  <si>
    <t xml:space="preserve"> AMI TAPAN MEHTA</t>
  </si>
  <si>
    <t>FOOD / IMITATION</t>
  </si>
  <si>
    <t>SAI3207</t>
  </si>
  <si>
    <t xml:space="preserve"> Pankaj G. Patel</t>
  </si>
  <si>
    <t>SAI3208</t>
  </si>
  <si>
    <t xml:space="preserve"> Pratap  </t>
  </si>
  <si>
    <r>
      <t xml:space="preserve">SAI3209 / </t>
    </r>
    <r>
      <rPr>
        <sz val="11"/>
        <color rgb="FFFF0000"/>
        <rFont val="Calibri"/>
        <family val="2"/>
        <scheme val="minor"/>
      </rPr>
      <t>775882017987</t>
    </r>
  </si>
  <si>
    <t xml:space="preserve"> Mr Ibrahim Bhai Patel  </t>
  </si>
  <si>
    <t>SAI3210</t>
  </si>
  <si>
    <t xml:space="preserve"> Mr Umer Faruk Patel </t>
  </si>
  <si>
    <r>
      <t xml:space="preserve">SAI3211 / </t>
    </r>
    <r>
      <rPr>
        <sz val="11"/>
        <color rgb="FFFF0000"/>
        <rFont val="Calibri"/>
        <family val="2"/>
        <scheme val="minor"/>
      </rPr>
      <t>775884415668</t>
    </r>
  </si>
  <si>
    <r>
      <t xml:space="preserve">SAI3212 / </t>
    </r>
    <r>
      <rPr>
        <sz val="11"/>
        <color rgb="FFFF0000"/>
        <rFont val="Calibri"/>
        <family val="2"/>
        <scheme val="minor"/>
      </rPr>
      <t>775884383533</t>
    </r>
  </si>
  <si>
    <t>NAVED PATEL</t>
  </si>
  <si>
    <t>SAI3213</t>
  </si>
  <si>
    <t xml:space="preserve"> Hemangini Shah</t>
  </si>
  <si>
    <t>SAI3214</t>
  </si>
  <si>
    <t xml:space="preserve"> Harsh I. Patel   </t>
  </si>
  <si>
    <t>SAI3215</t>
  </si>
  <si>
    <t>BHAVIN PALAN</t>
  </si>
  <si>
    <r>
      <t xml:space="preserve">SAI3216 / </t>
    </r>
    <r>
      <rPr>
        <sz val="11"/>
        <color rgb="FFFF0000"/>
        <rFont val="Calibri"/>
        <family val="2"/>
        <scheme val="minor"/>
      </rPr>
      <t>775907504532</t>
    </r>
  </si>
  <si>
    <r>
      <t xml:space="preserve">SAI3217 / </t>
    </r>
    <r>
      <rPr>
        <sz val="11"/>
        <color rgb="FFFF0000"/>
        <rFont val="Calibri"/>
        <family val="2"/>
        <scheme val="minor"/>
      </rPr>
      <t>775884446369</t>
    </r>
  </si>
  <si>
    <t>Rupin Patel</t>
  </si>
  <si>
    <t>SAI3218</t>
  </si>
  <si>
    <t xml:space="preserve"> Chintan P Patel   </t>
  </si>
  <si>
    <t>SAI3219</t>
  </si>
  <si>
    <t xml:space="preserve"> Monica C Patel</t>
  </si>
  <si>
    <r>
      <t xml:space="preserve">SAI3220 / </t>
    </r>
    <r>
      <rPr>
        <sz val="11"/>
        <color rgb="FFFF0000"/>
        <rFont val="Calibri"/>
        <family val="2"/>
        <scheme val="minor"/>
      </rPr>
      <t>775897255725</t>
    </r>
  </si>
  <si>
    <t xml:space="preserve"> Anjandeep Pannu </t>
  </si>
  <si>
    <t>SAI3221</t>
  </si>
  <si>
    <t xml:space="preserve"> Poojaben R Shah</t>
  </si>
  <si>
    <t>SAI3222</t>
  </si>
  <si>
    <t xml:space="preserve"> MAULIK PATEL</t>
  </si>
  <si>
    <r>
      <t xml:space="preserve">SAI3223 / </t>
    </r>
    <r>
      <rPr>
        <sz val="11"/>
        <color rgb="FFFF0000"/>
        <rFont val="Calibri"/>
        <family val="2"/>
        <scheme val="minor"/>
      </rPr>
      <t>775876334721</t>
    </r>
  </si>
  <si>
    <t xml:space="preserve"> Yash Ruparel   </t>
  </si>
  <si>
    <t>SAI3224</t>
  </si>
  <si>
    <t xml:space="preserve"> Urvi Ben </t>
  </si>
  <si>
    <t>SAI3225</t>
  </si>
  <si>
    <t>MS VANADANA SHARMA</t>
  </si>
  <si>
    <t xml:space="preserve"> FIJI </t>
  </si>
  <si>
    <r>
      <t xml:space="preserve">SAI3227 / </t>
    </r>
    <r>
      <rPr>
        <sz val="11"/>
        <color rgb="FFFF0000"/>
        <rFont val="Calibri"/>
        <family val="2"/>
        <scheme val="minor"/>
      </rPr>
      <t>775907494939</t>
    </r>
  </si>
  <si>
    <t>MITESH CHAMPANERI</t>
  </si>
  <si>
    <t>SAI3228</t>
  </si>
  <si>
    <t xml:space="preserve"> Swetang Desai  </t>
  </si>
  <si>
    <r>
      <t xml:space="preserve">SAI3229 / </t>
    </r>
    <r>
      <rPr>
        <sz val="11"/>
        <color rgb="FFFF0000"/>
        <rFont val="Calibri"/>
        <family val="2"/>
        <scheme val="minor"/>
      </rPr>
      <t>775873135697</t>
    </r>
  </si>
  <si>
    <t xml:space="preserve"> Nourza Khatun  </t>
  </si>
  <si>
    <r>
      <t xml:space="preserve">SAI3230 / </t>
    </r>
    <r>
      <rPr>
        <sz val="11"/>
        <color rgb="FFFF0000"/>
        <rFont val="Calibri"/>
        <family val="2"/>
        <scheme val="minor"/>
      </rPr>
      <t>775907487168</t>
    </r>
  </si>
  <si>
    <t>Nileshe Mithaiwala</t>
  </si>
  <si>
    <t>SAI3231</t>
  </si>
  <si>
    <t xml:space="preserve">  Jalpa Dhaval Sheth</t>
  </si>
  <si>
    <t>28/01/2022</t>
  </si>
  <si>
    <t>SAI3232</t>
  </si>
  <si>
    <t>SAI3233</t>
  </si>
  <si>
    <t>SAI3234</t>
  </si>
  <si>
    <t>SAI3235</t>
  </si>
  <si>
    <t>SAI3236</t>
  </si>
  <si>
    <t>SAI3237</t>
  </si>
  <si>
    <t>SAI3238</t>
  </si>
  <si>
    <t>SAI3239</t>
  </si>
  <si>
    <t>SAI3240</t>
  </si>
  <si>
    <t>SAI3242</t>
  </si>
  <si>
    <t>SAI3243</t>
  </si>
  <si>
    <t>SAI3244</t>
  </si>
  <si>
    <t>SAI3245</t>
  </si>
  <si>
    <t>SAI3246</t>
  </si>
  <si>
    <t>SAI3247</t>
  </si>
  <si>
    <t>SAI3248</t>
  </si>
  <si>
    <t>SAI3249</t>
  </si>
  <si>
    <t>SAI3250</t>
  </si>
  <si>
    <t>SAI3251</t>
  </si>
  <si>
    <t>SAI3252</t>
  </si>
  <si>
    <t>SAI3253</t>
  </si>
  <si>
    <t>SAI3254</t>
  </si>
  <si>
    <t>SAI3255</t>
  </si>
  <si>
    <t>SAI3256</t>
  </si>
  <si>
    <t>SAI3257</t>
  </si>
  <si>
    <t>SAI3258</t>
  </si>
  <si>
    <t>SAI3259</t>
  </si>
  <si>
    <r>
      <t xml:space="preserve">SAI3260 / </t>
    </r>
    <r>
      <rPr>
        <sz val="11"/>
        <color rgb="FFFF0000"/>
        <rFont val="Calibri"/>
        <family val="2"/>
        <scheme val="minor"/>
      </rPr>
      <t>775908935079</t>
    </r>
  </si>
  <si>
    <t xml:space="preserve"> RIZWAN CHARANIA</t>
  </si>
  <si>
    <r>
      <t xml:space="preserve">SAI3261 / </t>
    </r>
    <r>
      <rPr>
        <sz val="11"/>
        <color rgb="FFFF0000"/>
        <rFont val="Calibri"/>
        <family val="2"/>
        <scheme val="minor"/>
      </rPr>
      <t>775908960632</t>
    </r>
  </si>
  <si>
    <t>RIZWAN</t>
  </si>
  <si>
    <r>
      <t xml:space="preserve">SAI3262 / </t>
    </r>
    <r>
      <rPr>
        <sz val="11"/>
        <color rgb="FFFF0000"/>
        <rFont val="Calibri"/>
        <family val="2"/>
        <scheme val="minor"/>
      </rPr>
      <t>775910630642</t>
    </r>
  </si>
  <si>
    <t>RIZWAN CH.</t>
  </si>
  <si>
    <t>SAI3263</t>
  </si>
  <si>
    <t xml:space="preserve"> Bliss Rodrigues </t>
  </si>
  <si>
    <t>SAI3264</t>
  </si>
  <si>
    <t xml:space="preserve"> Khushi Kabra </t>
  </si>
  <si>
    <t>SAI3265</t>
  </si>
  <si>
    <t xml:space="preserve"> Sumayya Patel </t>
  </si>
  <si>
    <r>
      <t xml:space="preserve">SAI3266 / </t>
    </r>
    <r>
      <rPr>
        <sz val="11"/>
        <color rgb="FFFF0000"/>
        <rFont val="Calibri"/>
        <family val="2"/>
        <scheme val="minor"/>
      </rPr>
      <t>775910650725</t>
    </r>
  </si>
  <si>
    <t xml:space="preserve"> SUMAYYA P.</t>
  </si>
  <si>
    <t>SAI3267</t>
  </si>
  <si>
    <t xml:space="preserve"> Sumayya Patel</t>
  </si>
  <si>
    <t>SAI3268</t>
  </si>
  <si>
    <t xml:space="preserve"> Abutahir Shaikh</t>
  </si>
  <si>
    <t>SAI3270</t>
  </si>
  <si>
    <t xml:space="preserve"> Mr Amol Date</t>
  </si>
  <si>
    <t>SAI3271</t>
  </si>
  <si>
    <t xml:space="preserve"> Anjali Dilipkumar Taniya</t>
  </si>
  <si>
    <t xml:space="preserve"> Deepikaben Patel </t>
  </si>
  <si>
    <t xml:space="preserve"> Dhanji Vekaria </t>
  </si>
  <si>
    <t>29/01/2022</t>
  </si>
  <si>
    <t>SAI3269</t>
  </si>
  <si>
    <t xml:space="preserve"> Noormohmed A Patel </t>
  </si>
  <si>
    <t xml:space="preserve"> Safwan Ismail Patel</t>
  </si>
  <si>
    <t xml:space="preserve">Kureshi Ismail Mahmadisak </t>
  </si>
  <si>
    <t>SAI3272</t>
  </si>
  <si>
    <t xml:space="preserve"> Ismail Mahmadisak Kureshi</t>
  </si>
  <si>
    <t>SAI3273</t>
  </si>
  <si>
    <t xml:space="preserve"> Abdul Aziz Manjra </t>
  </si>
  <si>
    <t>SAI3274</t>
  </si>
  <si>
    <t xml:space="preserve"> Fatmabibi Koli</t>
  </si>
  <si>
    <t>SAI3275</t>
  </si>
  <si>
    <t xml:space="preserve"> Ismail Patel </t>
  </si>
  <si>
    <t>SAI3276</t>
  </si>
  <si>
    <t xml:space="preserve"> Mehjabin Banu </t>
  </si>
  <si>
    <t>SAI3277</t>
  </si>
  <si>
    <t xml:space="preserve"> Abhishek Shah</t>
  </si>
  <si>
    <t>SAI3278</t>
  </si>
  <si>
    <t xml:space="preserve"> Saeed Ahmed </t>
  </si>
  <si>
    <t>SAI3279</t>
  </si>
  <si>
    <t xml:space="preserve"> Patel Nashrin Banu</t>
  </si>
  <si>
    <t>SAI3280</t>
  </si>
  <si>
    <t xml:space="preserve"> MohmedYassir Munshi</t>
  </si>
  <si>
    <t>SAI3281</t>
  </si>
  <si>
    <t xml:space="preserve"> Saeed Patel </t>
  </si>
  <si>
    <t>SAI3282</t>
  </si>
  <si>
    <t xml:space="preserve"> Guraav B Patel</t>
  </si>
  <si>
    <t>SAI3283</t>
  </si>
  <si>
    <t>SAI3284</t>
  </si>
  <si>
    <t xml:space="preserve"> Mohamed Hafejee Patel</t>
  </si>
  <si>
    <t>SAI3287</t>
  </si>
  <si>
    <t xml:space="preserve">Brahmbhatt A Snehal  </t>
  </si>
  <si>
    <t>SAI3288</t>
  </si>
  <si>
    <t xml:space="preserve"> Snehal A Brahmbhatt</t>
  </si>
  <si>
    <t>SAI3298</t>
  </si>
  <si>
    <t xml:space="preserve"> Rohit Gandhi </t>
  </si>
  <si>
    <t>SAI3299</t>
  </si>
  <si>
    <t xml:space="preserve"> Adam Mahomad</t>
  </si>
  <si>
    <t>SAI3300</t>
  </si>
  <si>
    <t xml:space="preserve"> Bhadresh J Patel</t>
  </si>
  <si>
    <t>SAI3301</t>
  </si>
  <si>
    <t xml:space="preserve"> Jenil Gandhi </t>
  </si>
  <si>
    <t>SAI3302</t>
  </si>
  <si>
    <t xml:space="preserve"> Patel Krishna</t>
  </si>
  <si>
    <t>SAI3303</t>
  </si>
  <si>
    <t xml:space="preserve"> Krishna Patel</t>
  </si>
  <si>
    <t>SAI3304</t>
  </si>
  <si>
    <t xml:space="preserve"> Nasrin Shaikh</t>
  </si>
  <si>
    <t>SAI3305</t>
  </si>
  <si>
    <t xml:space="preserve"> Nasrin Shaikh </t>
  </si>
  <si>
    <t>SAI3306</t>
  </si>
  <si>
    <t xml:space="preserve"> SAI BALAJI YASMANI</t>
  </si>
  <si>
    <t>1 OF 2 (BOX 1 FOOD)</t>
  </si>
  <si>
    <r>
      <t xml:space="preserve">SAI3307 / </t>
    </r>
    <r>
      <rPr>
        <sz val="11"/>
        <color rgb="FFFF0000"/>
        <rFont val="Calibri"/>
        <family val="2"/>
        <scheme val="minor"/>
      </rPr>
      <t>775910270406</t>
    </r>
  </si>
  <si>
    <t xml:space="preserve"> Sai Balaji Yamsani </t>
  </si>
  <si>
    <t>SAI3309</t>
  </si>
  <si>
    <t xml:space="preserve"> Yasmin M. Chariwala</t>
  </si>
  <si>
    <t>SAI3310</t>
  </si>
  <si>
    <t xml:space="preserve"> Abdulhafeej Patel </t>
  </si>
  <si>
    <t>SAI3311</t>
  </si>
  <si>
    <t>SAI3312</t>
  </si>
  <si>
    <t xml:space="preserve"> Shahnawaz Khan </t>
  </si>
  <si>
    <t>SAI3313</t>
  </si>
  <si>
    <t xml:space="preserve"> Suhel Patel </t>
  </si>
  <si>
    <t>SAI3314</t>
  </si>
  <si>
    <t xml:space="preserve"> Tanya Pandya</t>
  </si>
  <si>
    <t>SAI3315</t>
  </si>
  <si>
    <t xml:space="preserve"> Niki Creation</t>
  </si>
  <si>
    <t>SAI3316</t>
  </si>
  <si>
    <t>MR ANTOINE TSHIBANGU</t>
  </si>
  <si>
    <t>D R CONGO</t>
  </si>
  <si>
    <t>SAI3317</t>
  </si>
  <si>
    <t xml:space="preserve"> Mr Shabbir A Vesamiya</t>
  </si>
  <si>
    <t>31/1/2022</t>
  </si>
  <si>
    <t>SAI3318</t>
  </si>
  <si>
    <t xml:space="preserve"> Jaydev Patel</t>
  </si>
  <si>
    <t>SAI3319</t>
  </si>
  <si>
    <t xml:space="preserve"> Mrs. Member Samimbanu</t>
  </si>
  <si>
    <t>SAI3320</t>
  </si>
  <si>
    <t xml:space="preserve"> Salman Dola</t>
  </si>
  <si>
    <t>SAI3321</t>
  </si>
  <si>
    <t xml:space="preserve"> Fatema Abdullateaf Patel</t>
  </si>
  <si>
    <t>SAI3322</t>
  </si>
  <si>
    <t xml:space="preserve"> Rupal Mhawla</t>
  </si>
  <si>
    <t>BOX 1</t>
  </si>
  <si>
    <t>SAI3323</t>
  </si>
  <si>
    <t>B UMAIR</t>
  </si>
  <si>
    <t>BOX 2</t>
  </si>
  <si>
    <t xml:space="preserve">SAI3323 </t>
  </si>
  <si>
    <t xml:space="preserve"> Umair</t>
  </si>
  <si>
    <t>SAI3324</t>
  </si>
  <si>
    <t>ZUFICAR M</t>
  </si>
  <si>
    <t>Z MOHAMMAD</t>
  </si>
  <si>
    <t>SAI3325</t>
  </si>
  <si>
    <t>D POORAN</t>
  </si>
  <si>
    <t>DAVEENDRA POORAN</t>
  </si>
  <si>
    <t>SAI3326</t>
  </si>
  <si>
    <t>BHAIDU UMAIR</t>
  </si>
  <si>
    <t>SAI3327</t>
  </si>
  <si>
    <t xml:space="preserve"> Mohammad Zuficar Mohammad</t>
  </si>
  <si>
    <t>ZUFICAR MOHAMMMA</t>
  </si>
  <si>
    <t>SAI3328</t>
  </si>
  <si>
    <t xml:space="preserve"> Davenedra Pooran</t>
  </si>
  <si>
    <r>
      <t xml:space="preserve">SAI3329 / </t>
    </r>
    <r>
      <rPr>
        <sz val="11"/>
        <color rgb="FFFF0000"/>
        <rFont val="Calibri"/>
        <family val="2"/>
        <scheme val="minor"/>
      </rPr>
      <t>775922314300</t>
    </r>
  </si>
  <si>
    <t>SAI3330</t>
  </si>
  <si>
    <t xml:space="preserve"> Darsh Shukla </t>
  </si>
  <si>
    <t xml:space="preserve">SAI3331 </t>
  </si>
  <si>
    <t xml:space="preserve"> BAJAJ URMI</t>
  </si>
  <si>
    <t xml:space="preserve"> URMI BAJAJ</t>
  </si>
  <si>
    <t>SAI3333</t>
  </si>
  <si>
    <t xml:space="preserve"> Bibi Rakeeba Khan</t>
  </si>
  <si>
    <t>SAI3334</t>
  </si>
  <si>
    <t xml:space="preserve"> Maksud Ahmed Abhramjee</t>
  </si>
  <si>
    <t>SAI3335</t>
  </si>
  <si>
    <t xml:space="preserve"> Asif Ismael Dasoo</t>
  </si>
  <si>
    <t>SAI3336</t>
  </si>
  <si>
    <t>ASIF ISMAEL DASOO</t>
  </si>
  <si>
    <t>SAI3337</t>
  </si>
  <si>
    <t xml:space="preserve"> Aarti C Joshi</t>
  </si>
  <si>
    <t>SAI3338</t>
  </si>
  <si>
    <t xml:space="preserve"> Shamim Patel</t>
  </si>
  <si>
    <t>SAI3339</t>
  </si>
  <si>
    <t xml:space="preserve"> Zaheeda Shazia Patel </t>
  </si>
  <si>
    <t>SAI3341</t>
  </si>
  <si>
    <t xml:space="preserve"> Mrs Khatija E Ameji</t>
  </si>
  <si>
    <t>SAI3342</t>
  </si>
  <si>
    <t xml:space="preserve"> Mr Elias Ismail Ameji</t>
  </si>
  <si>
    <t>SAI3343</t>
  </si>
  <si>
    <t>Miabh Shaikjh</t>
  </si>
  <si>
    <t>SAI3344</t>
  </si>
  <si>
    <r>
      <t xml:space="preserve">SAI3345 / </t>
    </r>
    <r>
      <rPr>
        <sz val="11"/>
        <color rgb="FFFF0000"/>
        <rFont val="Calibri"/>
        <family val="2"/>
        <scheme val="minor"/>
      </rPr>
      <t>775922103763</t>
    </r>
  </si>
  <si>
    <t>Jignesh R Soni</t>
  </si>
  <si>
    <t>SAI3346</t>
  </si>
  <si>
    <t>Yash B Soni</t>
  </si>
  <si>
    <t>SAI3347</t>
  </si>
  <si>
    <t xml:space="preserve"> Mr Yash Soni</t>
  </si>
  <si>
    <r>
      <t xml:space="preserve">SAI3348 / </t>
    </r>
    <r>
      <rPr>
        <sz val="11"/>
        <color rgb="FFFF0000"/>
        <rFont val="Calibri"/>
        <family val="2"/>
        <scheme val="minor"/>
      </rPr>
      <t>775922110537</t>
    </r>
  </si>
  <si>
    <t>Mrs Shreya Soni</t>
  </si>
  <si>
    <t>SAI3349</t>
  </si>
  <si>
    <t xml:space="preserve"> Jabir L Kadawala </t>
  </si>
  <si>
    <t>SAI3350</t>
  </si>
  <si>
    <t>NAZERA SALEJI JASAT</t>
  </si>
  <si>
    <t>SAI3351</t>
  </si>
  <si>
    <t>SAROJ PATEL</t>
  </si>
  <si>
    <t>SAI3352</t>
  </si>
  <si>
    <t xml:space="preserve"> Kausarbanu Godownwala</t>
  </si>
  <si>
    <t>SAI3353</t>
  </si>
  <si>
    <t xml:space="preserve"> PATEL S ISMAIL</t>
  </si>
  <si>
    <t>SAI3354</t>
  </si>
  <si>
    <t xml:space="preserve"> Patel Sibtain S</t>
  </si>
  <si>
    <t>SAI3355</t>
  </si>
  <si>
    <t xml:space="preserve"> Patel Sairaj Ismail</t>
  </si>
  <si>
    <t>SAI3356</t>
  </si>
  <si>
    <t xml:space="preserve"> Karen Kasha</t>
  </si>
  <si>
    <t>SAI3357</t>
  </si>
  <si>
    <t xml:space="preserve"> Sharma Ketan </t>
  </si>
  <si>
    <t>SAI3358</t>
  </si>
  <si>
    <t xml:space="preserve"> Ketan Sharma</t>
  </si>
  <si>
    <t>SAI3359</t>
  </si>
  <si>
    <t xml:space="preserve"> Pratik D. Patel</t>
  </si>
  <si>
    <t>SAI3360</t>
  </si>
  <si>
    <t>SAI3361</t>
  </si>
  <si>
    <t xml:space="preserve"> Sharma Keta</t>
  </si>
  <si>
    <t>SAI3362</t>
  </si>
  <si>
    <t>BIBI PERUMAL</t>
  </si>
  <si>
    <t>SAI3363</t>
  </si>
  <si>
    <t>SANDIP KANUBHAI PATEL</t>
  </si>
  <si>
    <t>SAI3364</t>
  </si>
  <si>
    <t xml:space="preserve"> Ramzan Khan </t>
  </si>
  <si>
    <t>SAI3365</t>
  </si>
  <si>
    <t xml:space="preserve"> RUPAL NARAN</t>
  </si>
  <si>
    <t>SAI3366</t>
  </si>
  <si>
    <t>RAJAN D PATEL</t>
  </si>
  <si>
    <t>SAI3368</t>
  </si>
  <si>
    <t>YASIN SAVAI</t>
  </si>
  <si>
    <t>SAI3369</t>
  </si>
  <si>
    <t>MOHAMED SOYEB BODIYAT</t>
  </si>
  <si>
    <t>SAI3370</t>
  </si>
  <si>
    <t>SAI3371</t>
  </si>
  <si>
    <t>MOHAMED SOYEB</t>
  </si>
  <si>
    <t>SAI3372</t>
  </si>
  <si>
    <t xml:space="preserve"> Mohamed Soyeb Bodiyat </t>
  </si>
  <si>
    <t>SAI3373</t>
  </si>
  <si>
    <t xml:space="preserve"> M.S Bodiyat</t>
  </si>
  <si>
    <t>SAI3374</t>
  </si>
  <si>
    <t>SURESH G PATEL</t>
  </si>
  <si>
    <t>SAI3376</t>
  </si>
  <si>
    <t xml:space="preserve"> Khemraj Prasad</t>
  </si>
  <si>
    <t>TRINDAD AND TOBAGO</t>
  </si>
  <si>
    <t>SAI3377</t>
  </si>
  <si>
    <t>SAI3378</t>
  </si>
  <si>
    <t>SAI3379</t>
  </si>
  <si>
    <t>MALARSELVI MURALITHARAN</t>
  </si>
  <si>
    <t>SAI3380</t>
  </si>
  <si>
    <t>HOLD BY SAI RAJ</t>
  </si>
  <si>
    <t>SAI3381</t>
  </si>
  <si>
    <t>MERYL FABIOLA AVILA CHOQUE</t>
  </si>
  <si>
    <t>PERU</t>
  </si>
  <si>
    <t>SAI3382</t>
  </si>
  <si>
    <t xml:space="preserve"> KUSHAL PANCHAL</t>
  </si>
  <si>
    <t>SAI3383</t>
  </si>
  <si>
    <t>KALPA SHAH</t>
  </si>
  <si>
    <t>SAI3384</t>
  </si>
  <si>
    <t xml:space="preserve"> JIGNA DESAI</t>
  </si>
  <si>
    <t>SAI3385</t>
  </si>
  <si>
    <t>SARITHA KOSURI</t>
  </si>
  <si>
    <r>
      <t xml:space="preserve">SAI3386 / </t>
    </r>
    <r>
      <rPr>
        <sz val="11"/>
        <color rgb="FFFF0000"/>
        <rFont val="Calibri"/>
        <family val="2"/>
        <scheme val="minor"/>
      </rPr>
      <t>775945481399</t>
    </r>
  </si>
  <si>
    <t>VIDHI SAMIR KUMAR PATEL</t>
  </si>
  <si>
    <t>SAI3387</t>
  </si>
  <si>
    <t xml:space="preserve"> VIDHI SAMIR KUMAR PATEL</t>
  </si>
  <si>
    <t>SAI3388</t>
  </si>
  <si>
    <t xml:space="preserve"> IRFAN GHARAIYA</t>
  </si>
  <si>
    <t>SAI3389</t>
  </si>
  <si>
    <t xml:space="preserve"> SADEKA SABBIR RANGOONI</t>
  </si>
  <si>
    <t>SAI3390</t>
  </si>
  <si>
    <t>SAIKAT SEN GUPTA</t>
  </si>
  <si>
    <t>SAI3391</t>
  </si>
  <si>
    <t xml:space="preserve"> Ahmed Faeza</t>
  </si>
  <si>
    <t>SAI3392</t>
  </si>
  <si>
    <t xml:space="preserve"> Faeza Ahmed </t>
  </si>
  <si>
    <t>SAI3393</t>
  </si>
  <si>
    <t>SHIPON HASAN</t>
  </si>
  <si>
    <t>SAI3394</t>
  </si>
  <si>
    <t xml:space="preserve">HOLD (QUANTITY) </t>
  </si>
  <si>
    <t>SAI3395</t>
  </si>
  <si>
    <t xml:space="preserve"> Vinay A Patel </t>
  </si>
  <si>
    <t>SAI3396</t>
  </si>
  <si>
    <t xml:space="preserve"> Aiyub Patel</t>
  </si>
  <si>
    <t>SAI3397</t>
  </si>
  <si>
    <t>SUMANBHAI J AHIR</t>
  </si>
  <si>
    <t>SAI3398</t>
  </si>
  <si>
    <t>SAI3399</t>
  </si>
  <si>
    <t xml:space="preserve"> Viale Giuseppe Verdi</t>
  </si>
  <si>
    <t>ITLY</t>
  </si>
  <si>
    <t>SAI3400</t>
  </si>
  <si>
    <t>MEHUL RAJEN SHAH</t>
  </si>
  <si>
    <t>SAI3401</t>
  </si>
  <si>
    <t xml:space="preserve">J SUTHAR </t>
  </si>
  <si>
    <t>SAI3402</t>
  </si>
  <si>
    <t xml:space="preserve"> Deep J Suthar </t>
  </si>
  <si>
    <t>SAI3403</t>
  </si>
  <si>
    <t xml:space="preserve"> Imran Patel</t>
  </si>
  <si>
    <t>SAI3404</t>
  </si>
  <si>
    <t xml:space="preserve"> Shabbir A S Haveliwala</t>
  </si>
  <si>
    <t>SAI3405</t>
  </si>
  <si>
    <t xml:space="preserve"> Haveliwala Shabbir A S </t>
  </si>
  <si>
    <t>SAI3406</t>
  </si>
  <si>
    <t xml:space="preserve"> Mantoo Mitruka</t>
  </si>
  <si>
    <t>SAI3407</t>
  </si>
  <si>
    <t xml:space="preserve"> Suleman Bhalot</t>
  </si>
  <si>
    <t>SAI3408</t>
  </si>
  <si>
    <t>SUMAIYA PATEL</t>
  </si>
  <si>
    <t>SAI3409</t>
  </si>
  <si>
    <t>NEHA SHARMA</t>
  </si>
  <si>
    <t>SAI3410</t>
  </si>
  <si>
    <t>MITRA SACHIT KUMAR PATEL</t>
  </si>
  <si>
    <t>SAI3411</t>
  </si>
  <si>
    <t xml:space="preserve"> Kausar Zariwala</t>
  </si>
  <si>
    <t>SAI3412</t>
  </si>
  <si>
    <t>Bilkis Bhoola</t>
  </si>
  <si>
    <t>SAI3413</t>
  </si>
  <si>
    <t xml:space="preserve"> Sunia Rana </t>
  </si>
  <si>
    <t>SAI3414</t>
  </si>
  <si>
    <t>JERRICE SOLOMON</t>
  </si>
  <si>
    <t>SAI3415</t>
  </si>
  <si>
    <t xml:space="preserve"> JERRICE S.</t>
  </si>
  <si>
    <t>SAI3416</t>
  </si>
  <si>
    <t xml:space="preserve"> Mohammadali Chopdawala</t>
  </si>
  <si>
    <t>SAI3417</t>
  </si>
  <si>
    <t xml:space="preserve"> Dipenkumar N Surani</t>
  </si>
  <si>
    <t>SAI3418</t>
  </si>
  <si>
    <t xml:space="preserve"> SHAYMA AL AZHARI</t>
  </si>
  <si>
    <t>TUNISIA</t>
  </si>
  <si>
    <t>SAI3419</t>
  </si>
  <si>
    <t xml:space="preserve"> FAYCAL EFFENDI</t>
  </si>
  <si>
    <t>SAI3420</t>
  </si>
  <si>
    <t>HARSH PATEL</t>
  </si>
  <si>
    <t>SAI3421</t>
  </si>
  <si>
    <t>PRIYANKA CHAMPANERI</t>
  </si>
  <si>
    <t>SAI3422</t>
  </si>
  <si>
    <t>DIPAK PATEL</t>
  </si>
  <si>
    <t>SAI3423</t>
  </si>
  <si>
    <t>ZANKHNA PATEL</t>
  </si>
  <si>
    <t>SAI3424</t>
  </si>
  <si>
    <t xml:space="preserve"> Farouk Carter </t>
  </si>
  <si>
    <t>SAI3425</t>
  </si>
  <si>
    <t>FATEMA M NATALI</t>
  </si>
  <si>
    <t>SAI3426</t>
  </si>
  <si>
    <t xml:space="preserve"> Husen Natali</t>
  </si>
  <si>
    <t>SAI3427</t>
  </si>
  <si>
    <t>SYED QUADRI</t>
  </si>
  <si>
    <t>SAI3428</t>
  </si>
  <si>
    <t xml:space="preserve">AMENA MEMON </t>
  </si>
  <si>
    <t>SAI3429</t>
  </si>
  <si>
    <t xml:space="preserve"> Diary Queen</t>
  </si>
  <si>
    <t>SAI3430</t>
  </si>
  <si>
    <t xml:space="preserve"> Munshi Hamidaben</t>
  </si>
  <si>
    <t>SAI3431</t>
  </si>
  <si>
    <t xml:space="preserve"> Munshi Shabbir</t>
  </si>
  <si>
    <t>SAI3432</t>
  </si>
  <si>
    <t xml:space="preserve"> SANJAY M SHAH</t>
  </si>
  <si>
    <t>SAI3433</t>
  </si>
  <si>
    <t>SHAH SANJAY M</t>
  </si>
  <si>
    <t>SAI3434</t>
  </si>
  <si>
    <t xml:space="preserve"> MRS KARLA RAMPERSAD</t>
  </si>
  <si>
    <t>SAI3435</t>
  </si>
  <si>
    <t xml:space="preserve"> MAAZ M. K LUNAT</t>
  </si>
  <si>
    <t>SAI3436</t>
  </si>
  <si>
    <t xml:space="preserve"> Yahya Patel</t>
  </si>
  <si>
    <t>SAI3437</t>
  </si>
  <si>
    <t xml:space="preserve"> KHUSHBOO PATEL</t>
  </si>
  <si>
    <t>SAI3438</t>
  </si>
  <si>
    <t xml:space="preserve"> Nisar r Vesamiya </t>
  </si>
  <si>
    <t>SAI3439</t>
  </si>
  <si>
    <t xml:space="preserve"> SAURABH PRADHAN</t>
  </si>
  <si>
    <t>SAI3440</t>
  </si>
  <si>
    <t xml:space="preserve"> Mrs. Saleha Vesamiya</t>
  </si>
  <si>
    <t>SAI3441</t>
  </si>
  <si>
    <t xml:space="preserve"> VRAJLAL NARIYA</t>
  </si>
  <si>
    <t>SAI3442</t>
  </si>
  <si>
    <t xml:space="preserve"> BABUBHAI PATEL</t>
  </si>
  <si>
    <t>SAI3444</t>
  </si>
  <si>
    <t xml:space="preserve"> Sunil Pritmani</t>
  </si>
  <si>
    <t xml:space="preserve"> SURINAME</t>
  </si>
  <si>
    <t>SAI3445</t>
  </si>
  <si>
    <t xml:space="preserve"> Jitendra C Patel</t>
  </si>
  <si>
    <t>BOTSWANA</t>
  </si>
  <si>
    <t>SAI3446</t>
  </si>
  <si>
    <t xml:space="preserve"> Suleman Makda</t>
  </si>
  <si>
    <t>SAI3447</t>
  </si>
  <si>
    <t xml:space="preserve"> FARUK SHAIKH</t>
  </si>
  <si>
    <t>SAI3448</t>
  </si>
  <si>
    <t xml:space="preserve"> JANAK H CHAUHAN</t>
  </si>
  <si>
    <t xml:space="preserve"> H CHAUHAN</t>
  </si>
  <si>
    <t>SAI3449</t>
  </si>
  <si>
    <t>KHYATI SHAH</t>
  </si>
  <si>
    <t>SAI3450</t>
  </si>
  <si>
    <t>NIMISH PARIKH</t>
  </si>
  <si>
    <t>N. Parikh</t>
  </si>
  <si>
    <t>SAI3451</t>
  </si>
  <si>
    <t xml:space="preserve"> Juhi Pathak </t>
  </si>
  <si>
    <t>SAI3452</t>
  </si>
  <si>
    <t xml:space="preserve"> Shamshuddin N Ehani</t>
  </si>
  <si>
    <t xml:space="preserve">SAI3453 </t>
  </si>
  <si>
    <t>DR NISRIN DAHODWALA</t>
  </si>
  <si>
    <t>SAI3454</t>
  </si>
  <si>
    <t xml:space="preserve"> Zahir Ahmed Achhala</t>
  </si>
  <si>
    <t>SAI3455</t>
  </si>
  <si>
    <t xml:space="preserve"> Marri Bharath Kumar </t>
  </si>
  <si>
    <t>SAI3456</t>
  </si>
  <si>
    <t xml:space="preserve"> Modura Sarl</t>
  </si>
  <si>
    <t>FRANCE</t>
  </si>
  <si>
    <t>SAI3457</t>
  </si>
  <si>
    <t>SAI3458</t>
  </si>
  <si>
    <t>SNEH MAHESH PATEL</t>
  </si>
  <si>
    <t>SAI3459</t>
  </si>
  <si>
    <t xml:space="preserve"> Amrinder Singh</t>
  </si>
  <si>
    <t>ITALY</t>
  </si>
  <si>
    <t>SAI3460</t>
  </si>
  <si>
    <t xml:space="preserve"> Kamalhusein Rathod</t>
  </si>
  <si>
    <t>SAI3461</t>
  </si>
  <si>
    <t xml:space="preserve"> Pandor Katizan </t>
  </si>
  <si>
    <t>SAI3462</t>
  </si>
  <si>
    <t xml:space="preserve"> Nirav S Patel</t>
  </si>
  <si>
    <t>SAI3463</t>
  </si>
  <si>
    <t xml:space="preserve"> Abdul Khadar Shaik</t>
  </si>
  <si>
    <t>SAI3464</t>
  </si>
  <si>
    <t xml:space="preserve"> Farouk Carter</t>
  </si>
  <si>
    <t>SAI3465</t>
  </si>
  <si>
    <t xml:space="preserve"> PRERAKKUMAR D PATEL</t>
  </si>
  <si>
    <t>SAI3467</t>
  </si>
  <si>
    <t xml:space="preserve"> Pandor</t>
  </si>
  <si>
    <t>SAI3468</t>
  </si>
  <si>
    <t xml:space="preserve"> HIREN PATEL</t>
  </si>
  <si>
    <t>SAI3469</t>
  </si>
  <si>
    <t xml:space="preserve"> SHIVANI MUNDHVA</t>
  </si>
  <si>
    <t>SAI3470</t>
  </si>
  <si>
    <t xml:space="preserve"> Amit Kumar Patel </t>
  </si>
  <si>
    <t>SAI3471</t>
  </si>
  <si>
    <t xml:space="preserve"> JAGIR KIRAN KIKANI</t>
  </si>
  <si>
    <t>14/2/2022</t>
  </si>
  <si>
    <t>SAI3472</t>
  </si>
  <si>
    <t xml:space="preserve"> Sabiha Patel</t>
  </si>
  <si>
    <t>SAI3473</t>
  </si>
  <si>
    <t xml:space="preserve"> Mr Ayub Bhayat</t>
  </si>
  <si>
    <t>SAI3474</t>
  </si>
  <si>
    <t xml:space="preserve"> Aziza Patel</t>
  </si>
  <si>
    <t>SAI3475</t>
  </si>
  <si>
    <t xml:space="preserve"> S. Ravat </t>
  </si>
  <si>
    <t>SAI3476</t>
  </si>
  <si>
    <t xml:space="preserve">Siraz Ravat </t>
  </si>
  <si>
    <t>SAI3477</t>
  </si>
  <si>
    <t xml:space="preserve"> Ebrahim Merchant </t>
  </si>
  <si>
    <t>SAI3478</t>
  </si>
  <si>
    <t xml:space="preserve"> Vinata k Chauhan </t>
  </si>
  <si>
    <t>SAI3479</t>
  </si>
  <si>
    <t xml:space="preserve"> Sarfaraz Mansuri </t>
  </si>
  <si>
    <t>SAI3480</t>
  </si>
  <si>
    <t xml:space="preserve">Nasirkhan A Pathan </t>
  </si>
  <si>
    <t>SAI3481</t>
  </si>
  <si>
    <t xml:space="preserve"> Sabnam Sfwan Patel </t>
  </si>
  <si>
    <t>SAI3482</t>
  </si>
  <si>
    <t xml:space="preserve"> Suruchi M Shah </t>
  </si>
  <si>
    <t>SAI3483</t>
  </si>
  <si>
    <t xml:space="preserve"> Tamannah Rahman </t>
  </si>
  <si>
    <t>SAI3484</t>
  </si>
  <si>
    <t xml:space="preserve"> Bincymol Kakkand </t>
  </si>
  <si>
    <t>SAI3485</t>
  </si>
  <si>
    <t xml:space="preserve"> Halima Tamir Godil</t>
  </si>
  <si>
    <t>`</t>
  </si>
  <si>
    <t>Rutvi Shah</t>
  </si>
  <si>
    <t>SAI3487</t>
  </si>
  <si>
    <t xml:space="preserve"> Yatin Dani</t>
  </si>
  <si>
    <t>SAI3488</t>
  </si>
  <si>
    <t xml:space="preserve"> Geeta Registrar </t>
  </si>
  <si>
    <t>SAI3489</t>
  </si>
  <si>
    <t xml:space="preserve">Sunil Pritmani </t>
  </si>
  <si>
    <t>SAI3490</t>
  </si>
  <si>
    <t xml:space="preserve"> Janki Patel</t>
  </si>
  <si>
    <t>SAI3491</t>
  </si>
  <si>
    <t xml:space="preserve"> Charlene H.</t>
  </si>
  <si>
    <t>SAI3492</t>
  </si>
  <si>
    <t xml:space="preserve"> Charlene Harrriott </t>
  </si>
  <si>
    <t>15/2/2022</t>
  </si>
  <si>
    <t>SAI3493</t>
  </si>
  <si>
    <t xml:space="preserve"> Lataben A. Patel</t>
  </si>
  <si>
    <t>SAI3494</t>
  </si>
  <si>
    <t xml:space="preserve"> Dipika Patel</t>
  </si>
  <si>
    <t>SAI3495</t>
  </si>
  <si>
    <t xml:space="preserve"> Bhaidas Chetan Mukesh</t>
  </si>
  <si>
    <t>SAI3496</t>
  </si>
  <si>
    <t xml:space="preserve"> Saeed Patel</t>
  </si>
  <si>
    <t>SAI3497</t>
  </si>
  <si>
    <t xml:space="preserve"> Patel Saeed</t>
  </si>
  <si>
    <t>SAI3498</t>
  </si>
  <si>
    <t xml:space="preserve"> Radadiya Bhumi</t>
  </si>
  <si>
    <t>SAI3499</t>
  </si>
  <si>
    <t>DILIP BANTHA</t>
  </si>
  <si>
    <t xml:space="preserve">CYPRUS </t>
  </si>
  <si>
    <t>SAI3500</t>
  </si>
  <si>
    <t xml:space="preserve"> Balram Madhwani</t>
  </si>
  <si>
    <t>SAI3501</t>
  </si>
  <si>
    <t>Trisha Shah</t>
  </si>
  <si>
    <t>SAI3502</t>
  </si>
  <si>
    <t xml:space="preserve"> Palak R Karia</t>
  </si>
  <si>
    <t>SAI3503</t>
  </si>
  <si>
    <t xml:space="preserve"> Aaryamaan G Rao</t>
  </si>
  <si>
    <t>SAI3504</t>
  </si>
  <si>
    <t xml:space="preserve"> Vikram Menon</t>
  </si>
  <si>
    <t>SAI3505</t>
  </si>
  <si>
    <t xml:space="preserve"> Sachin Parikh </t>
  </si>
  <si>
    <t>16/2/2022</t>
  </si>
  <si>
    <t>SAI3506</t>
  </si>
  <si>
    <t xml:space="preserve"> Manali Modi </t>
  </si>
  <si>
    <t>SAI3507</t>
  </si>
  <si>
    <t>SAI3508</t>
  </si>
  <si>
    <t xml:space="preserve"> Aakash S Patel </t>
  </si>
  <si>
    <t>SAI3509</t>
  </si>
  <si>
    <t xml:space="preserve"> Darshan Shah </t>
  </si>
  <si>
    <t>SAI3510</t>
  </si>
  <si>
    <t>BELA VINAY RUWALA</t>
  </si>
  <si>
    <t>SAI3511</t>
  </si>
  <si>
    <t>SAI3512</t>
  </si>
  <si>
    <t xml:space="preserve"> Prit Patel </t>
  </si>
  <si>
    <t>SAI3513</t>
  </si>
  <si>
    <t>ASHOK PATEL</t>
  </si>
  <si>
    <t xml:space="preserve">SAI3514 </t>
  </si>
  <si>
    <t>MR MAHAMMED NANA</t>
  </si>
  <si>
    <t>SAI3515</t>
  </si>
  <si>
    <t xml:space="preserve">BERNIE BHESANIA </t>
  </si>
  <si>
    <t>SAI3516</t>
  </si>
  <si>
    <t>INDIRA THAKORDIN</t>
  </si>
  <si>
    <t>NETHERLAND</t>
  </si>
  <si>
    <t>SAI3517</t>
  </si>
  <si>
    <t xml:space="preserve">MITUL NAIK </t>
  </si>
  <si>
    <t>SAI3518</t>
  </si>
  <si>
    <t xml:space="preserve"> Mr. Harshal Mansukhbhai Mistry </t>
  </si>
  <si>
    <t>SAI3519</t>
  </si>
  <si>
    <t>ROHIT U PATEL</t>
  </si>
  <si>
    <t>SAI3520</t>
  </si>
  <si>
    <t xml:space="preserve"> Abderrahmane Mekerba </t>
  </si>
  <si>
    <t xml:space="preserve"> ALGERIA</t>
  </si>
  <si>
    <t>SAI3521</t>
  </si>
  <si>
    <t xml:space="preserve"> Walid Lakhdar </t>
  </si>
  <si>
    <t xml:space="preserve"> TUNISIA</t>
  </si>
  <si>
    <t>SAI3522</t>
  </si>
  <si>
    <t>SUNIL PRITMANI</t>
  </si>
  <si>
    <t>SURINAME</t>
  </si>
  <si>
    <t>SAI3523</t>
  </si>
  <si>
    <t xml:space="preserve"> Jainish P Mendpara </t>
  </si>
  <si>
    <t>SAI3524</t>
  </si>
  <si>
    <t>MRS DESAI</t>
  </si>
  <si>
    <t>SAI3525</t>
  </si>
  <si>
    <t>MRS DEVIN DESAI</t>
  </si>
  <si>
    <t>SAI3526</t>
  </si>
  <si>
    <t xml:space="preserve">AMINA MANKDA </t>
  </si>
  <si>
    <t>17/2/2022</t>
  </si>
  <si>
    <t>SAI3527</t>
  </si>
  <si>
    <t xml:space="preserve"> Chitra Shah</t>
  </si>
  <si>
    <t>SAI3528</t>
  </si>
  <si>
    <t>GUNVANT R MISTRY</t>
  </si>
  <si>
    <t>SAI3529</t>
  </si>
  <si>
    <t xml:space="preserve"> Ashok B Patel</t>
  </si>
  <si>
    <t>SAI3530</t>
  </si>
  <si>
    <t>HOLD(BULK)</t>
  </si>
  <si>
    <t>SAI3531</t>
  </si>
  <si>
    <t>SAI3532</t>
  </si>
  <si>
    <t>SAI3533</t>
  </si>
  <si>
    <t>SAI3534</t>
  </si>
  <si>
    <t>KEVIN ITALIA</t>
  </si>
  <si>
    <t>SAI3535</t>
  </si>
  <si>
    <t xml:space="preserve"> John Clothier </t>
  </si>
  <si>
    <t xml:space="preserve"> Clothier John </t>
  </si>
  <si>
    <t>SAI3536</t>
  </si>
  <si>
    <t xml:space="preserve"> Clothier J </t>
  </si>
  <si>
    <t xml:space="preserve"> C John </t>
  </si>
  <si>
    <t>SAI3537</t>
  </si>
  <si>
    <t>PATEL KINNERI R</t>
  </si>
  <si>
    <t>SAI3538</t>
  </si>
  <si>
    <t xml:space="preserve"> Mr. Sachin H Munjpara</t>
  </si>
  <si>
    <t>SAI3539</t>
  </si>
  <si>
    <t xml:space="preserve"> Anushka Gupta </t>
  </si>
  <si>
    <t>SAI3540</t>
  </si>
  <si>
    <t xml:space="preserve"> Princess Prafulbhai Menpara</t>
  </si>
  <si>
    <t xml:space="preserve"> GEORGIA</t>
  </si>
  <si>
    <t>SAI3542</t>
  </si>
  <si>
    <t>RAJ SAVANI</t>
  </si>
  <si>
    <t>SAI3543</t>
  </si>
  <si>
    <t xml:space="preserve"> Deep Madhvani </t>
  </si>
  <si>
    <t>SAI3544</t>
  </si>
  <si>
    <t>NEHA RAJIV KUMAR RAVAL</t>
  </si>
  <si>
    <t>SAI3545</t>
  </si>
  <si>
    <t>AZRA IDRISH PATEL</t>
  </si>
  <si>
    <t>SAI3546</t>
  </si>
  <si>
    <t>SAI3547</t>
  </si>
  <si>
    <t>SAI3548</t>
  </si>
  <si>
    <t>AIYOOB BHAIDU</t>
  </si>
  <si>
    <t>SAI3549</t>
  </si>
  <si>
    <t>AIYOOB B</t>
  </si>
  <si>
    <t>SAI3550</t>
  </si>
  <si>
    <t>SAI3551</t>
  </si>
  <si>
    <t xml:space="preserve"> Pina Patel </t>
  </si>
  <si>
    <t>SAI3552</t>
  </si>
  <si>
    <t xml:space="preserve"> Manjula Rana Mullaly </t>
  </si>
  <si>
    <t>SAI3553</t>
  </si>
  <si>
    <t>YAHYA PATEL</t>
  </si>
  <si>
    <t>SAI3554</t>
  </si>
  <si>
    <t xml:space="preserve"> Nadeem Ghani</t>
  </si>
  <si>
    <t>BOX 2 / IMITATION</t>
  </si>
  <si>
    <t xml:space="preserve"> Ghani Nadeem</t>
  </si>
  <si>
    <t>SAI3555</t>
  </si>
  <si>
    <t>SAI3556</t>
  </si>
  <si>
    <t>KHEMRAJ PRASAD</t>
  </si>
  <si>
    <t>SAI3557</t>
  </si>
  <si>
    <t>K PRASAD</t>
  </si>
  <si>
    <t>SAI3558</t>
  </si>
  <si>
    <t xml:space="preserve"> Amandeep Kaur</t>
  </si>
  <si>
    <t>SAI3559</t>
  </si>
  <si>
    <t xml:space="preserve"> Navdeep Bengag </t>
  </si>
  <si>
    <t>SAI3560</t>
  </si>
  <si>
    <t xml:space="preserve"> Sumaiya Rahman</t>
  </si>
  <si>
    <t>SAI3561</t>
  </si>
  <si>
    <t xml:space="preserve"> Lisa Rozario</t>
  </si>
  <si>
    <t>SAI3562</t>
  </si>
  <si>
    <t>SAI3563</t>
  </si>
  <si>
    <t>MUDASSAR N BALA</t>
  </si>
  <si>
    <t>18/02/2022</t>
  </si>
  <si>
    <t>SAI3564</t>
  </si>
  <si>
    <t xml:space="preserve"> Abdul Samad Vora </t>
  </si>
  <si>
    <t>SAI3565</t>
  </si>
  <si>
    <t xml:space="preserve"> Rehnuma Banu </t>
  </si>
  <si>
    <t>SAI3566</t>
  </si>
  <si>
    <t xml:space="preserve"> Sanjaykumar Tailor</t>
  </si>
  <si>
    <t>SAI3567</t>
  </si>
  <si>
    <t xml:space="preserve"> Asim Patel</t>
  </si>
  <si>
    <t>SAI3568</t>
  </si>
  <si>
    <t xml:space="preserve"> Rutvik Ajay Devilkar</t>
  </si>
  <si>
    <t>SAI3569</t>
  </si>
  <si>
    <t xml:space="preserve"> Hamukh M Patel </t>
  </si>
  <si>
    <t>SAI3570</t>
  </si>
  <si>
    <t xml:space="preserve"> Bilkis Bhoola </t>
  </si>
  <si>
    <t>SAI3571</t>
  </si>
  <si>
    <t xml:space="preserve"> Makiya Ismail Makda </t>
  </si>
  <si>
    <t>SAI3572</t>
  </si>
  <si>
    <t>RIYA BRAHMBHATT</t>
  </si>
  <si>
    <t>SAI3573</t>
  </si>
  <si>
    <t>SIMA SOMADDAR</t>
  </si>
  <si>
    <t>SAI3574</t>
  </si>
  <si>
    <t xml:space="preserve">RUSHIT JASOLIYA </t>
  </si>
  <si>
    <t>SAI3575</t>
  </si>
  <si>
    <t xml:space="preserve"> Sajeda Bhaidu </t>
  </si>
  <si>
    <t>SAI3576</t>
  </si>
  <si>
    <t xml:space="preserve"> Umair Bhaidu </t>
  </si>
  <si>
    <t>SAI3577</t>
  </si>
  <si>
    <t>SAYED SHIRIN</t>
  </si>
  <si>
    <t>SAI3578</t>
  </si>
  <si>
    <t xml:space="preserve"> Ahmed Khulwadia </t>
  </si>
  <si>
    <t>SAI3579</t>
  </si>
  <si>
    <t>KRUTIKKUMAR PARIKH</t>
  </si>
  <si>
    <t>SAI3580</t>
  </si>
  <si>
    <t>BENCY CHACKO</t>
  </si>
  <si>
    <t>SAI3581</t>
  </si>
  <si>
    <t>KINGSLEY JOSEPH</t>
  </si>
  <si>
    <t>SAI3582</t>
  </si>
  <si>
    <t xml:space="preserve"> Vinod M. Bhavsar </t>
  </si>
  <si>
    <t>SAI3583</t>
  </si>
  <si>
    <t xml:space="preserve"> 776081708258
</t>
  </si>
  <si>
    <t xml:space="preserve"> Siddhesh C Akerkar </t>
  </si>
  <si>
    <t>SAI3584</t>
  </si>
  <si>
    <t>MISS RIFAT A JARIWALA</t>
  </si>
  <si>
    <t>SAI3585</t>
  </si>
  <si>
    <t>BHAWNA YASHROY</t>
  </si>
  <si>
    <t>SAI3586</t>
  </si>
  <si>
    <t>PARAS  BHANDERI</t>
  </si>
  <si>
    <t>SAI3587</t>
  </si>
  <si>
    <t>SAI3588</t>
  </si>
  <si>
    <t>SAI3589</t>
  </si>
  <si>
    <t>R TOLANI</t>
  </si>
  <si>
    <t>SAI3590</t>
  </si>
  <si>
    <t>LAURA VASCONCELOS ANTUNES</t>
  </si>
  <si>
    <t xml:space="preserve">BRAZIL </t>
  </si>
  <si>
    <t>SAI3591</t>
  </si>
  <si>
    <t xml:space="preserve"> Parth Mehta</t>
  </si>
  <si>
    <t>SAI3592</t>
  </si>
  <si>
    <t>MINHAAZ PATEL</t>
  </si>
  <si>
    <t>SAI3593</t>
  </si>
  <si>
    <t xml:space="preserve"> Khyati Shah </t>
  </si>
  <si>
    <t>SAI3594</t>
  </si>
  <si>
    <t>SAI3595</t>
  </si>
  <si>
    <t xml:space="preserve"> Muntazir Dhiravi  / Fatime Dhirani </t>
  </si>
  <si>
    <t>SAI3596</t>
  </si>
  <si>
    <t xml:space="preserve"> Ranjit Parmar</t>
  </si>
  <si>
    <t>AMOUNT</t>
  </si>
  <si>
    <t>SAI3597</t>
  </si>
  <si>
    <t xml:space="preserve"> Maher Syeed Kazi </t>
  </si>
  <si>
    <t>BOX1</t>
  </si>
  <si>
    <t>SAI3598</t>
  </si>
  <si>
    <t xml:space="preserve"> Nitin Patel</t>
  </si>
  <si>
    <t>BOX2</t>
  </si>
  <si>
    <t xml:space="preserve"> Patel Nitin</t>
  </si>
  <si>
    <t>SAI3599</t>
  </si>
  <si>
    <t>ASHA ANIL THAKKAR</t>
  </si>
  <si>
    <t>SAI3600</t>
  </si>
  <si>
    <t>RAHIM</t>
  </si>
  <si>
    <t>SAI3601</t>
  </si>
  <si>
    <t xml:space="preserve">A R </t>
  </si>
  <si>
    <t>SAI3602</t>
  </si>
  <si>
    <t>RAHIM A</t>
  </si>
  <si>
    <t>SAI3603</t>
  </si>
  <si>
    <t>A RAHIM</t>
  </si>
  <si>
    <t>SAI3604</t>
  </si>
  <si>
    <t>ABDUR RAHIM</t>
  </si>
  <si>
    <t>SAI3605</t>
  </si>
  <si>
    <t xml:space="preserve">ABDUR R </t>
  </si>
  <si>
    <t>SAI3606</t>
  </si>
  <si>
    <t xml:space="preserve"> Patel Foram </t>
  </si>
  <si>
    <t>SAI3607</t>
  </si>
  <si>
    <t xml:space="preserve"> Yasmin Y. Bhoola </t>
  </si>
  <si>
    <t>SAI3608</t>
  </si>
  <si>
    <t xml:space="preserve"> Patel Mehulkumar Jayeshbhai </t>
  </si>
  <si>
    <t>SAI3609</t>
  </si>
  <si>
    <t xml:space="preserve"> Mrunali Modi </t>
  </si>
  <si>
    <t>SAI3610</t>
  </si>
  <si>
    <t xml:space="preserve"> Kalpeshbhai Rameshchandra Gajjar</t>
  </si>
  <si>
    <t xml:space="preserve"> BOTSWANA</t>
  </si>
  <si>
    <t>SAI3611</t>
  </si>
  <si>
    <t>KALPESHBHAI GAJJAR</t>
  </si>
  <si>
    <t>SAI3612</t>
  </si>
  <si>
    <t>SUESHBHAI KARSHANBHAI PAMBHAR</t>
  </si>
  <si>
    <t>SAI3613</t>
  </si>
  <si>
    <t>SUESHBHAI K PAMBHAR</t>
  </si>
  <si>
    <t>SAI3614</t>
  </si>
  <si>
    <t>KIRAN P MANGROLIA</t>
  </si>
  <si>
    <t>SAI3615</t>
  </si>
  <si>
    <t xml:space="preserve">DIPAKBHAI PAVASHIYA </t>
  </si>
  <si>
    <t>SAI3616</t>
  </si>
  <si>
    <t xml:space="preserve">MANJIBHAI PAVASHIYA </t>
  </si>
  <si>
    <t>19/2/2022</t>
  </si>
  <si>
    <t>SAI3617</t>
  </si>
  <si>
    <t>DAXA SAKARIYA</t>
  </si>
  <si>
    <t>SAI3618</t>
  </si>
  <si>
    <t>SHAH RAMESH</t>
  </si>
  <si>
    <t>SAI3619</t>
  </si>
  <si>
    <t>PURVI SHAH</t>
  </si>
  <si>
    <t xml:space="preserve"> Jagdishbhai Dhameliya</t>
  </si>
  <si>
    <t>SAI3621</t>
  </si>
  <si>
    <t>KESUBHAI DHAMELIYA</t>
  </si>
  <si>
    <t>SAI3622</t>
  </si>
  <si>
    <t>JAYNABEN PATEL</t>
  </si>
  <si>
    <t>SAI3623</t>
  </si>
  <si>
    <t xml:space="preserve"> Mohit Patel </t>
  </si>
  <si>
    <t>SAI3624</t>
  </si>
  <si>
    <t xml:space="preserve"> Mukesh Desai </t>
  </si>
  <si>
    <t>SAI3625</t>
  </si>
  <si>
    <t xml:space="preserve"> HITESH PETIGARA</t>
  </si>
  <si>
    <t>SAI3626</t>
  </si>
  <si>
    <t>DEWANGI NEWASKAR</t>
  </si>
  <si>
    <t>SAI3627</t>
  </si>
  <si>
    <t>RAMI HITESHRI</t>
  </si>
  <si>
    <t>SAI3628</t>
  </si>
  <si>
    <t>HITESHRI RAMI</t>
  </si>
  <si>
    <t>SAI3629</t>
  </si>
  <si>
    <t xml:space="preserve"> Mr Hiteshri R</t>
  </si>
  <si>
    <t>SAI3630</t>
  </si>
  <si>
    <t xml:space="preserve"> Sir Hitshri Rami</t>
  </si>
  <si>
    <t>SAI3631</t>
  </si>
  <si>
    <t xml:space="preserve"> Hiteshri </t>
  </si>
  <si>
    <t>SAI3632</t>
  </si>
  <si>
    <t>DR PARIN SOMANI</t>
  </si>
  <si>
    <t>UK</t>
  </si>
  <si>
    <t>SAI3633</t>
  </si>
  <si>
    <t>BAL HEER</t>
  </si>
  <si>
    <t>SAI3634</t>
  </si>
  <si>
    <t>SONI DILIP H</t>
  </si>
  <si>
    <t>GHANA</t>
  </si>
  <si>
    <t>SAI3635</t>
  </si>
  <si>
    <t>DR GAURI SHETH</t>
  </si>
  <si>
    <t>SAI3636</t>
  </si>
  <si>
    <t>ANDREA MALAM ALEXANDER</t>
  </si>
  <si>
    <t>SAI3637</t>
  </si>
  <si>
    <t>MANOJ CHAWLA</t>
  </si>
  <si>
    <t>IRELAND</t>
  </si>
  <si>
    <t>SAI3638</t>
  </si>
  <si>
    <t>HARMIT AHLUWALIYA BEM</t>
  </si>
  <si>
    <t>SAI3639</t>
  </si>
  <si>
    <t>PRACHETAS BHATNAGAR</t>
  </si>
  <si>
    <t>SAI3640</t>
  </si>
  <si>
    <t xml:space="preserve"> Mr Rami H</t>
  </si>
  <si>
    <t>SAI3641</t>
  </si>
  <si>
    <t xml:space="preserve"> Mr Rami</t>
  </si>
  <si>
    <t>SAI3642</t>
  </si>
  <si>
    <t xml:space="preserve"> RAMI HITESHRI</t>
  </si>
  <si>
    <t>SAI3643</t>
  </si>
  <si>
    <t xml:space="preserve"> HITESHRI RAMI</t>
  </si>
  <si>
    <t>SAI3644</t>
  </si>
  <si>
    <t xml:space="preserve"> Sweta Sharma </t>
  </si>
  <si>
    <t>SAI3645</t>
  </si>
  <si>
    <t xml:space="preserve"> Gurpreet Kaur Mann</t>
  </si>
  <si>
    <t>SAI3646</t>
  </si>
  <si>
    <t>UPENDRA PATEL</t>
  </si>
  <si>
    <t>SAI3647</t>
  </si>
  <si>
    <t xml:space="preserve"> Mittal Zaveri </t>
  </si>
  <si>
    <t>SAI3648</t>
  </si>
  <si>
    <t>KANTILAL KAPADIYA</t>
  </si>
  <si>
    <t>SAI3649</t>
  </si>
  <si>
    <t xml:space="preserve"> ZAIN MOMIN</t>
  </si>
  <si>
    <t>SAI3650</t>
  </si>
  <si>
    <t xml:space="preserve"> Zohra Momin </t>
  </si>
  <si>
    <t>SAI3651</t>
  </si>
  <si>
    <t>AJAY THAKKAR VORA</t>
  </si>
  <si>
    <t>SAI3652</t>
  </si>
  <si>
    <t xml:space="preserve"> Thakkar Vora  Ajay </t>
  </si>
  <si>
    <t>SAI3653</t>
  </si>
  <si>
    <t xml:space="preserve"> Pankaj Thakkar Vora  </t>
  </si>
  <si>
    <t>21/02/2022</t>
  </si>
  <si>
    <t>SAI3654</t>
  </si>
  <si>
    <t>NAZIA YOUSUF KHAN</t>
  </si>
  <si>
    <t>SAI3655</t>
  </si>
  <si>
    <t xml:space="preserve"> JUNAID HANSLOD</t>
  </si>
  <si>
    <t>SAI3656</t>
  </si>
  <si>
    <t>GULAM NABI KOYA</t>
  </si>
  <si>
    <t>SAI3657</t>
  </si>
  <si>
    <t>AKBARALY HATIM</t>
  </si>
  <si>
    <t>SAI3658</t>
  </si>
  <si>
    <t xml:space="preserve"> REENA PHULL</t>
  </si>
  <si>
    <t>SAI3659</t>
  </si>
  <si>
    <t xml:space="preserve">RAJSHREE SHAH </t>
  </si>
  <si>
    <t>SAI3660</t>
  </si>
  <si>
    <t>HARSHIL SHAH</t>
  </si>
  <si>
    <t>SAI3661</t>
  </si>
  <si>
    <t xml:space="preserve"> FALGUNI CHOUDHRY</t>
  </si>
  <si>
    <t>SAI3662</t>
  </si>
  <si>
    <t xml:space="preserve"> PRATIK MEHTA</t>
  </si>
  <si>
    <t xml:space="preserve"> MEHTA PRATIK</t>
  </si>
  <si>
    <t>SAI3663</t>
  </si>
  <si>
    <t xml:space="preserve"> HEMA KUMAR</t>
  </si>
  <si>
    <t>SAI3664</t>
  </si>
  <si>
    <t>KAMAL GOHIL</t>
  </si>
  <si>
    <t>SAI3665</t>
  </si>
  <si>
    <t xml:space="preserve"> SONAL PATEL</t>
  </si>
  <si>
    <t>SAI3666</t>
  </si>
  <si>
    <t>SANKETLUMAR R PATEL</t>
  </si>
  <si>
    <t>SAI3667</t>
  </si>
  <si>
    <t xml:space="preserve"> PARTH DESAI</t>
  </si>
  <si>
    <t>SAI3668</t>
  </si>
  <si>
    <t xml:space="preserve">  MOIN SURYA</t>
  </si>
  <si>
    <t>SAI3669</t>
  </si>
  <si>
    <t xml:space="preserve">AAYUSHI MISRA </t>
  </si>
  <si>
    <t>SAI3670</t>
  </si>
  <si>
    <t>PARMINDER KAUR</t>
  </si>
  <si>
    <t>22/02/2022</t>
  </si>
  <si>
    <t>SAI3671</t>
  </si>
  <si>
    <t>SAI3672</t>
  </si>
  <si>
    <t xml:space="preserve"> Akshay Desai </t>
  </si>
  <si>
    <t>SAI3673</t>
  </si>
  <si>
    <t xml:space="preserve"> Muneef Mohamed </t>
  </si>
  <si>
    <t>SAI3674</t>
  </si>
  <si>
    <t xml:space="preserve">Mohamed Muneef </t>
  </si>
  <si>
    <t>SAI3676</t>
  </si>
  <si>
    <t xml:space="preserve"> Rakiba Swarna </t>
  </si>
  <si>
    <t>SAI3677</t>
  </si>
  <si>
    <t xml:space="preserve"> Rakiba </t>
  </si>
  <si>
    <t>SAI3678</t>
  </si>
  <si>
    <t xml:space="preserve"> Adeshpal Kaur</t>
  </si>
  <si>
    <t>SAI3679</t>
  </si>
  <si>
    <t xml:space="preserve"> Heena Collection </t>
  </si>
  <si>
    <t xml:space="preserve"> Heena  </t>
  </si>
  <si>
    <t>SAI3680</t>
  </si>
  <si>
    <t xml:space="preserve"> Shaheel Patel </t>
  </si>
  <si>
    <t>SAI3681</t>
  </si>
  <si>
    <t xml:space="preserve"> Jyoti Arora </t>
  </si>
  <si>
    <t>SAI3682</t>
  </si>
  <si>
    <t xml:space="preserve"> Patel Shaheel</t>
  </si>
  <si>
    <t>SAI3683</t>
  </si>
  <si>
    <t xml:space="preserve"> P Shaheel</t>
  </si>
  <si>
    <t>SAI3684</t>
  </si>
  <si>
    <t xml:space="preserve"> Shaheel</t>
  </si>
  <si>
    <t>SAI3689</t>
  </si>
  <si>
    <t>KOUBRABAY AKBARALY</t>
  </si>
  <si>
    <t>SAI3690</t>
  </si>
  <si>
    <t>IDRISH A REHMAN NATALI</t>
  </si>
  <si>
    <t>SAI3691</t>
  </si>
  <si>
    <t>SHREEJANA LAMA</t>
  </si>
  <si>
    <t>SAI3692</t>
  </si>
  <si>
    <t xml:space="preserve">SNV FASHION </t>
  </si>
  <si>
    <t>SNV</t>
  </si>
  <si>
    <t>SAI3693</t>
  </si>
  <si>
    <t xml:space="preserve"> Jui Bhavesh Shah </t>
  </si>
  <si>
    <t>SAI3694</t>
  </si>
  <si>
    <t xml:space="preserve">DHRUMIKUMAR JOSHI </t>
  </si>
  <si>
    <t>SAI3695</t>
  </si>
  <si>
    <t>SONIYA DHOLASANIA</t>
  </si>
  <si>
    <t>SAI3696</t>
  </si>
  <si>
    <t>KRISHNA SAREE</t>
  </si>
  <si>
    <t>SAI3697</t>
  </si>
  <si>
    <t>HAYAL BHATT</t>
  </si>
  <si>
    <t>SAI3698</t>
  </si>
  <si>
    <t>SAI3699</t>
  </si>
  <si>
    <t xml:space="preserve"> Sunita Singh </t>
  </si>
  <si>
    <t>SAI3700</t>
  </si>
  <si>
    <t>MUFTAFA AJMERI</t>
  </si>
  <si>
    <t>23/02/2022</t>
  </si>
  <si>
    <t>SAI3701</t>
  </si>
  <si>
    <t xml:space="preserve"> MR MUSTAK A PATEL</t>
  </si>
  <si>
    <t>SAI3702</t>
  </si>
  <si>
    <t>AFIFA ZAKARIYA DESAI</t>
  </si>
  <si>
    <t>SAI3703</t>
  </si>
  <si>
    <t>JIMISHA ARPIT PANCHAL</t>
  </si>
  <si>
    <t>SAI3704</t>
  </si>
  <si>
    <t>DHWANI GANDHI</t>
  </si>
  <si>
    <t>SAI3705</t>
  </si>
  <si>
    <t>FARIDA AYUB MUSA</t>
  </si>
  <si>
    <t>SAI3706</t>
  </si>
  <si>
    <t>SHEHBAZ NORIYA</t>
  </si>
  <si>
    <t>SAI3707</t>
  </si>
  <si>
    <t xml:space="preserve"> JAGRATI LALCHANDANI</t>
  </si>
  <si>
    <t xml:space="preserve"> LALCHANDANI JAGRATI</t>
  </si>
  <si>
    <t>SAI3708</t>
  </si>
  <si>
    <t>JINISHA PATEL</t>
  </si>
  <si>
    <t>SAI3710</t>
  </si>
  <si>
    <t>RICK PATEL</t>
  </si>
  <si>
    <t>SAI3711</t>
  </si>
  <si>
    <t>JAGDISH A PATEL</t>
  </si>
  <si>
    <t>SAI3712</t>
  </si>
  <si>
    <t xml:space="preserve"> ATEKA BHANA</t>
  </si>
  <si>
    <t>SAI3713</t>
  </si>
  <si>
    <t xml:space="preserve"> SAHIL SHAH</t>
  </si>
  <si>
    <t>SAI3714</t>
  </si>
  <si>
    <t xml:space="preserve"> RAHUL PANDE</t>
  </si>
  <si>
    <t>SAI3715</t>
  </si>
  <si>
    <t>VITHAL &amp; JASODA MISTRY</t>
  </si>
  <si>
    <t>SAI3716</t>
  </si>
  <si>
    <t xml:space="preserve"> Dipaben H Rana</t>
  </si>
  <si>
    <t>SAI3717</t>
  </si>
  <si>
    <t xml:space="preserve"> MIHIR G PATEL</t>
  </si>
  <si>
    <t>SAI3718</t>
  </si>
  <si>
    <t xml:space="preserve"> Patel Mihir G </t>
  </si>
  <si>
    <t>SAI3719</t>
  </si>
  <si>
    <t>PRASHANT S NAGA</t>
  </si>
  <si>
    <t>SAI3720</t>
  </si>
  <si>
    <t xml:space="preserve"> Hemant </t>
  </si>
  <si>
    <t>SAI3721</t>
  </si>
  <si>
    <t xml:space="preserve">MISTRY HEMANT </t>
  </si>
  <si>
    <t>SAI3722</t>
  </si>
  <si>
    <t xml:space="preserve"> Hemant R. Mistry </t>
  </si>
  <si>
    <t>SAI3723</t>
  </si>
  <si>
    <t xml:space="preserve">PRASNEEL NAGA </t>
  </si>
  <si>
    <t>SAI3724</t>
  </si>
  <si>
    <t xml:space="preserve"> PATEL PRIYANKABEN</t>
  </si>
  <si>
    <t>SAI3725</t>
  </si>
  <si>
    <t>SAI3726</t>
  </si>
  <si>
    <t xml:space="preserve"> BILAL HAFEJI</t>
  </si>
  <si>
    <t>SAI3727</t>
  </si>
  <si>
    <t xml:space="preserve">Vibha Patel </t>
  </si>
  <si>
    <t>SAI3728</t>
  </si>
  <si>
    <t>FATIMA KADAWAL</t>
  </si>
  <si>
    <t>SAI3729</t>
  </si>
  <si>
    <t xml:space="preserve">SWETA MAVADIA </t>
  </si>
  <si>
    <t>SAI3730</t>
  </si>
  <si>
    <t xml:space="preserve"> Jay Parikh </t>
  </si>
  <si>
    <t>SAI3731</t>
  </si>
  <si>
    <t>SAI3732</t>
  </si>
  <si>
    <t xml:space="preserve">PANKAJ PATEL </t>
  </si>
  <si>
    <t>24/02/2022</t>
  </si>
  <si>
    <t>SAI3733</t>
  </si>
  <si>
    <t xml:space="preserve"> Krushika Shah</t>
  </si>
  <si>
    <t>SAI3734</t>
  </si>
  <si>
    <t xml:space="preserve"> Hitarth Chhaniara</t>
  </si>
  <si>
    <t>SAI3735</t>
  </si>
  <si>
    <t xml:space="preserve">SHREYAS PATEL </t>
  </si>
  <si>
    <r>
      <t xml:space="preserve">SAI3736 / </t>
    </r>
    <r>
      <rPr>
        <sz val="11"/>
        <color rgb="FFFF0000"/>
        <rFont val="Calibri"/>
        <family val="2"/>
        <scheme val="minor"/>
      </rPr>
      <t>776128186096</t>
    </r>
  </si>
  <si>
    <t>Muneef Mohamed</t>
  </si>
  <si>
    <t>SAI3737</t>
  </si>
  <si>
    <t>PRATIK M PATEL</t>
  </si>
  <si>
    <t>SAI3738</t>
  </si>
  <si>
    <t>RAVI BHARAT SHAH</t>
  </si>
  <si>
    <t>SAI3739 / 776128623084</t>
  </si>
  <si>
    <t xml:space="preserve"> Ajay S Patel</t>
  </si>
  <si>
    <t>SAI3740 / 776129481960</t>
  </si>
  <si>
    <t>SAI3741</t>
  </si>
  <si>
    <t xml:space="preserve">YASMIN HIRA </t>
  </si>
  <si>
    <r>
      <t xml:space="preserve">SAI3742 / </t>
    </r>
    <r>
      <rPr>
        <sz val="11"/>
        <color rgb="FFFF0000"/>
        <rFont val="Calibri"/>
        <family val="2"/>
        <scheme val="minor"/>
      </rPr>
      <t>776128750540</t>
    </r>
  </si>
  <si>
    <t xml:space="preserve"> Mr. Aakash Radhakrishnan </t>
  </si>
  <si>
    <t>SAI3743</t>
  </si>
  <si>
    <t>FBA: NITYA ENTERPRISE</t>
  </si>
  <si>
    <t>SAI3744 / 776128665231</t>
  </si>
  <si>
    <t>RAKIBA SWARNA</t>
  </si>
  <si>
    <t>SAI3745 / 776128679683</t>
  </si>
  <si>
    <t xml:space="preserve"> Seema kumar</t>
  </si>
  <si>
    <t>SAI3747</t>
  </si>
  <si>
    <t xml:space="preserve"> Anis Maniar </t>
  </si>
  <si>
    <t>SAI3748</t>
  </si>
  <si>
    <t xml:space="preserve"> Upasana Patel</t>
  </si>
  <si>
    <t>SAI3749 / 776128949634</t>
  </si>
  <si>
    <t>BINAL A MODH</t>
  </si>
  <si>
    <t>SAI3750 / 776128758346</t>
  </si>
  <si>
    <t>NIHAR DANI</t>
  </si>
  <si>
    <t>SAI3751 / 776128968169</t>
  </si>
  <si>
    <t xml:space="preserve">A MODH </t>
  </si>
  <si>
    <t>SAI3752</t>
  </si>
  <si>
    <t xml:space="preserve">DHRUMIKUMAR R PATEL </t>
  </si>
  <si>
    <t>SAI3753</t>
  </si>
  <si>
    <t xml:space="preserve"> RJADBELINA ERIC</t>
  </si>
  <si>
    <t>SAI3754 / 776128812266</t>
  </si>
  <si>
    <t>NIHAR D</t>
  </si>
  <si>
    <t>SAI3755 / 776128330206</t>
  </si>
  <si>
    <t xml:space="preserve">BHAVIKBHAI A SHAH </t>
  </si>
  <si>
    <t>SAI3756 / 776128248098</t>
  </si>
  <si>
    <t xml:space="preserve"> YASH PATEL</t>
  </si>
  <si>
    <t>SAI3757</t>
  </si>
  <si>
    <t xml:space="preserve"> Ghazal  Mehta</t>
  </si>
  <si>
    <t>SAI3758 / 776128133942</t>
  </si>
  <si>
    <t xml:space="preserve"> Kinjal Vipeshchandra Patel</t>
  </si>
  <si>
    <t>SAI3759 / 776128838174</t>
  </si>
  <si>
    <t xml:space="preserve"> ROHIT PATEL</t>
  </si>
  <si>
    <t>SAI3760 / 776128888168</t>
  </si>
  <si>
    <t>JIAMIN CHAUHAN</t>
  </si>
  <si>
    <t>SAI3761</t>
  </si>
  <si>
    <t xml:space="preserve">MAHIMA PREMAL PAREKH </t>
  </si>
  <si>
    <t>SAI3762 / 776128153690</t>
  </si>
  <si>
    <t xml:space="preserve"> MANISHKUMAR K SHAH</t>
  </si>
  <si>
    <t>SAI3763</t>
  </si>
  <si>
    <t>MANISHBHAI SHAH</t>
  </si>
  <si>
    <t>SAI3764 / 776129554400</t>
  </si>
  <si>
    <t xml:space="preserve">JIGAR DAVE </t>
  </si>
  <si>
    <t>SAI3767 / 776128836594</t>
  </si>
  <si>
    <t xml:space="preserve"> 776224918106
</t>
  </si>
  <si>
    <t xml:space="preserve"> Krutika Patel
</t>
  </si>
  <si>
    <t>SAI3768</t>
  </si>
  <si>
    <t xml:space="preserve"> Pritesh M Patel </t>
  </si>
  <si>
    <t>SAI3769 / 776128817990</t>
  </si>
  <si>
    <t>NIYATI PRAJAPATI</t>
  </si>
  <si>
    <t>SAI3770 / 776128267623</t>
  </si>
  <si>
    <t>DIPKUMAR PATEL</t>
  </si>
  <si>
    <t>SAI3771</t>
  </si>
  <si>
    <t>DUSHYANT PATEL</t>
  </si>
  <si>
    <t>SAI3772 / 776128638205</t>
  </si>
  <si>
    <t xml:space="preserve"> PINAL VORA / SUB WAY</t>
  </si>
  <si>
    <t>SAI3773 / 776128713270</t>
  </si>
  <si>
    <t xml:space="preserve"> SEEMA</t>
  </si>
  <si>
    <t>SAI3774 / 776128693140</t>
  </si>
  <si>
    <t xml:space="preserve">S KUMAR </t>
  </si>
  <si>
    <t>SAI3775</t>
  </si>
  <si>
    <t>ALFARSI EITHAR SMOKE CENTRE</t>
  </si>
  <si>
    <t>SAI3776</t>
  </si>
  <si>
    <t xml:space="preserve"> Naushil Prasla </t>
  </si>
  <si>
    <t>SAI3777 / 77629519604</t>
  </si>
  <si>
    <t xml:space="preserve">SUNIL </t>
  </si>
  <si>
    <t>SURINMAE</t>
  </si>
  <si>
    <t>SAI3778</t>
  </si>
  <si>
    <t>SAI3779</t>
  </si>
  <si>
    <t xml:space="preserve">AJMERI MUFTAFA </t>
  </si>
  <si>
    <t>SAI3780</t>
  </si>
  <si>
    <t xml:space="preserve">Muftafa Ajmeri </t>
  </si>
  <si>
    <t>SAI3781</t>
  </si>
  <si>
    <t xml:space="preserve"> Nisha Beoutiq</t>
  </si>
  <si>
    <t>FOOD / BOX2</t>
  </si>
  <si>
    <t>SAI3782 / 776128701715</t>
  </si>
  <si>
    <t xml:space="preserve"> Premji Vekariya</t>
  </si>
  <si>
    <t>FOOD / BOX1</t>
  </si>
  <si>
    <t>SAI3782 / 776128728549</t>
  </si>
  <si>
    <t xml:space="preserve"> 776225358990
</t>
  </si>
  <si>
    <t xml:space="preserve"> PARSHOTTAM VEKARIYA
</t>
  </si>
  <si>
    <t>SAI3783 / 776128730928</t>
  </si>
  <si>
    <t xml:space="preserve"> SULAIMAN SUBIN</t>
  </si>
  <si>
    <t>SAI3784 / 776128305260</t>
  </si>
  <si>
    <t xml:space="preserve">PRAGINI BLAIR </t>
  </si>
  <si>
    <t>SAI3785 / 776128635673</t>
  </si>
  <si>
    <t xml:space="preserve"> TANVI NAGAR</t>
  </si>
  <si>
    <t>SAI3786 / 776128679135</t>
  </si>
  <si>
    <t xml:space="preserve"> JAY C TRIVEDI</t>
  </si>
  <si>
    <t>SAI3787 / 776128860474</t>
  </si>
  <si>
    <t xml:space="preserve"> Dhwavnika Jayeshbhai Patel</t>
  </si>
  <si>
    <t>SAI3788 / 776128115601</t>
  </si>
  <si>
    <t xml:space="preserve"> Shail Ratilal Vekaria</t>
  </si>
  <si>
    <t>SAI3788 / 776128090008</t>
  </si>
  <si>
    <t xml:space="preserve"> V SHAIL RATILAL</t>
  </si>
  <si>
    <t>SAI3789 / 776128654716</t>
  </si>
  <si>
    <t xml:space="preserve"> Patel Nilangkumar</t>
  </si>
  <si>
    <t>SAI3790 / 776128772512</t>
  </si>
  <si>
    <t>AMIT SOPARIA</t>
  </si>
  <si>
    <t>SAI3486</t>
  </si>
  <si>
    <t xml:space="preserve">FOOD/BOX2 </t>
  </si>
  <si>
    <t>SAI3846</t>
  </si>
  <si>
    <t>IMRAN GENDI</t>
  </si>
  <si>
    <t>SAI3847</t>
  </si>
  <si>
    <t xml:space="preserve">JAY GOSWAMI </t>
  </si>
  <si>
    <t>SAI3848</t>
  </si>
  <si>
    <t xml:space="preserve"> KHYATI GOSWAMI</t>
  </si>
  <si>
    <t>SAI3849</t>
  </si>
  <si>
    <t>PROBLEM</t>
  </si>
  <si>
    <t>SAI3850</t>
  </si>
  <si>
    <t>SAI3851</t>
  </si>
  <si>
    <t>Y DAVE</t>
  </si>
  <si>
    <t xml:space="preserve">FOOD/BOX 1 </t>
  </si>
  <si>
    <t xml:space="preserve">SAI3852 </t>
  </si>
  <si>
    <t>KAMALBHAI TRIPATHI</t>
  </si>
  <si>
    <t>FOOD/BOX 2</t>
  </si>
  <si>
    <t>SAI3852</t>
  </si>
  <si>
    <t xml:space="preserve">K TRIPATHI </t>
  </si>
  <si>
    <t>FOOD /BOX 1</t>
  </si>
  <si>
    <t>SAI3853</t>
  </si>
  <si>
    <t>AJAY BHATT</t>
  </si>
  <si>
    <t>FOOD /BOX 2</t>
  </si>
  <si>
    <t>A BHATT</t>
  </si>
  <si>
    <t>SAI3854</t>
  </si>
  <si>
    <t xml:space="preserve">PREYAS K PATEL </t>
  </si>
  <si>
    <t>SAI3855</t>
  </si>
  <si>
    <t>SAI3856</t>
  </si>
  <si>
    <t>YASHSWI DAVE</t>
  </si>
  <si>
    <t>SAI3857</t>
  </si>
  <si>
    <t>KRUTI R LEHENBAUER</t>
  </si>
  <si>
    <t>R LEHENBAUER</t>
  </si>
  <si>
    <t>SAI3858</t>
  </si>
  <si>
    <t xml:space="preserve">KRUTI R LEHENBAUER </t>
  </si>
  <si>
    <t xml:space="preserve">BOX 2 </t>
  </si>
  <si>
    <t>SAI3859</t>
  </si>
  <si>
    <t>DIPAL PATEL</t>
  </si>
  <si>
    <t>SAI3860</t>
  </si>
  <si>
    <t xml:space="preserve"> RACHIT RAJESH PATNI</t>
  </si>
  <si>
    <t>SAI3861</t>
  </si>
  <si>
    <t>PARESH G DEASAI</t>
  </si>
  <si>
    <t>SAI3862</t>
  </si>
  <si>
    <t>SANKET D DESAI</t>
  </si>
  <si>
    <t>SAI3863</t>
  </si>
  <si>
    <t>JESAL PATEL</t>
  </si>
  <si>
    <t>SAI3864</t>
  </si>
  <si>
    <t xml:space="preserve"> SAMAR MUNDHWA</t>
  </si>
  <si>
    <t xml:space="preserve">BOX 1 </t>
  </si>
  <si>
    <t>SAI3865</t>
  </si>
  <si>
    <t>HARSHAD PATEL</t>
  </si>
  <si>
    <t>PATEL HARSHAD</t>
  </si>
  <si>
    <t>SAI3866</t>
  </si>
  <si>
    <t xml:space="preserve"> PARTH H JALAL</t>
  </si>
  <si>
    <t>SAI3867</t>
  </si>
  <si>
    <t>MUSAYEEB L LAKDAWALA</t>
  </si>
  <si>
    <t>SAI3868</t>
  </si>
  <si>
    <t xml:space="preserve"> MR HARSH PATEL</t>
  </si>
  <si>
    <t xml:space="preserve">FOOD/BOX 2 </t>
  </si>
  <si>
    <r>
      <t xml:space="preserve">SAI3868 / </t>
    </r>
    <r>
      <rPr>
        <sz val="11"/>
        <color rgb="FFFF0000"/>
        <rFont val="Calibri"/>
        <family val="2"/>
        <scheme val="minor"/>
      </rPr>
      <t>776181927104</t>
    </r>
  </si>
  <si>
    <t xml:space="preserve"> MR HARSH</t>
  </si>
  <si>
    <t>SAI3869</t>
  </si>
  <si>
    <t>MR DIMPLE DOSHI</t>
  </si>
  <si>
    <t>MR DOSHI</t>
  </si>
  <si>
    <t>SAI3870</t>
  </si>
  <si>
    <t>SAI3871</t>
  </si>
  <si>
    <t xml:space="preserve">ARPAN </t>
  </si>
  <si>
    <t>SAI3872</t>
  </si>
  <si>
    <t>SAI3873</t>
  </si>
  <si>
    <t>ACHINT BHARATKUMAR SHAH</t>
  </si>
  <si>
    <t xml:space="preserve">NEW ZEALAND </t>
  </si>
  <si>
    <t>SAI3874</t>
  </si>
  <si>
    <t>SAAHIL SHAH</t>
  </si>
  <si>
    <t>SAI3875</t>
  </si>
  <si>
    <t>PATEL KHYATI</t>
  </si>
  <si>
    <t>SAI3876</t>
  </si>
  <si>
    <t>SUBIN SULAIMAN</t>
  </si>
  <si>
    <t>SAI3878</t>
  </si>
  <si>
    <t>MILONI JAGHUSTE</t>
  </si>
  <si>
    <t>BOX1/FOOD/IMI</t>
  </si>
  <si>
    <t>SAI3879</t>
  </si>
  <si>
    <t>RUJUL G PAREKH</t>
  </si>
  <si>
    <t>BOX2/FOOD/IMI</t>
  </si>
  <si>
    <t xml:space="preserve"> G PAREKH</t>
  </si>
  <si>
    <t>SAI3880</t>
  </si>
  <si>
    <t>SHYAMAL VAIDYA</t>
  </si>
  <si>
    <t>SAI3885</t>
  </si>
  <si>
    <t>GAGAN MONGA</t>
  </si>
  <si>
    <t>SAI3886</t>
  </si>
  <si>
    <t>SANJAY K TALATHI</t>
  </si>
  <si>
    <t>FOOD / BOX 1</t>
  </si>
  <si>
    <t>SAI3887</t>
  </si>
  <si>
    <t>ANUJ HITENDRA THAKKAR</t>
  </si>
  <si>
    <t>FOOD / BOX 2</t>
  </si>
  <si>
    <t xml:space="preserve"> ANUJ HITENDRA RHAKKAR</t>
  </si>
  <si>
    <t>FOOD / BOX 3</t>
  </si>
  <si>
    <t xml:space="preserve"> THAKKAR ANUJ HITENDRA</t>
  </si>
  <si>
    <t>IMITATION / BOX1</t>
  </si>
  <si>
    <t>SAI3889</t>
  </si>
  <si>
    <t xml:space="preserve"> Monga Gagan </t>
  </si>
  <si>
    <t>IMITATION / BOX2</t>
  </si>
  <si>
    <t xml:space="preserve"> M. Gagan </t>
  </si>
  <si>
    <t>SAI3890</t>
  </si>
  <si>
    <t>MEHUL PRAJAPATI</t>
  </si>
  <si>
    <t>SAI3881</t>
  </si>
  <si>
    <t xml:space="preserve"> ANISHAA PATEL</t>
  </si>
  <si>
    <t>SAI3883</t>
  </si>
  <si>
    <t xml:space="preserve"> VEDANT S PATEL</t>
  </si>
  <si>
    <t>SAI3884</t>
  </si>
  <si>
    <t xml:space="preserve">CHINTAL BEN
</t>
  </si>
  <si>
    <t>SAI3888</t>
  </si>
  <si>
    <t>FOOD/BOX 1</t>
  </si>
  <si>
    <t>SAI3891</t>
  </si>
  <si>
    <t xml:space="preserve">SUFIYAAN I SHAIKH </t>
  </si>
  <si>
    <t>S I SHAIKH</t>
  </si>
  <si>
    <t>SAI3892</t>
  </si>
  <si>
    <t xml:space="preserve">EITHAR ALFARSI
</t>
  </si>
  <si>
    <t>SAI3893</t>
  </si>
  <si>
    <t>KHYATI GOSWAMI</t>
  </si>
  <si>
    <t>K GOSWAMI</t>
  </si>
  <si>
    <t>SAI3894</t>
  </si>
  <si>
    <t xml:space="preserve">PRASHANT CHAUDHARI
</t>
  </si>
  <si>
    <t>SAI3895</t>
  </si>
  <si>
    <t xml:space="preserve">ZAHEDA PATEL
</t>
  </si>
  <si>
    <t>SAI3896</t>
  </si>
  <si>
    <t xml:space="preserve"> ARYAN J BHARWAD</t>
  </si>
  <si>
    <t>ARYAN J BHARWAD</t>
  </si>
  <si>
    <t>SAI3897</t>
  </si>
  <si>
    <t>M PRASAD</t>
  </si>
  <si>
    <t>SAI3898</t>
  </si>
  <si>
    <t xml:space="preserve"> Jitendra Prasad</t>
  </si>
  <si>
    <t>SAI3899</t>
  </si>
  <si>
    <t>DEEP R NAPPALLY</t>
  </si>
  <si>
    <t>SAI3900</t>
  </si>
  <si>
    <t xml:space="preserve"> Bhumika Kadhiwala </t>
  </si>
  <si>
    <t>SAI3901</t>
  </si>
  <si>
    <t>NAISAR LUNAVAT</t>
  </si>
  <si>
    <t>SAI3902</t>
  </si>
  <si>
    <t>NISHIT PATEL</t>
  </si>
  <si>
    <t>SAI3904</t>
  </si>
  <si>
    <t>RITESH PATEL</t>
  </si>
  <si>
    <t>SAI3905</t>
  </si>
  <si>
    <t xml:space="preserve">PATEL DHRUVKUMAR </t>
  </si>
  <si>
    <t>SAI3906</t>
  </si>
  <si>
    <t>DHRUVKUMAR S PATEL</t>
  </si>
  <si>
    <t>SAI3907</t>
  </si>
  <si>
    <t>SAI3908</t>
  </si>
  <si>
    <t>ANITHA VEERALAH</t>
  </si>
  <si>
    <t>SAI3909</t>
  </si>
  <si>
    <t xml:space="preserve"> SWETA SETA</t>
  </si>
  <si>
    <t>SAI3910</t>
  </si>
  <si>
    <t xml:space="preserve"> Saurabh Bipinbhai Modi </t>
  </si>
  <si>
    <t>SAI3911</t>
  </si>
  <si>
    <t>MODI SAURABH BIPINBHAI</t>
  </si>
  <si>
    <t>SAI3912</t>
  </si>
  <si>
    <t xml:space="preserve"> Lajja Saurabh Modi </t>
  </si>
  <si>
    <t>SAI3913</t>
  </si>
  <si>
    <t>VINOD VAGHJIANI</t>
  </si>
  <si>
    <t>SAI3914</t>
  </si>
  <si>
    <t xml:space="preserve"> KETAN PATEL</t>
  </si>
  <si>
    <t>SAI3915</t>
  </si>
  <si>
    <t>SAI3916</t>
  </si>
  <si>
    <t>SAI3917</t>
  </si>
  <si>
    <t xml:space="preserve"> Jill Kaushik Patel </t>
  </si>
  <si>
    <t>SAI3918</t>
  </si>
  <si>
    <t xml:space="preserve"> VAGHJIANI VINOD</t>
  </si>
  <si>
    <t>SAI3919</t>
  </si>
  <si>
    <t>SAI3920</t>
  </si>
  <si>
    <t>JENICE TURNER</t>
  </si>
  <si>
    <t>SAI3921</t>
  </si>
  <si>
    <t xml:space="preserve"> KETAN AMIN</t>
  </si>
  <si>
    <t>SAI3922</t>
  </si>
  <si>
    <t>ATULKUMAR R PATEL</t>
  </si>
  <si>
    <t>SAI3923</t>
  </si>
  <si>
    <t>RUCHIN PATEL</t>
  </si>
  <si>
    <t>SAI3924</t>
  </si>
  <si>
    <t>CHANDNI ODEDRA</t>
  </si>
  <si>
    <t>SAI3925</t>
  </si>
  <si>
    <t xml:space="preserve"> Mayank Patel </t>
  </si>
  <si>
    <t>SAI3927</t>
  </si>
  <si>
    <t xml:space="preserve"> YUSUF MOHMOOD JASAT</t>
  </si>
  <si>
    <t>SAI3928</t>
  </si>
  <si>
    <t>MIMIKSHA DESAI</t>
  </si>
  <si>
    <t>SAI3929</t>
  </si>
  <si>
    <t xml:space="preserve"> Dhwani Manish Gandhi </t>
  </si>
  <si>
    <t>SAI3930</t>
  </si>
  <si>
    <t xml:space="preserve"> Gandhi D.</t>
  </si>
  <si>
    <t>SAI3931</t>
  </si>
  <si>
    <t xml:space="preserve"> Gandhi Dhwani </t>
  </si>
  <si>
    <t>SAI3932</t>
  </si>
  <si>
    <t xml:space="preserve"> G. Dhwani </t>
  </si>
  <si>
    <t>SAI3933</t>
  </si>
  <si>
    <t xml:space="preserve"> Vishal Shah </t>
  </si>
  <si>
    <t>SAI3934</t>
  </si>
  <si>
    <t>NIRAVSINH JHALA</t>
  </si>
  <si>
    <t>N JHALA</t>
  </si>
  <si>
    <t>SAI3935</t>
  </si>
  <si>
    <t xml:space="preserve">VISHWARAJSINH RATHOD </t>
  </si>
  <si>
    <t>GCARGO1</t>
  </si>
  <si>
    <t>GCARGO</t>
  </si>
  <si>
    <t>SANJAYKUMAR C AHIR</t>
  </si>
  <si>
    <t>GCARGO2</t>
  </si>
  <si>
    <t>YAHYA P</t>
  </si>
  <si>
    <t>GCARGO3</t>
  </si>
  <si>
    <t xml:space="preserve"> Sangeeta Charpe </t>
  </si>
  <si>
    <t>GCARGO4</t>
  </si>
  <si>
    <t>Nisha</t>
  </si>
  <si>
    <t>GCARGO5</t>
  </si>
  <si>
    <t xml:space="preserve"> Hayli</t>
  </si>
  <si>
    <t>GCARGO6</t>
  </si>
  <si>
    <t xml:space="preserve"> Saurav</t>
  </si>
  <si>
    <t>GCARGO7</t>
  </si>
  <si>
    <t>GCARGO8</t>
  </si>
  <si>
    <t xml:space="preserve"> Chirag </t>
  </si>
  <si>
    <t>GCARGO9</t>
  </si>
  <si>
    <t>GCARGO10</t>
  </si>
  <si>
    <t>SEAN BODDEN</t>
  </si>
  <si>
    <t>CAYMAN ISLANDS</t>
  </si>
  <si>
    <t>GCARGO11</t>
  </si>
  <si>
    <t xml:space="preserve"> KALPESHBHAI RAMESHCHANDRA GAJJAR</t>
  </si>
  <si>
    <t>GCARGO12</t>
  </si>
  <si>
    <t>GCARGO13</t>
  </si>
  <si>
    <t xml:space="preserve">  TILOTTAMA VAIDYA</t>
  </si>
  <si>
    <t>GCARGO14</t>
  </si>
  <si>
    <t xml:space="preserve"> HARSH T. GORASIA</t>
  </si>
  <si>
    <t>GCARGO16</t>
  </si>
  <si>
    <t>PREETI MAKRUBIYA</t>
  </si>
  <si>
    <t>GCARGO17</t>
  </si>
  <si>
    <t>SALEHA KHALWADIA</t>
  </si>
  <si>
    <t>GCARGO18</t>
  </si>
  <si>
    <t>GCARGO19</t>
  </si>
  <si>
    <t>ILIAS SULEMAN</t>
  </si>
  <si>
    <t>I SULEMAN</t>
  </si>
  <si>
    <t>GCARGO20</t>
  </si>
  <si>
    <t>SHAHID SULEMAN</t>
  </si>
  <si>
    <t>GCARGO21</t>
  </si>
  <si>
    <t>SACHIN SHAH</t>
  </si>
  <si>
    <t>GCARGO22</t>
  </si>
  <si>
    <t>I K AMIN</t>
  </si>
  <si>
    <t>GCARGO23</t>
  </si>
  <si>
    <t>AMANDEEP</t>
  </si>
  <si>
    <t>GCARGO24</t>
  </si>
  <si>
    <t xml:space="preserve"> SARBJIT SANDHU</t>
  </si>
  <si>
    <t>GCARGO25</t>
  </si>
  <si>
    <t xml:space="preserve"> NAVED M PATEL</t>
  </si>
  <si>
    <t>GCARGO26</t>
  </si>
  <si>
    <t>SHAHEENA BHUYAN</t>
  </si>
  <si>
    <t>GCARGO27</t>
  </si>
  <si>
    <t>IBRAHIM VHORA</t>
  </si>
  <si>
    <t>GCARGO28</t>
  </si>
  <si>
    <t>GCARGO29</t>
  </si>
  <si>
    <t xml:space="preserve"> Raj</t>
  </si>
  <si>
    <t>GCARGO30</t>
  </si>
  <si>
    <t xml:space="preserve">AHMED BADREALAM
</t>
  </si>
  <si>
    <t>GCARGO31</t>
  </si>
  <si>
    <t>GCARGO32</t>
  </si>
  <si>
    <t xml:space="preserve"> Kalpu</t>
  </si>
  <si>
    <t>BOX-1</t>
  </si>
  <si>
    <t>GCARGO33</t>
  </si>
  <si>
    <t>FAEZA</t>
  </si>
  <si>
    <t>BOX-2</t>
  </si>
  <si>
    <t>AHMED</t>
  </si>
  <si>
    <t>GCARGO34</t>
  </si>
  <si>
    <t xml:space="preserve">HUSEN NATALI
</t>
  </si>
  <si>
    <t>GCARGO35</t>
  </si>
  <si>
    <t>GCARGO36</t>
  </si>
  <si>
    <t>ROHIT FLAKE</t>
  </si>
  <si>
    <t>GCARGO37</t>
  </si>
  <si>
    <t>GAUTAM</t>
  </si>
  <si>
    <t>GCARGO38</t>
  </si>
  <si>
    <t>RAJENDRA C</t>
  </si>
  <si>
    <t>GCARGO39</t>
  </si>
  <si>
    <t xml:space="preserve"> Nahid Marwadi</t>
  </si>
  <si>
    <t>GCARGO40</t>
  </si>
  <si>
    <t xml:space="preserve"> Shirinbanu</t>
  </si>
  <si>
    <t>GCARGO41</t>
  </si>
  <si>
    <t>SOHEL LAKHI</t>
  </si>
  <si>
    <t>GCARGO42</t>
  </si>
  <si>
    <t xml:space="preserve"> Imran</t>
  </si>
  <si>
    <t>GACRGO43</t>
  </si>
  <si>
    <t xml:space="preserve"> Zaheda Motala</t>
  </si>
  <si>
    <t>GCARGO44</t>
  </si>
  <si>
    <t xml:space="preserve"> A MANSOORI EXCLUSIVE</t>
  </si>
  <si>
    <t>GCARGO45</t>
  </si>
  <si>
    <t xml:space="preserve"> Sourav Dhir</t>
  </si>
  <si>
    <t>IMITATION/FOOD</t>
  </si>
  <si>
    <t>GCARGO46</t>
  </si>
  <si>
    <t>B.M</t>
  </si>
  <si>
    <t>GCARGO47</t>
  </si>
  <si>
    <t>GCARGO48</t>
  </si>
  <si>
    <t>GACRGO49</t>
  </si>
  <si>
    <t xml:space="preserve"> Nitya Enterprise</t>
  </si>
  <si>
    <t>GCARGO50</t>
  </si>
  <si>
    <t>ZAKARIYA DAYA</t>
  </si>
  <si>
    <t>GCARGO51</t>
  </si>
  <si>
    <t>DR HETAL BRAHMBHATT</t>
  </si>
  <si>
    <t>GCARGO52</t>
  </si>
  <si>
    <t xml:space="preserve"> Paresh K.</t>
  </si>
  <si>
    <t>GCARGO53</t>
  </si>
  <si>
    <t>SEJALKUMAR RAMESHCHANDRA</t>
  </si>
  <si>
    <t>GCARGO54</t>
  </si>
  <si>
    <t>SEJALKUMAR R</t>
  </si>
  <si>
    <t>GCARGO55</t>
  </si>
  <si>
    <t>GCARGO56</t>
  </si>
  <si>
    <t>HAWA BIBI HANS</t>
  </si>
  <si>
    <t>GCARGO57</t>
  </si>
  <si>
    <t>MR UMAR HANS</t>
  </si>
  <si>
    <t>old balance</t>
  </si>
</sst>
</file>

<file path=xl/styles.xml><?xml version="1.0" encoding="utf-8"?>
<styleSheet xmlns="http://schemas.openxmlformats.org/spreadsheetml/2006/main">
  <numFmts count="2">
    <numFmt numFmtId="164" formatCode="0_);\(0\)"/>
    <numFmt numFmtId="165" formatCode="0.00_);\(0.00\)"/>
  </numFmts>
  <fonts count="2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mbria"/>
      <family val="1"/>
    </font>
    <font>
      <sz val="12"/>
      <color rgb="FFFF0000"/>
      <name val="Cambria"/>
      <family val="1"/>
    </font>
    <font>
      <sz val="13"/>
      <name val="Cambria"/>
      <family val="1"/>
    </font>
    <font>
      <b/>
      <sz val="13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4" tint="0.59999389629810485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7">
    <xf numFmtId="0" fontId="0" fillId="0" borderId="0" xfId="0"/>
    <xf numFmtId="0" fontId="3" fillId="2" borderId="0" xfId="0" applyFont="1" applyFill="1"/>
    <xf numFmtId="14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4" borderId="0" xfId="0" applyFont="1" applyFill="1"/>
    <xf numFmtId="14" fontId="4" fillId="5" borderId="2" xfId="0" applyNumberFormat="1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1" fontId="0" fillId="5" borderId="2" xfId="0" applyNumberFormat="1" applyFont="1" applyFill="1" applyBorder="1" applyAlignment="1">
      <alignment horizontal="center"/>
    </xf>
    <xf numFmtId="164" fontId="5" fillId="5" borderId="2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3" borderId="2" xfId="0" applyFill="1" applyBorder="1"/>
    <xf numFmtId="0" fontId="0" fillId="7" borderId="2" xfId="0" applyFill="1" applyBorder="1"/>
    <xf numFmtId="0" fontId="0" fillId="7" borderId="0" xfId="0" applyFill="1"/>
    <xf numFmtId="0" fontId="4" fillId="5" borderId="2" xfId="0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164" fontId="7" fillId="5" borderId="2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5" fillId="5" borderId="2" xfId="0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1" fontId="9" fillId="5" borderId="2" xfId="0" applyNumberFormat="1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164" fontId="9" fillId="5" borderId="1" xfId="0" applyNumberFormat="1" applyFont="1" applyFill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14" fontId="5" fillId="5" borderId="2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14" fontId="5" fillId="8" borderId="2" xfId="0" applyNumberFormat="1" applyFont="1" applyFill="1" applyBorder="1"/>
    <xf numFmtId="1" fontId="3" fillId="8" borderId="2" xfId="0" applyNumberFormat="1" applyFont="1" applyFill="1" applyBorder="1"/>
    <xf numFmtId="164" fontId="5" fillId="8" borderId="2" xfId="0" applyNumberFormat="1" applyFont="1" applyFill="1" applyBorder="1" applyAlignment="1">
      <alignment horizontal="center" vertical="center"/>
    </xf>
    <xf numFmtId="164" fontId="5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/>
    <xf numFmtId="0" fontId="3" fillId="8" borderId="2" xfId="0" applyFont="1" applyFill="1" applyBorder="1" applyAlignment="1">
      <alignment horizontal="center"/>
    </xf>
    <xf numFmtId="0" fontId="3" fillId="8" borderId="2" xfId="0" applyFont="1" applyFill="1" applyBorder="1"/>
    <xf numFmtId="14" fontId="5" fillId="5" borderId="2" xfId="0" applyNumberFormat="1" applyFont="1" applyFill="1" applyBorder="1"/>
    <xf numFmtId="1" fontId="3" fillId="5" borderId="2" xfId="0" applyNumberFormat="1" applyFont="1" applyFill="1" applyBorder="1"/>
    <xf numFmtId="0" fontId="3" fillId="4" borderId="1" xfId="0" applyFont="1" applyFill="1" applyBorder="1"/>
    <xf numFmtId="0" fontId="3" fillId="4" borderId="2" xfId="0" applyFont="1" applyFill="1" applyBorder="1" applyAlignment="1">
      <alignment horizontal="center"/>
    </xf>
    <xf numFmtId="0" fontId="3" fillId="9" borderId="2" xfId="0" applyFont="1" applyFill="1" applyBorder="1"/>
    <xf numFmtId="14" fontId="3" fillId="5" borderId="0" xfId="0" applyNumberFormat="1" applyFont="1" applyFill="1" applyAlignment="1">
      <alignment horizontal="center" vertical="center"/>
    </xf>
    <xf numFmtId="164" fontId="4" fillId="5" borderId="2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6" borderId="2" xfId="0" applyFill="1" applyBorder="1"/>
    <xf numFmtId="0" fontId="0" fillId="9" borderId="2" xfId="0" applyFill="1" applyBorder="1"/>
    <xf numFmtId="0" fontId="12" fillId="5" borderId="2" xfId="0" applyFont="1" applyFill="1" applyBorder="1"/>
    <xf numFmtId="165" fontId="6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/>
    <xf numFmtId="164" fontId="5" fillId="6" borderId="2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2" xfId="0" applyFont="1" applyFill="1" applyBorder="1"/>
    <xf numFmtId="14" fontId="4" fillId="5" borderId="2" xfId="0" applyNumberFormat="1" applyFont="1" applyFill="1" applyBorder="1"/>
    <xf numFmtId="0" fontId="0" fillId="5" borderId="2" xfId="0" applyFill="1" applyBorder="1"/>
    <xf numFmtId="0" fontId="1" fillId="6" borderId="1" xfId="0" applyFont="1" applyFill="1" applyBorder="1"/>
    <xf numFmtId="0" fontId="1" fillId="6" borderId="2" xfId="0" applyFont="1" applyFill="1" applyBorder="1" applyAlignment="1">
      <alignment horizontal="center"/>
    </xf>
    <xf numFmtId="164" fontId="7" fillId="5" borderId="2" xfId="0" applyNumberFormat="1" applyFont="1" applyFill="1" applyBorder="1"/>
    <xf numFmtId="0" fontId="3" fillId="6" borderId="1" xfId="0" applyFont="1" applyFill="1" applyBorder="1"/>
    <xf numFmtId="0" fontId="10" fillId="6" borderId="1" xfId="0" applyFont="1" applyFill="1" applyBorder="1"/>
    <xf numFmtId="0" fontId="8" fillId="6" borderId="1" xfId="0" applyFont="1" applyFill="1" applyBorder="1"/>
    <xf numFmtId="0" fontId="0" fillId="6" borderId="1" xfId="0" applyFill="1" applyBorder="1"/>
    <xf numFmtId="14" fontId="5" fillId="8" borderId="2" xfId="0" applyNumberFormat="1" applyFont="1" applyFill="1" applyBorder="1" applyAlignment="1">
      <alignment horizontal="center"/>
    </xf>
    <xf numFmtId="0" fontId="13" fillId="8" borderId="2" xfId="0" applyFont="1" applyFill="1" applyBorder="1" applyAlignment="1">
      <alignment horizontal="center" vertical="center"/>
    </xf>
    <xf numFmtId="165" fontId="6" fillId="8" borderId="1" xfId="0" applyNumberFormat="1" applyFont="1" applyFill="1" applyBorder="1" applyAlignment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165" fontId="6" fillId="4" borderId="2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1" fontId="0" fillId="5" borderId="2" xfId="0" applyNumberFormat="1" applyFont="1" applyFill="1" applyBorder="1"/>
    <xf numFmtId="0" fontId="0" fillId="4" borderId="2" xfId="0" applyFill="1" applyBorder="1"/>
    <xf numFmtId="0" fontId="4" fillId="5" borderId="2" xfId="0" applyFont="1" applyFill="1" applyBorder="1"/>
    <xf numFmtId="1" fontId="3" fillId="5" borderId="2" xfId="0" applyNumberFormat="1" applyFont="1" applyFill="1" applyBorder="1" applyAlignment="1">
      <alignment horizontal="center"/>
    </xf>
    <xf numFmtId="0" fontId="3" fillId="6" borderId="2" xfId="0" applyFont="1" applyFill="1" applyBorder="1"/>
    <xf numFmtId="0" fontId="3" fillId="10" borderId="2" xfId="0" applyFont="1" applyFill="1" applyBorder="1"/>
    <xf numFmtId="0" fontId="3" fillId="10" borderId="0" xfId="0" applyFont="1" applyFill="1"/>
    <xf numFmtId="0" fontId="4" fillId="5" borderId="3" xfId="0" applyFont="1" applyFill="1" applyBorder="1"/>
    <xf numFmtId="1" fontId="0" fillId="5" borderId="3" xfId="0" applyNumberFormat="1" applyFont="1" applyFill="1" applyBorder="1"/>
    <xf numFmtId="164" fontId="5" fillId="5" borderId="3" xfId="0" applyNumberFormat="1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14" fontId="3" fillId="5" borderId="2" xfId="0" applyNumberFormat="1" applyFont="1" applyFill="1" applyBorder="1"/>
    <xf numFmtId="0" fontId="3" fillId="0" borderId="1" xfId="0" applyFont="1" applyFill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3" fillId="0" borderId="0" xfId="0" applyFont="1" applyFill="1"/>
    <xf numFmtId="14" fontId="0" fillId="5" borderId="2" xfId="0" applyNumberFormat="1" applyFill="1" applyBorder="1"/>
    <xf numFmtId="164" fontId="4" fillId="5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0" xfId="0" applyFill="1"/>
    <xf numFmtId="164" fontId="0" fillId="5" borderId="2" xfId="0" applyNumberFormat="1" applyFill="1" applyBorder="1"/>
    <xf numFmtId="164" fontId="4" fillId="5" borderId="1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/>
    <xf numFmtId="0" fontId="0" fillId="8" borderId="2" xfId="0" applyFill="1" applyBorder="1"/>
    <xf numFmtId="0" fontId="0" fillId="8" borderId="2" xfId="0" applyFill="1" applyBorder="1" applyAlignment="1">
      <alignment horizontal="center"/>
    </xf>
    <xf numFmtId="0" fontId="8" fillId="8" borderId="2" xfId="0" applyFont="1" applyFill="1" applyBorder="1"/>
    <xf numFmtId="164" fontId="3" fillId="5" borderId="1" xfId="0" applyNumberFormat="1" applyFont="1" applyFill="1" applyBorder="1"/>
    <xf numFmtId="0" fontId="3" fillId="7" borderId="1" xfId="0" applyFont="1" applyFill="1" applyBorder="1"/>
    <xf numFmtId="0" fontId="3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0" xfId="0" applyFill="1"/>
    <xf numFmtId="0" fontId="1" fillId="5" borderId="2" xfId="0" applyFont="1" applyFill="1" applyBorder="1"/>
    <xf numFmtId="2" fontId="5" fillId="6" borderId="1" xfId="0" applyNumberFormat="1" applyFont="1" applyFill="1" applyBorder="1" applyAlignment="1">
      <alignment horizontal="center" vertical="center"/>
    </xf>
    <xf numFmtId="1" fontId="5" fillId="6" borderId="2" xfId="0" applyNumberFormat="1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4" fontId="0" fillId="8" borderId="2" xfId="0" applyNumberFormat="1" applyFill="1" applyBorder="1"/>
    <xf numFmtId="0" fontId="2" fillId="8" borderId="2" xfId="0" applyFont="1" applyFill="1" applyBorder="1"/>
    <xf numFmtId="14" fontId="3" fillId="5" borderId="2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7" fillId="6" borderId="2" xfId="0" applyNumberFormat="1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0" fillId="8" borderId="0" xfId="0" applyFill="1"/>
    <xf numFmtId="0" fontId="0" fillId="8" borderId="1" xfId="0" applyFill="1" applyBorder="1"/>
    <xf numFmtId="164" fontId="3" fillId="5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165" fontId="7" fillId="6" borderId="1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4" fontId="9" fillId="5" borderId="2" xfId="0" applyNumberFormat="1" applyFont="1" applyFill="1" applyBorder="1"/>
    <xf numFmtId="165" fontId="7" fillId="5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1" fontId="16" fillId="5" borderId="2" xfId="0" applyNumberFormat="1" applyFont="1" applyFill="1" applyBorder="1"/>
    <xf numFmtId="1" fontId="14" fillId="5" borderId="2" xfId="0" applyNumberFormat="1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/>
    </xf>
    <xf numFmtId="14" fontId="15" fillId="5" borderId="2" xfId="0" applyNumberFormat="1" applyFont="1" applyFill="1" applyBorder="1"/>
    <xf numFmtId="1" fontId="5" fillId="5" borderId="2" xfId="0" applyNumberFormat="1" applyFont="1" applyFill="1" applyBorder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 vertical="center"/>
    </xf>
    <xf numFmtId="0" fontId="3" fillId="11" borderId="0" xfId="0" applyFont="1" applyFill="1"/>
    <xf numFmtId="0" fontId="3" fillId="11" borderId="2" xfId="0" applyFont="1" applyFill="1" applyBorder="1" applyAlignment="1">
      <alignment horizontal="center"/>
    </xf>
    <xf numFmtId="0" fontId="3" fillId="11" borderId="2" xfId="0" applyFont="1" applyFill="1" applyBorder="1"/>
    <xf numFmtId="165" fontId="7" fillId="5" borderId="2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3" fillId="5" borderId="0" xfId="0" applyFont="1" applyFill="1"/>
    <xf numFmtId="0" fontId="5" fillId="11" borderId="1" xfId="0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 wrapText="1"/>
    </xf>
    <xf numFmtId="164" fontId="5" fillId="6" borderId="2" xfId="0" applyNumberFormat="1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14" fontId="9" fillId="8" borderId="2" xfId="0" applyNumberFormat="1" applyFont="1" applyFill="1" applyBorder="1"/>
    <xf numFmtId="0" fontId="12" fillId="8" borderId="2" xfId="0" applyFont="1" applyFill="1" applyBorder="1"/>
    <xf numFmtId="0" fontId="14" fillId="8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165" fontId="7" fillId="8" borderId="2" xfId="0" applyNumberFormat="1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14" fontId="3" fillId="8" borderId="2" xfId="0" applyNumberFormat="1" applyFont="1" applyFill="1" applyBorder="1"/>
    <xf numFmtId="0" fontId="3" fillId="12" borderId="2" xfId="0" applyFont="1" applyFill="1" applyBorder="1"/>
    <xf numFmtId="14" fontId="4" fillId="13" borderId="2" xfId="0" applyNumberFormat="1" applyFont="1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18" fillId="13" borderId="2" xfId="0" applyFont="1" applyFill="1" applyBorder="1" applyAlignment="1">
      <alignment horizontal="center" vertical="center"/>
    </xf>
    <xf numFmtId="164" fontId="5" fillId="13" borderId="2" xfId="0" applyNumberFormat="1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165" fontId="7" fillId="13" borderId="2" xfId="0" applyNumberFormat="1" applyFont="1" applyFill="1" applyBorder="1" applyAlignment="1">
      <alignment horizontal="center" vertical="center"/>
    </xf>
    <xf numFmtId="164" fontId="5" fillId="13" borderId="1" xfId="0" applyNumberFormat="1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3" fillId="13" borderId="2" xfId="0" applyFont="1" applyFill="1" applyBorder="1"/>
    <xf numFmtId="0" fontId="3" fillId="13" borderId="2" xfId="0" applyFont="1" applyFill="1" applyBorder="1" applyAlignment="1">
      <alignment horizontal="center"/>
    </xf>
    <xf numFmtId="14" fontId="3" fillId="6" borderId="2" xfId="0" applyNumberFormat="1" applyFont="1" applyFill="1" applyBorder="1"/>
    <xf numFmtId="164" fontId="19" fillId="13" borderId="2" xfId="0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0" fillId="5" borderId="0" xfId="0" applyFill="1"/>
    <xf numFmtId="0" fontId="0" fillId="0" borderId="2" xfId="0" applyBorder="1"/>
    <xf numFmtId="164" fontId="4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4" fontId="3" fillId="4" borderId="2" xfId="0" applyNumberFormat="1" applyFont="1" applyFill="1" applyBorder="1"/>
    <xf numFmtId="165" fontId="7" fillId="13" borderId="1" xfId="0" applyNumberFormat="1" applyFont="1" applyFill="1" applyBorder="1" applyAlignment="1">
      <alignment horizontal="center" vertical="center"/>
    </xf>
    <xf numFmtId="0" fontId="20" fillId="13" borderId="2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165" fontId="6" fillId="13" borderId="2" xfId="0" applyNumberFormat="1" applyFont="1" applyFill="1" applyBorder="1" applyAlignment="1">
      <alignment horizontal="center" vertical="center"/>
    </xf>
    <xf numFmtId="164" fontId="6" fillId="13" borderId="2" xfId="0" applyNumberFormat="1" applyFont="1" applyFill="1" applyBorder="1" applyAlignment="1">
      <alignment horizontal="center" vertical="center"/>
    </xf>
    <xf numFmtId="164" fontId="3" fillId="5" borderId="2" xfId="0" applyNumberFormat="1" applyFont="1" applyFill="1" applyBorder="1"/>
    <xf numFmtId="14" fontId="0" fillId="0" borderId="2" xfId="0" applyNumberFormat="1" applyBorder="1"/>
    <xf numFmtId="0" fontId="0" fillId="0" borderId="2" xfId="0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165" fontId="7" fillId="0" borderId="2" xfId="0" applyNumberFormat="1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164" fontId="3" fillId="8" borderId="2" xfId="0" applyNumberFormat="1" applyFont="1" applyFill="1" applyBorder="1"/>
    <xf numFmtId="0" fontId="2" fillId="0" borderId="2" xfId="0" applyFont="1" applyBorder="1" applyAlignment="1">
      <alignment horizontal="center"/>
    </xf>
    <xf numFmtId="164" fontId="0" fillId="5" borderId="0" xfId="0" applyNumberFormat="1" applyFill="1"/>
    <xf numFmtId="14" fontId="4" fillId="0" borderId="2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11" borderId="2" xfId="0" applyNumberFormat="1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3" fillId="9" borderId="3" xfId="0" applyFont="1" applyFill="1" applyBorder="1"/>
    <xf numFmtId="0" fontId="0" fillId="13" borderId="0" xfId="0" applyFill="1"/>
    <xf numFmtId="0" fontId="3" fillId="13" borderId="0" xfId="0" applyFont="1" applyFill="1" applyBorder="1"/>
    <xf numFmtId="0" fontId="3" fillId="13" borderId="0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3" fillId="13" borderId="5" xfId="0" applyFont="1" applyFill="1" applyBorder="1"/>
    <xf numFmtId="0" fontId="3" fillId="13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3" xfId="0" applyFont="1" applyFill="1" applyBorder="1"/>
    <xf numFmtId="0" fontId="16" fillId="0" borderId="2" xfId="0" applyFont="1" applyBorder="1" applyAlignment="1">
      <alignment horizontal="center" vertical="center"/>
    </xf>
    <xf numFmtId="14" fontId="4" fillId="4" borderId="2" xfId="0" applyNumberFormat="1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165" fontId="7" fillId="4" borderId="2" xfId="0" applyNumberFormat="1" applyFont="1" applyFill="1" applyBorder="1" applyAlignment="1">
      <alignment horizontal="center" vertical="center"/>
    </xf>
    <xf numFmtId="14" fontId="4" fillId="10" borderId="2" xfId="0" applyNumberFormat="1" applyFont="1" applyFill="1" applyBorder="1" applyAlignment="1">
      <alignment horizontal="center"/>
    </xf>
    <xf numFmtId="0" fontId="20" fillId="10" borderId="2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center"/>
    </xf>
    <xf numFmtId="165" fontId="7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/>
    </xf>
    <xf numFmtId="14" fontId="21" fillId="13" borderId="2" xfId="0" applyNumberFormat="1" applyFont="1" applyFill="1" applyBorder="1" applyAlignment="1">
      <alignment horizontal="center"/>
    </xf>
    <xf numFmtId="0" fontId="22" fillId="13" borderId="2" xfId="0" applyFont="1" applyFill="1" applyBorder="1" applyAlignment="1">
      <alignment horizontal="center" vertical="center"/>
    </xf>
    <xf numFmtId="164" fontId="23" fillId="13" borderId="2" xfId="0" applyNumberFormat="1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3" fillId="10" borderId="3" xfId="0" applyFont="1" applyFill="1" applyBorder="1"/>
    <xf numFmtId="0" fontId="3" fillId="14" borderId="3" xfId="0" applyFont="1" applyFill="1" applyBorder="1"/>
    <xf numFmtId="14" fontId="0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6" fillId="13" borderId="2" xfId="0" applyFont="1" applyFill="1" applyBorder="1" applyAlignment="1">
      <alignment horizontal="center" vertical="center"/>
    </xf>
    <xf numFmtId="0" fontId="3" fillId="15" borderId="3" xfId="0" applyFont="1" applyFill="1" applyBorder="1"/>
    <xf numFmtId="14" fontId="21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165" fontId="6" fillId="0" borderId="2" xfId="0" applyNumberFormat="1" applyFont="1" applyFill="1" applyBorder="1" applyAlignment="1">
      <alignment horizontal="center" vertical="center"/>
    </xf>
    <xf numFmtId="0" fontId="3" fillId="16" borderId="6" xfId="0" applyFont="1" applyFill="1" applyBorder="1"/>
    <xf numFmtId="14" fontId="21" fillId="8" borderId="2" xfId="0" applyNumberFormat="1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 vertical="center"/>
    </xf>
    <xf numFmtId="164" fontId="4" fillId="8" borderId="2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top"/>
    </xf>
    <xf numFmtId="0" fontId="4" fillId="8" borderId="2" xfId="0" applyFont="1" applyFill="1" applyBorder="1" applyAlignment="1">
      <alignment horizontal="center" vertical="center"/>
    </xf>
    <xf numFmtId="14" fontId="20" fillId="0" borderId="2" xfId="0" applyNumberFormat="1" applyFont="1" applyBorder="1"/>
    <xf numFmtId="14" fontId="21" fillId="17" borderId="2" xfId="0" applyNumberFormat="1" applyFont="1" applyFill="1" applyBorder="1" applyAlignment="1">
      <alignment horizontal="center"/>
    </xf>
    <xf numFmtId="0" fontId="18" fillId="17" borderId="2" xfId="0" applyFont="1" applyFill="1" applyBorder="1" applyAlignment="1">
      <alignment horizontal="center" vertical="center"/>
    </xf>
    <xf numFmtId="0" fontId="14" fillId="17" borderId="2" xfId="0" applyFont="1" applyFill="1" applyBorder="1" applyAlignment="1">
      <alignment horizontal="center" vertical="center"/>
    </xf>
    <xf numFmtId="164" fontId="5" fillId="17" borderId="2" xfId="0" applyNumberFormat="1" applyFont="1" applyFill="1" applyBorder="1" applyAlignment="1">
      <alignment horizontal="center" vertical="center"/>
    </xf>
    <xf numFmtId="165" fontId="6" fillId="17" borderId="2" xfId="0" applyNumberFormat="1" applyFont="1" applyFill="1" applyBorder="1" applyAlignment="1">
      <alignment horizontal="center" vertical="center"/>
    </xf>
    <xf numFmtId="0" fontId="3" fillId="17" borderId="2" xfId="0" applyFont="1" applyFill="1" applyBorder="1"/>
    <xf numFmtId="0" fontId="3" fillId="17" borderId="2" xfId="0" applyFont="1" applyFill="1" applyBorder="1" applyAlignment="1">
      <alignment horizontal="center"/>
    </xf>
    <xf numFmtId="0" fontId="3" fillId="17" borderId="3" xfId="0" applyFont="1" applyFill="1" applyBorder="1"/>
    <xf numFmtId="0" fontId="3" fillId="18" borderId="2" xfId="0" applyFont="1" applyFill="1" applyBorder="1"/>
    <xf numFmtId="14" fontId="21" fillId="12" borderId="2" xfId="0" applyNumberFormat="1" applyFont="1" applyFill="1" applyBorder="1" applyAlignment="1">
      <alignment horizontal="center"/>
    </xf>
    <xf numFmtId="0" fontId="18" fillId="12" borderId="2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164" fontId="5" fillId="12" borderId="2" xfId="0" applyNumberFormat="1" applyFont="1" applyFill="1" applyBorder="1" applyAlignment="1">
      <alignment horizontal="center" vertical="center"/>
    </xf>
    <xf numFmtId="165" fontId="6" fillId="12" borderId="2" xfId="0" applyNumberFormat="1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/>
    </xf>
    <xf numFmtId="0" fontId="3" fillId="12" borderId="3" xfId="0" applyFont="1" applyFill="1" applyBorder="1"/>
    <xf numFmtId="164" fontId="19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14" fontId="21" fillId="2" borderId="2" xfId="0" applyNumberFormat="1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/>
    <xf numFmtId="14" fontId="21" fillId="19" borderId="2" xfId="0" applyNumberFormat="1" applyFont="1" applyFill="1" applyBorder="1" applyAlignment="1">
      <alignment horizontal="center"/>
    </xf>
    <xf numFmtId="0" fontId="18" fillId="19" borderId="2" xfId="0" applyFont="1" applyFill="1" applyBorder="1" applyAlignment="1">
      <alignment horizontal="center" vertical="center"/>
    </xf>
    <xf numFmtId="0" fontId="10" fillId="19" borderId="2" xfId="0" applyFont="1" applyFill="1" applyBorder="1" applyAlignment="1">
      <alignment horizontal="center" vertical="center"/>
    </xf>
    <xf numFmtId="164" fontId="4" fillId="19" borderId="2" xfId="0" applyNumberFormat="1" applyFont="1" applyFill="1" applyBorder="1" applyAlignment="1">
      <alignment horizontal="center" vertical="center"/>
    </xf>
    <xf numFmtId="14" fontId="5" fillId="19" borderId="2" xfId="0" applyNumberFormat="1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top"/>
    </xf>
    <xf numFmtId="0" fontId="5" fillId="19" borderId="2" xfId="0" applyFont="1" applyFill="1" applyBorder="1" applyAlignment="1">
      <alignment horizontal="center" vertical="center"/>
    </xf>
    <xf numFmtId="0" fontId="4" fillId="19" borderId="2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center"/>
    </xf>
    <xf numFmtId="164" fontId="24" fillId="2" borderId="2" xfId="0" applyNumberFormat="1" applyFont="1" applyFill="1" applyBorder="1" applyAlignment="1">
      <alignment horizontal="center" vertical="center"/>
    </xf>
    <xf numFmtId="14" fontId="24" fillId="2" borderId="2" xfId="0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top"/>
    </xf>
    <xf numFmtId="0" fontId="24" fillId="2" borderId="2" xfId="0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3" fillId="0" borderId="2" xfId="0" applyNumberFormat="1" applyFont="1" applyBorder="1" applyAlignment="1">
      <alignment horizontal="center"/>
    </xf>
    <xf numFmtId="14" fontId="4" fillId="0" borderId="2" xfId="0" applyNumberFormat="1" applyFont="1" applyFill="1" applyBorder="1" applyAlignment="1">
      <alignment horizontal="center"/>
    </xf>
    <xf numFmtId="14" fontId="5" fillId="0" borderId="2" xfId="0" applyNumberFormat="1" applyFont="1" applyFill="1" applyBorder="1" applyAlignment="1">
      <alignment horizontal="center"/>
    </xf>
    <xf numFmtId="0" fontId="10" fillId="0" borderId="2" xfId="0" applyFont="1" applyBorder="1"/>
    <xf numFmtId="14" fontId="5" fillId="12" borderId="2" xfId="0" applyNumberFormat="1" applyFont="1" applyFill="1" applyBorder="1" applyAlignment="1">
      <alignment horizontal="center"/>
    </xf>
    <xf numFmtId="0" fontId="10" fillId="12" borderId="2" xfId="0" applyFont="1" applyFill="1" applyBorder="1"/>
    <xf numFmtId="164" fontId="4" fillId="12" borderId="2" xfId="0" applyNumberFormat="1" applyFont="1" applyFill="1" applyBorder="1" applyAlignment="1">
      <alignment horizontal="center" vertical="center"/>
    </xf>
    <xf numFmtId="14" fontId="5" fillId="12" borderId="2" xfId="0" applyNumberFormat="1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top"/>
    </xf>
    <xf numFmtId="0" fontId="5" fillId="12" borderId="2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164" fontId="20" fillId="8" borderId="2" xfId="0" applyNumberFormat="1" applyFont="1" applyFill="1" applyBorder="1" applyAlignment="1">
      <alignment horizontal="center" vertical="center"/>
    </xf>
    <xf numFmtId="14" fontId="21" fillId="4" borderId="2" xfId="0" applyNumberFormat="1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 vertical="center"/>
    </xf>
    <xf numFmtId="164" fontId="7" fillId="8" borderId="2" xfId="0" applyNumberFormat="1" applyFont="1" applyFill="1" applyBorder="1" applyAlignment="1">
      <alignment horizontal="center" vertical="center"/>
    </xf>
    <xf numFmtId="164" fontId="24" fillId="0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/>
    <xf numFmtId="164" fontId="25" fillId="0" borderId="2" xfId="0" applyNumberFormat="1" applyFont="1" applyFill="1" applyBorder="1" applyAlignment="1">
      <alignment horizontal="center" vertical="center"/>
    </xf>
    <xf numFmtId="14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top"/>
    </xf>
    <xf numFmtId="0" fontId="24" fillId="0" borderId="2" xfId="0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/>
    </xf>
    <xf numFmtId="0" fontId="3" fillId="4" borderId="6" xfId="0" applyFont="1" applyFill="1" applyBorder="1"/>
    <xf numFmtId="14" fontId="21" fillId="20" borderId="2" xfId="0" applyNumberFormat="1" applyFont="1" applyFill="1" applyBorder="1" applyAlignment="1">
      <alignment horizontal="center"/>
    </xf>
    <xf numFmtId="0" fontId="18" fillId="20" borderId="2" xfId="0" applyFont="1" applyFill="1" applyBorder="1" applyAlignment="1">
      <alignment horizontal="center" vertical="center"/>
    </xf>
    <xf numFmtId="0" fontId="10" fillId="20" borderId="2" xfId="0" applyFont="1" applyFill="1" applyBorder="1" applyAlignment="1">
      <alignment horizontal="center" vertical="center"/>
    </xf>
    <xf numFmtId="164" fontId="4" fillId="20" borderId="2" xfId="0" applyNumberFormat="1" applyFont="1" applyFill="1" applyBorder="1" applyAlignment="1">
      <alignment horizontal="center" vertical="center"/>
    </xf>
    <xf numFmtId="0" fontId="5" fillId="20" borderId="2" xfId="0" applyFont="1" applyFill="1" applyBorder="1" applyAlignment="1">
      <alignment horizontal="center" vertical="top"/>
    </xf>
    <xf numFmtId="0" fontId="5" fillId="20" borderId="2" xfId="0" applyFont="1" applyFill="1" applyBorder="1" applyAlignment="1">
      <alignment horizontal="center" vertical="center"/>
    </xf>
    <xf numFmtId="0" fontId="4" fillId="20" borderId="2" xfId="0" applyFont="1" applyFill="1" applyBorder="1" applyAlignment="1">
      <alignment horizontal="center" vertical="center"/>
    </xf>
    <xf numFmtId="165" fontId="6" fillId="20" borderId="2" xfId="0" applyNumberFormat="1" applyFont="1" applyFill="1" applyBorder="1" applyAlignment="1">
      <alignment horizontal="center" vertical="center"/>
    </xf>
    <xf numFmtId="0" fontId="3" fillId="20" borderId="6" xfId="0" applyFont="1" applyFill="1" applyBorder="1"/>
    <xf numFmtId="0" fontId="3" fillId="20" borderId="6" xfId="0" applyFont="1" applyFill="1" applyBorder="1" applyAlignment="1">
      <alignment horizontal="center"/>
    </xf>
    <xf numFmtId="0" fontId="0" fillId="20" borderId="0" xfId="0" applyFill="1"/>
    <xf numFmtId="0" fontId="3" fillId="20" borderId="2" xfId="0" applyFont="1" applyFill="1" applyBorder="1"/>
    <xf numFmtId="0" fontId="3" fillId="20" borderId="3" xfId="0" applyFont="1" applyFill="1" applyBorder="1"/>
    <xf numFmtId="0" fontId="10" fillId="5" borderId="2" xfId="0" applyFont="1" applyFill="1" applyBorder="1" applyAlignment="1">
      <alignment horizontal="center" vertical="center"/>
    </xf>
    <xf numFmtId="14" fontId="4" fillId="5" borderId="2" xfId="0" applyNumberFormat="1" applyFont="1" applyFill="1" applyBorder="1" applyAlignment="1">
      <alignment horizontal="center" vertical="center"/>
    </xf>
    <xf numFmtId="0" fontId="3" fillId="5" borderId="3" xfId="0" applyFont="1" applyFill="1" applyBorder="1"/>
    <xf numFmtId="0" fontId="3" fillId="14" borderId="2" xfId="0" applyFont="1" applyFill="1" applyBorder="1"/>
    <xf numFmtId="14" fontId="3" fillId="4" borderId="6" xfId="0" applyNumberFormat="1" applyFont="1" applyFill="1" applyBorder="1"/>
    <xf numFmtId="0" fontId="3" fillId="4" borderId="0" xfId="0" applyFont="1" applyFill="1" applyBorder="1"/>
    <xf numFmtId="0" fontId="10" fillId="17" borderId="2" xfId="0" applyFont="1" applyFill="1" applyBorder="1" applyAlignment="1">
      <alignment horizontal="center" vertical="center"/>
    </xf>
    <xf numFmtId="164" fontId="4" fillId="17" borderId="2" xfId="0" applyNumberFormat="1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top"/>
    </xf>
    <xf numFmtId="0" fontId="5" fillId="17" borderId="2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3" fillId="17" borderId="6" xfId="0" applyFont="1" applyFill="1" applyBorder="1"/>
    <xf numFmtId="0" fontId="3" fillId="17" borderId="6" xfId="0" applyFont="1" applyFill="1" applyBorder="1" applyAlignment="1">
      <alignment horizontal="center"/>
    </xf>
    <xf numFmtId="0" fontId="3" fillId="17" borderId="0" xfId="0" applyFont="1" applyFill="1"/>
    <xf numFmtId="165" fontId="6" fillId="2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21" borderId="2" xfId="0" applyFont="1" applyFill="1" applyBorder="1" applyAlignment="1">
      <alignment horizontal="center"/>
    </xf>
    <xf numFmtId="0" fontId="26" fillId="21" borderId="2" xfId="0" applyFont="1" applyFill="1" applyBorder="1"/>
    <xf numFmtId="0" fontId="3" fillId="22" borderId="0" xfId="0" applyFont="1" applyFill="1"/>
    <xf numFmtId="164" fontId="3" fillId="4" borderId="2" xfId="0" applyNumberFormat="1" applyFont="1" applyFill="1" applyBorder="1"/>
    <xf numFmtId="0" fontId="26" fillId="22" borderId="2" xfId="0" applyFont="1" applyFill="1" applyBorder="1"/>
    <xf numFmtId="0" fontId="0" fillId="17" borderId="2" xfId="0" applyFont="1" applyFill="1" applyBorder="1" applyAlignment="1">
      <alignment horizontal="center"/>
    </xf>
    <xf numFmtId="0" fontId="3" fillId="22" borderId="2" xfId="0" applyFont="1" applyFill="1" applyBorder="1"/>
    <xf numFmtId="0" fontId="3" fillId="22" borderId="2" xfId="0" applyFont="1" applyFill="1" applyBorder="1" applyAlignment="1">
      <alignment horizontal="center"/>
    </xf>
    <xf numFmtId="164" fontId="3" fillId="4" borderId="3" xfId="0" applyNumberFormat="1" applyFont="1" applyFill="1" applyBorder="1"/>
    <xf numFmtId="0" fontId="3" fillId="4" borderId="3" xfId="0" applyFont="1" applyFill="1" applyBorder="1" applyAlignment="1">
      <alignment horizontal="center"/>
    </xf>
    <xf numFmtId="0" fontId="3" fillId="22" borderId="3" xfId="0" applyFont="1" applyFill="1" applyBorder="1" applyAlignment="1">
      <alignment horizontal="center"/>
    </xf>
    <xf numFmtId="0" fontId="3" fillId="22" borderId="3" xfId="0" applyFont="1" applyFill="1" applyBorder="1"/>
    <xf numFmtId="164" fontId="0" fillId="0" borderId="2" xfId="0" applyNumberForma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3" fillId="22" borderId="6" xfId="0" applyFont="1" applyFill="1" applyBorder="1" applyAlignment="1">
      <alignment horizontal="center"/>
    </xf>
    <xf numFmtId="0" fontId="3" fillId="22" borderId="6" xfId="0" applyFont="1" applyFill="1" applyBorder="1"/>
    <xf numFmtId="0" fontId="3" fillId="22" borderId="0" xfId="0" applyFont="1" applyFill="1" applyBorder="1"/>
    <xf numFmtId="164" fontId="3" fillId="4" borderId="6" xfId="0" applyNumberFormat="1" applyFont="1" applyFill="1" applyBorder="1"/>
    <xf numFmtId="0" fontId="3" fillId="8" borderId="6" xfId="0" applyFont="1" applyFill="1" applyBorder="1"/>
    <xf numFmtId="164" fontId="3" fillId="8" borderId="6" xfId="0" applyNumberFormat="1" applyFont="1" applyFill="1" applyBorder="1"/>
    <xf numFmtId="0" fontId="3" fillId="8" borderId="6" xfId="0" applyFont="1" applyFill="1" applyBorder="1" applyAlignment="1">
      <alignment horizontal="center"/>
    </xf>
    <xf numFmtId="0" fontId="3" fillId="8" borderId="0" xfId="0" applyFont="1" applyFill="1" applyBorder="1"/>
    <xf numFmtId="14" fontId="5" fillId="0" borderId="3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3" fillId="12" borderId="6" xfId="0" applyFont="1" applyFill="1" applyBorder="1"/>
    <xf numFmtId="164" fontId="3" fillId="12" borderId="6" xfId="0" applyNumberFormat="1" applyFont="1" applyFill="1" applyBorder="1"/>
    <xf numFmtId="0" fontId="3" fillId="12" borderId="6" xfId="0" applyFont="1" applyFill="1" applyBorder="1" applyAlignment="1">
      <alignment horizontal="center"/>
    </xf>
    <xf numFmtId="0" fontId="3" fillId="12" borderId="0" xfId="0" applyFont="1" applyFill="1" applyBorder="1"/>
    <xf numFmtId="0" fontId="3" fillId="5" borderId="6" xfId="0" applyFont="1" applyFill="1" applyBorder="1"/>
    <xf numFmtId="164" fontId="3" fillId="5" borderId="6" xfId="0" applyNumberFormat="1" applyFont="1" applyFill="1" applyBorder="1"/>
    <xf numFmtId="0" fontId="3" fillId="5" borderId="6" xfId="0" applyFont="1" applyFill="1" applyBorder="1" applyAlignment="1">
      <alignment horizontal="center"/>
    </xf>
    <xf numFmtId="0" fontId="3" fillId="5" borderId="0" xfId="0" applyFont="1" applyFill="1" applyBorder="1"/>
    <xf numFmtId="0" fontId="3" fillId="23" borderId="6" xfId="0" applyFont="1" applyFill="1" applyBorder="1" applyAlignment="1">
      <alignment horizontal="center"/>
    </xf>
    <xf numFmtId="0" fontId="3" fillId="23" borderId="0" xfId="0" applyFont="1" applyFill="1" applyBorder="1"/>
    <xf numFmtId="0" fontId="3" fillId="23" borderId="6" xfId="0" applyFont="1" applyFill="1" applyBorder="1"/>
    <xf numFmtId="14" fontId="5" fillId="0" borderId="6" xfId="0" applyNumberFormat="1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3" fillId="2" borderId="6" xfId="0" applyFont="1" applyFill="1" applyBorder="1"/>
    <xf numFmtId="164" fontId="3" fillId="2" borderId="6" xfId="0" applyNumberFormat="1" applyFont="1" applyFill="1" applyBorder="1"/>
    <xf numFmtId="0" fontId="3" fillId="2" borderId="6" xfId="0" applyFont="1" applyFill="1" applyBorder="1" applyAlignment="1">
      <alignment horizontal="center"/>
    </xf>
    <xf numFmtId="164" fontId="3" fillId="18" borderId="2" xfId="0" applyNumberFormat="1" applyFont="1" applyFill="1" applyBorder="1"/>
    <xf numFmtId="0" fontId="3" fillId="18" borderId="2" xfId="0" applyFont="1" applyFill="1" applyBorder="1" applyAlignment="1">
      <alignment horizontal="center"/>
    </xf>
    <xf numFmtId="0" fontId="3" fillId="18" borderId="0" xfId="0" applyFont="1" applyFill="1"/>
    <xf numFmtId="14" fontId="3" fillId="18" borderId="2" xfId="0" applyNumberFormat="1" applyFont="1" applyFill="1" applyBorder="1"/>
    <xf numFmtId="14" fontId="3" fillId="22" borderId="2" xfId="0" applyNumberFormat="1" applyFont="1" applyFill="1" applyBorder="1"/>
    <xf numFmtId="16" fontId="3" fillId="22" borderId="2" xfId="0" applyNumberFormat="1" applyFont="1" applyFill="1" applyBorder="1"/>
    <xf numFmtId="164" fontId="3" fillId="4" borderId="0" xfId="0" applyNumberFormat="1" applyFont="1" applyFill="1"/>
    <xf numFmtId="0" fontId="3" fillId="2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14" borderId="0" xfId="0" applyFont="1" applyFill="1"/>
    <xf numFmtId="0" fontId="0" fillId="2" borderId="2" xfId="0" applyFill="1" applyBorder="1"/>
    <xf numFmtId="164" fontId="9" fillId="0" borderId="2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4" fillId="0" borderId="2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 vertical="center"/>
    </xf>
    <xf numFmtId="164" fontId="2" fillId="8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2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3937"/>
  <sheetViews>
    <sheetView workbookViewId="0">
      <selection sqref="A1:XFD1048576"/>
    </sheetView>
  </sheetViews>
  <sheetFormatPr defaultRowHeight="15"/>
  <cols>
    <col min="1" max="1" width="16" style="9" customWidth="1"/>
    <col min="2" max="2" width="7.85546875" style="9" customWidth="1"/>
    <col min="3" max="3" width="19.140625" style="9" bestFit="1" customWidth="1"/>
    <col min="4" max="4" width="19" style="9" customWidth="1"/>
    <col min="5" max="5" width="19.28515625" style="9" customWidth="1"/>
    <col min="6" max="6" width="28.42578125" style="9" customWidth="1"/>
    <col min="7" max="7" width="23.5703125" style="9" customWidth="1"/>
    <col min="8" max="8" width="24.7109375" style="415" bestFit="1" customWidth="1"/>
    <col min="9" max="9" width="22.5703125" style="9" bestFit="1" customWidth="1"/>
    <col min="10" max="10" width="13.7109375" style="418" customWidth="1"/>
    <col min="11" max="11" width="7" style="9" bestFit="1" customWidth="1"/>
    <col min="12" max="12" width="0.28515625" style="9" customWidth="1"/>
    <col min="13" max="13" width="17.42578125" style="418" customWidth="1"/>
    <col min="14" max="14" width="9.7109375" style="9" bestFit="1" customWidth="1"/>
    <col min="15" max="15" width="5.28515625" style="9" customWidth="1"/>
    <col min="16" max="16" width="10.7109375" style="9" customWidth="1"/>
    <col min="17" max="17" width="16.140625" style="8" customWidth="1"/>
    <col min="18" max="18" width="8.7109375" style="8" customWidth="1"/>
    <col min="19" max="19" width="12.28515625" style="8" bestFit="1" customWidth="1"/>
    <col min="20" max="20" width="12.85546875" style="9" customWidth="1"/>
    <col min="21" max="21" width="12.5703125" style="9" bestFit="1" customWidth="1"/>
    <col min="22" max="16384" width="9.140625" style="9"/>
  </cols>
  <sheetData>
    <row r="1" spans="1:35">
      <c r="A1" s="1"/>
      <c r="B1" s="1"/>
      <c r="C1" s="1"/>
      <c r="D1" s="1"/>
      <c r="E1" s="2">
        <v>44434</v>
      </c>
      <c r="F1" s="1"/>
      <c r="G1" s="1"/>
      <c r="H1" s="3"/>
      <c r="I1" s="4"/>
      <c r="J1" s="5"/>
      <c r="K1" s="6"/>
      <c r="L1" s="6"/>
      <c r="M1" s="5"/>
      <c r="N1" s="6"/>
      <c r="O1" s="6"/>
      <c r="P1" s="6"/>
      <c r="Q1" s="6"/>
      <c r="R1" s="6"/>
      <c r="S1" s="6"/>
      <c r="T1" s="7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>
      <c r="A2" s="1"/>
      <c r="B2" s="1"/>
      <c r="C2" s="1"/>
      <c r="D2" s="1"/>
      <c r="E2" s="2"/>
      <c r="F2" s="1"/>
      <c r="G2" s="1"/>
      <c r="H2" s="3"/>
      <c r="I2" s="4"/>
      <c r="J2" s="5"/>
      <c r="K2" s="6"/>
      <c r="L2" s="6"/>
      <c r="M2" s="5"/>
      <c r="N2" s="6"/>
      <c r="O2" s="6"/>
      <c r="P2" s="6"/>
      <c r="Q2" s="6"/>
      <c r="R2" s="6" t="s">
        <v>0</v>
      </c>
      <c r="S2" s="6"/>
      <c r="T2" s="7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s="20" customFormat="1" ht="17.25">
      <c r="A3" s="10">
        <v>44465</v>
      </c>
      <c r="B3" s="11">
        <v>1</v>
      </c>
      <c r="C3" s="12"/>
      <c r="D3" s="13">
        <v>774664720102</v>
      </c>
      <c r="E3" s="13" t="s">
        <v>1</v>
      </c>
      <c r="F3" s="13" t="s">
        <v>2</v>
      </c>
      <c r="G3" s="14">
        <v>21</v>
      </c>
      <c r="H3" s="14">
        <v>21</v>
      </c>
      <c r="I3" s="15">
        <f t="shared" ref="I3:I10" si="0">K3*L3*M3/5000</f>
        <v>13.0146062288</v>
      </c>
      <c r="J3" s="16">
        <v>21</v>
      </c>
      <c r="K3" s="17">
        <f t="shared" ref="K3:M6" si="1">N3*2.54</f>
        <v>48.26</v>
      </c>
      <c r="L3" s="17">
        <f t="shared" si="1"/>
        <v>48.26</v>
      </c>
      <c r="M3" s="17">
        <f t="shared" si="1"/>
        <v>27.94</v>
      </c>
      <c r="N3" s="17">
        <v>19</v>
      </c>
      <c r="O3" s="17">
        <v>19</v>
      </c>
      <c r="P3" s="17">
        <v>11</v>
      </c>
      <c r="Q3" s="17">
        <f t="shared" ref="Q3:Q20" si="2">R3*J3</f>
        <v>10290</v>
      </c>
      <c r="R3" s="17">
        <v>490</v>
      </c>
      <c r="S3" s="17"/>
      <c r="T3" s="18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</row>
    <row r="4" spans="1:35" s="20" customFormat="1" ht="17.25">
      <c r="A4" s="10">
        <v>44226</v>
      </c>
      <c r="B4" s="21"/>
      <c r="C4" s="12"/>
      <c r="D4" s="13">
        <v>774664735995</v>
      </c>
      <c r="E4" s="13" t="s">
        <v>3</v>
      </c>
      <c r="F4" s="13" t="s">
        <v>4</v>
      </c>
      <c r="G4" s="22">
        <v>17</v>
      </c>
      <c r="H4" s="22">
        <v>17</v>
      </c>
      <c r="I4" s="23">
        <f>K4*L4*M4/5000</f>
        <v>16.518160512000001</v>
      </c>
      <c r="J4" s="24">
        <v>17</v>
      </c>
      <c r="K4" s="17">
        <f>N4*2.54</f>
        <v>60.96</v>
      </c>
      <c r="L4" s="17">
        <f>O4*2.54</f>
        <v>38.1</v>
      </c>
      <c r="M4" s="17">
        <f>P4*2.54</f>
        <v>35.56</v>
      </c>
      <c r="N4" s="17">
        <v>24</v>
      </c>
      <c r="O4" s="17">
        <v>15</v>
      </c>
      <c r="P4" s="17">
        <v>14</v>
      </c>
      <c r="Q4" s="17">
        <f t="shared" si="2"/>
        <v>9520</v>
      </c>
      <c r="R4" s="17">
        <v>560</v>
      </c>
      <c r="S4" s="17"/>
      <c r="T4" s="18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</row>
    <row r="5" spans="1:35" s="20" customFormat="1" ht="17.25">
      <c r="A5" s="10">
        <v>44465</v>
      </c>
      <c r="B5" s="11">
        <v>3</v>
      </c>
      <c r="C5" s="12"/>
      <c r="D5" s="13">
        <v>774664740755</v>
      </c>
      <c r="E5" s="13" t="s">
        <v>5</v>
      </c>
      <c r="F5" s="13" t="s">
        <v>4</v>
      </c>
      <c r="G5" s="14">
        <v>8</v>
      </c>
      <c r="H5" s="14">
        <v>8</v>
      </c>
      <c r="I5" s="15">
        <f t="shared" si="0"/>
        <v>6.3712904831999992</v>
      </c>
      <c r="J5" s="16">
        <v>8</v>
      </c>
      <c r="K5" s="17">
        <f t="shared" si="1"/>
        <v>45.72</v>
      </c>
      <c r="L5" s="17">
        <f t="shared" si="1"/>
        <v>30.48</v>
      </c>
      <c r="M5" s="17">
        <f t="shared" si="1"/>
        <v>22.86</v>
      </c>
      <c r="N5" s="17">
        <v>18</v>
      </c>
      <c r="O5" s="17">
        <v>12</v>
      </c>
      <c r="P5" s="17">
        <v>9</v>
      </c>
      <c r="Q5" s="17">
        <f t="shared" si="2"/>
        <v>4800</v>
      </c>
      <c r="R5" s="17">
        <v>600</v>
      </c>
      <c r="S5" s="17"/>
      <c r="T5" s="18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</row>
    <row r="6" spans="1:35" s="20" customFormat="1" ht="17.25">
      <c r="A6" s="10">
        <v>44465</v>
      </c>
      <c r="B6" s="25">
        <v>4</v>
      </c>
      <c r="C6" s="12"/>
      <c r="D6" s="13">
        <v>774664793255</v>
      </c>
      <c r="E6" s="13" t="s">
        <v>6</v>
      </c>
      <c r="F6" s="13" t="s">
        <v>4</v>
      </c>
      <c r="G6" s="14">
        <v>11</v>
      </c>
      <c r="H6" s="14">
        <v>11</v>
      </c>
      <c r="I6" s="15">
        <f t="shared" si="0"/>
        <v>9.9108963072000016</v>
      </c>
      <c r="J6" s="16">
        <v>11</v>
      </c>
      <c r="K6" s="17">
        <f t="shared" si="1"/>
        <v>53.34</v>
      </c>
      <c r="L6" s="17">
        <f t="shared" si="1"/>
        <v>40.64</v>
      </c>
      <c r="M6" s="17">
        <f t="shared" si="1"/>
        <v>22.86</v>
      </c>
      <c r="N6" s="17">
        <v>21</v>
      </c>
      <c r="O6" s="17">
        <v>16</v>
      </c>
      <c r="P6" s="17">
        <v>9</v>
      </c>
      <c r="Q6" s="17">
        <f t="shared" si="2"/>
        <v>6270</v>
      </c>
      <c r="R6" s="17">
        <v>570</v>
      </c>
      <c r="S6" s="17"/>
      <c r="T6" s="18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1:35" s="20" customFormat="1" ht="17.25">
      <c r="A7" s="10">
        <v>44465</v>
      </c>
      <c r="B7" s="11">
        <v>5</v>
      </c>
      <c r="C7" s="12"/>
      <c r="D7" s="13">
        <v>774664756364</v>
      </c>
      <c r="E7" s="13" t="s">
        <v>7</v>
      </c>
      <c r="F7" s="13" t="s">
        <v>8</v>
      </c>
      <c r="G7" s="14">
        <v>19</v>
      </c>
      <c r="H7" s="14">
        <v>19</v>
      </c>
      <c r="I7" s="15">
        <f t="shared" si="0"/>
        <v>18.815999999999999</v>
      </c>
      <c r="J7" s="16">
        <v>19</v>
      </c>
      <c r="K7" s="17">
        <v>56</v>
      </c>
      <c r="L7" s="17">
        <v>42</v>
      </c>
      <c r="M7" s="17">
        <v>40</v>
      </c>
      <c r="N7" s="17"/>
      <c r="O7" s="17">
        <v>0</v>
      </c>
      <c r="P7" s="17">
        <v>0</v>
      </c>
      <c r="Q7" s="17">
        <f t="shared" si="2"/>
        <v>10450</v>
      </c>
      <c r="R7" s="17">
        <v>550</v>
      </c>
      <c r="S7" s="17"/>
      <c r="T7" s="18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</row>
    <row r="8" spans="1:35" s="20" customFormat="1" ht="17.25">
      <c r="A8" s="10">
        <v>44226</v>
      </c>
      <c r="B8" s="21"/>
      <c r="C8" s="12"/>
      <c r="D8" s="13">
        <v>774664787915</v>
      </c>
      <c r="E8" s="13" t="s">
        <v>9</v>
      </c>
      <c r="F8" s="13" t="s">
        <v>4</v>
      </c>
      <c r="G8" s="22">
        <v>20</v>
      </c>
      <c r="H8" s="22">
        <v>20</v>
      </c>
      <c r="I8" s="26">
        <f>K8*L8*M8/5000</f>
        <v>16.972799999999999</v>
      </c>
      <c r="J8" s="17">
        <v>20</v>
      </c>
      <c r="K8" s="17">
        <v>68</v>
      </c>
      <c r="L8" s="17">
        <v>48</v>
      </c>
      <c r="M8" s="17">
        <v>26</v>
      </c>
      <c r="N8" s="17"/>
      <c r="O8" s="17">
        <v>0</v>
      </c>
      <c r="P8" s="17">
        <v>0</v>
      </c>
      <c r="Q8" s="17">
        <f t="shared" si="2"/>
        <v>11000</v>
      </c>
      <c r="R8" s="17">
        <v>550</v>
      </c>
      <c r="S8" s="17"/>
      <c r="T8" s="18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</row>
    <row r="9" spans="1:35" s="20" customFormat="1" ht="17.25">
      <c r="A9" s="10">
        <v>44465</v>
      </c>
      <c r="B9" s="11">
        <v>7</v>
      </c>
      <c r="C9" s="12"/>
      <c r="D9" s="13">
        <v>774664887620</v>
      </c>
      <c r="E9" s="13" t="s">
        <v>10</v>
      </c>
      <c r="F9" s="13" t="s">
        <v>4</v>
      </c>
      <c r="G9" s="14">
        <v>16</v>
      </c>
      <c r="H9" s="14">
        <v>16</v>
      </c>
      <c r="I9" s="15">
        <f t="shared" si="0"/>
        <v>15.147</v>
      </c>
      <c r="J9" s="16">
        <v>16</v>
      </c>
      <c r="K9" s="17">
        <v>51</v>
      </c>
      <c r="L9" s="17">
        <v>55</v>
      </c>
      <c r="M9" s="17">
        <v>27</v>
      </c>
      <c r="N9" s="17"/>
      <c r="O9" s="17">
        <v>0</v>
      </c>
      <c r="P9" s="17">
        <v>0</v>
      </c>
      <c r="Q9" s="17">
        <f t="shared" si="2"/>
        <v>8800</v>
      </c>
      <c r="R9" s="17">
        <v>550</v>
      </c>
      <c r="S9" s="17"/>
      <c r="T9" s="18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</row>
    <row r="10" spans="1:35" s="20" customFormat="1" ht="17.25">
      <c r="A10" s="10">
        <v>44465</v>
      </c>
      <c r="B10" s="25">
        <v>8</v>
      </c>
      <c r="C10" s="12"/>
      <c r="D10" s="13">
        <v>774664798018</v>
      </c>
      <c r="E10" s="13" t="s">
        <v>11</v>
      </c>
      <c r="F10" s="13" t="s">
        <v>4</v>
      </c>
      <c r="G10" s="14">
        <v>20</v>
      </c>
      <c r="H10" s="14">
        <v>20</v>
      </c>
      <c r="I10" s="15">
        <f t="shared" si="0"/>
        <v>19.25</v>
      </c>
      <c r="J10" s="16">
        <v>20</v>
      </c>
      <c r="K10" s="17">
        <v>50</v>
      </c>
      <c r="L10" s="17">
        <v>55</v>
      </c>
      <c r="M10" s="17">
        <v>35</v>
      </c>
      <c r="N10" s="17"/>
      <c r="O10" s="17">
        <v>0</v>
      </c>
      <c r="P10" s="17">
        <v>0</v>
      </c>
      <c r="Q10" s="17">
        <f t="shared" si="2"/>
        <v>11000</v>
      </c>
      <c r="R10" s="17">
        <v>550</v>
      </c>
      <c r="S10" s="17"/>
      <c r="T10" s="18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</row>
    <row r="11" spans="1:35" s="20" customFormat="1" ht="17.25">
      <c r="A11" s="10">
        <v>44465</v>
      </c>
      <c r="B11" s="11">
        <v>9</v>
      </c>
      <c r="C11" s="27"/>
      <c r="D11" s="13">
        <v>774664805116</v>
      </c>
      <c r="E11" s="28" t="s">
        <v>12</v>
      </c>
      <c r="F11" s="29" t="s">
        <v>4</v>
      </c>
      <c r="G11" s="30">
        <v>12</v>
      </c>
      <c r="H11" s="30">
        <v>12</v>
      </c>
      <c r="I11" s="15"/>
      <c r="J11" s="16">
        <v>12</v>
      </c>
      <c r="K11" s="17"/>
      <c r="L11" s="17"/>
      <c r="M11" s="17"/>
      <c r="N11" s="17"/>
      <c r="O11" s="17"/>
      <c r="P11" s="17"/>
      <c r="Q11" s="17">
        <f t="shared" si="2"/>
        <v>6840</v>
      </c>
      <c r="R11" s="17">
        <v>570</v>
      </c>
      <c r="S11" s="17"/>
      <c r="T11" s="18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</row>
    <row r="12" spans="1:35" s="20" customFormat="1" ht="17.25">
      <c r="A12" s="27"/>
      <c r="B12" s="25">
        <v>10</v>
      </c>
      <c r="C12" s="27"/>
      <c r="D12" s="31">
        <v>774664811523</v>
      </c>
      <c r="E12" s="32" t="s">
        <v>13</v>
      </c>
      <c r="F12" s="32" t="s">
        <v>4</v>
      </c>
      <c r="G12" s="33">
        <v>20</v>
      </c>
      <c r="H12" s="33">
        <v>20</v>
      </c>
      <c r="I12" s="15"/>
      <c r="J12" s="16">
        <v>20</v>
      </c>
      <c r="K12" s="17"/>
      <c r="L12" s="17"/>
      <c r="M12" s="17"/>
      <c r="N12" s="17"/>
      <c r="O12" s="17"/>
      <c r="P12" s="17"/>
      <c r="Q12" s="17">
        <f t="shared" si="2"/>
        <v>11000</v>
      </c>
      <c r="R12" s="17">
        <v>550</v>
      </c>
      <c r="S12" s="17"/>
      <c r="T12" s="18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</row>
    <row r="13" spans="1:35" s="20" customFormat="1" ht="17.25">
      <c r="A13" s="10">
        <v>44465</v>
      </c>
      <c r="B13" s="11">
        <v>11</v>
      </c>
      <c r="C13" s="27"/>
      <c r="D13" s="13">
        <v>774664819410</v>
      </c>
      <c r="E13" s="28" t="s">
        <v>14</v>
      </c>
      <c r="F13" s="29" t="s">
        <v>4</v>
      </c>
      <c r="G13" s="30">
        <v>17</v>
      </c>
      <c r="H13" s="30">
        <v>17</v>
      </c>
      <c r="I13" s="15"/>
      <c r="J13" s="16">
        <v>17</v>
      </c>
      <c r="K13" s="17"/>
      <c r="L13" s="17"/>
      <c r="M13" s="17"/>
      <c r="N13" s="17"/>
      <c r="O13" s="17"/>
      <c r="P13" s="17"/>
      <c r="Q13" s="17">
        <f t="shared" si="2"/>
        <v>9350</v>
      </c>
      <c r="R13" s="17">
        <v>550</v>
      </c>
      <c r="S13" s="17"/>
      <c r="T13" s="18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</row>
    <row r="14" spans="1:35" s="20" customFormat="1" ht="17.25">
      <c r="A14" s="10">
        <v>44465</v>
      </c>
      <c r="B14" s="25">
        <v>12</v>
      </c>
      <c r="C14" s="34" t="s">
        <v>15</v>
      </c>
      <c r="D14" s="13">
        <v>774664782810</v>
      </c>
      <c r="E14" s="13" t="s">
        <v>16</v>
      </c>
      <c r="F14" s="13" t="s">
        <v>4</v>
      </c>
      <c r="G14" s="14">
        <v>6</v>
      </c>
      <c r="H14" s="14">
        <v>6</v>
      </c>
      <c r="I14" s="15">
        <f>K14*L14*M14/5000</f>
        <v>3.1372</v>
      </c>
      <c r="J14" s="16">
        <v>6</v>
      </c>
      <c r="K14" s="17">
        <v>31</v>
      </c>
      <c r="L14" s="17">
        <v>22</v>
      </c>
      <c r="M14" s="17">
        <v>23</v>
      </c>
      <c r="N14" s="17"/>
      <c r="O14" s="17">
        <v>0</v>
      </c>
      <c r="P14" s="17">
        <v>0</v>
      </c>
      <c r="Q14" s="17">
        <f t="shared" si="2"/>
        <v>4500</v>
      </c>
      <c r="R14" s="17">
        <v>750</v>
      </c>
      <c r="S14" s="17"/>
      <c r="T14" s="18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</row>
    <row r="15" spans="1:35" s="20" customFormat="1" ht="17.25">
      <c r="A15" s="10">
        <v>44465</v>
      </c>
      <c r="B15" s="10"/>
      <c r="C15" s="34"/>
      <c r="D15" s="13"/>
      <c r="E15" s="13" t="s">
        <v>17</v>
      </c>
      <c r="F15" s="13"/>
      <c r="G15" s="14"/>
      <c r="H15" s="14"/>
      <c r="I15" s="15"/>
      <c r="J15" s="16"/>
      <c r="K15" s="17"/>
      <c r="L15" s="17"/>
      <c r="M15" s="17"/>
      <c r="N15" s="17"/>
      <c r="O15" s="17"/>
      <c r="P15" s="17"/>
      <c r="Q15" s="17">
        <f t="shared" si="2"/>
        <v>0</v>
      </c>
      <c r="R15" s="17"/>
      <c r="S15" s="17"/>
      <c r="T15" s="18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</row>
    <row r="16" spans="1:35" s="20" customFormat="1" ht="17.25">
      <c r="A16" s="10">
        <v>44465</v>
      </c>
      <c r="B16" s="11">
        <v>13</v>
      </c>
      <c r="C16" s="12"/>
      <c r="D16" s="13">
        <v>774664882526</v>
      </c>
      <c r="E16" s="13" t="s">
        <v>18</v>
      </c>
      <c r="F16" s="13" t="s">
        <v>4</v>
      </c>
      <c r="G16" s="14">
        <v>11</v>
      </c>
      <c r="H16" s="14">
        <v>11</v>
      </c>
      <c r="I16" s="15">
        <f>K16*L16*M16/5000</f>
        <v>6.4892773440000013</v>
      </c>
      <c r="J16" s="16">
        <v>11</v>
      </c>
      <c r="K16" s="17">
        <f>N16*2.54</f>
        <v>55.88</v>
      </c>
      <c r="L16" s="17">
        <f>O16*2.54</f>
        <v>38.1</v>
      </c>
      <c r="M16" s="17">
        <f>P16*2.54</f>
        <v>15.24</v>
      </c>
      <c r="N16" s="17">
        <v>22</v>
      </c>
      <c r="O16" s="17">
        <v>15</v>
      </c>
      <c r="P16" s="17">
        <v>6</v>
      </c>
      <c r="Q16" s="17">
        <f t="shared" si="2"/>
        <v>6270</v>
      </c>
      <c r="R16" s="17">
        <v>570</v>
      </c>
      <c r="S16" s="17"/>
      <c r="T16" s="18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</row>
    <row r="17" spans="1:35" s="20" customFormat="1" ht="17.25">
      <c r="A17" s="10">
        <v>44226</v>
      </c>
      <c r="B17" s="21"/>
      <c r="C17" s="12"/>
      <c r="D17" s="13">
        <v>774664750697</v>
      </c>
      <c r="E17" s="13" t="s">
        <v>19</v>
      </c>
      <c r="F17" s="13" t="s">
        <v>8</v>
      </c>
      <c r="G17" s="22">
        <v>16</v>
      </c>
      <c r="H17" s="22">
        <v>16</v>
      </c>
      <c r="I17" s="35">
        <f>K17*L17*M17/5000</f>
        <v>15.903</v>
      </c>
      <c r="J17" s="17">
        <v>16</v>
      </c>
      <c r="K17" s="17">
        <v>31</v>
      </c>
      <c r="L17" s="17">
        <v>57</v>
      </c>
      <c r="M17" s="17">
        <v>45</v>
      </c>
      <c r="N17" s="17"/>
      <c r="O17" s="17">
        <v>0</v>
      </c>
      <c r="P17" s="17">
        <v>0</v>
      </c>
      <c r="Q17" s="17">
        <f t="shared" si="2"/>
        <v>8800</v>
      </c>
      <c r="R17" s="17">
        <v>550</v>
      </c>
      <c r="S17" s="17"/>
      <c r="T17" s="18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</row>
    <row r="18" spans="1:35" s="20" customFormat="1" ht="17.25">
      <c r="A18" s="10">
        <v>44465</v>
      </c>
      <c r="B18" s="11">
        <v>15</v>
      </c>
      <c r="C18" s="27"/>
      <c r="D18" s="13">
        <v>774664828242</v>
      </c>
      <c r="E18" s="28" t="s">
        <v>20</v>
      </c>
      <c r="F18" s="29" t="s">
        <v>4</v>
      </c>
      <c r="G18" s="14">
        <v>17</v>
      </c>
      <c r="H18" s="14">
        <v>17</v>
      </c>
      <c r="I18" s="15"/>
      <c r="J18" s="16">
        <v>17</v>
      </c>
      <c r="K18" s="17"/>
      <c r="L18" s="17"/>
      <c r="M18" s="17"/>
      <c r="N18" s="17"/>
      <c r="O18" s="17"/>
      <c r="P18" s="17"/>
      <c r="Q18" s="17">
        <f t="shared" si="2"/>
        <v>9350</v>
      </c>
      <c r="R18" s="17">
        <v>550</v>
      </c>
      <c r="S18" s="17"/>
      <c r="T18" s="18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</row>
    <row r="19" spans="1:35" s="20" customFormat="1" ht="17.25">
      <c r="A19" s="36">
        <v>44226</v>
      </c>
      <c r="B19" s="37"/>
      <c r="C19" s="37"/>
      <c r="D19" s="13">
        <v>774665592628</v>
      </c>
      <c r="E19" s="13" t="s">
        <v>21</v>
      </c>
      <c r="F19" s="13" t="s">
        <v>22</v>
      </c>
      <c r="G19" s="22">
        <v>18</v>
      </c>
      <c r="H19" s="22">
        <v>18</v>
      </c>
      <c r="I19" s="26">
        <f>K19*L19*M19/5000</f>
        <v>17.068765862399999</v>
      </c>
      <c r="J19" s="17">
        <v>18</v>
      </c>
      <c r="K19" s="16">
        <f>N19*2.54</f>
        <v>78.739999999999995</v>
      </c>
      <c r="L19" s="16">
        <f>O19*2.54</f>
        <v>60.96</v>
      </c>
      <c r="M19" s="16">
        <f>P19*2.54</f>
        <v>17.78</v>
      </c>
      <c r="N19" s="16">
        <v>31</v>
      </c>
      <c r="O19" s="16">
        <v>24</v>
      </c>
      <c r="P19" s="16">
        <v>7</v>
      </c>
      <c r="Q19" s="17">
        <f t="shared" si="2"/>
        <v>9900</v>
      </c>
      <c r="R19" s="17">
        <v>550</v>
      </c>
      <c r="S19" s="17"/>
      <c r="T19" s="18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1:35" s="20" customFormat="1" ht="17.25">
      <c r="A20" s="10">
        <v>44226</v>
      </c>
      <c r="B20" s="21"/>
      <c r="C20" s="12"/>
      <c r="D20" s="13">
        <v>774664744853</v>
      </c>
      <c r="E20" s="13" t="s">
        <v>23</v>
      </c>
      <c r="F20" s="13" t="s">
        <v>8</v>
      </c>
      <c r="G20" s="22">
        <v>26</v>
      </c>
      <c r="H20" s="22">
        <v>26</v>
      </c>
      <c r="I20" s="23"/>
      <c r="J20" s="38">
        <v>26</v>
      </c>
      <c r="K20" s="17">
        <v>43</v>
      </c>
      <c r="L20" s="17">
        <v>49</v>
      </c>
      <c r="M20" s="17">
        <v>60</v>
      </c>
      <c r="N20" s="17"/>
      <c r="O20" s="17">
        <v>0</v>
      </c>
      <c r="P20" s="17">
        <v>0</v>
      </c>
      <c r="Q20" s="17">
        <f t="shared" si="2"/>
        <v>14300</v>
      </c>
      <c r="R20" s="17">
        <v>550</v>
      </c>
      <c r="S20" s="17"/>
      <c r="T20" s="18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1:35" ht="17.25">
      <c r="A21" s="39"/>
      <c r="B21" s="39"/>
      <c r="C21" s="40"/>
      <c r="D21" s="41"/>
      <c r="E21" s="41"/>
      <c r="F21" s="41"/>
      <c r="G21" s="42"/>
      <c r="H21" s="42"/>
      <c r="I21" s="43"/>
      <c r="J21" s="44"/>
      <c r="K21" s="45"/>
      <c r="L21" s="45"/>
      <c r="M21" s="44"/>
      <c r="N21" s="45"/>
      <c r="O21" s="45"/>
      <c r="P21" s="45"/>
      <c r="Q21" s="45">
        <f>SUM(Q3:Q20)</f>
        <v>152440</v>
      </c>
      <c r="R21" s="45"/>
      <c r="S21" s="45">
        <f>SUM(S3:S20)</f>
        <v>0</v>
      </c>
      <c r="T21" s="7">
        <v>152440</v>
      </c>
      <c r="U21" s="45"/>
      <c r="V21" s="45"/>
      <c r="W21" s="45">
        <v>152440</v>
      </c>
      <c r="X21" s="45"/>
      <c r="Y21" s="45"/>
      <c r="Z21" s="45"/>
      <c r="AA21" s="45"/>
      <c r="AB21" s="8"/>
      <c r="AC21" s="8"/>
      <c r="AD21" s="8"/>
      <c r="AE21" s="8"/>
      <c r="AF21" s="8"/>
      <c r="AG21" s="8"/>
      <c r="AH21" s="8"/>
      <c r="AI21" s="8"/>
    </row>
    <row r="22" spans="1:35" ht="17.25">
      <c r="A22" s="46"/>
      <c r="B22" s="46"/>
      <c r="C22" s="47"/>
      <c r="D22" s="13"/>
      <c r="E22" s="13"/>
      <c r="F22" s="13"/>
      <c r="G22" s="14"/>
      <c r="H22" s="14"/>
      <c r="I22" s="48"/>
      <c r="J22" s="49"/>
      <c r="K22" s="8"/>
      <c r="L22" s="8"/>
      <c r="M22" s="49"/>
      <c r="N22" s="8"/>
      <c r="O22" s="8"/>
      <c r="P22" s="8"/>
      <c r="T22" s="7"/>
      <c r="U22" s="8"/>
      <c r="V22" s="8"/>
      <c r="W22" s="5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7.25">
      <c r="A23" s="46"/>
      <c r="B23" s="46"/>
      <c r="C23" s="47"/>
      <c r="D23" s="13"/>
      <c r="E23" s="51">
        <v>44441</v>
      </c>
      <c r="F23" s="13"/>
      <c r="G23" s="14"/>
      <c r="H23" s="14"/>
      <c r="I23" s="48"/>
      <c r="J23" s="49"/>
      <c r="K23" s="8"/>
      <c r="L23" s="8"/>
      <c r="M23" s="49"/>
      <c r="N23" s="8"/>
      <c r="O23" s="8"/>
      <c r="P23" s="8"/>
      <c r="T23" s="7"/>
      <c r="U23" s="8"/>
      <c r="V23" s="8"/>
      <c r="W23" s="50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s="20" customFormat="1" ht="17.25">
      <c r="A24" s="10">
        <v>44445</v>
      </c>
      <c r="B24" s="52">
        <v>1</v>
      </c>
      <c r="C24" s="53"/>
      <c r="D24" s="13">
        <v>774731873420</v>
      </c>
      <c r="E24" s="28" t="s">
        <v>24</v>
      </c>
      <c r="F24" s="29" t="s">
        <v>25</v>
      </c>
      <c r="G24" s="14">
        <v>7</v>
      </c>
      <c r="H24" s="14">
        <v>7</v>
      </c>
      <c r="I24" s="54">
        <v>6.6</v>
      </c>
      <c r="J24" s="55">
        <v>7</v>
      </c>
      <c r="K24" s="56">
        <v>50</v>
      </c>
      <c r="L24" s="56">
        <v>33</v>
      </c>
      <c r="M24" s="56">
        <v>20</v>
      </c>
      <c r="N24" s="57"/>
      <c r="O24" s="57"/>
      <c r="P24" s="57"/>
      <c r="Q24" s="57">
        <f t="shared" ref="Q24:Q29" si="3">R24*J24</f>
        <v>4305</v>
      </c>
      <c r="R24" s="57">
        <v>615</v>
      </c>
      <c r="S24" s="57"/>
      <c r="T24" s="18"/>
      <c r="U24" s="19"/>
      <c r="V24" s="19"/>
      <c r="W24" s="58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1:35" s="20" customFormat="1" ht="17.25">
      <c r="A25" s="10">
        <v>44445</v>
      </c>
      <c r="B25" s="59"/>
      <c r="C25" s="53"/>
      <c r="D25" s="13">
        <v>774731881601</v>
      </c>
      <c r="E25" s="13" t="s">
        <v>26</v>
      </c>
      <c r="F25" s="13" t="s">
        <v>8</v>
      </c>
      <c r="G25" s="60">
        <v>23</v>
      </c>
      <c r="H25" s="60">
        <v>23</v>
      </c>
      <c r="I25" s="61">
        <f>K25*L25*M25/5000</f>
        <v>13.634037247999998</v>
      </c>
      <c r="J25" s="17">
        <v>23</v>
      </c>
      <c r="K25" s="57">
        <f t="shared" ref="K25:M25" si="4">N25*2.54</f>
        <v>50.8</v>
      </c>
      <c r="L25" s="57">
        <f t="shared" si="4"/>
        <v>40.64</v>
      </c>
      <c r="M25" s="17">
        <f t="shared" si="4"/>
        <v>33.020000000000003</v>
      </c>
      <c r="N25" s="57">
        <v>20</v>
      </c>
      <c r="O25" s="57">
        <v>16</v>
      </c>
      <c r="P25" s="57">
        <v>13</v>
      </c>
      <c r="Q25" s="57">
        <f t="shared" si="3"/>
        <v>12880</v>
      </c>
      <c r="R25" s="57">
        <v>560</v>
      </c>
      <c r="S25" s="57"/>
      <c r="T25" s="18"/>
      <c r="U25" s="19"/>
      <c r="V25" s="19"/>
      <c r="W25" s="58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1:35" s="20" customFormat="1" ht="17.25">
      <c r="A26" s="10">
        <v>44445</v>
      </c>
      <c r="B26" s="52">
        <v>3</v>
      </c>
      <c r="C26" s="53"/>
      <c r="D26" s="13">
        <v>774731877230</v>
      </c>
      <c r="E26" s="13" t="s">
        <v>26</v>
      </c>
      <c r="F26" s="13" t="s">
        <v>8</v>
      </c>
      <c r="G26" s="14">
        <v>21</v>
      </c>
      <c r="H26" s="14">
        <v>21</v>
      </c>
      <c r="I26" s="54">
        <v>14.977600000000001</v>
      </c>
      <c r="J26" s="55">
        <v>21</v>
      </c>
      <c r="K26" s="62">
        <v>37</v>
      </c>
      <c r="L26" s="62">
        <v>44</v>
      </c>
      <c r="M26" s="62">
        <v>46</v>
      </c>
      <c r="N26" s="57"/>
      <c r="O26" s="57"/>
      <c r="P26" s="57"/>
      <c r="Q26" s="57">
        <f t="shared" si="3"/>
        <v>11760</v>
      </c>
      <c r="R26" s="57">
        <v>560</v>
      </c>
      <c r="S26" s="57"/>
      <c r="T26" s="18"/>
      <c r="U26" s="19"/>
      <c r="V26" s="19"/>
      <c r="W26" s="58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</row>
    <row r="27" spans="1:35" s="20" customFormat="1" ht="17.25">
      <c r="A27" s="10">
        <v>44445</v>
      </c>
      <c r="B27" s="59"/>
      <c r="C27" s="53"/>
      <c r="D27" s="13">
        <v>774731878373</v>
      </c>
      <c r="E27" s="28" t="s">
        <v>27</v>
      </c>
      <c r="F27" s="29" t="s">
        <v>4</v>
      </c>
      <c r="G27" s="63">
        <v>22</v>
      </c>
      <c r="H27" s="63">
        <v>22</v>
      </c>
      <c r="I27" s="61">
        <f>K27*L27*M27/5000</f>
        <v>21.287199999999999</v>
      </c>
      <c r="J27" s="17">
        <v>22</v>
      </c>
      <c r="K27" s="57">
        <v>59</v>
      </c>
      <c r="L27" s="57">
        <v>44</v>
      </c>
      <c r="M27" s="17">
        <v>41</v>
      </c>
      <c r="N27" s="57"/>
      <c r="O27" s="57"/>
      <c r="P27" s="57"/>
      <c r="Q27" s="57">
        <f t="shared" si="3"/>
        <v>12320</v>
      </c>
      <c r="R27" s="57">
        <v>560</v>
      </c>
      <c r="S27" s="57"/>
      <c r="T27" s="18"/>
      <c r="U27" s="19"/>
      <c r="V27" s="19"/>
      <c r="W27" s="58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 spans="1:35" s="20" customFormat="1" ht="17.25">
      <c r="A28" s="10">
        <v>44445</v>
      </c>
      <c r="B28" s="59"/>
      <c r="C28" s="53"/>
      <c r="D28" s="13">
        <v>774731883659</v>
      </c>
      <c r="E28" s="28" t="s">
        <v>28</v>
      </c>
      <c r="F28" s="29" t="s">
        <v>4</v>
      </c>
      <c r="G28" s="63">
        <v>34</v>
      </c>
      <c r="H28" s="63">
        <v>34</v>
      </c>
      <c r="I28" s="61">
        <f>K28*L28*M28/5000</f>
        <v>33.770461491200003</v>
      </c>
      <c r="J28" s="17">
        <v>34</v>
      </c>
      <c r="K28" s="57">
        <f t="shared" ref="K28:M29" si="5">N28*2.54</f>
        <v>81.28</v>
      </c>
      <c r="L28" s="57">
        <f t="shared" si="5"/>
        <v>58.42</v>
      </c>
      <c r="M28" s="17">
        <f t="shared" si="5"/>
        <v>35.56</v>
      </c>
      <c r="N28" s="57">
        <v>32</v>
      </c>
      <c r="O28" s="57">
        <v>23</v>
      </c>
      <c r="P28" s="57">
        <v>14</v>
      </c>
      <c r="Q28" s="57">
        <f t="shared" si="3"/>
        <v>19040</v>
      </c>
      <c r="R28" s="57">
        <v>560</v>
      </c>
      <c r="S28" s="57"/>
      <c r="T28" s="18"/>
      <c r="U28" s="19"/>
      <c r="V28" s="19"/>
      <c r="W28" s="58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</row>
    <row r="29" spans="1:35" s="20" customFormat="1" ht="17.25">
      <c r="A29" s="10">
        <v>44445</v>
      </c>
      <c r="B29" s="59"/>
      <c r="C29" s="53" t="s">
        <v>15</v>
      </c>
      <c r="D29" s="13">
        <v>774731897791</v>
      </c>
      <c r="E29" s="13" t="s">
        <v>29</v>
      </c>
      <c r="F29" s="13" t="s">
        <v>8</v>
      </c>
      <c r="G29" s="60">
        <v>27</v>
      </c>
      <c r="H29" s="60">
        <v>27</v>
      </c>
      <c r="I29" s="61">
        <f>K29*L29*M29/5000</f>
        <v>26.429056819200003</v>
      </c>
      <c r="J29" s="17">
        <v>27</v>
      </c>
      <c r="K29" s="57">
        <f t="shared" si="5"/>
        <v>40.64</v>
      </c>
      <c r="L29" s="57">
        <f t="shared" si="5"/>
        <v>60.96</v>
      </c>
      <c r="M29" s="17">
        <f t="shared" si="5"/>
        <v>53.34</v>
      </c>
      <c r="N29" s="57">
        <v>16</v>
      </c>
      <c r="O29" s="57">
        <v>24</v>
      </c>
      <c r="P29" s="57">
        <v>21</v>
      </c>
      <c r="Q29" s="57">
        <f t="shared" si="3"/>
        <v>15120</v>
      </c>
      <c r="R29" s="57">
        <v>560</v>
      </c>
      <c r="S29" s="57"/>
      <c r="T29" s="18"/>
      <c r="U29" s="19"/>
      <c r="V29" s="19"/>
      <c r="W29" s="58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</row>
    <row r="30" spans="1:35" s="20" customFormat="1" ht="17.25">
      <c r="A30" s="10"/>
      <c r="B30" s="59"/>
      <c r="C30" s="53"/>
      <c r="D30" s="13"/>
      <c r="E30" s="13"/>
      <c r="F30" s="13"/>
      <c r="G30" s="60"/>
      <c r="H30" s="60"/>
      <c r="I30" s="61"/>
      <c r="J30" s="17"/>
      <c r="K30" s="57"/>
      <c r="L30" s="57"/>
      <c r="M30" s="17"/>
      <c r="N30" s="57"/>
      <c r="O30" s="57"/>
      <c r="P30" s="57"/>
      <c r="Q30" s="57">
        <v>500</v>
      </c>
      <c r="R30" s="57"/>
      <c r="S30" s="57"/>
      <c r="T30" s="18"/>
      <c r="U30" s="19"/>
      <c r="V30" s="19"/>
      <c r="W30" s="58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</row>
    <row r="31" spans="1:35" ht="17.25">
      <c r="A31" s="39"/>
      <c r="B31" s="39"/>
      <c r="C31" s="45"/>
      <c r="D31" s="41"/>
      <c r="E31" s="41"/>
      <c r="F31" s="41"/>
      <c r="G31" s="42"/>
      <c r="H31" s="42"/>
      <c r="I31" s="43"/>
      <c r="J31" s="44"/>
      <c r="K31" s="45"/>
      <c r="L31" s="45"/>
      <c r="M31" s="44"/>
      <c r="N31" s="45"/>
      <c r="O31" s="45"/>
      <c r="P31" s="45"/>
      <c r="Q31" s="45">
        <f>SUM(Q24:Q30)</f>
        <v>75925</v>
      </c>
      <c r="R31" s="45"/>
      <c r="S31" s="45"/>
      <c r="T31" s="7">
        <v>75925</v>
      </c>
      <c r="U31" s="45"/>
      <c r="V31" s="45"/>
      <c r="W31" s="45">
        <v>75925</v>
      </c>
      <c r="X31" s="45"/>
      <c r="Y31" s="45"/>
      <c r="Z31" s="45"/>
      <c r="AA31" s="45"/>
      <c r="AB31" s="45"/>
      <c r="AC31" s="45"/>
      <c r="AD31" s="45"/>
      <c r="AE31" s="8"/>
      <c r="AF31" s="8"/>
      <c r="AG31" s="8"/>
      <c r="AH31" s="8"/>
      <c r="AI31" s="8"/>
    </row>
    <row r="32" spans="1:35" ht="17.25">
      <c r="A32" s="46"/>
      <c r="B32" s="46"/>
      <c r="C32" s="64"/>
      <c r="D32" s="13"/>
      <c r="E32" s="13"/>
      <c r="F32" s="13"/>
      <c r="G32" s="14"/>
      <c r="H32" s="14"/>
      <c r="I32" s="48"/>
      <c r="J32" s="49"/>
      <c r="K32" s="8"/>
      <c r="L32" s="8"/>
      <c r="M32" s="49"/>
      <c r="N32" s="8"/>
      <c r="O32" s="8"/>
      <c r="P32" s="8"/>
      <c r="T32" s="7"/>
      <c r="U32" s="8"/>
      <c r="V32" s="8"/>
      <c r="W32" s="50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17.25">
      <c r="A33" s="46"/>
      <c r="B33" s="46"/>
      <c r="C33" s="64"/>
      <c r="D33" s="13"/>
      <c r="E33" s="51">
        <v>44441</v>
      </c>
      <c r="F33" s="13"/>
      <c r="G33" s="14"/>
      <c r="H33" s="14"/>
      <c r="I33" s="48"/>
      <c r="J33" s="49"/>
      <c r="K33" s="8"/>
      <c r="L33" s="8"/>
      <c r="M33" s="49"/>
      <c r="N33" s="8"/>
      <c r="O33" s="8"/>
      <c r="P33" s="8"/>
      <c r="T33" s="7"/>
      <c r="U33" s="8"/>
      <c r="V33" s="8"/>
      <c r="W33" s="50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s="20" customFormat="1" ht="17.25">
      <c r="A34" s="65">
        <v>44442</v>
      </c>
      <c r="B34" s="52">
        <v>1</v>
      </c>
      <c r="C34" s="66"/>
      <c r="D34" s="13">
        <v>774722971745</v>
      </c>
      <c r="E34" s="28" t="s">
        <v>30</v>
      </c>
      <c r="F34" s="29" t="s">
        <v>31</v>
      </c>
      <c r="G34" s="14">
        <v>26</v>
      </c>
      <c r="H34" s="14">
        <v>26</v>
      </c>
      <c r="I34" s="67">
        <f>K34*L34*M34/5000</f>
        <v>25.856999999999999</v>
      </c>
      <c r="J34" s="68">
        <v>26</v>
      </c>
      <c r="K34" s="57">
        <v>65</v>
      </c>
      <c r="L34" s="57">
        <v>51</v>
      </c>
      <c r="M34" s="17">
        <v>39</v>
      </c>
      <c r="N34" s="57"/>
      <c r="O34" s="57">
        <v>0</v>
      </c>
      <c r="P34" s="57">
        <v>0</v>
      </c>
      <c r="Q34" s="57">
        <f>J34*R34</f>
        <v>14820</v>
      </c>
      <c r="R34" s="57">
        <v>570</v>
      </c>
      <c r="S34" s="57"/>
      <c r="T34" s="18"/>
      <c r="U34" s="19"/>
      <c r="V34" s="19"/>
      <c r="W34" s="58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  <row r="35" spans="1:35" s="20" customFormat="1" ht="17.25">
      <c r="A35" s="65">
        <v>44442</v>
      </c>
      <c r="B35" s="69">
        <v>2</v>
      </c>
      <c r="C35" s="66"/>
      <c r="D35" s="13">
        <v>774722743511</v>
      </c>
      <c r="E35" s="28" t="s">
        <v>32</v>
      </c>
      <c r="F35" s="29" t="s">
        <v>33</v>
      </c>
      <c r="G35" s="14">
        <v>18</v>
      </c>
      <c r="H35" s="14">
        <v>18</v>
      </c>
      <c r="I35" s="70">
        <f>K35*L35*M35/5000</f>
        <v>16.71480528</v>
      </c>
      <c r="J35" s="16">
        <v>18</v>
      </c>
      <c r="K35" s="57">
        <f t="shared" ref="K35:M37" si="6">N35*2.54</f>
        <v>50.8</v>
      </c>
      <c r="L35" s="57">
        <f t="shared" si="6"/>
        <v>38.1</v>
      </c>
      <c r="M35" s="17">
        <f t="shared" si="6"/>
        <v>43.18</v>
      </c>
      <c r="N35" s="57">
        <v>20</v>
      </c>
      <c r="O35" s="57">
        <v>15</v>
      </c>
      <c r="P35" s="57">
        <v>17</v>
      </c>
      <c r="Q35" s="57">
        <f>J35*R35</f>
        <v>10440</v>
      </c>
      <c r="R35" s="57">
        <v>580</v>
      </c>
      <c r="S35" s="57"/>
      <c r="T35" s="18"/>
      <c r="U35" s="19"/>
      <c r="V35" s="19"/>
      <c r="W35" s="58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</row>
    <row r="36" spans="1:35" s="20" customFormat="1" ht="17.25">
      <c r="A36" s="65">
        <v>44442</v>
      </c>
      <c r="B36" s="52">
        <v>3</v>
      </c>
      <c r="C36" s="66"/>
      <c r="D36" s="13">
        <v>774722784658</v>
      </c>
      <c r="E36" s="28" t="s">
        <v>34</v>
      </c>
      <c r="F36" s="29" t="s">
        <v>35</v>
      </c>
      <c r="G36" s="14">
        <v>27</v>
      </c>
      <c r="H36" s="14">
        <v>27</v>
      </c>
      <c r="I36" s="70">
        <f>K36*L36*M36/5000</f>
        <v>24.6592539072</v>
      </c>
      <c r="J36" s="16">
        <v>27</v>
      </c>
      <c r="K36" s="57">
        <f t="shared" si="6"/>
        <v>55.88</v>
      </c>
      <c r="L36" s="57">
        <f t="shared" si="6"/>
        <v>48.26</v>
      </c>
      <c r="M36" s="17">
        <f t="shared" si="6"/>
        <v>45.72</v>
      </c>
      <c r="N36" s="57">
        <v>22</v>
      </c>
      <c r="O36" s="57">
        <v>19</v>
      </c>
      <c r="P36" s="57">
        <v>18</v>
      </c>
      <c r="Q36" s="57">
        <f>J36*R36</f>
        <v>15390</v>
      </c>
      <c r="R36" s="57">
        <v>570</v>
      </c>
      <c r="S36" s="57"/>
      <c r="T36" s="18"/>
      <c r="U36" s="19"/>
      <c r="V36" s="19"/>
      <c r="W36" s="58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</row>
    <row r="37" spans="1:35" s="20" customFormat="1" ht="17.25">
      <c r="A37" s="65">
        <v>44442</v>
      </c>
      <c r="B37" s="66"/>
      <c r="C37" s="66"/>
      <c r="D37" s="13">
        <v>774722672375</v>
      </c>
      <c r="E37" s="28" t="s">
        <v>36</v>
      </c>
      <c r="F37" s="29" t="s">
        <v>4</v>
      </c>
      <c r="G37" s="63">
        <v>20</v>
      </c>
      <c r="H37" s="63">
        <v>20</v>
      </c>
      <c r="I37" s="61">
        <f>K37*L37*M37/5000</f>
        <v>12.211640092799998</v>
      </c>
      <c r="J37" s="57">
        <v>20</v>
      </c>
      <c r="K37" s="57">
        <f t="shared" si="6"/>
        <v>58.42</v>
      </c>
      <c r="L37" s="57">
        <f t="shared" si="6"/>
        <v>45.72</v>
      </c>
      <c r="M37" s="17">
        <f t="shared" si="6"/>
        <v>22.86</v>
      </c>
      <c r="N37" s="57">
        <v>23</v>
      </c>
      <c r="O37" s="57">
        <v>18</v>
      </c>
      <c r="P37" s="57">
        <v>9</v>
      </c>
      <c r="Q37" s="57">
        <f>J37*R37</f>
        <v>11200</v>
      </c>
      <c r="R37" s="57">
        <v>560</v>
      </c>
      <c r="S37" s="57"/>
      <c r="T37" s="18"/>
      <c r="U37" s="19"/>
      <c r="V37" s="19"/>
      <c r="W37" s="58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</row>
    <row r="38" spans="1:35" ht="17.25">
      <c r="A38" s="39"/>
      <c r="B38" s="39"/>
      <c r="C38" s="45"/>
      <c r="D38" s="41"/>
      <c r="E38" s="41"/>
      <c r="F38" s="41"/>
      <c r="G38" s="42"/>
      <c r="H38" s="42"/>
      <c r="I38" s="43"/>
      <c r="J38" s="44"/>
      <c r="K38" s="45"/>
      <c r="L38" s="45"/>
      <c r="M38" s="44"/>
      <c r="N38" s="45"/>
      <c r="O38" s="45"/>
      <c r="P38" s="45"/>
      <c r="Q38" s="45">
        <f>SUM(Q34:Q37)</f>
        <v>51850</v>
      </c>
      <c r="R38" s="45"/>
      <c r="S38" s="45"/>
      <c r="T38" s="7">
        <v>51850</v>
      </c>
      <c r="U38" s="45"/>
      <c r="V38" s="45"/>
      <c r="W38" s="45">
        <v>51850</v>
      </c>
      <c r="X38" s="45"/>
      <c r="Y38" s="45"/>
      <c r="Z38" s="45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7.25">
      <c r="A39" s="46"/>
      <c r="B39" s="46"/>
      <c r="C39" s="64"/>
      <c r="D39" s="13"/>
      <c r="E39" s="13"/>
      <c r="F39" s="13"/>
      <c r="G39" s="14"/>
      <c r="H39" s="14"/>
      <c r="I39" s="48"/>
      <c r="J39" s="49"/>
      <c r="K39" s="8"/>
      <c r="L39" s="8"/>
      <c r="M39" s="49"/>
      <c r="N39" s="8"/>
      <c r="O39" s="8"/>
      <c r="P39" s="8"/>
      <c r="T39" s="7"/>
      <c r="U39" s="8"/>
      <c r="V39" s="8"/>
      <c r="W39" s="50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17.25">
      <c r="A40" s="46"/>
      <c r="B40" s="46"/>
      <c r="C40" s="64"/>
      <c r="D40" s="13"/>
      <c r="E40" s="51" t="s">
        <v>37</v>
      </c>
      <c r="F40" s="13"/>
      <c r="G40" s="14"/>
      <c r="H40" s="14"/>
      <c r="I40" s="48"/>
      <c r="J40" s="49"/>
      <c r="K40" s="8"/>
      <c r="L40" s="8"/>
      <c r="M40" s="49"/>
      <c r="N40" s="8"/>
      <c r="O40" s="8"/>
      <c r="P40" s="8"/>
      <c r="T40" s="7"/>
      <c r="U40" s="8"/>
      <c r="V40" s="8"/>
      <c r="W40" s="50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s="20" customFormat="1" ht="17.25">
      <c r="A41" s="65">
        <v>44435</v>
      </c>
      <c r="B41" s="52">
        <v>1</v>
      </c>
      <c r="C41" s="66"/>
      <c r="D41" s="13">
        <v>774682626200</v>
      </c>
      <c r="E41" s="13" t="s">
        <v>38</v>
      </c>
      <c r="F41" s="13" t="s">
        <v>4</v>
      </c>
      <c r="G41" s="14">
        <v>14</v>
      </c>
      <c r="H41" s="14">
        <v>14</v>
      </c>
      <c r="I41" s="70">
        <f t="shared" ref="I41:I63" si="7">K41*L41*M41/5000</f>
        <v>10.0682121216</v>
      </c>
      <c r="J41" s="16">
        <v>15</v>
      </c>
      <c r="K41" s="57">
        <f t="shared" ref="K41:M56" si="8">N41*2.54</f>
        <v>60.96</v>
      </c>
      <c r="L41" s="57">
        <f t="shared" si="8"/>
        <v>40.64</v>
      </c>
      <c r="M41" s="17">
        <f t="shared" si="8"/>
        <v>20.32</v>
      </c>
      <c r="N41" s="57">
        <v>24</v>
      </c>
      <c r="O41" s="57">
        <v>16</v>
      </c>
      <c r="P41" s="57">
        <v>8</v>
      </c>
      <c r="Q41" s="57">
        <f t="shared" ref="Q41:Q46" si="9">J41*R41</f>
        <v>8550</v>
      </c>
      <c r="R41" s="57">
        <v>570</v>
      </c>
      <c r="S41" s="57"/>
      <c r="T41" s="18"/>
      <c r="U41" s="57"/>
      <c r="V41" s="19"/>
      <c r="W41" s="58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</row>
    <row r="42" spans="1:35" s="20" customFormat="1" ht="17.25">
      <c r="A42" s="65">
        <v>44435</v>
      </c>
      <c r="B42" s="69">
        <v>2</v>
      </c>
      <c r="C42" s="66"/>
      <c r="D42" s="13">
        <v>774684264371</v>
      </c>
      <c r="E42" s="13" t="s">
        <v>38</v>
      </c>
      <c r="F42" s="13" t="s">
        <v>4</v>
      </c>
      <c r="G42" s="14">
        <v>12</v>
      </c>
      <c r="H42" s="14">
        <v>12</v>
      </c>
      <c r="I42" s="70">
        <f t="shared" si="7"/>
        <v>10.0682121216</v>
      </c>
      <c r="J42" s="16">
        <v>12</v>
      </c>
      <c r="K42" s="57">
        <f t="shared" si="8"/>
        <v>60.96</v>
      </c>
      <c r="L42" s="57">
        <f t="shared" si="8"/>
        <v>40.64</v>
      </c>
      <c r="M42" s="17">
        <f t="shared" si="8"/>
        <v>20.32</v>
      </c>
      <c r="N42" s="57">
        <v>24</v>
      </c>
      <c r="O42" s="57">
        <v>16</v>
      </c>
      <c r="P42" s="57">
        <v>8</v>
      </c>
      <c r="Q42" s="57">
        <f t="shared" si="9"/>
        <v>6840</v>
      </c>
      <c r="R42" s="57">
        <v>570</v>
      </c>
      <c r="S42" s="57"/>
      <c r="T42" s="18"/>
      <c r="U42" s="57"/>
      <c r="V42" s="19"/>
      <c r="W42" s="58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</row>
    <row r="43" spans="1:35" s="20" customFormat="1" ht="17.25">
      <c r="A43" s="65">
        <v>44435</v>
      </c>
      <c r="B43" s="66"/>
      <c r="C43" s="66"/>
      <c r="D43" s="13">
        <v>774684747913</v>
      </c>
      <c r="E43" s="13" t="s">
        <v>39</v>
      </c>
      <c r="F43" s="13" t="s">
        <v>4</v>
      </c>
      <c r="G43" s="22">
        <v>16</v>
      </c>
      <c r="H43" s="22">
        <v>16</v>
      </c>
      <c r="I43" s="71">
        <f>K43*L43*M43/5000</f>
        <v>15.3776208576</v>
      </c>
      <c r="J43" s="17">
        <v>16</v>
      </c>
      <c r="K43" s="57">
        <f t="shared" si="8"/>
        <v>58.42</v>
      </c>
      <c r="L43" s="57">
        <f t="shared" si="8"/>
        <v>43.18</v>
      </c>
      <c r="M43" s="17">
        <f t="shared" si="8"/>
        <v>30.48</v>
      </c>
      <c r="N43" s="57">
        <v>23</v>
      </c>
      <c r="O43" s="57">
        <v>17</v>
      </c>
      <c r="P43" s="57">
        <v>12</v>
      </c>
      <c r="Q43" s="57">
        <f t="shared" si="9"/>
        <v>8800</v>
      </c>
      <c r="R43" s="57">
        <v>550</v>
      </c>
      <c r="S43" s="57"/>
      <c r="T43" s="18"/>
      <c r="U43" s="57"/>
      <c r="V43" s="19"/>
      <c r="W43" s="58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</row>
    <row r="44" spans="1:35" s="20" customFormat="1" ht="17.25">
      <c r="A44" s="65">
        <v>44435</v>
      </c>
      <c r="B44" s="66"/>
      <c r="C44" s="66"/>
      <c r="D44" s="13">
        <v>774682728216</v>
      </c>
      <c r="E44" s="13" t="s">
        <v>40</v>
      </c>
      <c r="F44" s="13" t="s">
        <v>4</v>
      </c>
      <c r="G44" s="22">
        <v>17</v>
      </c>
      <c r="H44" s="22">
        <v>17</v>
      </c>
      <c r="I44" s="72">
        <f>K44*L44*M44/5000</f>
        <v>13.568488991999999</v>
      </c>
      <c r="J44" s="17">
        <v>17</v>
      </c>
      <c r="K44" s="57">
        <f t="shared" si="8"/>
        <v>58.42</v>
      </c>
      <c r="L44" s="57">
        <f t="shared" si="8"/>
        <v>50.8</v>
      </c>
      <c r="M44" s="17">
        <f t="shared" si="8"/>
        <v>22.86</v>
      </c>
      <c r="N44" s="57">
        <v>23</v>
      </c>
      <c r="O44" s="57">
        <v>20</v>
      </c>
      <c r="P44" s="57">
        <v>9</v>
      </c>
      <c r="Q44" s="57">
        <f t="shared" si="9"/>
        <v>9350</v>
      </c>
      <c r="R44" s="57">
        <v>550</v>
      </c>
      <c r="S44" s="57"/>
      <c r="T44" s="18"/>
      <c r="U44" s="57"/>
      <c r="V44" s="19"/>
      <c r="W44" s="58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</row>
    <row r="45" spans="1:35" s="20" customFormat="1" ht="17.25">
      <c r="A45" s="65">
        <v>44435</v>
      </c>
      <c r="B45" s="52">
        <v>5</v>
      </c>
      <c r="C45" s="66"/>
      <c r="D45" s="13">
        <v>774683149718</v>
      </c>
      <c r="E45" s="13" t="s">
        <v>41</v>
      </c>
      <c r="F45" s="13" t="s">
        <v>4</v>
      </c>
      <c r="G45" s="14">
        <v>7</v>
      </c>
      <c r="H45" s="14">
        <v>7</v>
      </c>
      <c r="I45" s="70">
        <f t="shared" si="7"/>
        <v>4.8177968160000013</v>
      </c>
      <c r="J45" s="16">
        <v>7</v>
      </c>
      <c r="K45" s="57">
        <f t="shared" si="8"/>
        <v>38.1</v>
      </c>
      <c r="L45" s="57">
        <f t="shared" si="8"/>
        <v>35.56</v>
      </c>
      <c r="M45" s="17">
        <f t="shared" si="8"/>
        <v>17.78</v>
      </c>
      <c r="N45" s="57">
        <v>15</v>
      </c>
      <c r="O45" s="57">
        <v>14</v>
      </c>
      <c r="P45" s="57">
        <v>7</v>
      </c>
      <c r="Q45" s="57">
        <f t="shared" si="9"/>
        <v>4200</v>
      </c>
      <c r="R45" s="57">
        <v>600</v>
      </c>
      <c r="S45" s="57"/>
      <c r="T45" s="18"/>
      <c r="U45" s="57"/>
      <c r="V45" s="19"/>
      <c r="W45" s="58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</row>
    <row r="46" spans="1:35" s="20" customFormat="1" ht="17.25">
      <c r="A46" s="65">
        <v>44435</v>
      </c>
      <c r="B46" s="69">
        <v>6</v>
      </c>
      <c r="C46" s="66"/>
      <c r="D46" s="13">
        <v>774684184900</v>
      </c>
      <c r="E46" s="13" t="s">
        <v>42</v>
      </c>
      <c r="F46" s="13" t="s">
        <v>25</v>
      </c>
      <c r="G46" s="14">
        <v>16</v>
      </c>
      <c r="H46" s="14">
        <v>16</v>
      </c>
      <c r="I46" s="70">
        <f t="shared" si="7"/>
        <v>15.754523329600001</v>
      </c>
      <c r="J46" s="16">
        <v>16</v>
      </c>
      <c r="K46" s="57">
        <f t="shared" si="8"/>
        <v>58.42</v>
      </c>
      <c r="L46" s="57">
        <f t="shared" si="8"/>
        <v>48.26</v>
      </c>
      <c r="M46" s="17">
        <f t="shared" si="8"/>
        <v>27.94</v>
      </c>
      <c r="N46" s="57">
        <v>23</v>
      </c>
      <c r="O46" s="57">
        <v>19</v>
      </c>
      <c r="P46" s="57">
        <v>11</v>
      </c>
      <c r="Q46" s="57">
        <f t="shared" si="9"/>
        <v>8800</v>
      </c>
      <c r="R46" s="57">
        <v>550</v>
      </c>
      <c r="S46" s="57"/>
      <c r="T46" s="18"/>
      <c r="U46" s="57"/>
      <c r="V46" s="19"/>
      <c r="W46" s="58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</row>
    <row r="47" spans="1:35" s="20" customFormat="1" ht="17.25">
      <c r="A47" s="65">
        <v>44435</v>
      </c>
      <c r="B47" s="65"/>
      <c r="C47" s="66"/>
      <c r="D47" s="13"/>
      <c r="E47" s="13"/>
      <c r="F47" s="13"/>
      <c r="G47" s="14"/>
      <c r="H47" s="14"/>
      <c r="I47" s="70"/>
      <c r="J47" s="16"/>
      <c r="K47" s="57"/>
      <c r="L47" s="57"/>
      <c r="M47" s="17"/>
      <c r="N47" s="57"/>
      <c r="O47" s="57"/>
      <c r="P47" s="57"/>
      <c r="Q47" s="57">
        <v>500</v>
      </c>
      <c r="R47" s="57"/>
      <c r="S47" s="57" t="s">
        <v>17</v>
      </c>
      <c r="T47" s="18"/>
      <c r="U47" s="57"/>
      <c r="V47" s="19"/>
      <c r="W47" s="58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</row>
    <row r="48" spans="1:35" s="20" customFormat="1" ht="17.25">
      <c r="A48" s="65">
        <v>44435</v>
      </c>
      <c r="B48" s="69">
        <v>6</v>
      </c>
      <c r="C48" s="66"/>
      <c r="D48" s="13">
        <v>774682331910</v>
      </c>
      <c r="E48" s="13" t="s">
        <v>43</v>
      </c>
      <c r="F48" s="13" t="s">
        <v>4</v>
      </c>
      <c r="G48" s="14">
        <v>20</v>
      </c>
      <c r="H48" s="14">
        <v>20</v>
      </c>
      <c r="I48" s="70">
        <f t="shared" si="7"/>
        <v>14.748357599999997</v>
      </c>
      <c r="J48" s="16">
        <v>20</v>
      </c>
      <c r="K48" s="57">
        <f t="shared" si="8"/>
        <v>63.5</v>
      </c>
      <c r="L48" s="57">
        <f t="shared" si="8"/>
        <v>45.72</v>
      </c>
      <c r="M48" s="17">
        <f t="shared" si="8"/>
        <v>25.4</v>
      </c>
      <c r="N48" s="57">
        <v>25</v>
      </c>
      <c r="O48" s="57">
        <v>18</v>
      </c>
      <c r="P48" s="57">
        <v>10</v>
      </c>
      <c r="Q48" s="57">
        <f t="shared" ref="Q48:Q63" si="10">J48*R48</f>
        <v>11000</v>
      </c>
      <c r="R48" s="57">
        <v>550</v>
      </c>
      <c r="S48" s="57"/>
      <c r="T48" s="18"/>
      <c r="U48" s="57"/>
      <c r="V48" s="19"/>
      <c r="W48" s="58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</row>
    <row r="49" spans="1:35" s="20" customFormat="1" ht="17.25">
      <c r="A49" s="65">
        <v>44435</v>
      </c>
      <c r="B49" s="52">
        <v>7</v>
      </c>
      <c r="C49" s="66"/>
      <c r="D49" s="13">
        <v>774684026879</v>
      </c>
      <c r="E49" s="13" t="s">
        <v>44</v>
      </c>
      <c r="F49" s="13" t="s">
        <v>25</v>
      </c>
      <c r="G49" s="14">
        <v>18</v>
      </c>
      <c r="H49" s="14">
        <v>18</v>
      </c>
      <c r="I49" s="70">
        <f t="shared" si="7"/>
        <v>11.536493055999999</v>
      </c>
      <c r="J49" s="16">
        <v>18</v>
      </c>
      <c r="K49" s="57">
        <f t="shared" si="8"/>
        <v>50.8</v>
      </c>
      <c r="L49" s="57">
        <f t="shared" si="8"/>
        <v>40.64</v>
      </c>
      <c r="M49" s="17">
        <f t="shared" si="8"/>
        <v>27.94</v>
      </c>
      <c r="N49" s="57">
        <v>20</v>
      </c>
      <c r="O49" s="57">
        <v>16</v>
      </c>
      <c r="P49" s="57">
        <v>11</v>
      </c>
      <c r="Q49" s="57">
        <f t="shared" si="10"/>
        <v>9900</v>
      </c>
      <c r="R49" s="57">
        <v>550</v>
      </c>
      <c r="S49" s="57"/>
      <c r="T49" s="18"/>
      <c r="U49" s="57"/>
      <c r="V49" s="19"/>
      <c r="W49" s="58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</row>
    <row r="50" spans="1:35" s="20" customFormat="1" ht="17.25">
      <c r="A50" s="65">
        <v>44435</v>
      </c>
      <c r="B50" s="69">
        <v>8</v>
      </c>
      <c r="C50" s="66"/>
      <c r="D50" s="13">
        <v>774683758134</v>
      </c>
      <c r="E50" s="13" t="s">
        <v>45</v>
      </c>
      <c r="F50" s="13" t="s">
        <v>25</v>
      </c>
      <c r="G50" s="14">
        <v>6</v>
      </c>
      <c r="H50" s="14">
        <v>6</v>
      </c>
      <c r="I50" s="70">
        <f t="shared" si="7"/>
        <v>4.7194744320000002</v>
      </c>
      <c r="J50" s="16">
        <v>6</v>
      </c>
      <c r="K50" s="57">
        <f t="shared" si="8"/>
        <v>38.1</v>
      </c>
      <c r="L50" s="57">
        <f t="shared" si="8"/>
        <v>30.48</v>
      </c>
      <c r="M50" s="17">
        <f t="shared" si="8"/>
        <v>20.32</v>
      </c>
      <c r="N50" s="57">
        <v>15</v>
      </c>
      <c r="O50" s="57">
        <v>12</v>
      </c>
      <c r="P50" s="57">
        <v>8</v>
      </c>
      <c r="Q50" s="57">
        <f t="shared" si="10"/>
        <v>4500</v>
      </c>
      <c r="R50" s="57">
        <v>750</v>
      </c>
      <c r="S50" s="57"/>
      <c r="T50" s="18"/>
      <c r="U50" s="57"/>
      <c r="V50" s="19"/>
      <c r="W50" s="58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</row>
    <row r="51" spans="1:35" s="20" customFormat="1" ht="17.25">
      <c r="A51" s="65">
        <v>44435</v>
      </c>
      <c r="B51" s="66"/>
      <c r="C51" s="66"/>
      <c r="D51" s="13">
        <v>774683015809</v>
      </c>
      <c r="E51" s="13" t="s">
        <v>46</v>
      </c>
      <c r="F51" s="13" t="s">
        <v>4</v>
      </c>
      <c r="G51" s="22">
        <v>23</v>
      </c>
      <c r="H51" s="22">
        <v>23</v>
      </c>
      <c r="I51" s="73"/>
      <c r="J51" s="38">
        <v>23</v>
      </c>
      <c r="K51" s="57">
        <f>N51*2.54</f>
        <v>55.88</v>
      </c>
      <c r="L51" s="57">
        <f>O51*2.54</f>
        <v>53.34</v>
      </c>
      <c r="M51" s="17">
        <f>P51*2.54</f>
        <v>38.1</v>
      </c>
      <c r="N51" s="57">
        <v>22</v>
      </c>
      <c r="O51" s="57">
        <v>21</v>
      </c>
      <c r="P51" s="57">
        <v>15</v>
      </c>
      <c r="Q51" s="57">
        <f t="shared" si="10"/>
        <v>12650</v>
      </c>
      <c r="R51" s="57">
        <v>550</v>
      </c>
      <c r="S51" s="57"/>
      <c r="T51" s="18"/>
      <c r="U51" s="57"/>
      <c r="V51" s="19"/>
      <c r="W51" s="58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</row>
    <row r="52" spans="1:35" s="20" customFormat="1" ht="17.25">
      <c r="A52" s="65">
        <v>44435</v>
      </c>
      <c r="B52" s="69">
        <v>10</v>
      </c>
      <c r="C52" s="66"/>
      <c r="D52" s="13">
        <v>774682249232</v>
      </c>
      <c r="E52" s="13" t="s">
        <v>46</v>
      </c>
      <c r="F52" s="13" t="s">
        <v>4</v>
      </c>
      <c r="G52" s="14">
        <v>21</v>
      </c>
      <c r="H52" s="14">
        <v>21</v>
      </c>
      <c r="I52" s="67">
        <f t="shared" si="7"/>
        <v>20.188862848000003</v>
      </c>
      <c r="J52" s="68">
        <v>21</v>
      </c>
      <c r="K52" s="57">
        <f t="shared" si="8"/>
        <v>55.88</v>
      </c>
      <c r="L52" s="57">
        <f t="shared" si="8"/>
        <v>50.8</v>
      </c>
      <c r="M52" s="17">
        <f t="shared" si="8"/>
        <v>35.56</v>
      </c>
      <c r="N52" s="57">
        <v>22</v>
      </c>
      <c r="O52" s="57">
        <v>20</v>
      </c>
      <c r="P52" s="57">
        <v>14</v>
      </c>
      <c r="Q52" s="57">
        <f t="shared" si="10"/>
        <v>11550</v>
      </c>
      <c r="R52" s="57">
        <v>550</v>
      </c>
      <c r="S52" s="57"/>
      <c r="T52" s="18"/>
      <c r="U52" s="57"/>
      <c r="V52" s="19"/>
      <c r="W52" s="58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</row>
    <row r="53" spans="1:35" s="20" customFormat="1" ht="17.25">
      <c r="A53" s="65">
        <v>44435</v>
      </c>
      <c r="B53" s="52">
        <v>11</v>
      </c>
      <c r="C53" s="66"/>
      <c r="D53" s="13">
        <v>774684303957</v>
      </c>
      <c r="E53" s="13" t="s">
        <v>46</v>
      </c>
      <c r="F53" s="13" t="s">
        <v>4</v>
      </c>
      <c r="G53" s="14">
        <v>16</v>
      </c>
      <c r="H53" s="14">
        <v>16</v>
      </c>
      <c r="I53" s="70">
        <f t="shared" si="7"/>
        <v>15.731581440000001</v>
      </c>
      <c r="J53" s="16">
        <v>16</v>
      </c>
      <c r="K53" s="57">
        <f t="shared" si="8"/>
        <v>50.8</v>
      </c>
      <c r="L53" s="57">
        <f t="shared" si="8"/>
        <v>38.1</v>
      </c>
      <c r="M53" s="17">
        <f t="shared" si="8"/>
        <v>40.64</v>
      </c>
      <c r="N53" s="57">
        <v>20</v>
      </c>
      <c r="O53" s="57">
        <v>15</v>
      </c>
      <c r="P53" s="57">
        <v>16</v>
      </c>
      <c r="Q53" s="57">
        <f t="shared" si="10"/>
        <v>8800</v>
      </c>
      <c r="R53" s="57">
        <v>550</v>
      </c>
      <c r="S53" s="57"/>
      <c r="T53" s="18"/>
      <c r="U53" s="57"/>
      <c r="V53" s="19"/>
      <c r="W53" s="58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</row>
    <row r="54" spans="1:35" s="20" customFormat="1" ht="17.25">
      <c r="A54" s="65">
        <v>44435</v>
      </c>
      <c r="B54" s="69">
        <v>12</v>
      </c>
      <c r="C54" s="66"/>
      <c r="D54" s="13">
        <v>774684523998</v>
      </c>
      <c r="E54" s="13" t="s">
        <v>47</v>
      </c>
      <c r="F54" s="13" t="s">
        <v>4</v>
      </c>
      <c r="G54" s="14">
        <v>17</v>
      </c>
      <c r="H54" s="14">
        <v>17</v>
      </c>
      <c r="I54" s="70">
        <f t="shared" si="7"/>
        <v>24.908337279999998</v>
      </c>
      <c r="J54" s="16">
        <v>17</v>
      </c>
      <c r="K54" s="57">
        <f t="shared" si="8"/>
        <v>63.5</v>
      </c>
      <c r="L54" s="57">
        <f t="shared" si="8"/>
        <v>48.26</v>
      </c>
      <c r="M54" s="17">
        <f t="shared" si="8"/>
        <v>40.64</v>
      </c>
      <c r="N54" s="57">
        <v>25</v>
      </c>
      <c r="O54" s="57">
        <v>19</v>
      </c>
      <c r="P54" s="57">
        <v>16</v>
      </c>
      <c r="Q54" s="57">
        <f t="shared" si="10"/>
        <v>9350</v>
      </c>
      <c r="R54" s="57">
        <v>550</v>
      </c>
      <c r="S54" s="57"/>
      <c r="T54" s="18"/>
      <c r="U54" s="57"/>
      <c r="V54" s="19"/>
      <c r="W54" s="58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</row>
    <row r="55" spans="1:35" s="20" customFormat="1" ht="17.25">
      <c r="A55" s="65">
        <v>44435</v>
      </c>
      <c r="B55" s="52">
        <v>13</v>
      </c>
      <c r="C55" s="66"/>
      <c r="D55" s="13">
        <v>774684162480</v>
      </c>
      <c r="E55" s="13" t="s">
        <v>48</v>
      </c>
      <c r="F55" s="13" t="s">
        <v>4</v>
      </c>
      <c r="G55" s="14">
        <v>14</v>
      </c>
      <c r="H55" s="14">
        <v>14</v>
      </c>
      <c r="I55" s="70">
        <f t="shared" si="7"/>
        <v>10.864623432000002</v>
      </c>
      <c r="J55" s="16">
        <v>14</v>
      </c>
      <c r="K55" s="57">
        <f t="shared" si="8"/>
        <v>43.18</v>
      </c>
      <c r="L55" s="57">
        <f t="shared" si="8"/>
        <v>38.1</v>
      </c>
      <c r="M55" s="17">
        <f t="shared" si="8"/>
        <v>33.020000000000003</v>
      </c>
      <c r="N55" s="57">
        <v>17</v>
      </c>
      <c r="O55" s="57">
        <v>15</v>
      </c>
      <c r="P55" s="57">
        <v>13</v>
      </c>
      <c r="Q55" s="57">
        <f t="shared" si="10"/>
        <v>7980</v>
      </c>
      <c r="R55" s="57">
        <v>570</v>
      </c>
      <c r="S55" s="57"/>
      <c r="T55" s="18"/>
      <c r="U55" s="57"/>
      <c r="V55" s="19"/>
      <c r="W55" s="58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</row>
    <row r="56" spans="1:35" s="20" customFormat="1" ht="17.25">
      <c r="A56" s="65">
        <v>44435</v>
      </c>
      <c r="B56" s="69">
        <v>14</v>
      </c>
      <c r="C56" s="66"/>
      <c r="D56" s="13">
        <v>774683698205</v>
      </c>
      <c r="E56" s="13" t="s">
        <v>49</v>
      </c>
      <c r="F56" s="13" t="s">
        <v>4</v>
      </c>
      <c r="G56" s="14">
        <v>14</v>
      </c>
      <c r="H56" s="14">
        <v>14</v>
      </c>
      <c r="I56" s="70">
        <f t="shared" si="7"/>
        <v>13.076877072000002</v>
      </c>
      <c r="J56" s="16">
        <v>14</v>
      </c>
      <c r="K56" s="57">
        <f t="shared" si="8"/>
        <v>48.26</v>
      </c>
      <c r="L56" s="57">
        <f t="shared" si="8"/>
        <v>35.56</v>
      </c>
      <c r="M56" s="17">
        <f t="shared" si="8"/>
        <v>38.1</v>
      </c>
      <c r="N56" s="57">
        <v>19</v>
      </c>
      <c r="O56" s="57">
        <v>14</v>
      </c>
      <c r="P56" s="57">
        <v>15</v>
      </c>
      <c r="Q56" s="57">
        <f t="shared" si="10"/>
        <v>7980</v>
      </c>
      <c r="R56" s="57">
        <v>570</v>
      </c>
      <c r="S56" s="57"/>
      <c r="T56" s="18"/>
      <c r="U56" s="57"/>
      <c r="V56" s="19"/>
      <c r="W56" s="58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</row>
    <row r="57" spans="1:35" s="20" customFormat="1" ht="17.25">
      <c r="A57" s="65">
        <v>44435</v>
      </c>
      <c r="B57" s="66"/>
      <c r="C57" s="66"/>
      <c r="D57" s="13">
        <v>774684704483</v>
      </c>
      <c r="E57" s="13" t="s">
        <v>50</v>
      </c>
      <c r="F57" s="13" t="s">
        <v>8</v>
      </c>
      <c r="G57" s="22">
        <v>25</v>
      </c>
      <c r="H57" s="22">
        <v>25</v>
      </c>
      <c r="I57" s="71">
        <f>K57*L57*M57/5000</f>
        <v>24.541267046400002</v>
      </c>
      <c r="J57" s="17">
        <v>25</v>
      </c>
      <c r="K57" s="57">
        <f>N57*2.54</f>
        <v>66.040000000000006</v>
      </c>
      <c r="L57" s="57">
        <f>O57*2.54</f>
        <v>45.72</v>
      </c>
      <c r="M57" s="17">
        <f>P57*2.54</f>
        <v>40.64</v>
      </c>
      <c r="N57" s="57">
        <v>26</v>
      </c>
      <c r="O57" s="57">
        <v>18</v>
      </c>
      <c r="P57" s="57">
        <v>16</v>
      </c>
      <c r="Q57" s="57">
        <f t="shared" si="10"/>
        <v>13750</v>
      </c>
      <c r="R57" s="57">
        <v>550</v>
      </c>
      <c r="S57" s="57"/>
      <c r="T57" s="18"/>
      <c r="U57" s="57"/>
      <c r="V57" s="19"/>
      <c r="W57" s="58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</row>
    <row r="58" spans="1:35" s="20" customFormat="1" ht="17.25">
      <c r="A58" s="65">
        <v>44435</v>
      </c>
      <c r="B58" s="69">
        <v>16</v>
      </c>
      <c r="C58" s="66"/>
      <c r="D58" s="13">
        <v>774683573952</v>
      </c>
      <c r="E58" s="13" t="s">
        <v>51</v>
      </c>
      <c r="F58" s="13" t="s">
        <v>4</v>
      </c>
      <c r="G58" s="14">
        <v>6</v>
      </c>
      <c r="H58" s="14">
        <v>6</v>
      </c>
      <c r="I58" s="70">
        <f t="shared" si="7"/>
        <v>6.7121414143999996</v>
      </c>
      <c r="J58" s="16">
        <v>6</v>
      </c>
      <c r="K58" s="57">
        <f t="shared" ref="K58:M63" si="11">N58*2.54</f>
        <v>40.64</v>
      </c>
      <c r="L58" s="57">
        <f t="shared" si="11"/>
        <v>40.64</v>
      </c>
      <c r="M58" s="17">
        <f t="shared" si="11"/>
        <v>20.32</v>
      </c>
      <c r="N58" s="57">
        <v>16</v>
      </c>
      <c r="O58" s="57">
        <v>16</v>
      </c>
      <c r="P58" s="57">
        <v>8</v>
      </c>
      <c r="Q58" s="57">
        <f t="shared" si="10"/>
        <v>4500</v>
      </c>
      <c r="R58" s="57">
        <v>750</v>
      </c>
      <c r="S58" s="57"/>
      <c r="T58" s="18"/>
      <c r="U58" s="57"/>
      <c r="V58" s="19"/>
      <c r="W58" s="58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</row>
    <row r="59" spans="1:35" s="20" customFormat="1" ht="17.25">
      <c r="A59" s="65">
        <v>44435</v>
      </c>
      <c r="B59" s="52">
        <v>17</v>
      </c>
      <c r="C59" s="66"/>
      <c r="D59" s="13">
        <v>774682828344</v>
      </c>
      <c r="E59" s="13" t="s">
        <v>52</v>
      </c>
      <c r="F59" s="13" t="s">
        <v>4</v>
      </c>
      <c r="G59" s="14">
        <v>24</v>
      </c>
      <c r="H59" s="14">
        <v>24</v>
      </c>
      <c r="I59" s="67">
        <f t="shared" si="7"/>
        <v>23.351566199999997</v>
      </c>
      <c r="J59" s="68">
        <v>24</v>
      </c>
      <c r="K59" s="57">
        <f t="shared" si="11"/>
        <v>63.5</v>
      </c>
      <c r="L59" s="57">
        <f t="shared" si="11"/>
        <v>48.26</v>
      </c>
      <c r="M59" s="17">
        <f t="shared" si="11"/>
        <v>38.1</v>
      </c>
      <c r="N59" s="57">
        <v>25</v>
      </c>
      <c r="O59" s="57">
        <v>19</v>
      </c>
      <c r="P59" s="57">
        <v>15</v>
      </c>
      <c r="Q59" s="57">
        <f t="shared" si="10"/>
        <v>13200</v>
      </c>
      <c r="R59" s="57">
        <v>550</v>
      </c>
      <c r="S59" s="57"/>
      <c r="T59" s="18"/>
      <c r="U59" s="57"/>
      <c r="V59" s="19"/>
      <c r="W59" s="58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</row>
    <row r="60" spans="1:35" s="20" customFormat="1" ht="17.25">
      <c r="A60" s="65">
        <v>44435</v>
      </c>
      <c r="B60" s="69">
        <v>18</v>
      </c>
      <c r="C60" s="66"/>
      <c r="D60" s="13">
        <v>774682509215</v>
      </c>
      <c r="E60" s="13" t="s">
        <v>53</v>
      </c>
      <c r="F60" s="13" t="s">
        <v>4</v>
      </c>
      <c r="G60" s="14">
        <v>12</v>
      </c>
      <c r="H60" s="14">
        <v>12</v>
      </c>
      <c r="I60" s="70">
        <f t="shared" si="7"/>
        <v>10.382843750399999</v>
      </c>
      <c r="J60" s="16">
        <v>12</v>
      </c>
      <c r="K60" s="57">
        <f t="shared" si="11"/>
        <v>45.72</v>
      </c>
      <c r="L60" s="57">
        <f t="shared" si="11"/>
        <v>40.64</v>
      </c>
      <c r="M60" s="17">
        <f t="shared" si="11"/>
        <v>27.94</v>
      </c>
      <c r="N60" s="57">
        <v>18</v>
      </c>
      <c r="O60" s="57">
        <v>16</v>
      </c>
      <c r="P60" s="57">
        <v>11</v>
      </c>
      <c r="Q60" s="57">
        <f t="shared" si="10"/>
        <v>6840</v>
      </c>
      <c r="R60" s="57">
        <v>570</v>
      </c>
      <c r="S60" s="57"/>
      <c r="T60" s="18"/>
      <c r="U60" s="57"/>
      <c r="V60" s="19"/>
      <c r="W60" s="58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</row>
    <row r="61" spans="1:35" s="20" customFormat="1" ht="17.25">
      <c r="A61" s="65">
        <v>44435</v>
      </c>
      <c r="B61" s="52">
        <v>19</v>
      </c>
      <c r="C61" s="66"/>
      <c r="D61" s="13">
        <v>774682935670</v>
      </c>
      <c r="E61" s="13" t="s">
        <v>54</v>
      </c>
      <c r="F61" s="13" t="s">
        <v>4</v>
      </c>
      <c r="G61" s="14">
        <v>8</v>
      </c>
      <c r="H61" s="14">
        <v>8</v>
      </c>
      <c r="I61" s="67">
        <f t="shared" si="7"/>
        <v>7.2856886543999995</v>
      </c>
      <c r="J61" s="68">
        <v>8</v>
      </c>
      <c r="K61" s="57">
        <f t="shared" si="11"/>
        <v>48.26</v>
      </c>
      <c r="L61" s="57">
        <f t="shared" si="11"/>
        <v>33.020000000000003</v>
      </c>
      <c r="M61" s="17">
        <f t="shared" si="11"/>
        <v>22.86</v>
      </c>
      <c r="N61" s="57">
        <v>19</v>
      </c>
      <c r="O61" s="57">
        <v>13</v>
      </c>
      <c r="P61" s="57">
        <v>9</v>
      </c>
      <c r="Q61" s="57">
        <f t="shared" si="10"/>
        <v>4800</v>
      </c>
      <c r="R61" s="57">
        <v>600</v>
      </c>
      <c r="S61" s="57"/>
      <c r="T61" s="18"/>
      <c r="U61" s="57"/>
      <c r="V61" s="19"/>
      <c r="W61" s="58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</row>
    <row r="62" spans="1:35" s="20" customFormat="1" ht="17.25">
      <c r="A62" s="65">
        <v>44435</v>
      </c>
      <c r="B62" s="66"/>
      <c r="C62" s="66"/>
      <c r="D62" s="13">
        <v>774682938430</v>
      </c>
      <c r="E62" s="13" t="s">
        <v>55</v>
      </c>
      <c r="F62" s="13" t="s">
        <v>4</v>
      </c>
      <c r="G62" s="22">
        <v>12</v>
      </c>
      <c r="H62" s="22">
        <v>12</v>
      </c>
      <c r="I62" s="72">
        <f>K62*L62*M62/5000</f>
        <v>10.348800000000001</v>
      </c>
      <c r="J62" s="17">
        <v>12</v>
      </c>
      <c r="K62" s="57">
        <v>44</v>
      </c>
      <c r="L62" s="57">
        <v>42</v>
      </c>
      <c r="M62" s="17">
        <v>28</v>
      </c>
      <c r="N62" s="57">
        <v>16</v>
      </c>
      <c r="O62" s="57">
        <v>16</v>
      </c>
      <c r="P62" s="57">
        <v>11</v>
      </c>
      <c r="Q62" s="57">
        <f t="shared" si="10"/>
        <v>6840</v>
      </c>
      <c r="R62" s="57">
        <v>570</v>
      </c>
      <c r="S62" s="57"/>
      <c r="T62" s="18"/>
      <c r="U62" s="57"/>
      <c r="V62" s="19"/>
      <c r="W62" s="58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</row>
    <row r="63" spans="1:35" s="20" customFormat="1" ht="17.25">
      <c r="A63" s="65">
        <v>44435</v>
      </c>
      <c r="B63" s="52">
        <v>21</v>
      </c>
      <c r="C63" s="66"/>
      <c r="D63" s="13">
        <v>774684051181</v>
      </c>
      <c r="E63" s="13" t="s">
        <v>56</v>
      </c>
      <c r="F63" s="13" t="s">
        <v>4</v>
      </c>
      <c r="G63" s="14">
        <v>17</v>
      </c>
      <c r="H63" s="14">
        <v>17</v>
      </c>
      <c r="I63" s="70">
        <f t="shared" si="7"/>
        <v>14.682809343999999</v>
      </c>
      <c r="J63" s="16">
        <v>17</v>
      </c>
      <c r="K63" s="57">
        <f t="shared" si="11"/>
        <v>50.8</v>
      </c>
      <c r="L63" s="57">
        <f t="shared" si="11"/>
        <v>40.64</v>
      </c>
      <c r="M63" s="17">
        <f t="shared" si="11"/>
        <v>35.56</v>
      </c>
      <c r="N63" s="57">
        <v>20</v>
      </c>
      <c r="O63" s="57">
        <v>16</v>
      </c>
      <c r="P63" s="57">
        <v>14</v>
      </c>
      <c r="Q63" s="57">
        <f t="shared" si="10"/>
        <v>9350</v>
      </c>
      <c r="R63" s="57">
        <v>550</v>
      </c>
      <c r="S63" s="57"/>
      <c r="T63" s="18"/>
      <c r="U63" s="57"/>
      <c r="V63" s="19"/>
      <c r="W63" s="58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</row>
    <row r="64" spans="1:35" ht="17.25">
      <c r="A64" s="74"/>
      <c r="B64" s="74"/>
      <c r="C64" s="75"/>
      <c r="D64" s="41"/>
      <c r="E64" s="41"/>
      <c r="F64" s="41"/>
      <c r="G64" s="42"/>
      <c r="H64" s="42"/>
      <c r="I64" s="76"/>
      <c r="J64" s="77"/>
      <c r="K64" s="41"/>
      <c r="L64" s="41"/>
      <c r="M64" s="41"/>
      <c r="N64" s="45"/>
      <c r="O64" s="45"/>
      <c r="P64" s="45"/>
      <c r="Q64" s="45">
        <v>190030</v>
      </c>
      <c r="R64" s="45"/>
      <c r="S64" s="45"/>
      <c r="T64" s="7">
        <v>190030</v>
      </c>
      <c r="U64" s="45"/>
      <c r="V64" s="45"/>
      <c r="W64" s="45">
        <v>190030</v>
      </c>
      <c r="X64" s="45"/>
      <c r="Y64" s="45"/>
      <c r="Z64" s="45"/>
      <c r="AA64" s="45"/>
      <c r="AB64" s="45"/>
      <c r="AC64" s="45"/>
      <c r="AD64" s="45"/>
      <c r="AE64" s="45"/>
      <c r="AF64" s="8"/>
      <c r="AG64" s="8"/>
      <c r="AH64" s="8"/>
      <c r="AI64" s="8"/>
    </row>
    <row r="65" spans="1:35" ht="17.25">
      <c r="A65" s="36"/>
      <c r="B65" s="36"/>
      <c r="C65" s="78"/>
      <c r="D65" s="13"/>
      <c r="E65" s="13"/>
      <c r="F65" s="13"/>
      <c r="G65" s="14"/>
      <c r="H65" s="14"/>
      <c r="I65" s="79"/>
      <c r="J65" s="80"/>
      <c r="K65" s="81"/>
      <c r="L65" s="81"/>
      <c r="M65" s="81"/>
      <c r="N65" s="8"/>
      <c r="O65" s="8"/>
      <c r="P65" s="8"/>
      <c r="T65" s="7"/>
      <c r="U65" s="8"/>
      <c r="V65" s="8"/>
      <c r="W65" s="50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7.25">
      <c r="A66" s="36"/>
      <c r="B66" s="36"/>
      <c r="C66" s="78"/>
      <c r="D66" s="13"/>
      <c r="E66" s="51" t="s">
        <v>37</v>
      </c>
      <c r="F66" s="13"/>
      <c r="G66" s="14"/>
      <c r="H66" s="14"/>
      <c r="I66" s="79"/>
      <c r="J66" s="80"/>
      <c r="K66" s="81"/>
      <c r="L66" s="81"/>
      <c r="M66" s="81"/>
      <c r="N66" s="8"/>
      <c r="O66" s="8"/>
      <c r="P66" s="8"/>
      <c r="T66" s="7"/>
      <c r="U66" s="8"/>
      <c r="V66" s="8"/>
      <c r="W66" s="50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s="20" customFormat="1" ht="17.25">
      <c r="A67" s="65">
        <v>44435</v>
      </c>
      <c r="B67" s="52">
        <v>1</v>
      </c>
      <c r="C67" s="82"/>
      <c r="D67" s="13">
        <v>774664856838</v>
      </c>
      <c r="E67" s="13" t="s">
        <v>57</v>
      </c>
      <c r="F67" s="13" t="s">
        <v>4</v>
      </c>
      <c r="G67" s="14">
        <v>27</v>
      </c>
      <c r="H67" s="14">
        <v>27</v>
      </c>
      <c r="I67" s="67">
        <f t="shared" ref="I67:I75" si="12">K67*L67*M67/5000</f>
        <v>26.465108359999995</v>
      </c>
      <c r="J67" s="68">
        <v>27</v>
      </c>
      <c r="K67" s="57">
        <f t="shared" ref="K67:M70" si="13">N67*2.54</f>
        <v>63.5</v>
      </c>
      <c r="L67" s="57">
        <f t="shared" si="13"/>
        <v>43.18</v>
      </c>
      <c r="M67" s="17">
        <f t="shared" si="13"/>
        <v>48.26</v>
      </c>
      <c r="N67" s="57">
        <v>25</v>
      </c>
      <c r="O67" s="57">
        <v>17</v>
      </c>
      <c r="P67" s="57">
        <v>19</v>
      </c>
      <c r="Q67" s="57">
        <f t="shared" ref="Q67:Q78" si="14">R67*J67</f>
        <v>14850</v>
      </c>
      <c r="R67" s="57">
        <v>550</v>
      </c>
      <c r="S67" s="83"/>
      <c r="T67" s="18"/>
      <c r="U67" s="19"/>
      <c r="V67" s="19"/>
      <c r="W67" s="58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</row>
    <row r="68" spans="1:35" s="20" customFormat="1" ht="17.25">
      <c r="A68" s="65">
        <v>44435</v>
      </c>
      <c r="B68" s="84"/>
      <c r="C68" s="82"/>
      <c r="D68" s="13">
        <v>774664902223</v>
      </c>
      <c r="E68" s="13" t="s">
        <v>58</v>
      </c>
      <c r="F68" s="13" t="s">
        <v>4</v>
      </c>
      <c r="G68" s="22">
        <v>24</v>
      </c>
      <c r="H68" s="22">
        <v>24</v>
      </c>
      <c r="I68" s="72">
        <f>K68*L68*M68/5000</f>
        <v>11.012107008000001</v>
      </c>
      <c r="J68" s="17">
        <v>24</v>
      </c>
      <c r="K68" s="57">
        <f t="shared" si="13"/>
        <v>50.8</v>
      </c>
      <c r="L68" s="57">
        <f t="shared" si="13"/>
        <v>35.56</v>
      </c>
      <c r="M68" s="17">
        <f t="shared" si="13"/>
        <v>30.48</v>
      </c>
      <c r="N68" s="57">
        <v>20</v>
      </c>
      <c r="O68" s="57">
        <v>14</v>
      </c>
      <c r="P68" s="57">
        <v>12</v>
      </c>
      <c r="Q68" s="57">
        <f t="shared" si="14"/>
        <v>13200</v>
      </c>
      <c r="R68" s="57">
        <v>550</v>
      </c>
      <c r="S68" s="83"/>
      <c r="T68" s="18"/>
      <c r="U68" s="19"/>
      <c r="V68" s="19"/>
      <c r="W68" s="58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</row>
    <row r="69" spans="1:35" s="88" customFormat="1" ht="17.25">
      <c r="A69" s="65">
        <v>44435</v>
      </c>
      <c r="B69" s="85">
        <v>774664799746</v>
      </c>
      <c r="C69" s="47" t="s">
        <v>59</v>
      </c>
      <c r="D69" s="13">
        <v>774664898742</v>
      </c>
      <c r="E69" s="13" t="s">
        <v>58</v>
      </c>
      <c r="F69" s="13" t="s">
        <v>4</v>
      </c>
      <c r="G69" s="22">
        <v>19</v>
      </c>
      <c r="H69" s="22">
        <v>19</v>
      </c>
      <c r="I69" s="72">
        <f>K69*L69*M69/5000</f>
        <v>15.338291904</v>
      </c>
      <c r="J69" s="16">
        <v>19</v>
      </c>
      <c r="K69" s="86">
        <f t="shared" si="13"/>
        <v>45.72</v>
      </c>
      <c r="L69" s="86">
        <f t="shared" si="13"/>
        <v>33.020000000000003</v>
      </c>
      <c r="M69" s="16">
        <f t="shared" si="13"/>
        <v>50.8</v>
      </c>
      <c r="N69" s="86">
        <v>18</v>
      </c>
      <c r="O69" s="86">
        <v>13</v>
      </c>
      <c r="P69" s="86">
        <v>20</v>
      </c>
      <c r="Q69" s="57">
        <f t="shared" si="14"/>
        <v>10450</v>
      </c>
      <c r="R69" s="86">
        <v>550</v>
      </c>
      <c r="S69" s="83"/>
      <c r="T69" s="7"/>
      <c r="U69" s="87"/>
      <c r="V69" s="87"/>
      <c r="W69" s="50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</row>
    <row r="70" spans="1:35" s="20" customFormat="1" ht="17.25">
      <c r="A70" s="65">
        <v>44435</v>
      </c>
      <c r="B70" s="69">
        <v>4</v>
      </c>
      <c r="C70" s="82"/>
      <c r="D70" s="13">
        <v>774664870198</v>
      </c>
      <c r="E70" s="13" t="s">
        <v>60</v>
      </c>
      <c r="F70" s="13" t="s">
        <v>4</v>
      </c>
      <c r="G70" s="14">
        <v>10</v>
      </c>
      <c r="H70" s="14">
        <v>10</v>
      </c>
      <c r="I70" s="70">
        <f t="shared" si="12"/>
        <v>7.4987204863999999</v>
      </c>
      <c r="J70" s="16">
        <v>10</v>
      </c>
      <c r="K70" s="57">
        <f t="shared" si="13"/>
        <v>40.64</v>
      </c>
      <c r="L70" s="57">
        <f t="shared" si="13"/>
        <v>33.020000000000003</v>
      </c>
      <c r="M70" s="17">
        <f t="shared" si="13"/>
        <v>27.94</v>
      </c>
      <c r="N70" s="57">
        <v>16</v>
      </c>
      <c r="O70" s="57">
        <v>13</v>
      </c>
      <c r="P70" s="57">
        <v>11</v>
      </c>
      <c r="Q70" s="57">
        <f t="shared" si="14"/>
        <v>6000</v>
      </c>
      <c r="R70" s="57">
        <v>600</v>
      </c>
      <c r="S70" s="83"/>
      <c r="T70" s="18"/>
      <c r="U70" s="19"/>
      <c r="V70" s="19"/>
      <c r="W70" s="58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</row>
    <row r="71" spans="1:35" s="20" customFormat="1" ht="17.25">
      <c r="A71" s="65">
        <v>44435</v>
      </c>
      <c r="B71" s="84"/>
      <c r="C71" s="82"/>
      <c r="D71" s="13">
        <v>774664795111</v>
      </c>
      <c r="E71" s="13" t="s">
        <v>61</v>
      </c>
      <c r="F71" s="13" t="s">
        <v>4</v>
      </c>
      <c r="G71" s="22">
        <v>9</v>
      </c>
      <c r="H71" s="22">
        <v>9</v>
      </c>
      <c r="I71" s="73"/>
      <c r="J71" s="38">
        <v>9</v>
      </c>
      <c r="K71" s="57">
        <f>N71*2.54</f>
        <v>50.8</v>
      </c>
      <c r="L71" s="57">
        <f>O71*2.54</f>
        <v>35.56</v>
      </c>
      <c r="M71" s="17">
        <f>P71*2.54</f>
        <v>22.86</v>
      </c>
      <c r="N71" s="57">
        <v>20</v>
      </c>
      <c r="O71" s="57">
        <v>14</v>
      </c>
      <c r="P71" s="57">
        <v>9</v>
      </c>
      <c r="Q71" s="57">
        <f t="shared" si="14"/>
        <v>5400</v>
      </c>
      <c r="R71" s="57">
        <v>600</v>
      </c>
      <c r="S71" s="83"/>
      <c r="T71" s="18"/>
      <c r="U71" s="19"/>
      <c r="V71" s="19"/>
      <c r="W71" s="58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</row>
    <row r="72" spans="1:35" s="20" customFormat="1" ht="17.25">
      <c r="A72" s="65">
        <v>44435</v>
      </c>
      <c r="B72" s="84"/>
      <c r="C72" s="82"/>
      <c r="D72" s="13">
        <v>774664791517</v>
      </c>
      <c r="E72" s="13" t="s">
        <v>62</v>
      </c>
      <c r="F72" s="13" t="s">
        <v>4</v>
      </c>
      <c r="G72" s="22">
        <v>14</v>
      </c>
      <c r="H72" s="22">
        <v>14</v>
      </c>
      <c r="I72" s="73"/>
      <c r="J72" s="38">
        <v>14</v>
      </c>
      <c r="K72" s="57">
        <v>40</v>
      </c>
      <c r="L72" s="57">
        <v>46</v>
      </c>
      <c r="M72" s="17">
        <v>38</v>
      </c>
      <c r="N72" s="57"/>
      <c r="O72" s="57">
        <v>0</v>
      </c>
      <c r="P72" s="57">
        <v>0</v>
      </c>
      <c r="Q72" s="57">
        <f t="shared" si="14"/>
        <v>7980</v>
      </c>
      <c r="R72" s="57">
        <v>570</v>
      </c>
      <c r="S72" s="83"/>
      <c r="T72" s="18"/>
      <c r="U72" s="19"/>
      <c r="V72" s="19"/>
      <c r="W72" s="58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</row>
    <row r="73" spans="1:35" s="20" customFormat="1" ht="17.25">
      <c r="A73" s="65">
        <v>44435</v>
      </c>
      <c r="B73" s="52">
        <v>7</v>
      </c>
      <c r="C73" s="82"/>
      <c r="D73" s="13">
        <v>774664842522</v>
      </c>
      <c r="E73" s="13" t="s">
        <v>63</v>
      </c>
      <c r="F73" s="13" t="s">
        <v>4</v>
      </c>
      <c r="G73" s="14">
        <v>26</v>
      </c>
      <c r="H73" s="14">
        <v>26</v>
      </c>
      <c r="I73" s="70">
        <f t="shared" si="12"/>
        <v>24.794</v>
      </c>
      <c r="J73" s="16">
        <v>26</v>
      </c>
      <c r="K73" s="57">
        <v>49</v>
      </c>
      <c r="L73" s="57">
        <v>55</v>
      </c>
      <c r="M73" s="17">
        <v>46</v>
      </c>
      <c r="N73" s="57"/>
      <c r="O73" s="57">
        <v>0</v>
      </c>
      <c r="P73" s="57">
        <v>0</v>
      </c>
      <c r="Q73" s="57">
        <f t="shared" si="14"/>
        <v>14300</v>
      </c>
      <c r="R73" s="57">
        <v>550</v>
      </c>
      <c r="S73" s="83"/>
      <c r="T73" s="18"/>
      <c r="U73" s="19"/>
      <c r="V73" s="19"/>
      <c r="W73" s="58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</row>
    <row r="74" spans="1:35" s="20" customFormat="1" ht="17.25">
      <c r="A74" s="65">
        <v>44435</v>
      </c>
      <c r="B74" s="69">
        <v>8</v>
      </c>
      <c r="C74" s="82"/>
      <c r="D74" s="13">
        <v>774664875763</v>
      </c>
      <c r="E74" s="13" t="s">
        <v>64</v>
      </c>
      <c r="F74" s="13" t="s">
        <v>4</v>
      </c>
      <c r="G74" s="14">
        <v>13</v>
      </c>
      <c r="H74" s="14">
        <v>13</v>
      </c>
      <c r="I74" s="70">
        <f t="shared" si="12"/>
        <v>11.0838</v>
      </c>
      <c r="J74" s="16">
        <v>13</v>
      </c>
      <c r="K74" s="57">
        <v>29</v>
      </c>
      <c r="L74" s="57">
        <v>39</v>
      </c>
      <c r="M74" s="17">
        <v>49</v>
      </c>
      <c r="N74" s="57"/>
      <c r="O74" s="57">
        <v>0</v>
      </c>
      <c r="P74" s="57">
        <v>0</v>
      </c>
      <c r="Q74" s="57">
        <f t="shared" si="14"/>
        <v>7410</v>
      </c>
      <c r="R74" s="57">
        <v>570</v>
      </c>
      <c r="S74" s="83"/>
      <c r="T74" s="18"/>
      <c r="U74" s="19"/>
      <c r="V74" s="19"/>
      <c r="W74" s="58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</row>
    <row r="75" spans="1:35" s="20" customFormat="1" ht="17.25">
      <c r="A75" s="65">
        <v>44435</v>
      </c>
      <c r="B75" s="52">
        <v>9</v>
      </c>
      <c r="C75" s="82"/>
      <c r="D75" s="13">
        <v>774664788451</v>
      </c>
      <c r="E75" s="13" t="s">
        <v>65</v>
      </c>
      <c r="F75" s="13" t="s">
        <v>4</v>
      </c>
      <c r="G75" s="14">
        <v>6</v>
      </c>
      <c r="H75" s="14">
        <v>6</v>
      </c>
      <c r="I75" s="70">
        <f t="shared" si="12"/>
        <v>3.0283294272000001</v>
      </c>
      <c r="J75" s="16">
        <v>6</v>
      </c>
      <c r="K75" s="57">
        <f>N75*2.54</f>
        <v>35.56</v>
      </c>
      <c r="L75" s="57">
        <f>O75*2.54</f>
        <v>27.94</v>
      </c>
      <c r="M75" s="17">
        <f>P75*2.54</f>
        <v>15.24</v>
      </c>
      <c r="N75" s="57">
        <v>14</v>
      </c>
      <c r="O75" s="57">
        <v>11</v>
      </c>
      <c r="P75" s="57">
        <v>6</v>
      </c>
      <c r="Q75" s="57">
        <f t="shared" si="14"/>
        <v>4500</v>
      </c>
      <c r="R75" s="57">
        <v>750</v>
      </c>
      <c r="S75" s="83"/>
      <c r="T75" s="18"/>
      <c r="U75" s="19"/>
      <c r="V75" s="19"/>
      <c r="W75" s="58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</row>
    <row r="76" spans="1:35" s="20" customFormat="1" ht="17.25">
      <c r="A76" s="65">
        <v>44435</v>
      </c>
      <c r="B76" s="89"/>
      <c r="C76" s="90"/>
      <c r="D76" s="91">
        <v>774664849170</v>
      </c>
      <c r="E76" s="91" t="s">
        <v>66</v>
      </c>
      <c r="F76" s="91" t="s">
        <v>8</v>
      </c>
      <c r="G76" s="92">
        <v>19</v>
      </c>
      <c r="H76" s="92">
        <v>19</v>
      </c>
      <c r="I76" s="72">
        <f>K76*L76*M76/5000</f>
        <v>17.544</v>
      </c>
      <c r="J76" s="17">
        <v>19</v>
      </c>
      <c r="K76" s="57">
        <v>43</v>
      </c>
      <c r="L76" s="57">
        <v>60</v>
      </c>
      <c r="M76" s="17">
        <v>34</v>
      </c>
      <c r="N76" s="57"/>
      <c r="O76" s="57">
        <v>0</v>
      </c>
      <c r="P76" s="57">
        <v>0</v>
      </c>
      <c r="Q76" s="57">
        <f t="shared" si="14"/>
        <v>10450</v>
      </c>
      <c r="R76" s="57">
        <v>550</v>
      </c>
      <c r="S76" s="83"/>
      <c r="T76" s="18"/>
      <c r="U76" s="19"/>
      <c r="V76" s="19"/>
      <c r="W76" s="58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</row>
    <row r="77" spans="1:35" s="20" customFormat="1" ht="17.25">
      <c r="A77" s="65">
        <v>44435</v>
      </c>
      <c r="B77" s="84"/>
      <c r="C77" s="82"/>
      <c r="D77" s="13">
        <v>774664865052</v>
      </c>
      <c r="E77" s="13" t="s">
        <v>67</v>
      </c>
      <c r="F77" s="13" t="s">
        <v>4</v>
      </c>
      <c r="G77" s="22">
        <v>19</v>
      </c>
      <c r="H77" s="22">
        <v>19</v>
      </c>
      <c r="I77" s="72">
        <f>K77*L77*M77/5000</f>
        <v>11.247999999999999</v>
      </c>
      <c r="J77" s="17">
        <v>19</v>
      </c>
      <c r="K77" s="57">
        <v>37</v>
      </c>
      <c r="L77" s="57">
        <v>40</v>
      </c>
      <c r="M77" s="17">
        <v>38</v>
      </c>
      <c r="N77" s="57"/>
      <c r="O77" s="57">
        <v>0</v>
      </c>
      <c r="P77" s="57">
        <v>0</v>
      </c>
      <c r="Q77" s="57">
        <f t="shared" si="14"/>
        <v>10450</v>
      </c>
      <c r="R77" s="57">
        <v>550</v>
      </c>
      <c r="S77" s="83"/>
      <c r="T77" s="18"/>
      <c r="U77" s="19"/>
      <c r="V77" s="19"/>
      <c r="W77" s="58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</row>
    <row r="78" spans="1:35" s="20" customFormat="1" ht="17.25">
      <c r="A78" s="65">
        <v>44435</v>
      </c>
      <c r="B78" s="66"/>
      <c r="C78" s="66"/>
      <c r="D78" s="13">
        <v>774665599520</v>
      </c>
      <c r="E78" s="13" t="s">
        <v>68</v>
      </c>
      <c r="F78" s="13" t="s">
        <v>69</v>
      </c>
      <c r="G78" s="22">
        <v>14</v>
      </c>
      <c r="H78" s="22">
        <v>14</v>
      </c>
      <c r="I78" s="72">
        <f>K78*L78*M78/5000</f>
        <v>9.9108963071999998</v>
      </c>
      <c r="J78" s="17">
        <v>14</v>
      </c>
      <c r="K78" s="57">
        <f>N78*2.54</f>
        <v>45.72</v>
      </c>
      <c r="L78" s="57">
        <f>O78*2.54</f>
        <v>35.56</v>
      </c>
      <c r="M78" s="17">
        <f>P78*2.54</f>
        <v>30.48</v>
      </c>
      <c r="N78" s="57">
        <v>18</v>
      </c>
      <c r="O78" s="57">
        <v>14</v>
      </c>
      <c r="P78" s="57">
        <v>12</v>
      </c>
      <c r="Q78" s="57">
        <f t="shared" si="14"/>
        <v>7140</v>
      </c>
      <c r="R78" s="57">
        <v>510</v>
      </c>
      <c r="S78" s="83"/>
      <c r="T78" s="18"/>
      <c r="U78" s="19"/>
      <c r="V78" s="19"/>
      <c r="W78" s="58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</row>
    <row r="79" spans="1:35" ht="17.25">
      <c r="A79" s="93"/>
      <c r="B79" s="93"/>
      <c r="C79" s="64"/>
      <c r="D79" s="13"/>
      <c r="E79" s="13"/>
      <c r="F79" s="13"/>
      <c r="G79" s="14"/>
      <c r="H79" s="14"/>
      <c r="I79" s="70"/>
      <c r="J79" s="16"/>
      <c r="K79" s="86"/>
      <c r="L79" s="86"/>
      <c r="M79" s="16"/>
      <c r="N79" s="86"/>
      <c r="O79" s="86"/>
      <c r="P79" s="86"/>
      <c r="Q79" s="45">
        <f>SUM(Q67:Q78)</f>
        <v>112130</v>
      </c>
      <c r="R79" s="45"/>
      <c r="S79" s="45"/>
      <c r="T79" s="7">
        <v>112130</v>
      </c>
      <c r="U79" s="45"/>
      <c r="V79" s="45"/>
      <c r="W79" s="50">
        <v>112130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17.25">
      <c r="A80" s="93"/>
      <c r="B80" s="93"/>
      <c r="C80" s="64"/>
      <c r="D80" s="13"/>
      <c r="E80" s="13"/>
      <c r="F80" s="13"/>
      <c r="G80" s="14"/>
      <c r="H80" s="14"/>
      <c r="I80" s="48"/>
      <c r="J80" s="49"/>
      <c r="K80" s="8"/>
      <c r="L80" s="8"/>
      <c r="M80" s="49"/>
      <c r="N80" s="8"/>
      <c r="O80" s="8"/>
      <c r="P80" s="8"/>
      <c r="T80" s="7"/>
      <c r="U80" s="8"/>
      <c r="V80" s="8"/>
      <c r="W80" s="50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s="97" customFormat="1" ht="17.25">
      <c r="A81" s="93"/>
      <c r="B81" s="93"/>
      <c r="C81" s="64"/>
      <c r="D81" s="13"/>
      <c r="E81" s="51">
        <v>44356</v>
      </c>
      <c r="F81" s="29"/>
      <c r="G81" s="14"/>
      <c r="H81" s="14"/>
      <c r="I81" s="94"/>
      <c r="J81" s="95"/>
      <c r="K81" s="96"/>
      <c r="L81" s="96"/>
      <c r="M81" s="95"/>
      <c r="N81" s="96"/>
      <c r="O81" s="96"/>
      <c r="P81" s="96"/>
      <c r="Q81" s="96"/>
      <c r="R81" s="96"/>
      <c r="S81" s="96"/>
      <c r="T81" s="7"/>
      <c r="U81" s="96"/>
      <c r="V81" s="96"/>
      <c r="W81" s="50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</row>
    <row r="82" spans="1:35" s="104" customFormat="1" ht="17.25">
      <c r="A82" s="98">
        <v>44447</v>
      </c>
      <c r="B82" s="66"/>
      <c r="C82" s="66"/>
      <c r="D82" s="99">
        <v>774739756105</v>
      </c>
      <c r="E82" s="100" t="s">
        <v>70</v>
      </c>
      <c r="F82" s="101" t="s">
        <v>4</v>
      </c>
      <c r="G82" s="102">
        <v>28</v>
      </c>
      <c r="H82" s="102">
        <v>28</v>
      </c>
      <c r="I82" s="61">
        <f>K82*L82*M82/5000</f>
        <v>27.077984553599997</v>
      </c>
      <c r="J82" s="17">
        <v>28</v>
      </c>
      <c r="K82" s="57">
        <f t="shared" ref="K82:M94" si="15">N82*2.54</f>
        <v>68.58</v>
      </c>
      <c r="L82" s="57">
        <f t="shared" si="15"/>
        <v>45.72</v>
      </c>
      <c r="M82" s="17">
        <f t="shared" si="15"/>
        <v>43.18</v>
      </c>
      <c r="N82" s="57">
        <v>27</v>
      </c>
      <c r="O82" s="57">
        <v>18</v>
      </c>
      <c r="P82" s="57">
        <v>17</v>
      </c>
      <c r="Q82" s="57">
        <f t="shared" ref="Q82:Q105" si="16">J82*R82</f>
        <v>15680</v>
      </c>
      <c r="R82" s="57">
        <v>560</v>
      </c>
      <c r="S82" s="103"/>
      <c r="T82" s="18"/>
      <c r="U82" s="103"/>
      <c r="V82" s="103"/>
      <c r="W82" s="58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</row>
    <row r="83" spans="1:35" s="104" customFormat="1" ht="17.25">
      <c r="A83" s="98">
        <v>44447</v>
      </c>
      <c r="B83" s="66"/>
      <c r="C83" s="66"/>
      <c r="D83" s="99">
        <v>774739893205</v>
      </c>
      <c r="E83" s="100" t="s">
        <v>71</v>
      </c>
      <c r="F83" s="101" t="s">
        <v>4</v>
      </c>
      <c r="G83" s="102">
        <v>28</v>
      </c>
      <c r="H83" s="102">
        <v>28</v>
      </c>
      <c r="I83" s="61">
        <f>K83*L83*M83/5000</f>
        <v>27.530267519999999</v>
      </c>
      <c r="J83" s="17">
        <v>28</v>
      </c>
      <c r="K83" s="57">
        <f t="shared" si="15"/>
        <v>71.12</v>
      </c>
      <c r="L83" s="57">
        <f t="shared" si="15"/>
        <v>50.8</v>
      </c>
      <c r="M83" s="17">
        <f t="shared" si="15"/>
        <v>38.1</v>
      </c>
      <c r="N83" s="57">
        <v>28</v>
      </c>
      <c r="O83" s="57">
        <v>20</v>
      </c>
      <c r="P83" s="57">
        <v>15</v>
      </c>
      <c r="Q83" s="57">
        <f t="shared" si="16"/>
        <v>15680</v>
      </c>
      <c r="R83" s="57">
        <v>560</v>
      </c>
      <c r="S83" s="103"/>
      <c r="T83" s="18"/>
      <c r="U83" s="103"/>
      <c r="V83" s="103"/>
      <c r="W83" s="58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</row>
    <row r="84" spans="1:35" s="104" customFormat="1" ht="17.25">
      <c r="A84" s="98">
        <v>44447</v>
      </c>
      <c r="B84" s="105">
        <v>3</v>
      </c>
      <c r="C84" s="66"/>
      <c r="D84" s="13">
        <v>774740868697</v>
      </c>
      <c r="E84" s="28" t="s">
        <v>72</v>
      </c>
      <c r="F84" s="29" t="s">
        <v>4</v>
      </c>
      <c r="G84" s="14">
        <v>7</v>
      </c>
      <c r="H84" s="14">
        <v>7</v>
      </c>
      <c r="I84" s="70">
        <f t="shared" ref="I84:I148" si="17">K84*L84*M84/5000</f>
        <v>6.4761676927999998</v>
      </c>
      <c r="J84" s="16">
        <v>7</v>
      </c>
      <c r="K84" s="57">
        <f t="shared" si="15"/>
        <v>48.26</v>
      </c>
      <c r="L84" s="57">
        <f t="shared" si="15"/>
        <v>33.020000000000003</v>
      </c>
      <c r="M84" s="17">
        <f t="shared" si="15"/>
        <v>20.32</v>
      </c>
      <c r="N84" s="57">
        <v>19</v>
      </c>
      <c r="O84" s="57">
        <v>13</v>
      </c>
      <c r="P84" s="57">
        <v>8</v>
      </c>
      <c r="Q84" s="57">
        <f t="shared" si="16"/>
        <v>4305</v>
      </c>
      <c r="R84" s="57">
        <v>615</v>
      </c>
      <c r="S84" s="103"/>
      <c r="T84" s="18"/>
      <c r="U84" s="103"/>
      <c r="V84" s="103"/>
      <c r="W84" s="58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</row>
    <row r="85" spans="1:35" s="104" customFormat="1" ht="17.25">
      <c r="A85" s="98">
        <v>44447</v>
      </c>
      <c r="B85" s="66"/>
      <c r="C85" s="66"/>
      <c r="D85" s="13">
        <v>774739582357</v>
      </c>
      <c r="E85" s="28" t="s">
        <v>73</v>
      </c>
      <c r="F85" s="29" t="s">
        <v>4</v>
      </c>
      <c r="G85" s="63">
        <v>22</v>
      </c>
      <c r="H85" s="63">
        <v>22</v>
      </c>
      <c r="I85" s="61">
        <f>K85*L85*M85/5000</f>
        <v>21.3949507584</v>
      </c>
      <c r="J85" s="17">
        <v>22</v>
      </c>
      <c r="K85" s="57">
        <f t="shared" si="15"/>
        <v>60.96</v>
      </c>
      <c r="L85" s="57">
        <f t="shared" si="15"/>
        <v>43.18</v>
      </c>
      <c r="M85" s="17">
        <f t="shared" si="15"/>
        <v>40.64</v>
      </c>
      <c r="N85" s="57">
        <v>24</v>
      </c>
      <c r="O85" s="57">
        <v>17</v>
      </c>
      <c r="P85" s="57">
        <v>16</v>
      </c>
      <c r="Q85" s="57">
        <f t="shared" si="16"/>
        <v>12540</v>
      </c>
      <c r="R85" s="57">
        <v>570</v>
      </c>
      <c r="S85" s="103"/>
      <c r="T85" s="18"/>
      <c r="U85" s="103"/>
      <c r="V85" s="103"/>
      <c r="W85" s="58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</row>
    <row r="86" spans="1:35" s="104" customFormat="1" ht="17.25">
      <c r="A86" s="98">
        <v>44447</v>
      </c>
      <c r="B86" s="66"/>
      <c r="C86" s="66"/>
      <c r="D86" s="13">
        <v>774740627007</v>
      </c>
      <c r="E86" s="28" t="s">
        <v>74</v>
      </c>
      <c r="F86" s="29" t="s">
        <v>25</v>
      </c>
      <c r="G86" s="63">
        <v>19</v>
      </c>
      <c r="H86" s="63">
        <v>19</v>
      </c>
      <c r="I86" s="61">
        <f>K86*L86*M86/5000</f>
        <v>18.35351168</v>
      </c>
      <c r="J86" s="17">
        <v>19</v>
      </c>
      <c r="K86" s="57">
        <f t="shared" si="15"/>
        <v>50.8</v>
      </c>
      <c r="L86" s="57">
        <f t="shared" si="15"/>
        <v>50.8</v>
      </c>
      <c r="M86" s="17">
        <f t="shared" si="15"/>
        <v>35.56</v>
      </c>
      <c r="N86" s="57">
        <v>20</v>
      </c>
      <c r="O86" s="57">
        <v>20</v>
      </c>
      <c r="P86" s="57">
        <v>14</v>
      </c>
      <c r="Q86" s="57">
        <f t="shared" si="16"/>
        <v>10830</v>
      </c>
      <c r="R86" s="57">
        <v>570</v>
      </c>
      <c r="S86" s="103"/>
      <c r="T86" s="18"/>
      <c r="U86" s="103"/>
      <c r="V86" s="103"/>
      <c r="W86" s="58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</row>
    <row r="87" spans="1:35" s="104" customFormat="1" ht="17.25">
      <c r="A87" s="98">
        <v>44447</v>
      </c>
      <c r="B87" s="66"/>
      <c r="C87" s="66"/>
      <c r="D87" s="13">
        <v>774740756290</v>
      </c>
      <c r="E87" s="28" t="s">
        <v>75</v>
      </c>
      <c r="F87" s="29" t="s">
        <v>4</v>
      </c>
      <c r="G87" s="63">
        <v>20</v>
      </c>
      <c r="H87" s="63">
        <v>20</v>
      </c>
      <c r="I87" s="61">
        <f>K87*L87*M87/5000</f>
        <v>14.682809343999999</v>
      </c>
      <c r="J87" s="17">
        <v>20</v>
      </c>
      <c r="K87" s="57">
        <f t="shared" si="15"/>
        <v>50.8</v>
      </c>
      <c r="L87" s="57">
        <f t="shared" si="15"/>
        <v>40.64</v>
      </c>
      <c r="M87" s="17">
        <f t="shared" si="15"/>
        <v>35.56</v>
      </c>
      <c r="N87" s="57">
        <v>20</v>
      </c>
      <c r="O87" s="57">
        <v>16</v>
      </c>
      <c r="P87" s="57">
        <v>14</v>
      </c>
      <c r="Q87" s="57">
        <f t="shared" si="16"/>
        <v>11400</v>
      </c>
      <c r="R87" s="57">
        <v>570</v>
      </c>
      <c r="S87" s="103"/>
      <c r="T87" s="18"/>
      <c r="U87" s="103"/>
      <c r="V87" s="103"/>
      <c r="W87" s="58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</row>
    <row r="88" spans="1:35" s="104" customFormat="1" ht="17.25">
      <c r="A88" s="98">
        <v>44447</v>
      </c>
      <c r="B88" s="105">
        <v>7</v>
      </c>
      <c r="C88" s="66"/>
      <c r="D88" s="13">
        <v>283378845050</v>
      </c>
      <c r="E88" s="13" t="s">
        <v>75</v>
      </c>
      <c r="F88" s="13" t="s">
        <v>4</v>
      </c>
      <c r="G88" s="14">
        <v>16</v>
      </c>
      <c r="H88" s="14">
        <v>16</v>
      </c>
      <c r="I88" s="70">
        <f t="shared" si="17"/>
        <v>14.682809343999999</v>
      </c>
      <c r="J88" s="16">
        <v>15</v>
      </c>
      <c r="K88" s="57">
        <f t="shared" si="15"/>
        <v>50.8</v>
      </c>
      <c r="L88" s="57">
        <f t="shared" si="15"/>
        <v>40.64</v>
      </c>
      <c r="M88" s="17">
        <f t="shared" si="15"/>
        <v>35.56</v>
      </c>
      <c r="N88" s="57">
        <v>20</v>
      </c>
      <c r="O88" s="57">
        <v>16</v>
      </c>
      <c r="P88" s="57">
        <v>14</v>
      </c>
      <c r="Q88" s="57">
        <f t="shared" si="16"/>
        <v>8550</v>
      </c>
      <c r="R88" s="57">
        <v>570</v>
      </c>
      <c r="S88" s="103"/>
      <c r="T88" s="18"/>
      <c r="U88" s="103"/>
      <c r="V88" s="103"/>
      <c r="W88" s="58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</row>
    <row r="89" spans="1:35" s="104" customFormat="1" ht="17.25">
      <c r="A89" s="98">
        <v>44447</v>
      </c>
      <c r="B89" s="66"/>
      <c r="C89" s="66"/>
      <c r="D89" s="13">
        <v>774739950319</v>
      </c>
      <c r="E89" s="28" t="s">
        <v>76</v>
      </c>
      <c r="F89" s="29" t="s">
        <v>4</v>
      </c>
      <c r="G89" s="63">
        <v>17</v>
      </c>
      <c r="H89" s="63">
        <v>17</v>
      </c>
      <c r="I89" s="61">
        <f>K89*L89*M89/5000</f>
        <v>16.190419232</v>
      </c>
      <c r="J89" s="17">
        <v>17</v>
      </c>
      <c r="K89" s="57">
        <f t="shared" si="15"/>
        <v>66.040000000000006</v>
      </c>
      <c r="L89" s="57">
        <f t="shared" si="15"/>
        <v>48.26</v>
      </c>
      <c r="M89" s="17">
        <f t="shared" si="15"/>
        <v>25.4</v>
      </c>
      <c r="N89" s="57">
        <v>26</v>
      </c>
      <c r="O89" s="57">
        <v>19</v>
      </c>
      <c r="P89" s="57">
        <v>10</v>
      </c>
      <c r="Q89" s="57">
        <f t="shared" si="16"/>
        <v>9690</v>
      </c>
      <c r="R89" s="57">
        <v>570</v>
      </c>
      <c r="S89" s="103"/>
      <c r="T89" s="18"/>
      <c r="U89" s="103"/>
      <c r="V89" s="103"/>
      <c r="W89" s="58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</row>
    <row r="90" spans="1:35" s="104" customFormat="1" ht="17.25">
      <c r="A90" s="98">
        <v>44447</v>
      </c>
      <c r="B90" s="66"/>
      <c r="C90" s="66"/>
      <c r="D90" s="99">
        <v>774740793272</v>
      </c>
      <c r="E90" s="100" t="s">
        <v>74</v>
      </c>
      <c r="F90" s="101" t="s">
        <v>4</v>
      </c>
      <c r="G90" s="102">
        <v>13</v>
      </c>
      <c r="H90" s="102">
        <v>13</v>
      </c>
      <c r="I90" s="61">
        <f>K90*L90*M90/5000</f>
        <v>12.113317708800002</v>
      </c>
      <c r="J90" s="17">
        <v>13</v>
      </c>
      <c r="K90" s="57">
        <f t="shared" si="15"/>
        <v>53.34</v>
      </c>
      <c r="L90" s="57">
        <f t="shared" si="15"/>
        <v>40.64</v>
      </c>
      <c r="M90" s="17">
        <f t="shared" si="15"/>
        <v>27.94</v>
      </c>
      <c r="N90" s="57">
        <v>21</v>
      </c>
      <c r="O90" s="57">
        <v>16</v>
      </c>
      <c r="P90" s="57">
        <v>11</v>
      </c>
      <c r="Q90" s="57">
        <f t="shared" si="16"/>
        <v>7410</v>
      </c>
      <c r="R90" s="57">
        <v>570</v>
      </c>
      <c r="S90" s="103"/>
      <c r="T90" s="18"/>
      <c r="U90" s="103"/>
      <c r="V90" s="103"/>
      <c r="W90" s="58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</row>
    <row r="91" spans="1:35" s="104" customFormat="1" ht="17.25">
      <c r="A91" s="98">
        <v>44447</v>
      </c>
      <c r="B91" s="66"/>
      <c r="C91" s="66"/>
      <c r="D91" s="13">
        <v>774739644830</v>
      </c>
      <c r="E91" s="28" t="s">
        <v>77</v>
      </c>
      <c r="F91" s="29" t="s">
        <v>25</v>
      </c>
      <c r="G91" s="63">
        <v>17</v>
      </c>
      <c r="H91" s="63">
        <v>17</v>
      </c>
      <c r="I91" s="61">
        <f>K91*L91*M91/5000</f>
        <v>16.151090278400005</v>
      </c>
      <c r="J91" s="17">
        <v>17</v>
      </c>
      <c r="K91" s="57">
        <f t="shared" si="15"/>
        <v>55.88</v>
      </c>
      <c r="L91" s="57">
        <f t="shared" si="15"/>
        <v>40.64</v>
      </c>
      <c r="M91" s="17">
        <f t="shared" si="15"/>
        <v>35.56</v>
      </c>
      <c r="N91" s="57">
        <v>22</v>
      </c>
      <c r="O91" s="57">
        <v>16</v>
      </c>
      <c r="P91" s="57">
        <v>14</v>
      </c>
      <c r="Q91" s="57">
        <f t="shared" si="16"/>
        <v>9690</v>
      </c>
      <c r="R91" s="57">
        <v>570</v>
      </c>
      <c r="S91" s="103"/>
      <c r="T91" s="18"/>
      <c r="U91" s="103"/>
      <c r="V91" s="103"/>
      <c r="W91" s="58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</row>
    <row r="92" spans="1:35" s="104" customFormat="1" ht="17.25">
      <c r="A92" s="98">
        <v>44447</v>
      </c>
      <c r="B92" s="66"/>
      <c r="C92" s="66"/>
      <c r="D92" s="13">
        <v>283379059771</v>
      </c>
      <c r="E92" s="13" t="s">
        <v>78</v>
      </c>
      <c r="F92" s="13" t="s">
        <v>4</v>
      </c>
      <c r="G92" s="60">
        <v>13</v>
      </c>
      <c r="H92" s="60">
        <v>13</v>
      </c>
      <c r="I92" s="61">
        <f>K92*L92*M92/5000</f>
        <v>12.502000000000001</v>
      </c>
      <c r="J92" s="17">
        <v>13</v>
      </c>
      <c r="K92" s="57">
        <v>47</v>
      </c>
      <c r="L92" s="57">
        <v>35</v>
      </c>
      <c r="M92" s="17">
        <v>38</v>
      </c>
      <c r="N92" s="57"/>
      <c r="O92" s="57"/>
      <c r="P92" s="57"/>
      <c r="Q92" s="57">
        <f t="shared" si="16"/>
        <v>7410</v>
      </c>
      <c r="R92" s="57">
        <v>570</v>
      </c>
      <c r="S92" s="103"/>
      <c r="T92" s="18"/>
      <c r="U92" s="103"/>
      <c r="V92" s="103"/>
      <c r="W92" s="58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</row>
    <row r="93" spans="1:35" s="104" customFormat="1" ht="17.25">
      <c r="A93" s="98">
        <v>44447</v>
      </c>
      <c r="B93" s="66"/>
      <c r="C93" s="66"/>
      <c r="D93" s="13">
        <v>774739754926</v>
      </c>
      <c r="E93" s="28" t="s">
        <v>79</v>
      </c>
      <c r="F93" s="29" t="s">
        <v>4</v>
      </c>
      <c r="G93" s="63">
        <v>14</v>
      </c>
      <c r="H93" s="63">
        <v>14</v>
      </c>
      <c r="I93" s="61">
        <f>K93*L93*M93/5000</f>
        <v>13.795</v>
      </c>
      <c r="J93" s="17">
        <v>14</v>
      </c>
      <c r="K93" s="57">
        <v>89</v>
      </c>
      <c r="L93" s="57">
        <v>31</v>
      </c>
      <c r="M93" s="17">
        <v>25</v>
      </c>
      <c r="N93" s="57"/>
      <c r="O93" s="57"/>
      <c r="P93" s="57"/>
      <c r="Q93" s="57">
        <f t="shared" si="16"/>
        <v>7980</v>
      </c>
      <c r="R93" s="57">
        <v>570</v>
      </c>
      <c r="S93" s="103"/>
      <c r="T93" s="18"/>
      <c r="U93" s="103"/>
      <c r="V93" s="103"/>
      <c r="W93" s="58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</row>
    <row r="94" spans="1:35" s="104" customFormat="1" ht="17.25">
      <c r="A94" s="98">
        <v>44447</v>
      </c>
      <c r="B94" s="105">
        <v>13</v>
      </c>
      <c r="C94" s="66"/>
      <c r="D94" s="13">
        <v>774740780846</v>
      </c>
      <c r="E94" s="13" t="s">
        <v>80</v>
      </c>
      <c r="F94" s="13" t="s">
        <v>4</v>
      </c>
      <c r="G94" s="14">
        <v>16</v>
      </c>
      <c r="H94" s="14">
        <v>16</v>
      </c>
      <c r="I94" s="70">
        <f t="shared" si="17"/>
        <v>12.388620383999999</v>
      </c>
      <c r="J94" s="16">
        <v>16</v>
      </c>
      <c r="K94" s="57">
        <f t="shared" si="15"/>
        <v>45.72</v>
      </c>
      <c r="L94" s="57">
        <f t="shared" si="15"/>
        <v>38.1</v>
      </c>
      <c r="M94" s="17">
        <f t="shared" si="15"/>
        <v>35.56</v>
      </c>
      <c r="N94" s="57">
        <v>18</v>
      </c>
      <c r="O94" s="57">
        <v>15</v>
      </c>
      <c r="P94" s="57">
        <v>14</v>
      </c>
      <c r="Q94" s="57">
        <f t="shared" si="16"/>
        <v>9120</v>
      </c>
      <c r="R94" s="57">
        <v>570</v>
      </c>
      <c r="S94" s="103"/>
      <c r="T94" s="18"/>
      <c r="U94" s="103"/>
      <c r="V94" s="103"/>
      <c r="W94" s="58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</row>
    <row r="95" spans="1:35" s="104" customFormat="1" ht="17.25">
      <c r="A95" s="98">
        <v>44447</v>
      </c>
      <c r="B95" s="66"/>
      <c r="C95" s="66"/>
      <c r="D95" s="13">
        <v>774740112824</v>
      </c>
      <c r="E95" s="28" t="s">
        <v>81</v>
      </c>
      <c r="F95" s="29" t="s">
        <v>4</v>
      </c>
      <c r="G95" s="63">
        <v>22</v>
      </c>
      <c r="H95" s="63">
        <v>22</v>
      </c>
      <c r="I95" s="61">
        <f>K95*L95*M95/5000</f>
        <v>21.523199999999999</v>
      </c>
      <c r="J95" s="38">
        <v>22</v>
      </c>
      <c r="K95" s="57">
        <v>59</v>
      </c>
      <c r="L95" s="57">
        <v>48</v>
      </c>
      <c r="M95" s="17">
        <v>38</v>
      </c>
      <c r="N95" s="57"/>
      <c r="O95" s="57"/>
      <c r="P95" s="57"/>
      <c r="Q95" s="57">
        <f t="shared" si="16"/>
        <v>12320</v>
      </c>
      <c r="R95" s="57">
        <v>560</v>
      </c>
      <c r="S95" s="103"/>
      <c r="T95" s="18"/>
      <c r="U95" s="103"/>
      <c r="V95" s="103"/>
      <c r="W95" s="58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</row>
    <row r="96" spans="1:35" s="104" customFormat="1" ht="17.25">
      <c r="A96" s="98">
        <v>44447</v>
      </c>
      <c r="B96" s="66"/>
      <c r="C96" s="66"/>
      <c r="D96" s="13">
        <v>774740482932</v>
      </c>
      <c r="E96" s="28" t="s">
        <v>82</v>
      </c>
      <c r="F96" s="29" t="s">
        <v>25</v>
      </c>
      <c r="G96" s="63">
        <v>22</v>
      </c>
      <c r="H96" s="63">
        <v>22</v>
      </c>
      <c r="I96" s="61">
        <f>K96*L96*M96/5000</f>
        <v>21.709582387199998</v>
      </c>
      <c r="J96" s="38">
        <v>22</v>
      </c>
      <c r="K96" s="57">
        <f t="shared" ref="K96:M111" si="18">N96*2.54</f>
        <v>40.64</v>
      </c>
      <c r="L96" s="57">
        <f t="shared" si="18"/>
        <v>58.42</v>
      </c>
      <c r="M96" s="17">
        <f t="shared" si="18"/>
        <v>45.72</v>
      </c>
      <c r="N96" s="57">
        <v>16</v>
      </c>
      <c r="O96" s="57">
        <v>23</v>
      </c>
      <c r="P96" s="57">
        <v>18</v>
      </c>
      <c r="Q96" s="57">
        <f t="shared" si="16"/>
        <v>12320</v>
      </c>
      <c r="R96" s="57">
        <v>560</v>
      </c>
      <c r="S96" s="103"/>
      <c r="T96" s="18"/>
      <c r="U96" s="103"/>
      <c r="V96" s="103"/>
      <c r="W96" s="58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</row>
    <row r="97" spans="1:35" s="104" customFormat="1" ht="17.25">
      <c r="A97" s="98">
        <v>44447</v>
      </c>
      <c r="B97" s="66"/>
      <c r="C97" s="66"/>
      <c r="D97" s="99">
        <v>774740696202</v>
      </c>
      <c r="E97" s="100" t="s">
        <v>83</v>
      </c>
      <c r="F97" s="101" t="s">
        <v>4</v>
      </c>
      <c r="G97" s="102">
        <v>15</v>
      </c>
      <c r="H97" s="102">
        <v>15</v>
      </c>
      <c r="I97" s="61">
        <f>K97*L97*M97/5000</f>
        <v>13.273521840000001</v>
      </c>
      <c r="J97" s="17">
        <v>15</v>
      </c>
      <c r="K97" s="57">
        <f t="shared" si="18"/>
        <v>45.72</v>
      </c>
      <c r="L97" s="57">
        <f t="shared" si="18"/>
        <v>38.1</v>
      </c>
      <c r="M97" s="17">
        <f t="shared" si="18"/>
        <v>38.1</v>
      </c>
      <c r="N97" s="57">
        <v>18</v>
      </c>
      <c r="O97" s="57">
        <v>15</v>
      </c>
      <c r="P97" s="57">
        <v>15</v>
      </c>
      <c r="Q97" s="57">
        <f t="shared" si="16"/>
        <v>8550</v>
      </c>
      <c r="R97" s="57">
        <v>570</v>
      </c>
      <c r="S97" s="103"/>
      <c r="T97" s="18"/>
      <c r="U97" s="103"/>
      <c r="V97" s="103"/>
      <c r="W97" s="58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</row>
    <row r="98" spans="1:35" s="104" customFormat="1" ht="17.25">
      <c r="A98" s="98">
        <v>44447</v>
      </c>
      <c r="B98" s="105">
        <v>17</v>
      </c>
      <c r="C98" s="66"/>
      <c r="D98" s="13">
        <v>774740409230</v>
      </c>
      <c r="E98" s="28" t="s">
        <v>84</v>
      </c>
      <c r="F98" s="29" t="s">
        <v>4</v>
      </c>
      <c r="G98" s="14">
        <v>15</v>
      </c>
      <c r="H98" s="14">
        <v>15</v>
      </c>
      <c r="I98" s="70">
        <f t="shared" si="17"/>
        <v>14.453390448000002</v>
      </c>
      <c r="J98" s="16">
        <v>15</v>
      </c>
      <c r="K98" s="57">
        <f t="shared" si="18"/>
        <v>53.34</v>
      </c>
      <c r="L98" s="57">
        <f t="shared" si="18"/>
        <v>38.1</v>
      </c>
      <c r="M98" s="17">
        <f t="shared" si="18"/>
        <v>35.56</v>
      </c>
      <c r="N98" s="57">
        <v>21</v>
      </c>
      <c r="O98" s="57">
        <v>15</v>
      </c>
      <c r="P98" s="57">
        <v>14</v>
      </c>
      <c r="Q98" s="57">
        <f t="shared" si="16"/>
        <v>8550</v>
      </c>
      <c r="R98" s="57">
        <v>570</v>
      </c>
      <c r="S98" s="103"/>
      <c r="T98" s="18"/>
      <c r="U98" s="103"/>
      <c r="V98" s="103"/>
      <c r="W98" s="58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</row>
    <row r="99" spans="1:35" s="104" customFormat="1" ht="17.25">
      <c r="A99" s="98">
        <v>44447</v>
      </c>
      <c r="B99" s="105">
        <v>18</v>
      </c>
      <c r="C99" s="66"/>
      <c r="D99" s="13">
        <v>774739883421</v>
      </c>
      <c r="E99" s="28" t="s">
        <v>85</v>
      </c>
      <c r="F99" s="29" t="s">
        <v>4</v>
      </c>
      <c r="G99" s="14">
        <v>20</v>
      </c>
      <c r="H99" s="14">
        <v>20</v>
      </c>
      <c r="I99" s="71">
        <f t="shared" si="17"/>
        <v>19.992000000000001</v>
      </c>
      <c r="J99" s="38">
        <v>20</v>
      </c>
      <c r="K99" s="57">
        <v>51</v>
      </c>
      <c r="L99" s="57">
        <v>49</v>
      </c>
      <c r="M99" s="17">
        <v>40</v>
      </c>
      <c r="N99" s="57">
        <v>20</v>
      </c>
      <c r="O99" s="57">
        <v>20</v>
      </c>
      <c r="P99" s="57">
        <v>16</v>
      </c>
      <c r="Q99" s="57">
        <f t="shared" si="16"/>
        <v>11400</v>
      </c>
      <c r="R99" s="57">
        <v>570</v>
      </c>
      <c r="S99" s="103"/>
      <c r="T99" s="18"/>
      <c r="U99" s="103"/>
      <c r="V99" s="103"/>
      <c r="W99" s="58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</row>
    <row r="100" spans="1:35" s="104" customFormat="1" ht="17.25">
      <c r="A100" s="98">
        <v>44447</v>
      </c>
      <c r="B100" s="66"/>
      <c r="C100" s="66"/>
      <c r="D100" s="13">
        <v>774739826930</v>
      </c>
      <c r="E100" s="28" t="s">
        <v>86</v>
      </c>
      <c r="F100" s="29" t="s">
        <v>4</v>
      </c>
      <c r="G100" s="63">
        <v>12</v>
      </c>
      <c r="H100" s="63">
        <v>12</v>
      </c>
      <c r="I100" s="61">
        <f>K100*L100*M100/5000</f>
        <v>5.51</v>
      </c>
      <c r="J100" s="38">
        <v>12</v>
      </c>
      <c r="K100" s="57">
        <v>25</v>
      </c>
      <c r="L100" s="57">
        <v>38</v>
      </c>
      <c r="M100" s="17">
        <v>29</v>
      </c>
      <c r="N100" s="57"/>
      <c r="O100" s="57"/>
      <c r="P100" s="57"/>
      <c r="Q100" s="57">
        <f t="shared" si="16"/>
        <v>6840</v>
      </c>
      <c r="R100" s="57">
        <v>570</v>
      </c>
      <c r="S100" s="103"/>
      <c r="T100" s="18"/>
      <c r="U100" s="103"/>
      <c r="V100" s="103"/>
      <c r="W100" s="58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</row>
    <row r="101" spans="1:35" s="104" customFormat="1" ht="17.25">
      <c r="A101" s="98">
        <v>44447</v>
      </c>
      <c r="B101" s="105">
        <v>20</v>
      </c>
      <c r="C101" s="66"/>
      <c r="D101" s="13">
        <v>774739512247</v>
      </c>
      <c r="E101" s="28" t="s">
        <v>87</v>
      </c>
      <c r="F101" s="29" t="s">
        <v>4</v>
      </c>
      <c r="G101" s="14">
        <v>10</v>
      </c>
      <c r="H101" s="14">
        <v>10</v>
      </c>
      <c r="I101" s="70">
        <f t="shared" si="17"/>
        <v>9.8060190976000001</v>
      </c>
      <c r="J101" s="16">
        <v>10</v>
      </c>
      <c r="K101" s="57">
        <f t="shared" si="18"/>
        <v>43.18</v>
      </c>
      <c r="L101" s="57">
        <f t="shared" si="18"/>
        <v>40.64</v>
      </c>
      <c r="M101" s="17">
        <f t="shared" si="18"/>
        <v>27.94</v>
      </c>
      <c r="N101" s="57">
        <v>17</v>
      </c>
      <c r="O101" s="57">
        <v>16</v>
      </c>
      <c r="P101" s="57">
        <v>11</v>
      </c>
      <c r="Q101" s="57">
        <f t="shared" si="16"/>
        <v>6150</v>
      </c>
      <c r="R101" s="57">
        <v>615</v>
      </c>
      <c r="S101" s="103"/>
      <c r="T101" s="18"/>
      <c r="U101" s="103"/>
      <c r="V101" s="103"/>
      <c r="W101" s="58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</row>
    <row r="102" spans="1:35" s="104" customFormat="1" ht="17.25">
      <c r="A102" s="98">
        <v>44447</v>
      </c>
      <c r="B102" s="66"/>
      <c r="C102" s="66"/>
      <c r="D102" s="13">
        <v>774739701830</v>
      </c>
      <c r="E102" s="28" t="s">
        <v>88</v>
      </c>
      <c r="F102" s="29" t="s">
        <v>4</v>
      </c>
      <c r="G102" s="63">
        <v>23</v>
      </c>
      <c r="H102" s="63">
        <v>23</v>
      </c>
      <c r="I102" s="61">
        <f>K102*L102*M102/5000</f>
        <v>22.712470704000005</v>
      </c>
      <c r="J102" s="16">
        <v>23</v>
      </c>
      <c r="K102" s="57">
        <f t="shared" si="18"/>
        <v>55.88</v>
      </c>
      <c r="L102" s="57">
        <f t="shared" si="18"/>
        <v>53.34</v>
      </c>
      <c r="M102" s="17">
        <f t="shared" si="18"/>
        <v>38.1</v>
      </c>
      <c r="N102" s="57">
        <v>22</v>
      </c>
      <c r="O102" s="57">
        <v>21</v>
      </c>
      <c r="P102" s="57">
        <v>15</v>
      </c>
      <c r="Q102" s="57">
        <f t="shared" si="16"/>
        <v>5980</v>
      </c>
      <c r="R102" s="57">
        <v>260</v>
      </c>
      <c r="S102" s="103"/>
      <c r="T102" s="18"/>
      <c r="U102" s="103"/>
      <c r="V102" s="103"/>
      <c r="W102" s="58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</row>
    <row r="103" spans="1:35" s="104" customFormat="1" ht="17.25">
      <c r="A103" s="98">
        <v>44447</v>
      </c>
      <c r="B103" s="105">
        <v>22</v>
      </c>
      <c r="C103" s="66"/>
      <c r="D103" s="99">
        <v>774740548344</v>
      </c>
      <c r="E103" s="100" t="s">
        <v>89</v>
      </c>
      <c r="F103" s="101" t="s">
        <v>4</v>
      </c>
      <c r="G103" s="106">
        <v>15</v>
      </c>
      <c r="H103" s="106">
        <v>15</v>
      </c>
      <c r="I103" s="71">
        <f t="shared" si="17"/>
        <v>10.530327326399998</v>
      </c>
      <c r="J103" s="38">
        <v>15</v>
      </c>
      <c r="K103" s="57">
        <f t="shared" si="18"/>
        <v>53.34</v>
      </c>
      <c r="L103" s="57">
        <f t="shared" si="18"/>
        <v>43.18</v>
      </c>
      <c r="M103" s="17">
        <f t="shared" si="18"/>
        <v>22.86</v>
      </c>
      <c r="N103" s="57">
        <v>21</v>
      </c>
      <c r="O103" s="57">
        <v>17</v>
      </c>
      <c r="P103" s="57">
        <v>9</v>
      </c>
      <c r="Q103" s="57">
        <f t="shared" si="16"/>
        <v>8400</v>
      </c>
      <c r="R103" s="57">
        <v>560</v>
      </c>
      <c r="S103" s="103"/>
      <c r="T103" s="18"/>
      <c r="U103" s="103"/>
      <c r="V103" s="103"/>
      <c r="W103" s="58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</row>
    <row r="104" spans="1:35" s="104" customFormat="1" ht="17.25">
      <c r="A104" s="98">
        <v>44447</v>
      </c>
      <c r="B104" s="105">
        <v>23</v>
      </c>
      <c r="C104" s="66"/>
      <c r="D104" s="13">
        <v>283378925234</v>
      </c>
      <c r="E104" s="28" t="s">
        <v>90</v>
      </c>
      <c r="F104" s="29" t="s">
        <v>4</v>
      </c>
      <c r="G104" s="14">
        <v>8</v>
      </c>
      <c r="H104" s="14">
        <v>8</v>
      </c>
      <c r="I104" s="70">
        <f t="shared" si="17"/>
        <v>4.866958008000001</v>
      </c>
      <c r="J104" s="16">
        <v>8</v>
      </c>
      <c r="K104" s="57">
        <f t="shared" si="18"/>
        <v>38.1</v>
      </c>
      <c r="L104" s="57">
        <f t="shared" si="18"/>
        <v>27.94</v>
      </c>
      <c r="M104" s="17">
        <f t="shared" si="18"/>
        <v>22.86</v>
      </c>
      <c r="N104" s="57">
        <v>15</v>
      </c>
      <c r="O104" s="57">
        <v>11</v>
      </c>
      <c r="P104" s="57">
        <v>9</v>
      </c>
      <c r="Q104" s="57">
        <f t="shared" si="16"/>
        <v>4920</v>
      </c>
      <c r="R104" s="57">
        <v>615</v>
      </c>
      <c r="S104" s="103"/>
      <c r="T104" s="18"/>
      <c r="U104" s="103"/>
      <c r="V104" s="103"/>
      <c r="W104" s="58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</row>
    <row r="105" spans="1:35" s="104" customFormat="1" ht="17.25">
      <c r="A105" s="98">
        <v>44447</v>
      </c>
      <c r="B105" s="66"/>
      <c r="C105" s="66"/>
      <c r="D105" s="99">
        <v>774739830093</v>
      </c>
      <c r="E105" s="100" t="s">
        <v>91</v>
      </c>
      <c r="F105" s="101" t="s">
        <v>92</v>
      </c>
      <c r="G105" s="102">
        <v>42</v>
      </c>
      <c r="H105" s="102">
        <v>42</v>
      </c>
      <c r="I105" s="61">
        <f>K105*L105*M105/5000</f>
        <v>41.167999999999999</v>
      </c>
      <c r="J105" s="16">
        <v>42</v>
      </c>
      <c r="K105" s="57">
        <v>83</v>
      </c>
      <c r="L105" s="57">
        <v>62</v>
      </c>
      <c r="M105" s="17">
        <v>40</v>
      </c>
      <c r="N105" s="57"/>
      <c r="O105" s="57"/>
      <c r="P105" s="57"/>
      <c r="Q105" s="57">
        <f t="shared" si="16"/>
        <v>23520</v>
      </c>
      <c r="R105" s="57">
        <v>560</v>
      </c>
      <c r="S105" s="103"/>
      <c r="T105" s="18"/>
      <c r="U105" s="103"/>
      <c r="V105" s="103"/>
      <c r="W105" s="58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</row>
    <row r="106" spans="1:35">
      <c r="A106" s="45"/>
      <c r="B106" s="45"/>
      <c r="C106" s="45"/>
      <c r="D106" s="45"/>
      <c r="E106" s="45"/>
      <c r="F106" s="45"/>
      <c r="G106" s="107"/>
      <c r="H106" s="107"/>
      <c r="I106" s="43">
        <f t="shared" si="17"/>
        <v>0</v>
      </c>
      <c r="J106" s="44"/>
      <c r="K106" s="108">
        <f t="shared" si="18"/>
        <v>0</v>
      </c>
      <c r="L106" s="108">
        <f t="shared" si="18"/>
        <v>0</v>
      </c>
      <c r="M106" s="109">
        <f t="shared" si="18"/>
        <v>0</v>
      </c>
      <c r="N106" s="108"/>
      <c r="O106" s="108"/>
      <c r="P106" s="108"/>
      <c r="Q106" s="110">
        <f>SUM(Q82:Q105)</f>
        <v>239235</v>
      </c>
      <c r="R106" s="45"/>
      <c r="S106" s="45"/>
      <c r="T106" s="7">
        <v>239235</v>
      </c>
      <c r="U106" s="45"/>
      <c r="V106" s="45"/>
      <c r="W106" s="45">
        <v>239235</v>
      </c>
      <c r="X106" s="45"/>
      <c r="Y106" s="45"/>
      <c r="Z106" s="45"/>
      <c r="AA106" s="45"/>
      <c r="AB106" s="45"/>
      <c r="AC106" s="45"/>
      <c r="AD106" s="45"/>
      <c r="AE106" s="8"/>
      <c r="AF106" s="8"/>
      <c r="AG106" s="8"/>
      <c r="AH106" s="8"/>
      <c r="AI106" s="8"/>
    </row>
    <row r="107" spans="1:35">
      <c r="A107" s="64"/>
      <c r="B107" s="64"/>
      <c r="C107" s="64"/>
      <c r="D107" s="64"/>
      <c r="E107" s="64"/>
      <c r="F107" s="64"/>
      <c r="G107" s="111"/>
      <c r="H107" s="111"/>
      <c r="I107" s="112"/>
      <c r="J107" s="113"/>
      <c r="K107" s="19"/>
      <c r="L107" s="19"/>
      <c r="M107" s="114"/>
      <c r="N107" s="19"/>
      <c r="O107" s="19"/>
      <c r="P107" s="19"/>
      <c r="T107" s="7"/>
      <c r="U107" s="8"/>
      <c r="V107" s="8"/>
      <c r="W107" s="50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>
      <c r="A108" s="64"/>
      <c r="B108" s="64"/>
      <c r="C108" s="64"/>
      <c r="D108" s="64"/>
      <c r="E108" s="64"/>
      <c r="F108" s="64"/>
      <c r="G108" s="111"/>
      <c r="H108" s="111"/>
      <c r="I108" s="112">
        <f t="shared" si="17"/>
        <v>0</v>
      </c>
      <c r="J108" s="113"/>
      <c r="K108" s="19">
        <f t="shared" si="18"/>
        <v>0</v>
      </c>
      <c r="L108" s="19">
        <f t="shared" si="18"/>
        <v>0</v>
      </c>
      <c r="M108" s="114">
        <f t="shared" si="18"/>
        <v>0</v>
      </c>
      <c r="N108" s="19"/>
      <c r="O108" s="19"/>
      <c r="P108" s="19"/>
      <c r="T108" s="7"/>
      <c r="U108" s="8"/>
      <c r="V108" s="8"/>
      <c r="W108" s="50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>
      <c r="A109" s="64"/>
      <c r="B109" s="64"/>
      <c r="C109" s="64"/>
      <c r="D109" s="64"/>
      <c r="E109" s="51">
        <v>44386</v>
      </c>
      <c r="F109" s="64"/>
      <c r="G109" s="111"/>
      <c r="H109" s="111"/>
      <c r="I109" s="112">
        <f t="shared" si="17"/>
        <v>0</v>
      </c>
      <c r="J109" s="113"/>
      <c r="K109" s="19">
        <f t="shared" si="18"/>
        <v>0</v>
      </c>
      <c r="L109" s="19">
        <f t="shared" si="18"/>
        <v>0</v>
      </c>
      <c r="M109" s="114">
        <f t="shared" si="18"/>
        <v>0</v>
      </c>
      <c r="N109" s="19"/>
      <c r="O109" s="19"/>
      <c r="P109" s="19"/>
      <c r="T109" s="7"/>
      <c r="U109" s="8"/>
      <c r="V109" s="8"/>
      <c r="W109" s="50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s="115" customFormat="1" ht="17.25">
      <c r="A110" s="98">
        <v>44449</v>
      </c>
      <c r="B110" s="105">
        <v>1</v>
      </c>
      <c r="C110" s="66"/>
      <c r="D110" s="99">
        <v>774750982570</v>
      </c>
      <c r="E110" s="99" t="s">
        <v>93</v>
      </c>
      <c r="F110" s="99" t="s">
        <v>2</v>
      </c>
      <c r="G110" s="106">
        <v>29</v>
      </c>
      <c r="H110" s="106">
        <v>29</v>
      </c>
      <c r="I110" s="67">
        <f t="shared" si="17"/>
        <v>34.248963760000002</v>
      </c>
      <c r="J110" s="16">
        <v>35</v>
      </c>
      <c r="K110" s="57">
        <f t="shared" si="18"/>
        <v>63.5</v>
      </c>
      <c r="L110" s="57">
        <f t="shared" si="18"/>
        <v>55.88</v>
      </c>
      <c r="M110" s="17">
        <f t="shared" si="18"/>
        <v>48.26</v>
      </c>
      <c r="N110" s="57">
        <v>25</v>
      </c>
      <c r="O110" s="57">
        <v>22</v>
      </c>
      <c r="P110" s="57">
        <v>19</v>
      </c>
      <c r="Q110" s="57">
        <f t="shared" ref="Q110:Q130" si="19">J110*R110</f>
        <v>16100</v>
      </c>
      <c r="R110" s="57">
        <v>460</v>
      </c>
      <c r="S110" s="83"/>
      <c r="T110" s="18"/>
      <c r="U110" s="83"/>
      <c r="V110" s="83"/>
      <c r="W110" s="58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</row>
    <row r="111" spans="1:35" s="115" customFormat="1" ht="17.25">
      <c r="A111" s="98">
        <v>44449</v>
      </c>
      <c r="B111" s="105">
        <v>2</v>
      </c>
      <c r="C111" s="66"/>
      <c r="D111" s="99">
        <v>774751019503</v>
      </c>
      <c r="E111" s="99" t="s">
        <v>93</v>
      </c>
      <c r="F111" s="99" t="s">
        <v>2</v>
      </c>
      <c r="G111" s="106">
        <v>26</v>
      </c>
      <c r="H111" s="106">
        <v>26</v>
      </c>
      <c r="I111" s="71">
        <f t="shared" si="17"/>
        <v>31.148531251200005</v>
      </c>
      <c r="J111" s="16">
        <v>32</v>
      </c>
      <c r="K111" s="57">
        <f t="shared" si="18"/>
        <v>60.96</v>
      </c>
      <c r="L111" s="57">
        <f t="shared" si="18"/>
        <v>55.88</v>
      </c>
      <c r="M111" s="17">
        <f t="shared" si="18"/>
        <v>45.72</v>
      </c>
      <c r="N111" s="57">
        <v>24</v>
      </c>
      <c r="O111" s="57">
        <v>22</v>
      </c>
      <c r="P111" s="57">
        <v>18</v>
      </c>
      <c r="Q111" s="57">
        <f t="shared" si="19"/>
        <v>14720</v>
      </c>
      <c r="R111" s="57">
        <v>460</v>
      </c>
      <c r="S111" s="83"/>
      <c r="T111" s="18"/>
      <c r="U111" s="83"/>
      <c r="V111" s="83"/>
      <c r="W111" s="58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</row>
    <row r="112" spans="1:35" s="115" customFormat="1" ht="17.25">
      <c r="A112" s="98">
        <v>44449</v>
      </c>
      <c r="B112" s="105">
        <v>3</v>
      </c>
      <c r="C112" s="116" t="s">
        <v>94</v>
      </c>
      <c r="D112" s="99">
        <v>774750845734</v>
      </c>
      <c r="E112" s="99" t="s">
        <v>93</v>
      </c>
      <c r="F112" s="99" t="s">
        <v>2</v>
      </c>
      <c r="G112" s="106">
        <v>12</v>
      </c>
      <c r="H112" s="106">
        <v>12</v>
      </c>
      <c r="I112" s="71">
        <f>K112*L112*M112/5000</f>
        <v>12.9</v>
      </c>
      <c r="J112" s="38">
        <v>12</v>
      </c>
      <c r="K112" s="57">
        <v>43</v>
      </c>
      <c r="L112" s="57">
        <v>50</v>
      </c>
      <c r="M112" s="17">
        <v>30</v>
      </c>
      <c r="N112" s="57"/>
      <c r="O112" s="57"/>
      <c r="P112" s="57"/>
      <c r="Q112" s="57">
        <f t="shared" si="19"/>
        <v>5640</v>
      </c>
      <c r="R112" s="57">
        <v>470</v>
      </c>
      <c r="S112" s="83"/>
      <c r="T112" s="18"/>
      <c r="U112" s="83"/>
      <c r="V112" s="83"/>
      <c r="W112" s="58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</row>
    <row r="113" spans="1:35" s="115" customFormat="1" ht="17.25">
      <c r="A113" s="98"/>
      <c r="B113" s="105"/>
      <c r="C113" s="66"/>
      <c r="D113" s="99"/>
      <c r="E113" s="99"/>
      <c r="F113" s="99"/>
      <c r="G113" s="106"/>
      <c r="H113" s="106"/>
      <c r="I113" s="71"/>
      <c r="J113" s="38"/>
      <c r="K113" s="57"/>
      <c r="L113" s="57"/>
      <c r="M113" s="17"/>
      <c r="N113" s="57"/>
      <c r="O113" s="57"/>
      <c r="P113" s="57"/>
      <c r="Q113" s="57">
        <v>500</v>
      </c>
      <c r="R113" s="57"/>
      <c r="S113" s="83"/>
      <c r="T113" s="18"/>
      <c r="U113" s="83"/>
      <c r="V113" s="83"/>
      <c r="W113" s="58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</row>
    <row r="114" spans="1:35" s="115" customFormat="1" ht="17.25">
      <c r="A114" s="98">
        <v>44449</v>
      </c>
      <c r="B114" s="105">
        <v>4</v>
      </c>
      <c r="C114" s="66"/>
      <c r="D114" s="99">
        <v>774751055590</v>
      </c>
      <c r="E114" s="99" t="s">
        <v>95</v>
      </c>
      <c r="F114" s="99" t="s">
        <v>96</v>
      </c>
      <c r="G114" s="106">
        <v>16</v>
      </c>
      <c r="H114" s="106">
        <v>16</v>
      </c>
      <c r="I114" s="70">
        <f t="shared" si="17"/>
        <v>14.0404364352</v>
      </c>
      <c r="J114" s="16">
        <v>16</v>
      </c>
      <c r="K114" s="57">
        <f t="shared" ref="K114:M177" si="20">N114*2.54</f>
        <v>45.72</v>
      </c>
      <c r="L114" s="57">
        <f t="shared" si="20"/>
        <v>43.18</v>
      </c>
      <c r="M114" s="17">
        <f t="shared" si="20"/>
        <v>35.56</v>
      </c>
      <c r="N114" s="57">
        <v>18</v>
      </c>
      <c r="O114" s="57">
        <v>17</v>
      </c>
      <c r="P114" s="57">
        <v>14</v>
      </c>
      <c r="Q114" s="57">
        <f t="shared" si="19"/>
        <v>7840</v>
      </c>
      <c r="R114" s="57">
        <v>490</v>
      </c>
      <c r="S114" s="83"/>
      <c r="T114" s="18"/>
      <c r="U114" s="83"/>
      <c r="V114" s="83"/>
      <c r="W114" s="58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</row>
    <row r="115" spans="1:35" s="115" customFormat="1" ht="17.25">
      <c r="A115" s="98">
        <v>44448</v>
      </c>
      <c r="B115" s="66"/>
      <c r="C115" s="66"/>
      <c r="D115" s="13">
        <v>283432242180</v>
      </c>
      <c r="E115" s="13" t="s">
        <v>97</v>
      </c>
      <c r="F115" s="13" t="s">
        <v>8</v>
      </c>
      <c r="G115" s="63">
        <v>18</v>
      </c>
      <c r="H115" s="63">
        <v>18</v>
      </c>
      <c r="I115" s="61">
        <f>K115*L115*M115/5000</f>
        <v>17.1605334208</v>
      </c>
      <c r="J115" s="57">
        <v>18</v>
      </c>
      <c r="K115" s="57">
        <f t="shared" si="20"/>
        <v>55.88</v>
      </c>
      <c r="L115" s="57">
        <f t="shared" si="20"/>
        <v>43.18</v>
      </c>
      <c r="M115" s="17">
        <f t="shared" si="20"/>
        <v>35.56</v>
      </c>
      <c r="N115" s="57">
        <v>22</v>
      </c>
      <c r="O115" s="57">
        <v>17</v>
      </c>
      <c r="P115" s="57">
        <v>14</v>
      </c>
      <c r="Q115" s="57">
        <f t="shared" si="19"/>
        <v>10260</v>
      </c>
      <c r="R115" s="57">
        <v>570</v>
      </c>
      <c r="S115" s="83"/>
      <c r="T115" s="18"/>
      <c r="U115" s="83"/>
      <c r="V115" s="83"/>
      <c r="W115" s="58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</row>
    <row r="116" spans="1:35" s="115" customFormat="1" ht="17.25">
      <c r="A116" s="98">
        <v>44448</v>
      </c>
      <c r="B116" s="105">
        <v>6</v>
      </c>
      <c r="C116" s="66"/>
      <c r="D116" s="13">
        <v>283433675400</v>
      </c>
      <c r="E116" s="13" t="s">
        <v>98</v>
      </c>
      <c r="F116" s="13" t="s">
        <v>4</v>
      </c>
      <c r="G116" s="14">
        <v>12</v>
      </c>
      <c r="H116" s="14">
        <v>12</v>
      </c>
      <c r="I116" s="117">
        <f t="shared" si="17"/>
        <v>11.3660675904</v>
      </c>
      <c r="J116" s="118">
        <v>12</v>
      </c>
      <c r="K116" s="57">
        <f t="shared" si="20"/>
        <v>43.18</v>
      </c>
      <c r="L116" s="57">
        <f t="shared" si="20"/>
        <v>43.18</v>
      </c>
      <c r="M116" s="17">
        <f t="shared" si="20"/>
        <v>30.48</v>
      </c>
      <c r="N116" s="57">
        <v>17</v>
      </c>
      <c r="O116" s="57">
        <v>17</v>
      </c>
      <c r="P116" s="57">
        <v>12</v>
      </c>
      <c r="Q116" s="57">
        <f t="shared" si="19"/>
        <v>6840</v>
      </c>
      <c r="R116" s="57">
        <v>570</v>
      </c>
      <c r="S116" s="83"/>
      <c r="T116" s="18"/>
      <c r="U116" s="83"/>
      <c r="V116" s="83"/>
      <c r="W116" s="58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</row>
    <row r="117" spans="1:35" s="115" customFormat="1" ht="17.25">
      <c r="A117" s="98">
        <v>44448</v>
      </c>
      <c r="B117" s="66"/>
      <c r="C117" s="66"/>
      <c r="D117" s="13">
        <v>283433836604</v>
      </c>
      <c r="E117" s="13" t="s">
        <v>99</v>
      </c>
      <c r="F117" s="13" t="s">
        <v>4</v>
      </c>
      <c r="G117" s="63">
        <v>17</v>
      </c>
      <c r="H117" s="63">
        <v>17</v>
      </c>
      <c r="I117" s="61">
        <f>K117*L117*M117/5000</f>
        <v>14.7090286464</v>
      </c>
      <c r="J117" s="57">
        <v>17</v>
      </c>
      <c r="K117" s="57">
        <f t="shared" si="20"/>
        <v>60.96</v>
      </c>
      <c r="L117" s="57">
        <f t="shared" si="20"/>
        <v>43.18</v>
      </c>
      <c r="M117" s="17">
        <f t="shared" si="20"/>
        <v>27.94</v>
      </c>
      <c r="N117" s="57">
        <v>24</v>
      </c>
      <c r="O117" s="57">
        <v>17</v>
      </c>
      <c r="P117" s="57">
        <v>11</v>
      </c>
      <c r="Q117" s="57">
        <f t="shared" si="19"/>
        <v>9690</v>
      </c>
      <c r="R117" s="57">
        <v>570</v>
      </c>
      <c r="S117" s="83"/>
      <c r="T117" s="18"/>
      <c r="U117" s="83"/>
      <c r="V117" s="83"/>
      <c r="W117" s="58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</row>
    <row r="118" spans="1:35" s="115" customFormat="1" ht="17.25">
      <c r="A118" s="98">
        <v>44448</v>
      </c>
      <c r="B118" s="66"/>
      <c r="C118" s="66"/>
      <c r="D118" s="13">
        <v>283433907910</v>
      </c>
      <c r="E118" s="13" t="s">
        <v>100</v>
      </c>
      <c r="F118" s="13" t="s">
        <v>4</v>
      </c>
      <c r="G118" s="63">
        <v>7</v>
      </c>
      <c r="H118" s="63">
        <v>7</v>
      </c>
      <c r="I118" s="61">
        <f>K118*L118*M118/5000</f>
        <v>6.1353167615999995</v>
      </c>
      <c r="J118" s="57">
        <v>7</v>
      </c>
      <c r="K118" s="57">
        <f t="shared" si="20"/>
        <v>40.64</v>
      </c>
      <c r="L118" s="57">
        <f t="shared" si="20"/>
        <v>33.020000000000003</v>
      </c>
      <c r="M118" s="17">
        <f t="shared" si="20"/>
        <v>22.86</v>
      </c>
      <c r="N118" s="57">
        <v>16</v>
      </c>
      <c r="O118" s="57">
        <v>13</v>
      </c>
      <c r="P118" s="57">
        <v>9</v>
      </c>
      <c r="Q118" s="57">
        <f t="shared" si="19"/>
        <v>7238</v>
      </c>
      <c r="R118" s="57">
        <v>1034</v>
      </c>
      <c r="S118" s="83"/>
      <c r="T118" s="18"/>
      <c r="U118" s="83"/>
      <c r="V118" s="83"/>
      <c r="W118" s="58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</row>
    <row r="119" spans="1:35" s="115" customFormat="1" ht="17.25">
      <c r="A119" s="98">
        <v>44448</v>
      </c>
      <c r="B119" s="66"/>
      <c r="C119" s="66"/>
      <c r="D119" s="13">
        <v>283433587364</v>
      </c>
      <c r="E119" s="13" t="s">
        <v>101</v>
      </c>
      <c r="F119" s="13" t="s">
        <v>4</v>
      </c>
      <c r="G119" s="63">
        <v>12</v>
      </c>
      <c r="H119" s="63">
        <v>12</v>
      </c>
      <c r="I119" s="61">
        <f>K119*L119*M119/5000</f>
        <v>10.9203394496</v>
      </c>
      <c r="J119" s="57">
        <v>12</v>
      </c>
      <c r="K119" s="57">
        <f t="shared" si="20"/>
        <v>43.18</v>
      </c>
      <c r="L119" s="57">
        <f t="shared" si="20"/>
        <v>35.56</v>
      </c>
      <c r="M119" s="17">
        <f t="shared" si="20"/>
        <v>35.56</v>
      </c>
      <c r="N119" s="57">
        <v>17</v>
      </c>
      <c r="O119" s="57">
        <v>14</v>
      </c>
      <c r="P119" s="57">
        <v>14</v>
      </c>
      <c r="Q119" s="57">
        <f t="shared" si="19"/>
        <v>6840</v>
      </c>
      <c r="R119" s="57">
        <v>570</v>
      </c>
      <c r="S119" s="83"/>
      <c r="T119" s="18"/>
      <c r="U119" s="83"/>
      <c r="V119" s="83"/>
      <c r="W119" s="58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</row>
    <row r="120" spans="1:35" s="115" customFormat="1" ht="17.25">
      <c r="A120" s="98">
        <v>44448</v>
      </c>
      <c r="B120" s="105">
        <v>10</v>
      </c>
      <c r="C120" s="66"/>
      <c r="D120" s="13">
        <v>283432703316</v>
      </c>
      <c r="E120" s="13" t="s">
        <v>102</v>
      </c>
      <c r="F120" s="13" t="s">
        <v>4</v>
      </c>
      <c r="G120" s="14">
        <v>18</v>
      </c>
      <c r="H120" s="14">
        <v>18</v>
      </c>
      <c r="I120" s="70">
        <f t="shared" si="17"/>
        <v>12.9523353856</v>
      </c>
      <c r="J120" s="16">
        <v>18</v>
      </c>
      <c r="K120" s="57">
        <f t="shared" si="20"/>
        <v>48.26</v>
      </c>
      <c r="L120" s="57">
        <f t="shared" si="20"/>
        <v>33.020000000000003</v>
      </c>
      <c r="M120" s="17">
        <f t="shared" si="20"/>
        <v>40.64</v>
      </c>
      <c r="N120" s="57">
        <v>19</v>
      </c>
      <c r="O120" s="57">
        <v>13</v>
      </c>
      <c r="P120" s="57">
        <v>16</v>
      </c>
      <c r="Q120" s="57">
        <f t="shared" si="19"/>
        <v>10260</v>
      </c>
      <c r="R120" s="57">
        <v>570</v>
      </c>
      <c r="S120" s="83"/>
      <c r="T120" s="18"/>
      <c r="U120" s="83"/>
      <c r="V120" s="83"/>
      <c r="W120" s="58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</row>
    <row r="121" spans="1:35" s="115" customFormat="1" ht="17.25">
      <c r="A121" s="98">
        <v>44448</v>
      </c>
      <c r="B121" s="105">
        <v>11</v>
      </c>
      <c r="C121" s="66"/>
      <c r="D121" s="13">
        <v>283433165726</v>
      </c>
      <c r="E121" s="13" t="s">
        <v>103</v>
      </c>
      <c r="F121" s="13" t="s">
        <v>8</v>
      </c>
      <c r="G121" s="14">
        <v>15</v>
      </c>
      <c r="H121" s="14">
        <v>15</v>
      </c>
      <c r="I121" s="70">
        <f t="shared" si="17"/>
        <v>14.158423295999999</v>
      </c>
      <c r="J121" s="16">
        <v>15</v>
      </c>
      <c r="K121" s="57">
        <f t="shared" si="20"/>
        <v>45.72</v>
      </c>
      <c r="L121" s="57">
        <f t="shared" si="20"/>
        <v>40.64</v>
      </c>
      <c r="M121" s="17">
        <f t="shared" si="20"/>
        <v>38.1</v>
      </c>
      <c r="N121" s="57">
        <v>18</v>
      </c>
      <c r="O121" s="57">
        <v>16</v>
      </c>
      <c r="P121" s="57">
        <v>15</v>
      </c>
      <c r="Q121" s="57">
        <f t="shared" si="19"/>
        <v>8550</v>
      </c>
      <c r="R121" s="57">
        <v>570</v>
      </c>
      <c r="S121" s="83"/>
      <c r="T121" s="18"/>
      <c r="U121" s="83"/>
      <c r="V121" s="83"/>
      <c r="W121" s="58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</row>
    <row r="122" spans="1:35" s="115" customFormat="1" ht="17.25">
      <c r="A122" s="98">
        <v>44448</v>
      </c>
      <c r="B122" s="66"/>
      <c r="C122" s="66"/>
      <c r="D122" s="13">
        <v>283441303754</v>
      </c>
      <c r="E122" s="13" t="s">
        <v>104</v>
      </c>
      <c r="F122" s="13" t="s">
        <v>4</v>
      </c>
      <c r="G122" s="63">
        <v>20</v>
      </c>
      <c r="H122" s="63">
        <v>20</v>
      </c>
      <c r="I122" s="61">
        <f>K122*L122*M122/5000</f>
        <v>19.271187264000002</v>
      </c>
      <c r="J122" s="57">
        <v>20</v>
      </c>
      <c r="K122" s="57">
        <f t="shared" si="20"/>
        <v>53.34</v>
      </c>
      <c r="L122" s="57">
        <f t="shared" si="20"/>
        <v>50.8</v>
      </c>
      <c r="M122" s="17">
        <f t="shared" si="20"/>
        <v>35.56</v>
      </c>
      <c r="N122" s="57">
        <v>21</v>
      </c>
      <c r="O122" s="57">
        <v>20</v>
      </c>
      <c r="P122" s="57">
        <v>14</v>
      </c>
      <c r="Q122" s="57">
        <f t="shared" si="19"/>
        <v>11400</v>
      </c>
      <c r="R122" s="57">
        <v>570</v>
      </c>
      <c r="S122" s="83"/>
      <c r="T122" s="18"/>
      <c r="U122" s="83"/>
      <c r="V122" s="83"/>
      <c r="W122" s="58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</row>
    <row r="123" spans="1:35" s="115" customFormat="1" ht="17.25">
      <c r="A123" s="98">
        <v>44448</v>
      </c>
      <c r="B123" s="66"/>
      <c r="C123" s="66"/>
      <c r="D123" s="13">
        <v>283433974181</v>
      </c>
      <c r="E123" s="13" t="s">
        <v>105</v>
      </c>
      <c r="F123" s="13" t="s">
        <v>4</v>
      </c>
      <c r="G123" s="63">
        <v>26</v>
      </c>
      <c r="H123" s="63">
        <v>26</v>
      </c>
      <c r="I123" s="61">
        <f>K123*L123*M123/5000</f>
        <v>23.400727392</v>
      </c>
      <c r="J123" s="57">
        <v>26</v>
      </c>
      <c r="K123" s="57">
        <f t="shared" si="20"/>
        <v>71.12</v>
      </c>
      <c r="L123" s="57">
        <f t="shared" si="20"/>
        <v>43.18</v>
      </c>
      <c r="M123" s="17">
        <f t="shared" si="20"/>
        <v>38.1</v>
      </c>
      <c r="N123" s="57">
        <v>28</v>
      </c>
      <c r="O123" s="57">
        <v>17</v>
      </c>
      <c r="P123" s="57">
        <v>15</v>
      </c>
      <c r="Q123" s="57">
        <f t="shared" si="19"/>
        <v>14560</v>
      </c>
      <c r="R123" s="57">
        <v>560</v>
      </c>
      <c r="S123" s="83"/>
      <c r="T123" s="18"/>
      <c r="U123" s="83"/>
      <c r="V123" s="83"/>
      <c r="W123" s="58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</row>
    <row r="124" spans="1:35" s="115" customFormat="1" ht="17.25">
      <c r="A124" s="98">
        <v>44448</v>
      </c>
      <c r="B124" s="105">
        <v>14</v>
      </c>
      <c r="C124" s="66"/>
      <c r="D124" s="13">
        <v>283432648834</v>
      </c>
      <c r="E124" s="13" t="s">
        <v>105</v>
      </c>
      <c r="F124" s="13" t="s">
        <v>4</v>
      </c>
      <c r="G124" s="14">
        <v>22</v>
      </c>
      <c r="H124" s="14">
        <v>22</v>
      </c>
      <c r="I124" s="70">
        <f t="shared" si="17"/>
        <v>16.71480528</v>
      </c>
      <c r="J124" s="16">
        <v>22</v>
      </c>
      <c r="K124" s="57">
        <f t="shared" si="20"/>
        <v>50.8</v>
      </c>
      <c r="L124" s="57">
        <f t="shared" si="20"/>
        <v>43.18</v>
      </c>
      <c r="M124" s="17">
        <f t="shared" si="20"/>
        <v>38.1</v>
      </c>
      <c r="N124" s="57">
        <v>20</v>
      </c>
      <c r="O124" s="57">
        <v>17</v>
      </c>
      <c r="P124" s="57">
        <v>15</v>
      </c>
      <c r="Q124" s="57">
        <f t="shared" si="19"/>
        <v>12320</v>
      </c>
      <c r="R124" s="57">
        <v>560</v>
      </c>
      <c r="S124" s="83"/>
      <c r="T124" s="18"/>
      <c r="U124" s="83"/>
      <c r="V124" s="83"/>
      <c r="W124" s="58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</row>
    <row r="125" spans="1:35" s="115" customFormat="1" ht="17.25">
      <c r="A125" s="98">
        <v>44448</v>
      </c>
      <c r="B125" s="66"/>
      <c r="C125" s="66"/>
      <c r="D125" s="13">
        <v>283432193914</v>
      </c>
      <c r="E125" s="13" t="s">
        <v>106</v>
      </c>
      <c r="F125" s="13" t="s">
        <v>4</v>
      </c>
      <c r="G125" s="63">
        <v>29</v>
      </c>
      <c r="H125" s="63">
        <v>29</v>
      </c>
      <c r="I125" s="61">
        <f>K125*L125*M125/5000</f>
        <v>28.120201824000006</v>
      </c>
      <c r="J125" s="57">
        <v>29</v>
      </c>
      <c r="K125" s="57">
        <f t="shared" si="20"/>
        <v>83.820000000000007</v>
      </c>
      <c r="L125" s="57">
        <f t="shared" si="20"/>
        <v>50.8</v>
      </c>
      <c r="M125" s="17">
        <f t="shared" si="20"/>
        <v>33.020000000000003</v>
      </c>
      <c r="N125" s="57">
        <v>33</v>
      </c>
      <c r="O125" s="57">
        <v>20</v>
      </c>
      <c r="P125" s="57">
        <v>13</v>
      </c>
      <c r="Q125" s="57">
        <f t="shared" si="19"/>
        <v>16240</v>
      </c>
      <c r="R125" s="57">
        <v>560</v>
      </c>
      <c r="S125" s="83"/>
      <c r="T125" s="18"/>
      <c r="U125" s="83"/>
      <c r="V125" s="83"/>
      <c r="W125" s="58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</row>
    <row r="126" spans="1:35" s="115" customFormat="1" ht="17.25">
      <c r="A126" s="98">
        <v>44449</v>
      </c>
      <c r="B126" s="105">
        <v>16</v>
      </c>
      <c r="C126" s="66"/>
      <c r="D126" s="99">
        <v>774752232215</v>
      </c>
      <c r="E126" s="99" t="s">
        <v>106</v>
      </c>
      <c r="F126" s="99" t="s">
        <v>4</v>
      </c>
      <c r="G126" s="106">
        <v>10</v>
      </c>
      <c r="H126" s="106">
        <v>10</v>
      </c>
      <c r="I126" s="71">
        <f t="shared" si="17"/>
        <v>14.432</v>
      </c>
      <c r="J126" s="38">
        <v>15</v>
      </c>
      <c r="K126" s="57">
        <v>82</v>
      </c>
      <c r="L126" s="57">
        <v>44</v>
      </c>
      <c r="M126" s="17">
        <v>20</v>
      </c>
      <c r="N126" s="57">
        <v>32</v>
      </c>
      <c r="O126" s="57">
        <v>19</v>
      </c>
      <c r="P126" s="57">
        <v>8</v>
      </c>
      <c r="Q126" s="57">
        <f t="shared" si="19"/>
        <v>9225</v>
      </c>
      <c r="R126" s="57">
        <v>615</v>
      </c>
      <c r="S126" s="83"/>
      <c r="T126" s="18"/>
      <c r="U126" s="83"/>
      <c r="V126" s="83"/>
      <c r="W126" s="58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</row>
    <row r="127" spans="1:35" s="115" customFormat="1" ht="17.25">
      <c r="A127" s="98">
        <v>44448</v>
      </c>
      <c r="B127" s="105">
        <v>17</v>
      </c>
      <c r="C127" s="116" t="s">
        <v>94</v>
      </c>
      <c r="D127" s="13">
        <v>283432465923</v>
      </c>
      <c r="E127" s="13" t="s">
        <v>107</v>
      </c>
      <c r="F127" s="13" t="s">
        <v>25</v>
      </c>
      <c r="G127" s="14">
        <v>21</v>
      </c>
      <c r="H127" s="14">
        <v>21</v>
      </c>
      <c r="I127" s="70">
        <f t="shared" si="17"/>
        <v>20.5034944768</v>
      </c>
      <c r="J127" s="16">
        <v>21</v>
      </c>
      <c r="K127" s="57">
        <f t="shared" si="20"/>
        <v>58.42</v>
      </c>
      <c r="L127" s="57">
        <f t="shared" si="20"/>
        <v>43.18</v>
      </c>
      <c r="M127" s="17">
        <f t="shared" si="20"/>
        <v>40.64</v>
      </c>
      <c r="N127" s="57">
        <v>23</v>
      </c>
      <c r="O127" s="57">
        <v>17</v>
      </c>
      <c r="P127" s="57">
        <v>16</v>
      </c>
      <c r="Q127" s="57">
        <f t="shared" si="19"/>
        <v>11760</v>
      </c>
      <c r="R127" s="57">
        <v>560</v>
      </c>
      <c r="S127" s="83"/>
      <c r="T127" s="18"/>
      <c r="U127" s="83"/>
      <c r="V127" s="83"/>
      <c r="W127" s="58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</row>
    <row r="128" spans="1:35" s="115" customFormat="1" ht="17.25">
      <c r="A128" s="98"/>
      <c r="B128" s="105"/>
      <c r="C128" s="66"/>
      <c r="D128" s="13"/>
      <c r="E128" s="13"/>
      <c r="F128" s="13"/>
      <c r="G128" s="14"/>
      <c r="H128" s="14"/>
      <c r="I128" s="70"/>
      <c r="J128" s="16"/>
      <c r="K128" s="57"/>
      <c r="L128" s="57"/>
      <c r="M128" s="17"/>
      <c r="N128" s="57"/>
      <c r="O128" s="57"/>
      <c r="P128" s="57"/>
      <c r="Q128" s="57">
        <v>500</v>
      </c>
      <c r="R128" s="57"/>
      <c r="S128" s="83"/>
      <c r="T128" s="18"/>
      <c r="U128" s="83"/>
      <c r="V128" s="83"/>
      <c r="W128" s="58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</row>
    <row r="129" spans="1:35" s="115" customFormat="1" ht="17.25">
      <c r="A129" s="98">
        <v>44448</v>
      </c>
      <c r="B129" s="105">
        <v>18</v>
      </c>
      <c r="C129" s="66"/>
      <c r="D129" s="13">
        <v>283433272786</v>
      </c>
      <c r="E129" s="13" t="s">
        <v>108</v>
      </c>
      <c r="F129" s="13" t="s">
        <v>4</v>
      </c>
      <c r="G129" s="14">
        <v>15</v>
      </c>
      <c r="H129" s="14">
        <v>15</v>
      </c>
      <c r="I129" s="70">
        <f t="shared" si="17"/>
        <v>12.257523872</v>
      </c>
      <c r="J129" s="16">
        <v>15</v>
      </c>
      <c r="K129" s="57">
        <f t="shared" si="20"/>
        <v>55.88</v>
      </c>
      <c r="L129" s="57">
        <f t="shared" si="20"/>
        <v>43.18</v>
      </c>
      <c r="M129" s="17">
        <f t="shared" si="20"/>
        <v>25.4</v>
      </c>
      <c r="N129" s="57">
        <v>22</v>
      </c>
      <c r="O129" s="57">
        <v>17</v>
      </c>
      <c r="P129" s="57">
        <v>10</v>
      </c>
      <c r="Q129" s="57">
        <f t="shared" si="19"/>
        <v>8550</v>
      </c>
      <c r="R129" s="57">
        <v>570</v>
      </c>
      <c r="S129" s="83"/>
      <c r="T129" s="18"/>
      <c r="U129" s="83"/>
      <c r="V129" s="83"/>
      <c r="W129" s="58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</row>
    <row r="130" spans="1:35" s="115" customFormat="1" ht="17.25">
      <c r="A130" s="98">
        <v>44448</v>
      </c>
      <c r="B130" s="66"/>
      <c r="C130" s="66"/>
      <c r="D130" s="13">
        <v>283432397000</v>
      </c>
      <c r="E130" s="13" t="s">
        <v>109</v>
      </c>
      <c r="F130" s="13" t="s">
        <v>4</v>
      </c>
      <c r="G130" s="63">
        <v>14</v>
      </c>
      <c r="H130" s="63">
        <v>14</v>
      </c>
      <c r="I130" s="61">
        <f t="shared" ref="I130" si="21">J130*K130*L130/5000</f>
        <v>13.247999999999999</v>
      </c>
      <c r="J130" s="57">
        <v>48</v>
      </c>
      <c r="K130" s="57">
        <v>46</v>
      </c>
      <c r="L130" s="57">
        <v>30</v>
      </c>
      <c r="M130" s="17"/>
      <c r="N130" s="57">
        <v>20</v>
      </c>
      <c r="O130" s="57">
        <v>18</v>
      </c>
      <c r="P130" s="57">
        <v>13</v>
      </c>
      <c r="Q130" s="57">
        <f t="shared" si="19"/>
        <v>27360</v>
      </c>
      <c r="R130" s="57">
        <v>570</v>
      </c>
      <c r="S130" s="83"/>
      <c r="T130" s="18"/>
      <c r="U130" s="83"/>
      <c r="V130" s="83"/>
      <c r="W130" s="58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</row>
    <row r="131" spans="1:35">
      <c r="A131" s="45"/>
      <c r="B131" s="45"/>
      <c r="C131" s="45"/>
      <c r="D131" s="45"/>
      <c r="E131" s="45"/>
      <c r="F131" s="45"/>
      <c r="G131" s="107"/>
      <c r="H131" s="107"/>
      <c r="I131" s="43">
        <f t="shared" si="17"/>
        <v>0</v>
      </c>
      <c r="J131" s="44"/>
      <c r="K131" s="108">
        <f t="shared" si="20"/>
        <v>0</v>
      </c>
      <c r="L131" s="108">
        <f t="shared" si="20"/>
        <v>0</v>
      </c>
      <c r="M131" s="109">
        <f t="shared" si="20"/>
        <v>0</v>
      </c>
      <c r="N131" s="108"/>
      <c r="O131" s="108"/>
      <c r="P131" s="108"/>
      <c r="Q131" s="45">
        <f>SUM(Q110:Q130)</f>
        <v>216393</v>
      </c>
      <c r="R131" s="45"/>
      <c r="S131" s="45"/>
      <c r="T131" s="7">
        <v>216393</v>
      </c>
      <c r="U131" s="45"/>
      <c r="V131" s="45"/>
      <c r="W131" s="45">
        <v>216393</v>
      </c>
      <c r="X131" s="45"/>
      <c r="Y131" s="45"/>
      <c r="Z131" s="45"/>
      <c r="AA131" s="45"/>
      <c r="AB131" s="8"/>
      <c r="AC131" s="8"/>
      <c r="AD131" s="8"/>
      <c r="AE131" s="8"/>
      <c r="AF131" s="8"/>
      <c r="AG131" s="8"/>
      <c r="AH131" s="8"/>
      <c r="AI131" s="8"/>
    </row>
    <row r="132" spans="1:35">
      <c r="A132" s="64"/>
      <c r="B132" s="64"/>
      <c r="C132" s="64"/>
      <c r="D132" s="64"/>
      <c r="E132" s="64"/>
      <c r="F132" s="64"/>
      <c r="G132" s="111"/>
      <c r="H132" s="111"/>
      <c r="I132" s="112">
        <f t="shared" si="17"/>
        <v>0</v>
      </c>
      <c r="J132" s="113"/>
      <c r="K132" s="19">
        <f t="shared" si="20"/>
        <v>0</v>
      </c>
      <c r="L132" s="19">
        <f t="shared" si="20"/>
        <v>0</v>
      </c>
      <c r="M132" s="114">
        <f t="shared" si="20"/>
        <v>0</v>
      </c>
      <c r="N132" s="19"/>
      <c r="O132" s="19"/>
      <c r="P132" s="19"/>
      <c r="T132" s="7"/>
      <c r="U132" s="8"/>
      <c r="V132" s="8"/>
      <c r="W132" s="50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>
      <c r="A133" s="64"/>
      <c r="B133" s="64"/>
      <c r="C133" s="64"/>
      <c r="D133" s="64"/>
      <c r="E133" s="64"/>
      <c r="F133" s="64"/>
      <c r="G133" s="111"/>
      <c r="H133" s="111"/>
      <c r="I133" s="112">
        <f t="shared" si="17"/>
        <v>0</v>
      </c>
      <c r="J133" s="113"/>
      <c r="K133" s="19">
        <f t="shared" si="20"/>
        <v>0</v>
      </c>
      <c r="L133" s="19">
        <f t="shared" si="20"/>
        <v>0</v>
      </c>
      <c r="M133" s="114">
        <f t="shared" si="20"/>
        <v>0</v>
      </c>
      <c r="N133" s="19"/>
      <c r="O133" s="19"/>
      <c r="P133" s="19"/>
      <c r="T133" s="7"/>
      <c r="U133" s="8"/>
      <c r="V133" s="8"/>
      <c r="W133" s="50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>
      <c r="A134" s="64"/>
      <c r="B134" s="64"/>
      <c r="C134" s="64"/>
      <c r="D134" s="64"/>
      <c r="E134" s="51">
        <v>44417</v>
      </c>
      <c r="F134" s="64"/>
      <c r="G134" s="111"/>
      <c r="H134" s="111"/>
      <c r="I134" s="112">
        <f t="shared" si="17"/>
        <v>0</v>
      </c>
      <c r="J134" s="113"/>
      <c r="K134" s="19">
        <f t="shared" si="20"/>
        <v>0</v>
      </c>
      <c r="L134" s="19">
        <f t="shared" si="20"/>
        <v>0</v>
      </c>
      <c r="M134" s="114">
        <f t="shared" si="20"/>
        <v>0</v>
      </c>
      <c r="N134" s="19"/>
      <c r="O134" s="19"/>
      <c r="P134" s="19"/>
      <c r="T134" s="7"/>
      <c r="U134" s="8"/>
      <c r="V134" s="8"/>
      <c r="W134" s="50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s="115" customFormat="1" ht="17.25">
      <c r="A135" s="98">
        <v>44449</v>
      </c>
      <c r="B135" s="105">
        <v>1</v>
      </c>
      <c r="C135" s="66"/>
      <c r="D135" s="99">
        <v>774751003629</v>
      </c>
      <c r="E135" s="99" t="s">
        <v>110</v>
      </c>
      <c r="F135" s="99" t="s">
        <v>25</v>
      </c>
      <c r="G135" s="106">
        <v>27</v>
      </c>
      <c r="H135" s="106">
        <v>27</v>
      </c>
      <c r="I135" s="70">
        <f t="shared" si="17"/>
        <v>23.1778633216</v>
      </c>
      <c r="J135" s="16">
        <v>27</v>
      </c>
      <c r="K135" s="57">
        <f t="shared" si="20"/>
        <v>66.040000000000006</v>
      </c>
      <c r="L135" s="57">
        <f t="shared" si="20"/>
        <v>40.64</v>
      </c>
      <c r="M135" s="17">
        <f t="shared" si="20"/>
        <v>43.18</v>
      </c>
      <c r="N135" s="57">
        <v>26</v>
      </c>
      <c r="O135" s="57">
        <v>16</v>
      </c>
      <c r="P135" s="57">
        <v>17</v>
      </c>
      <c r="Q135" s="57">
        <f t="shared" ref="Q135:Q143" si="22">J135*R135</f>
        <v>15120</v>
      </c>
      <c r="R135" s="57">
        <v>560</v>
      </c>
      <c r="S135" s="57"/>
      <c r="T135" s="18"/>
      <c r="U135" s="83"/>
      <c r="V135" s="83"/>
      <c r="W135" s="58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</row>
    <row r="136" spans="1:35" s="115" customFormat="1" ht="17.25">
      <c r="A136" s="98">
        <v>44449</v>
      </c>
      <c r="B136" s="66"/>
      <c r="C136" s="66"/>
      <c r="D136" s="99">
        <v>774751314290</v>
      </c>
      <c r="E136" s="99" t="s">
        <v>111</v>
      </c>
      <c r="F136" s="99" t="s">
        <v>4</v>
      </c>
      <c r="G136" s="102">
        <v>15</v>
      </c>
      <c r="H136" s="102">
        <v>15</v>
      </c>
      <c r="I136" s="61">
        <f>K136*L136*M136/5000</f>
        <v>13.948668876799999</v>
      </c>
      <c r="J136" s="17">
        <v>15</v>
      </c>
      <c r="K136" s="57">
        <f t="shared" si="20"/>
        <v>48.26</v>
      </c>
      <c r="L136" s="57">
        <f t="shared" si="20"/>
        <v>40.64</v>
      </c>
      <c r="M136" s="17">
        <f t="shared" si="20"/>
        <v>35.56</v>
      </c>
      <c r="N136" s="57">
        <v>19</v>
      </c>
      <c r="O136" s="57">
        <v>16</v>
      </c>
      <c r="P136" s="57">
        <v>14</v>
      </c>
      <c r="Q136" s="57">
        <f t="shared" si="22"/>
        <v>8550</v>
      </c>
      <c r="R136" s="57">
        <v>570</v>
      </c>
      <c r="S136" s="57"/>
      <c r="T136" s="18"/>
      <c r="U136" s="83"/>
      <c r="V136" s="83"/>
      <c r="W136" s="58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</row>
    <row r="137" spans="1:35" s="115" customFormat="1" ht="17.25">
      <c r="A137" s="98">
        <v>44449</v>
      </c>
      <c r="B137" s="105">
        <v>3</v>
      </c>
      <c r="C137" s="66"/>
      <c r="D137" s="99">
        <v>774751401432</v>
      </c>
      <c r="E137" s="100" t="s">
        <v>112</v>
      </c>
      <c r="F137" s="101" t="s">
        <v>4</v>
      </c>
      <c r="G137" s="106">
        <v>10</v>
      </c>
      <c r="H137" s="106">
        <v>10</v>
      </c>
      <c r="I137" s="70">
        <f t="shared" si="17"/>
        <v>9.4389488640000003</v>
      </c>
      <c r="J137" s="16">
        <v>10</v>
      </c>
      <c r="K137" s="57">
        <f t="shared" si="20"/>
        <v>40.64</v>
      </c>
      <c r="L137" s="57">
        <f t="shared" si="20"/>
        <v>38.1</v>
      </c>
      <c r="M137" s="17">
        <f t="shared" si="20"/>
        <v>30.48</v>
      </c>
      <c r="N137" s="57">
        <v>16</v>
      </c>
      <c r="O137" s="57">
        <v>15</v>
      </c>
      <c r="P137" s="57">
        <v>12</v>
      </c>
      <c r="Q137" s="57">
        <f t="shared" si="22"/>
        <v>6150</v>
      </c>
      <c r="R137" s="57">
        <v>615</v>
      </c>
      <c r="S137" s="57"/>
      <c r="T137" s="18"/>
      <c r="U137" s="83"/>
      <c r="V137" s="83"/>
      <c r="W137" s="58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</row>
    <row r="138" spans="1:35" s="115" customFormat="1" ht="17.25">
      <c r="A138" s="98">
        <v>44449</v>
      </c>
      <c r="B138" s="66"/>
      <c r="C138" s="66"/>
      <c r="D138" s="99">
        <v>774750971300</v>
      </c>
      <c r="E138" s="99" t="s">
        <v>113</v>
      </c>
      <c r="F138" s="99" t="s">
        <v>4</v>
      </c>
      <c r="G138" s="102">
        <v>30</v>
      </c>
      <c r="H138" s="102">
        <v>30</v>
      </c>
      <c r="I138" s="61">
        <f>K138*L138*M138/5000</f>
        <v>29.326000000000001</v>
      </c>
      <c r="J138" s="17">
        <v>30</v>
      </c>
      <c r="K138" s="57">
        <v>62</v>
      </c>
      <c r="L138" s="57">
        <v>55</v>
      </c>
      <c r="M138" s="17">
        <v>43</v>
      </c>
      <c r="N138" s="57">
        <v>24</v>
      </c>
      <c r="O138" s="57">
        <v>21</v>
      </c>
      <c r="P138" s="57">
        <v>19</v>
      </c>
      <c r="Q138" s="57">
        <f t="shared" si="22"/>
        <v>16800</v>
      </c>
      <c r="R138" s="57">
        <v>560</v>
      </c>
      <c r="S138" s="57"/>
      <c r="T138" s="18"/>
      <c r="U138" s="83"/>
      <c r="V138" s="83"/>
      <c r="W138" s="58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</row>
    <row r="139" spans="1:35" s="115" customFormat="1" ht="17.25">
      <c r="A139" s="98">
        <v>44449</v>
      </c>
      <c r="B139" s="105">
        <v>5</v>
      </c>
      <c r="C139" s="66"/>
      <c r="D139" s="99">
        <v>774751343642</v>
      </c>
      <c r="E139" s="99" t="s">
        <v>114</v>
      </c>
      <c r="F139" s="99" t="s">
        <v>25</v>
      </c>
      <c r="G139" s="106">
        <v>8</v>
      </c>
      <c r="H139" s="106">
        <v>8</v>
      </c>
      <c r="I139" s="70">
        <f t="shared" si="17"/>
        <v>5.6240403648000017</v>
      </c>
      <c r="J139" s="16">
        <v>8</v>
      </c>
      <c r="K139" s="57">
        <f t="shared" si="20"/>
        <v>33.020000000000003</v>
      </c>
      <c r="L139" s="57">
        <f t="shared" si="20"/>
        <v>30.48</v>
      </c>
      <c r="M139" s="17">
        <f t="shared" si="20"/>
        <v>27.94</v>
      </c>
      <c r="N139" s="57">
        <v>13</v>
      </c>
      <c r="O139" s="57">
        <v>12</v>
      </c>
      <c r="P139" s="57">
        <v>11</v>
      </c>
      <c r="Q139" s="57">
        <f t="shared" si="22"/>
        <v>4920</v>
      </c>
      <c r="R139" s="57">
        <v>615</v>
      </c>
      <c r="S139" s="57"/>
      <c r="T139" s="18"/>
      <c r="U139" s="83"/>
      <c r="V139" s="83"/>
      <c r="W139" s="58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</row>
    <row r="140" spans="1:35" s="115" customFormat="1" ht="17.25">
      <c r="A140" s="98">
        <v>44449</v>
      </c>
      <c r="B140" s="105">
        <v>6</v>
      </c>
      <c r="C140" s="66"/>
      <c r="D140" s="99">
        <v>774751382890</v>
      </c>
      <c r="E140" s="100" t="s">
        <v>115</v>
      </c>
      <c r="F140" s="101" t="s">
        <v>25</v>
      </c>
      <c r="G140" s="106">
        <v>11</v>
      </c>
      <c r="H140" s="106">
        <v>11</v>
      </c>
      <c r="I140" s="70">
        <f t="shared" si="17"/>
        <v>10.736804332800002</v>
      </c>
      <c r="J140" s="16">
        <v>11</v>
      </c>
      <c r="K140" s="57">
        <f t="shared" si="20"/>
        <v>45.72</v>
      </c>
      <c r="L140" s="57">
        <f t="shared" si="20"/>
        <v>35.56</v>
      </c>
      <c r="M140" s="17">
        <f t="shared" si="20"/>
        <v>33.020000000000003</v>
      </c>
      <c r="N140" s="57">
        <v>18</v>
      </c>
      <c r="O140" s="57">
        <v>14</v>
      </c>
      <c r="P140" s="57">
        <v>13</v>
      </c>
      <c r="Q140" s="57">
        <f t="shared" si="22"/>
        <v>6270</v>
      </c>
      <c r="R140" s="57">
        <v>570</v>
      </c>
      <c r="S140" s="57"/>
      <c r="T140" s="18"/>
      <c r="U140" s="83"/>
      <c r="V140" s="83"/>
      <c r="W140" s="58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</row>
    <row r="141" spans="1:35" s="115" customFormat="1" ht="17.25">
      <c r="A141" s="65">
        <v>44226</v>
      </c>
      <c r="B141" s="84"/>
      <c r="C141" s="82"/>
      <c r="D141" s="99">
        <v>774751027019</v>
      </c>
      <c r="E141" s="99" t="s">
        <v>116</v>
      </c>
      <c r="F141" s="99" t="s">
        <v>4</v>
      </c>
      <c r="G141" s="119">
        <v>27</v>
      </c>
      <c r="H141" s="119"/>
      <c r="I141" s="73"/>
      <c r="J141" s="38">
        <v>27</v>
      </c>
      <c r="K141" s="57">
        <f>N141*2.54</f>
        <v>63.5</v>
      </c>
      <c r="L141" s="57">
        <f>O141*2.54</f>
        <v>43.18</v>
      </c>
      <c r="M141" s="17">
        <f>P141*2.54</f>
        <v>48.26</v>
      </c>
      <c r="N141" s="57">
        <v>25</v>
      </c>
      <c r="O141" s="57">
        <v>17</v>
      </c>
      <c r="P141" s="57">
        <v>19</v>
      </c>
      <c r="Q141" s="57">
        <f>560*G141</f>
        <v>15120</v>
      </c>
      <c r="R141" s="57">
        <v>560</v>
      </c>
      <c r="S141" s="57"/>
      <c r="T141" s="18"/>
      <c r="U141" s="83"/>
      <c r="V141" s="83"/>
      <c r="W141" s="58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</row>
    <row r="142" spans="1:35" s="115" customFormat="1" ht="17.25">
      <c r="A142" s="98">
        <v>44450</v>
      </c>
      <c r="B142" s="105">
        <v>8</v>
      </c>
      <c r="C142" s="66"/>
      <c r="D142" s="99">
        <v>774757732964</v>
      </c>
      <c r="E142" s="99" t="s">
        <v>117</v>
      </c>
      <c r="F142" s="99" t="s">
        <v>4</v>
      </c>
      <c r="G142" s="106">
        <v>15</v>
      </c>
      <c r="H142" s="106">
        <v>15</v>
      </c>
      <c r="I142" s="70">
        <f t="shared" si="17"/>
        <v>14.3888</v>
      </c>
      <c r="J142" s="16">
        <v>15</v>
      </c>
      <c r="K142" s="57">
        <v>34</v>
      </c>
      <c r="L142" s="57">
        <v>46</v>
      </c>
      <c r="M142" s="17">
        <v>46</v>
      </c>
      <c r="N142" s="57"/>
      <c r="O142" s="57"/>
      <c r="P142" s="57"/>
      <c r="Q142" s="57">
        <f t="shared" si="22"/>
        <v>8550</v>
      </c>
      <c r="R142" s="57">
        <v>570</v>
      </c>
      <c r="S142" s="57"/>
      <c r="T142" s="18"/>
      <c r="U142" s="83"/>
      <c r="V142" s="83"/>
      <c r="W142" s="58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</row>
    <row r="143" spans="1:35" s="115" customFormat="1" ht="17.25">
      <c r="A143" s="98">
        <v>44449</v>
      </c>
      <c r="B143" s="66"/>
      <c r="C143" s="66"/>
      <c r="D143" s="99">
        <v>774751292637</v>
      </c>
      <c r="E143" s="99" t="s">
        <v>118</v>
      </c>
      <c r="F143" s="99" t="s">
        <v>4</v>
      </c>
      <c r="G143" s="102">
        <v>18</v>
      </c>
      <c r="H143" s="102">
        <v>18</v>
      </c>
      <c r="I143" s="61">
        <f>K143*L143*M143/5000</f>
        <v>14.945002368000001</v>
      </c>
      <c r="J143" s="17">
        <v>18</v>
      </c>
      <c r="K143" s="57">
        <f t="shared" ref="K143:M143" si="23">N143*2.54</f>
        <v>48.26</v>
      </c>
      <c r="L143" s="57">
        <f t="shared" si="23"/>
        <v>40.64</v>
      </c>
      <c r="M143" s="17">
        <f t="shared" si="23"/>
        <v>38.1</v>
      </c>
      <c r="N143" s="57">
        <v>19</v>
      </c>
      <c r="O143" s="57">
        <v>16</v>
      </c>
      <c r="P143" s="57">
        <v>15</v>
      </c>
      <c r="Q143" s="57">
        <f t="shared" si="22"/>
        <v>10260</v>
      </c>
      <c r="R143" s="57">
        <v>570</v>
      </c>
      <c r="S143" s="57"/>
      <c r="T143" s="18"/>
      <c r="U143" s="83"/>
      <c r="V143" s="83"/>
      <c r="W143" s="58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</row>
    <row r="144" spans="1:35">
      <c r="A144" s="45"/>
      <c r="B144" s="45"/>
      <c r="C144" s="45"/>
      <c r="D144" s="45"/>
      <c r="E144" s="45"/>
      <c r="F144" s="45"/>
      <c r="G144" s="107"/>
      <c r="H144" s="107"/>
      <c r="I144" s="43">
        <f t="shared" si="17"/>
        <v>0</v>
      </c>
      <c r="J144" s="44"/>
      <c r="K144" s="108">
        <f t="shared" si="20"/>
        <v>0</v>
      </c>
      <c r="L144" s="108">
        <f t="shared" si="20"/>
        <v>0</v>
      </c>
      <c r="M144" s="109">
        <f t="shared" si="20"/>
        <v>0</v>
      </c>
      <c r="N144" s="108"/>
      <c r="O144" s="108"/>
      <c r="P144" s="108"/>
      <c r="Q144" s="45">
        <f>SUM(Q135:Q143)</f>
        <v>91740</v>
      </c>
      <c r="R144" s="45"/>
      <c r="S144" s="45"/>
      <c r="T144" s="7">
        <v>91740</v>
      </c>
      <c r="U144" s="45"/>
      <c r="V144" s="45"/>
      <c r="W144" s="45">
        <v>91740</v>
      </c>
      <c r="X144" s="45"/>
      <c r="Y144" s="45"/>
      <c r="Z144" s="45"/>
      <c r="AA144" s="45"/>
      <c r="AB144" s="45"/>
      <c r="AC144" s="45"/>
      <c r="AD144" s="45"/>
      <c r="AE144" s="45"/>
      <c r="AF144" s="8"/>
      <c r="AG144" s="8"/>
      <c r="AH144" s="8"/>
      <c r="AI144" s="8"/>
    </row>
    <row r="145" spans="1:35">
      <c r="A145" s="64"/>
      <c r="B145" s="64"/>
      <c r="C145" s="64"/>
      <c r="D145" s="64"/>
      <c r="E145" s="64"/>
      <c r="F145" s="64"/>
      <c r="G145" s="111"/>
      <c r="H145" s="111"/>
      <c r="I145" s="48">
        <f t="shared" si="17"/>
        <v>0</v>
      </c>
      <c r="J145" s="49"/>
      <c r="K145" s="83">
        <f t="shared" si="20"/>
        <v>0</v>
      </c>
      <c r="L145" s="83">
        <f t="shared" si="20"/>
        <v>0</v>
      </c>
      <c r="M145" s="120">
        <f t="shared" si="20"/>
        <v>0</v>
      </c>
      <c r="N145" s="83"/>
      <c r="O145" s="83"/>
      <c r="P145" s="83"/>
      <c r="T145" s="7"/>
      <c r="U145" s="8"/>
      <c r="V145" s="8"/>
      <c r="W145" s="50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35">
      <c r="A146" s="64"/>
      <c r="B146" s="64"/>
      <c r="C146" s="64"/>
      <c r="D146" s="64"/>
      <c r="E146" s="64"/>
      <c r="F146" s="64"/>
      <c r="G146" s="111"/>
      <c r="H146" s="111"/>
      <c r="I146" s="48">
        <f t="shared" si="17"/>
        <v>0</v>
      </c>
      <c r="J146" s="49"/>
      <c r="K146" s="83">
        <f t="shared" si="20"/>
        <v>0</v>
      </c>
      <c r="L146" s="83">
        <f t="shared" si="20"/>
        <v>0</v>
      </c>
      <c r="M146" s="120">
        <f t="shared" si="20"/>
        <v>0</v>
      </c>
      <c r="N146" s="83"/>
      <c r="O146" s="83"/>
      <c r="P146" s="83"/>
      <c r="T146" s="7"/>
      <c r="U146" s="8"/>
      <c r="V146" s="8"/>
      <c r="W146" s="50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>
      <c r="A147" s="64"/>
      <c r="B147" s="64"/>
      <c r="C147" s="64"/>
      <c r="D147" s="64"/>
      <c r="E147" s="51">
        <v>44448</v>
      </c>
      <c r="F147" s="64"/>
      <c r="G147" s="111"/>
      <c r="H147" s="111"/>
      <c r="I147" s="48">
        <f t="shared" si="17"/>
        <v>0</v>
      </c>
      <c r="J147" s="49"/>
      <c r="K147" s="83">
        <f t="shared" si="20"/>
        <v>0</v>
      </c>
      <c r="L147" s="83">
        <f t="shared" si="20"/>
        <v>0</v>
      </c>
      <c r="M147" s="120">
        <f t="shared" si="20"/>
        <v>0</v>
      </c>
      <c r="N147" s="83"/>
      <c r="O147" s="83"/>
      <c r="P147" s="83"/>
      <c r="T147" s="7"/>
      <c r="U147" s="8"/>
      <c r="V147" s="8"/>
      <c r="W147" s="50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 s="20" customFormat="1" ht="17.25">
      <c r="A148" s="98">
        <v>44450</v>
      </c>
      <c r="B148" s="105">
        <v>1</v>
      </c>
      <c r="C148" s="66"/>
      <c r="D148" s="13">
        <v>774766037722</v>
      </c>
      <c r="E148" s="13" t="s">
        <v>119</v>
      </c>
      <c r="F148" s="13" t="s">
        <v>4</v>
      </c>
      <c r="G148" s="14">
        <v>15</v>
      </c>
      <c r="H148" s="14">
        <v>15</v>
      </c>
      <c r="I148" s="67">
        <f t="shared" si="17"/>
        <v>16.687000000000001</v>
      </c>
      <c r="J148" s="68">
        <v>17</v>
      </c>
      <c r="K148" s="57">
        <v>37</v>
      </c>
      <c r="L148" s="57">
        <v>55</v>
      </c>
      <c r="M148" s="17">
        <v>41</v>
      </c>
      <c r="N148" s="57"/>
      <c r="O148" s="57"/>
      <c r="P148" s="57"/>
      <c r="Q148" s="57">
        <f t="shared" ref="Q148:Q173" si="24">J148*R148</f>
        <v>9690</v>
      </c>
      <c r="R148" s="57">
        <v>570</v>
      </c>
      <c r="S148" s="57"/>
      <c r="T148" s="18"/>
      <c r="U148" s="57"/>
      <c r="V148" s="19"/>
      <c r="W148" s="58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</row>
    <row r="149" spans="1:35" s="20" customFormat="1" ht="17.25">
      <c r="A149" s="98">
        <v>44450</v>
      </c>
      <c r="B149" s="66"/>
      <c r="C149" s="66"/>
      <c r="D149" s="13">
        <v>774766278393</v>
      </c>
      <c r="E149" s="13" t="s">
        <v>120</v>
      </c>
      <c r="F149" s="13" t="s">
        <v>4</v>
      </c>
      <c r="G149" s="60">
        <v>15</v>
      </c>
      <c r="H149" s="60">
        <v>15</v>
      </c>
      <c r="I149" s="61">
        <f>K149*L149*M149/5000</f>
        <v>14.28</v>
      </c>
      <c r="J149" s="57">
        <v>15</v>
      </c>
      <c r="K149" s="57">
        <v>40</v>
      </c>
      <c r="L149" s="57">
        <v>35</v>
      </c>
      <c r="M149" s="17">
        <v>51</v>
      </c>
      <c r="N149" s="57"/>
      <c r="O149" s="57"/>
      <c r="P149" s="57"/>
      <c r="Q149" s="57">
        <f t="shared" si="24"/>
        <v>8550</v>
      </c>
      <c r="R149" s="57">
        <v>570</v>
      </c>
      <c r="S149" s="57"/>
      <c r="T149" s="18"/>
      <c r="U149" s="57"/>
      <c r="V149" s="19"/>
      <c r="W149" s="58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</row>
    <row r="150" spans="1:35" s="20" customFormat="1" ht="17.25">
      <c r="A150" s="98">
        <v>44450</v>
      </c>
      <c r="B150" s="105">
        <v>3</v>
      </c>
      <c r="C150" s="66"/>
      <c r="D150" s="13">
        <v>774766588680</v>
      </c>
      <c r="E150" s="13" t="s">
        <v>121</v>
      </c>
      <c r="F150" s="13" t="s">
        <v>4</v>
      </c>
      <c r="G150" s="14">
        <v>9</v>
      </c>
      <c r="H150" s="14">
        <v>9</v>
      </c>
      <c r="I150" s="70">
        <f t="shared" ref="I150:I178" si="25">K150*L150*M150/5000</f>
        <v>4.5599999999999996</v>
      </c>
      <c r="J150" s="16">
        <v>11</v>
      </c>
      <c r="K150" s="57">
        <v>24</v>
      </c>
      <c r="L150" s="57">
        <v>38</v>
      </c>
      <c r="M150" s="17">
        <v>25</v>
      </c>
      <c r="N150" s="57"/>
      <c r="O150" s="57"/>
      <c r="P150" s="57"/>
      <c r="Q150" s="57">
        <f t="shared" si="24"/>
        <v>6270</v>
      </c>
      <c r="R150" s="57">
        <v>570</v>
      </c>
      <c r="S150" s="57"/>
      <c r="T150" s="18"/>
      <c r="U150" s="57"/>
      <c r="V150" s="19"/>
      <c r="W150" s="58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</row>
    <row r="151" spans="1:35" s="20" customFormat="1" ht="17.25">
      <c r="A151" s="98">
        <v>44450</v>
      </c>
      <c r="B151" s="66"/>
      <c r="C151" s="66"/>
      <c r="D151" s="13">
        <v>774765560316</v>
      </c>
      <c r="E151" s="13" t="s">
        <v>122</v>
      </c>
      <c r="F151" s="13" t="s">
        <v>4</v>
      </c>
      <c r="G151" s="60">
        <v>24</v>
      </c>
      <c r="H151" s="60">
        <v>24</v>
      </c>
      <c r="I151" s="61">
        <f>K151*L151*M151/5000</f>
        <v>19.428503078399999</v>
      </c>
      <c r="J151" s="57">
        <v>24</v>
      </c>
      <c r="K151" s="57">
        <f t="shared" ref="K151:M151" si="26">N151*2.54</f>
        <v>60.96</v>
      </c>
      <c r="L151" s="57">
        <f t="shared" si="26"/>
        <v>48.26</v>
      </c>
      <c r="M151" s="17">
        <f t="shared" si="26"/>
        <v>33.020000000000003</v>
      </c>
      <c r="N151" s="57">
        <v>24</v>
      </c>
      <c r="O151" s="57">
        <v>19</v>
      </c>
      <c r="P151" s="57">
        <v>13</v>
      </c>
      <c r="Q151" s="57">
        <f t="shared" si="24"/>
        <v>13680</v>
      </c>
      <c r="R151" s="57">
        <v>570</v>
      </c>
      <c r="S151" s="57"/>
      <c r="T151" s="18"/>
      <c r="U151" s="57"/>
      <c r="V151" s="19"/>
      <c r="W151" s="58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</row>
    <row r="152" spans="1:35" s="20" customFormat="1" ht="17.25">
      <c r="A152" s="98">
        <v>44450</v>
      </c>
      <c r="B152" s="105">
        <v>5</v>
      </c>
      <c r="C152" s="66"/>
      <c r="D152" s="13">
        <v>774766251386</v>
      </c>
      <c r="E152" s="13" t="s">
        <v>123</v>
      </c>
      <c r="F152" s="13" t="s">
        <v>4</v>
      </c>
      <c r="G152" s="14">
        <v>18</v>
      </c>
      <c r="H152" s="14">
        <v>18</v>
      </c>
      <c r="I152" s="70">
        <f t="shared" si="25"/>
        <v>14.071199999999999</v>
      </c>
      <c r="J152" s="16">
        <v>18</v>
      </c>
      <c r="K152" s="57">
        <v>41</v>
      </c>
      <c r="L152" s="57">
        <v>52</v>
      </c>
      <c r="M152" s="17">
        <v>33</v>
      </c>
      <c r="N152" s="57"/>
      <c r="O152" s="57"/>
      <c r="P152" s="57"/>
      <c r="Q152" s="57">
        <f t="shared" si="24"/>
        <v>10260</v>
      </c>
      <c r="R152" s="57">
        <v>570</v>
      </c>
      <c r="S152" s="57"/>
      <c r="T152" s="18"/>
      <c r="U152" s="57"/>
      <c r="V152" s="19"/>
      <c r="W152" s="58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</row>
    <row r="153" spans="1:35" s="20" customFormat="1" ht="17.25">
      <c r="A153" s="98">
        <v>44450</v>
      </c>
      <c r="B153" s="105">
        <v>6</v>
      </c>
      <c r="C153" s="66"/>
      <c r="D153" s="13">
        <v>774765882320</v>
      </c>
      <c r="E153" s="13" t="s">
        <v>124</v>
      </c>
      <c r="F153" s="13" t="s">
        <v>4</v>
      </c>
      <c r="G153" s="14">
        <v>24</v>
      </c>
      <c r="H153" s="14">
        <v>24</v>
      </c>
      <c r="I153" s="70">
        <f t="shared" si="25"/>
        <v>22.666586924800004</v>
      </c>
      <c r="J153" s="16">
        <v>24</v>
      </c>
      <c r="K153" s="57">
        <f>N153*2.54</f>
        <v>66.040000000000006</v>
      </c>
      <c r="L153" s="57">
        <f>O153*2.54</f>
        <v>48.26</v>
      </c>
      <c r="M153" s="17">
        <f>P153*2.54</f>
        <v>35.56</v>
      </c>
      <c r="N153" s="57">
        <v>26</v>
      </c>
      <c r="O153" s="57">
        <v>19</v>
      </c>
      <c r="P153" s="57">
        <v>14</v>
      </c>
      <c r="Q153" s="57">
        <f t="shared" si="24"/>
        <v>13440</v>
      </c>
      <c r="R153" s="57">
        <v>560</v>
      </c>
      <c r="S153" s="57"/>
      <c r="T153" s="18"/>
      <c r="U153" s="57"/>
      <c r="V153" s="19"/>
      <c r="W153" s="58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</row>
    <row r="154" spans="1:35" s="20" customFormat="1" ht="17.25">
      <c r="A154" s="98">
        <v>44450</v>
      </c>
      <c r="B154" s="105">
        <v>7</v>
      </c>
      <c r="C154" s="66"/>
      <c r="D154" s="13">
        <v>774766791913</v>
      </c>
      <c r="E154" s="13" t="s">
        <v>125</v>
      </c>
      <c r="F154" s="13" t="s">
        <v>4</v>
      </c>
      <c r="G154" s="14">
        <v>13</v>
      </c>
      <c r="H154" s="14">
        <v>13</v>
      </c>
      <c r="I154" s="70">
        <f t="shared" si="25"/>
        <v>11.84</v>
      </c>
      <c r="J154" s="16">
        <v>13</v>
      </c>
      <c r="K154" s="57">
        <v>40</v>
      </c>
      <c r="L154" s="57">
        <v>40</v>
      </c>
      <c r="M154" s="17">
        <v>37</v>
      </c>
      <c r="N154" s="57"/>
      <c r="O154" s="57"/>
      <c r="P154" s="57"/>
      <c r="Q154" s="57">
        <f t="shared" si="24"/>
        <v>7410</v>
      </c>
      <c r="R154" s="57">
        <v>570</v>
      </c>
      <c r="S154" s="57"/>
      <c r="T154" s="18"/>
      <c r="U154" s="57"/>
      <c r="V154" s="19"/>
      <c r="W154" s="58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</row>
    <row r="155" spans="1:35" s="20" customFormat="1" ht="17.25">
      <c r="A155" s="98">
        <v>44450</v>
      </c>
      <c r="B155" s="105">
        <v>8</v>
      </c>
      <c r="C155" s="66"/>
      <c r="D155" s="13">
        <v>774765797396</v>
      </c>
      <c r="E155" s="13" t="s">
        <v>126</v>
      </c>
      <c r="F155" s="13" t="s">
        <v>4</v>
      </c>
      <c r="G155" s="14">
        <v>29</v>
      </c>
      <c r="H155" s="14">
        <v>29</v>
      </c>
      <c r="I155" s="70">
        <f t="shared" si="25"/>
        <v>25.3368</v>
      </c>
      <c r="J155" s="16">
        <v>29</v>
      </c>
      <c r="K155" s="57">
        <v>51</v>
      </c>
      <c r="L155" s="57">
        <v>46</v>
      </c>
      <c r="M155" s="17">
        <v>54</v>
      </c>
      <c r="N155" s="57"/>
      <c r="O155" s="57"/>
      <c r="P155" s="57"/>
      <c r="Q155" s="57">
        <f t="shared" si="24"/>
        <v>16240</v>
      </c>
      <c r="R155" s="57">
        <v>560</v>
      </c>
      <c r="S155" s="57"/>
      <c r="T155" s="18"/>
      <c r="U155" s="57"/>
      <c r="V155" s="19"/>
      <c r="W155" s="58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</row>
    <row r="156" spans="1:35" s="20" customFormat="1" ht="17.25">
      <c r="A156" s="98">
        <v>44450</v>
      </c>
      <c r="B156" s="105">
        <v>9</v>
      </c>
      <c r="C156" s="66"/>
      <c r="D156" s="13">
        <v>774765713257</v>
      </c>
      <c r="E156" s="13" t="s">
        <v>126</v>
      </c>
      <c r="F156" s="13" t="s">
        <v>4</v>
      </c>
      <c r="G156" s="14">
        <v>25</v>
      </c>
      <c r="H156" s="14">
        <v>25</v>
      </c>
      <c r="I156" s="70">
        <f t="shared" si="25"/>
        <v>15.574265625600002</v>
      </c>
      <c r="J156" s="16">
        <v>25</v>
      </c>
      <c r="K156" s="57">
        <f>N156*2.54</f>
        <v>121.92</v>
      </c>
      <c r="L156" s="57">
        <f>O156*2.54</f>
        <v>27.94</v>
      </c>
      <c r="M156" s="17">
        <f>P156*2.54</f>
        <v>22.86</v>
      </c>
      <c r="N156" s="57">
        <v>48</v>
      </c>
      <c r="O156" s="57">
        <v>11</v>
      </c>
      <c r="P156" s="57">
        <v>9</v>
      </c>
      <c r="Q156" s="57">
        <f t="shared" si="24"/>
        <v>14000</v>
      </c>
      <c r="R156" s="57">
        <v>560</v>
      </c>
      <c r="S156" s="57"/>
      <c r="T156" s="18"/>
      <c r="U156" s="57"/>
      <c r="V156" s="19"/>
      <c r="W156" s="58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</row>
    <row r="157" spans="1:35" s="20" customFormat="1" ht="17.25">
      <c r="A157" s="98">
        <v>44450</v>
      </c>
      <c r="B157" s="66"/>
      <c r="C157" s="66"/>
      <c r="D157" s="13">
        <v>774765940510</v>
      </c>
      <c r="E157" s="13" t="s">
        <v>126</v>
      </c>
      <c r="F157" s="13" t="s">
        <v>4</v>
      </c>
      <c r="G157" s="60">
        <v>31</v>
      </c>
      <c r="H157" s="60">
        <v>31</v>
      </c>
      <c r="I157" s="61">
        <f>K157*L157*M157/5000</f>
        <v>30.7552417152</v>
      </c>
      <c r="J157" s="57">
        <v>31</v>
      </c>
      <c r="K157" s="57">
        <f t="shared" ref="K157:M157" si="27">N157*2.54</f>
        <v>60.96</v>
      </c>
      <c r="L157" s="57">
        <f t="shared" si="27"/>
        <v>58.42</v>
      </c>
      <c r="M157" s="17">
        <f t="shared" si="27"/>
        <v>43.18</v>
      </c>
      <c r="N157" s="57">
        <v>24</v>
      </c>
      <c r="O157" s="57">
        <v>23</v>
      </c>
      <c r="P157" s="57">
        <v>17</v>
      </c>
      <c r="Q157" s="57">
        <f t="shared" si="24"/>
        <v>17360</v>
      </c>
      <c r="R157" s="57">
        <v>560</v>
      </c>
      <c r="S157" s="57"/>
      <c r="T157" s="18"/>
      <c r="U157" s="57"/>
      <c r="V157" s="19"/>
      <c r="W157" s="58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</row>
    <row r="158" spans="1:35" s="20" customFormat="1" ht="17.25">
      <c r="A158" s="98">
        <v>44450</v>
      </c>
      <c r="B158" s="105">
        <v>11</v>
      </c>
      <c r="C158" s="66"/>
      <c r="D158" s="13">
        <v>774766031058</v>
      </c>
      <c r="E158" s="13" t="s">
        <v>127</v>
      </c>
      <c r="F158" s="13" t="s">
        <v>4</v>
      </c>
      <c r="G158" s="14">
        <v>24</v>
      </c>
      <c r="H158" s="14">
        <v>24</v>
      </c>
      <c r="I158" s="70">
        <f t="shared" si="25"/>
        <v>23.37</v>
      </c>
      <c r="J158" s="16">
        <v>24</v>
      </c>
      <c r="K158" s="57">
        <v>57</v>
      </c>
      <c r="L158" s="57">
        <v>50</v>
      </c>
      <c r="M158" s="17">
        <v>41</v>
      </c>
      <c r="N158" s="57"/>
      <c r="O158" s="57"/>
      <c r="P158" s="57"/>
      <c r="Q158" s="57">
        <f t="shared" si="24"/>
        <v>13440</v>
      </c>
      <c r="R158" s="57">
        <v>560</v>
      </c>
      <c r="S158" s="57"/>
      <c r="T158" s="18"/>
      <c r="U158" s="57"/>
      <c r="V158" s="19"/>
      <c r="W158" s="58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</row>
    <row r="159" spans="1:35" s="20" customFormat="1" ht="17.25">
      <c r="A159" s="98">
        <v>44450</v>
      </c>
      <c r="B159" s="105">
        <v>12</v>
      </c>
      <c r="C159" s="66"/>
      <c r="D159" s="13">
        <v>774766131900</v>
      </c>
      <c r="E159" s="13" t="s">
        <v>126</v>
      </c>
      <c r="F159" s="13" t="s">
        <v>4</v>
      </c>
      <c r="G159" s="14">
        <v>11</v>
      </c>
      <c r="H159" s="14">
        <v>11</v>
      </c>
      <c r="I159" s="70">
        <f t="shared" si="25"/>
        <v>9.9792000000000005</v>
      </c>
      <c r="J159" s="16">
        <v>11</v>
      </c>
      <c r="K159" s="57">
        <v>42</v>
      </c>
      <c r="L159" s="57">
        <v>44</v>
      </c>
      <c r="M159" s="17">
        <v>27</v>
      </c>
      <c r="N159" s="57"/>
      <c r="O159" s="57"/>
      <c r="P159" s="57"/>
      <c r="Q159" s="57">
        <f t="shared" si="24"/>
        <v>6270</v>
      </c>
      <c r="R159" s="57">
        <v>570</v>
      </c>
      <c r="S159" s="57"/>
      <c r="T159" s="18"/>
      <c r="U159" s="57"/>
      <c r="V159" s="19"/>
      <c r="W159" s="58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</row>
    <row r="160" spans="1:35" s="20" customFormat="1" ht="17.25">
      <c r="A160" s="98">
        <v>44450</v>
      </c>
      <c r="B160" s="105">
        <v>13</v>
      </c>
      <c r="C160" s="13">
        <v>774765446217</v>
      </c>
      <c r="D160" s="13">
        <v>774774301647</v>
      </c>
      <c r="E160" s="13" t="s">
        <v>128</v>
      </c>
      <c r="F160" s="13" t="s">
        <v>4</v>
      </c>
      <c r="G160" s="14">
        <v>20</v>
      </c>
      <c r="H160" s="14">
        <v>20</v>
      </c>
      <c r="I160" s="70">
        <f t="shared" si="25"/>
        <v>14.637</v>
      </c>
      <c r="J160" s="16">
        <v>20</v>
      </c>
      <c r="K160" s="57">
        <v>41</v>
      </c>
      <c r="L160" s="57">
        <v>51</v>
      </c>
      <c r="M160" s="17">
        <v>35</v>
      </c>
      <c r="N160" s="57"/>
      <c r="O160" s="57"/>
      <c r="P160" s="57"/>
      <c r="Q160" s="57">
        <f t="shared" si="24"/>
        <v>11400</v>
      </c>
      <c r="R160" s="57">
        <v>570</v>
      </c>
      <c r="S160" s="57"/>
      <c r="T160" s="18"/>
      <c r="U160" s="57"/>
      <c r="V160" s="19"/>
      <c r="W160" s="58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</row>
    <row r="161" spans="1:35" s="20" customFormat="1" ht="17.25">
      <c r="A161" s="98">
        <v>44450</v>
      </c>
      <c r="B161" s="105">
        <v>14</v>
      </c>
      <c r="C161" s="13">
        <v>774765495720</v>
      </c>
      <c r="D161" s="121">
        <v>774774308479</v>
      </c>
      <c r="E161" s="13" t="s">
        <v>128</v>
      </c>
      <c r="F161" s="13" t="s">
        <v>4</v>
      </c>
      <c r="G161" s="14">
        <v>20</v>
      </c>
      <c r="H161" s="14">
        <v>20</v>
      </c>
      <c r="I161" s="70">
        <f t="shared" si="25"/>
        <v>12.545999999999999</v>
      </c>
      <c r="J161" s="16">
        <v>20</v>
      </c>
      <c r="K161" s="57">
        <v>41</v>
      </c>
      <c r="L161" s="57">
        <v>51</v>
      </c>
      <c r="M161" s="17">
        <v>30</v>
      </c>
      <c r="N161" s="57"/>
      <c r="O161" s="57"/>
      <c r="P161" s="57"/>
      <c r="Q161" s="57">
        <f t="shared" si="24"/>
        <v>11400</v>
      </c>
      <c r="R161" s="57">
        <v>570</v>
      </c>
      <c r="S161" s="57"/>
      <c r="T161" s="18"/>
      <c r="U161" s="57"/>
      <c r="V161" s="19"/>
      <c r="W161" s="58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</row>
    <row r="162" spans="1:35" s="20" customFormat="1" ht="17.25">
      <c r="A162" s="98">
        <v>44450</v>
      </c>
      <c r="B162" s="105">
        <v>15</v>
      </c>
      <c r="C162" s="66"/>
      <c r="D162" s="13">
        <v>774765698334</v>
      </c>
      <c r="E162" s="13" t="s">
        <v>129</v>
      </c>
      <c r="F162" s="13" t="s">
        <v>4</v>
      </c>
      <c r="G162" s="14">
        <v>13</v>
      </c>
      <c r="H162" s="14">
        <v>13</v>
      </c>
      <c r="I162" s="70">
        <f t="shared" si="25"/>
        <v>8.8127999999999993</v>
      </c>
      <c r="J162" s="16">
        <v>13</v>
      </c>
      <c r="K162" s="57">
        <v>36</v>
      </c>
      <c r="L162" s="57">
        <v>51</v>
      </c>
      <c r="M162" s="17">
        <v>24</v>
      </c>
      <c r="N162" s="57"/>
      <c r="O162" s="57"/>
      <c r="P162" s="57"/>
      <c r="Q162" s="57">
        <f t="shared" si="24"/>
        <v>7410</v>
      </c>
      <c r="R162" s="57">
        <v>570</v>
      </c>
      <c r="S162" s="57"/>
      <c r="T162" s="18"/>
      <c r="U162" s="57"/>
      <c r="V162" s="19"/>
      <c r="W162" s="58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</row>
    <row r="163" spans="1:35" s="20" customFormat="1" ht="17.25">
      <c r="A163" s="98">
        <v>44450</v>
      </c>
      <c r="B163" s="105">
        <v>16</v>
      </c>
      <c r="C163" s="66"/>
      <c r="D163" s="13">
        <v>774766008965</v>
      </c>
      <c r="E163" s="13" t="s">
        <v>129</v>
      </c>
      <c r="F163" s="13" t="s">
        <v>4</v>
      </c>
      <c r="G163" s="14">
        <v>19</v>
      </c>
      <c r="H163" s="14">
        <v>19</v>
      </c>
      <c r="I163" s="70">
        <f t="shared" si="25"/>
        <v>10.670400000000001</v>
      </c>
      <c r="J163" s="16">
        <v>19</v>
      </c>
      <c r="K163" s="57">
        <v>39</v>
      </c>
      <c r="L163" s="57">
        <v>38</v>
      </c>
      <c r="M163" s="17">
        <v>36</v>
      </c>
      <c r="N163" s="57"/>
      <c r="O163" s="57"/>
      <c r="P163" s="57"/>
      <c r="Q163" s="57">
        <f t="shared" si="24"/>
        <v>10830</v>
      </c>
      <c r="R163" s="57">
        <v>570</v>
      </c>
      <c r="S163" s="57"/>
      <c r="T163" s="18"/>
      <c r="U163" s="57"/>
      <c r="V163" s="19"/>
      <c r="W163" s="58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</row>
    <row r="164" spans="1:35" s="20" customFormat="1" ht="17.25">
      <c r="A164" s="98">
        <v>44450</v>
      </c>
      <c r="B164" s="105">
        <v>17</v>
      </c>
      <c r="C164" s="66"/>
      <c r="D164" s="13">
        <v>774766293100</v>
      </c>
      <c r="E164" s="13" t="s">
        <v>130</v>
      </c>
      <c r="F164" s="13" t="s">
        <v>4</v>
      </c>
      <c r="G164" s="14">
        <v>25</v>
      </c>
      <c r="H164" s="14">
        <v>25</v>
      </c>
      <c r="I164" s="70">
        <f t="shared" si="25"/>
        <v>17.305599999999998</v>
      </c>
      <c r="J164" s="16">
        <v>25</v>
      </c>
      <c r="K164" s="57">
        <v>32</v>
      </c>
      <c r="L164" s="57">
        <v>52</v>
      </c>
      <c r="M164" s="17">
        <v>52</v>
      </c>
      <c r="N164" s="57"/>
      <c r="O164" s="57"/>
      <c r="P164" s="57"/>
      <c r="Q164" s="57">
        <f t="shared" si="24"/>
        <v>14000</v>
      </c>
      <c r="R164" s="57">
        <v>560</v>
      </c>
      <c r="S164" s="57"/>
      <c r="T164" s="18"/>
      <c r="U164" s="57"/>
      <c r="V164" s="19"/>
      <c r="W164" s="58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</row>
    <row r="165" spans="1:35" s="20" customFormat="1" ht="17.25">
      <c r="A165" s="98">
        <v>44450</v>
      </c>
      <c r="B165" s="105">
        <v>18</v>
      </c>
      <c r="C165" s="66"/>
      <c r="D165" s="13">
        <v>774766132815</v>
      </c>
      <c r="E165" s="13" t="s">
        <v>130</v>
      </c>
      <c r="F165" s="13" t="s">
        <v>4</v>
      </c>
      <c r="G165" s="14">
        <v>24</v>
      </c>
      <c r="H165" s="14">
        <v>24</v>
      </c>
      <c r="I165" s="70">
        <f t="shared" si="25"/>
        <v>18.458388889600002</v>
      </c>
      <c r="J165" s="16">
        <v>24</v>
      </c>
      <c r="K165" s="57">
        <f>N165*2.54</f>
        <v>55.88</v>
      </c>
      <c r="L165" s="57">
        <f>O165*2.54</f>
        <v>40.64</v>
      </c>
      <c r="M165" s="17">
        <f>P165*2.54</f>
        <v>40.64</v>
      </c>
      <c r="N165" s="57">
        <v>22</v>
      </c>
      <c r="O165" s="57">
        <v>16</v>
      </c>
      <c r="P165" s="57">
        <v>16</v>
      </c>
      <c r="Q165" s="57">
        <f t="shared" si="24"/>
        <v>13440</v>
      </c>
      <c r="R165" s="57">
        <v>560</v>
      </c>
      <c r="S165" s="57"/>
      <c r="T165" s="18"/>
      <c r="U165" s="57"/>
      <c r="V165" s="19"/>
      <c r="W165" s="58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</row>
    <row r="166" spans="1:35" s="20" customFormat="1" ht="17.25">
      <c r="A166" s="98">
        <v>44450</v>
      </c>
      <c r="B166" s="105">
        <v>19</v>
      </c>
      <c r="C166" s="66"/>
      <c r="D166" s="13">
        <v>774765635351</v>
      </c>
      <c r="E166" s="13" t="s">
        <v>131</v>
      </c>
      <c r="F166" s="13" t="s">
        <v>25</v>
      </c>
      <c r="G166" s="14">
        <v>21</v>
      </c>
      <c r="H166" s="14">
        <v>21</v>
      </c>
      <c r="I166" s="70">
        <f t="shared" si="25"/>
        <v>18.154800000000002</v>
      </c>
      <c r="J166" s="16">
        <v>21</v>
      </c>
      <c r="K166" s="57">
        <v>54</v>
      </c>
      <c r="L166" s="57">
        <v>41</v>
      </c>
      <c r="M166" s="17">
        <v>41</v>
      </c>
      <c r="N166" s="57"/>
      <c r="O166" s="57"/>
      <c r="P166" s="57"/>
      <c r="Q166" s="57">
        <f t="shared" si="24"/>
        <v>11760</v>
      </c>
      <c r="R166" s="57">
        <v>560</v>
      </c>
      <c r="S166" s="57"/>
      <c r="T166" s="18"/>
      <c r="U166" s="57"/>
      <c r="V166" s="19"/>
      <c r="W166" s="58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</row>
    <row r="167" spans="1:35" s="20" customFormat="1" ht="17.25">
      <c r="A167" s="98">
        <v>44450</v>
      </c>
      <c r="B167" s="105">
        <v>20</v>
      </c>
      <c r="C167" s="66"/>
      <c r="D167" s="13">
        <v>774765888512</v>
      </c>
      <c r="E167" s="13" t="s">
        <v>132</v>
      </c>
      <c r="F167" s="13" t="s">
        <v>4</v>
      </c>
      <c r="G167" s="14">
        <v>10</v>
      </c>
      <c r="H167" s="14">
        <v>10</v>
      </c>
      <c r="I167" s="70">
        <f t="shared" si="25"/>
        <v>7.1807999999999996</v>
      </c>
      <c r="J167" s="16">
        <v>10</v>
      </c>
      <c r="K167" s="57">
        <v>24</v>
      </c>
      <c r="L167" s="57">
        <v>34</v>
      </c>
      <c r="M167" s="17">
        <v>44</v>
      </c>
      <c r="N167" s="57"/>
      <c r="O167" s="57"/>
      <c r="P167" s="57"/>
      <c r="Q167" s="57">
        <f t="shared" si="24"/>
        <v>6150</v>
      </c>
      <c r="R167" s="57">
        <v>615</v>
      </c>
      <c r="S167" s="57"/>
      <c r="T167" s="18"/>
      <c r="U167" s="57"/>
      <c r="V167" s="19"/>
      <c r="W167" s="58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</row>
    <row r="168" spans="1:35" s="20" customFormat="1" ht="17.25">
      <c r="A168" s="98">
        <v>44450</v>
      </c>
      <c r="B168" s="66"/>
      <c r="C168" s="66"/>
      <c r="D168" s="13">
        <v>774766695294</v>
      </c>
      <c r="E168" s="13" t="s">
        <v>133</v>
      </c>
      <c r="F168" s="13" t="s">
        <v>25</v>
      </c>
      <c r="G168" s="60">
        <v>13</v>
      </c>
      <c r="H168" s="60">
        <v>13</v>
      </c>
      <c r="I168" s="61">
        <f>K168*L168*M168/5000</f>
        <v>12.0346598016</v>
      </c>
      <c r="J168" s="57">
        <v>13</v>
      </c>
      <c r="K168" s="57">
        <f t="shared" ref="K168:M168" si="28">N168*2.54</f>
        <v>45.72</v>
      </c>
      <c r="L168" s="57">
        <f t="shared" si="28"/>
        <v>43.18</v>
      </c>
      <c r="M168" s="17">
        <f t="shared" si="28"/>
        <v>30.48</v>
      </c>
      <c r="N168" s="57">
        <v>18</v>
      </c>
      <c r="O168" s="57">
        <v>17</v>
      </c>
      <c r="P168" s="57">
        <v>12</v>
      </c>
      <c r="Q168" s="57">
        <f t="shared" si="24"/>
        <v>7410</v>
      </c>
      <c r="R168" s="57">
        <v>570</v>
      </c>
      <c r="S168" s="57"/>
      <c r="T168" s="18"/>
      <c r="U168" s="57"/>
      <c r="V168" s="19"/>
      <c r="W168" s="58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</row>
    <row r="169" spans="1:35" s="20" customFormat="1" ht="17.25">
      <c r="A169" s="98">
        <v>44450</v>
      </c>
      <c r="B169" s="105">
        <v>22</v>
      </c>
      <c r="C169" s="66"/>
      <c r="D169" s="13">
        <v>774766816439</v>
      </c>
      <c r="E169" s="13" t="s">
        <v>134</v>
      </c>
      <c r="F169" s="13" t="s">
        <v>8</v>
      </c>
      <c r="G169" s="14">
        <v>19</v>
      </c>
      <c r="H169" s="14">
        <v>19</v>
      </c>
      <c r="I169" s="70">
        <f t="shared" si="25"/>
        <v>14.2272</v>
      </c>
      <c r="J169" s="16">
        <v>19</v>
      </c>
      <c r="K169" s="57">
        <v>52</v>
      </c>
      <c r="L169" s="57">
        <v>38</v>
      </c>
      <c r="M169" s="17">
        <v>36</v>
      </c>
      <c r="N169" s="57"/>
      <c r="O169" s="57"/>
      <c r="P169" s="57"/>
      <c r="Q169" s="57">
        <f t="shared" si="24"/>
        <v>10830</v>
      </c>
      <c r="R169" s="57">
        <v>570</v>
      </c>
      <c r="S169" s="57"/>
      <c r="T169" s="18"/>
      <c r="U169" s="57"/>
      <c r="V169" s="19"/>
      <c r="W169" s="58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</row>
    <row r="170" spans="1:35" s="20" customFormat="1" ht="17.25">
      <c r="A170" s="98">
        <v>44450</v>
      </c>
      <c r="B170" s="66"/>
      <c r="C170" s="66"/>
      <c r="D170" s="13">
        <v>774766407190</v>
      </c>
      <c r="E170" s="13" t="s">
        <v>135</v>
      </c>
      <c r="F170" s="13" t="s">
        <v>4</v>
      </c>
      <c r="G170" s="14">
        <v>10</v>
      </c>
      <c r="H170" s="14">
        <v>10</v>
      </c>
      <c r="I170" s="61">
        <f>K170*L170*M170/5000</f>
        <v>9.9633349119999988</v>
      </c>
      <c r="J170" s="57">
        <v>10</v>
      </c>
      <c r="K170" s="57">
        <f t="shared" ref="K170:M170" si="29">N170*2.54</f>
        <v>50.8</v>
      </c>
      <c r="L170" s="57">
        <f t="shared" si="29"/>
        <v>48.26</v>
      </c>
      <c r="M170" s="17">
        <f t="shared" si="29"/>
        <v>20.32</v>
      </c>
      <c r="N170" s="57">
        <v>20</v>
      </c>
      <c r="O170" s="57">
        <v>19</v>
      </c>
      <c r="P170" s="57">
        <v>8</v>
      </c>
      <c r="Q170" s="57">
        <f t="shared" si="24"/>
        <v>6150</v>
      </c>
      <c r="R170" s="57">
        <v>615</v>
      </c>
      <c r="S170" s="57"/>
      <c r="T170" s="18"/>
      <c r="U170" s="57"/>
      <c r="V170" s="19"/>
      <c r="W170" s="58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</row>
    <row r="171" spans="1:35" s="20" customFormat="1" ht="17.25">
      <c r="A171" s="98">
        <v>44450</v>
      </c>
      <c r="B171" s="105">
        <v>24</v>
      </c>
      <c r="C171" s="66"/>
      <c r="D171" s="13">
        <v>774766138033</v>
      </c>
      <c r="E171" s="13" t="s">
        <v>136</v>
      </c>
      <c r="F171" s="13" t="s">
        <v>4</v>
      </c>
      <c r="G171" s="14">
        <v>12</v>
      </c>
      <c r="H171" s="14">
        <v>12</v>
      </c>
      <c r="I171" s="70">
        <f t="shared" si="25"/>
        <v>8.9087999999999994</v>
      </c>
      <c r="J171" s="16">
        <v>12</v>
      </c>
      <c r="K171" s="57">
        <v>29</v>
      </c>
      <c r="L171" s="57">
        <v>48</v>
      </c>
      <c r="M171" s="17">
        <v>32</v>
      </c>
      <c r="N171" s="57"/>
      <c r="O171" s="57"/>
      <c r="P171" s="57"/>
      <c r="Q171" s="57">
        <f t="shared" si="24"/>
        <v>6840</v>
      </c>
      <c r="R171" s="57">
        <v>570</v>
      </c>
      <c r="S171" s="57"/>
      <c r="T171" s="18"/>
      <c r="U171" s="57"/>
      <c r="V171" s="19"/>
      <c r="W171" s="58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</row>
    <row r="172" spans="1:35" s="115" customFormat="1" ht="17.25">
      <c r="A172" s="98">
        <v>44450</v>
      </c>
      <c r="B172" s="105">
        <v>25</v>
      </c>
      <c r="C172" s="66"/>
      <c r="D172" s="13">
        <v>774765566005</v>
      </c>
      <c r="E172" s="13" t="s">
        <v>137</v>
      </c>
      <c r="F172" s="13" t="s">
        <v>4</v>
      </c>
      <c r="G172" s="14">
        <v>21</v>
      </c>
      <c r="H172" s="14">
        <v>21</v>
      </c>
      <c r="I172" s="70">
        <f t="shared" si="25"/>
        <v>14.600874024000001</v>
      </c>
      <c r="J172" s="16">
        <v>21</v>
      </c>
      <c r="K172" s="57">
        <f>N172*2.54</f>
        <v>68.58</v>
      </c>
      <c r="L172" s="57">
        <f>O172*2.54</f>
        <v>27.94</v>
      </c>
      <c r="M172" s="17">
        <f>P172*2.54</f>
        <v>38.1</v>
      </c>
      <c r="N172" s="57">
        <v>27</v>
      </c>
      <c r="O172" s="57">
        <v>11</v>
      </c>
      <c r="P172" s="57">
        <v>15</v>
      </c>
      <c r="Q172" s="57">
        <f t="shared" si="24"/>
        <v>11760</v>
      </c>
      <c r="R172" s="57">
        <v>560</v>
      </c>
      <c r="S172" s="57"/>
      <c r="T172" s="18"/>
      <c r="U172" s="57"/>
      <c r="V172" s="19"/>
      <c r="W172" s="58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</row>
    <row r="173" spans="1:35" s="115" customFormat="1" ht="17.25">
      <c r="A173" s="98">
        <v>44450</v>
      </c>
      <c r="B173" s="98"/>
      <c r="C173" s="66" t="s">
        <v>138</v>
      </c>
      <c r="D173" s="13">
        <v>774765008557</v>
      </c>
      <c r="E173" s="13" t="s">
        <v>139</v>
      </c>
      <c r="F173" s="13" t="s">
        <v>2</v>
      </c>
      <c r="G173" s="14">
        <v>11</v>
      </c>
      <c r="H173" s="14">
        <v>11</v>
      </c>
      <c r="I173" s="70">
        <f t="shared" si="25"/>
        <v>10.0204</v>
      </c>
      <c r="J173" s="16">
        <v>11</v>
      </c>
      <c r="K173" s="57">
        <v>26</v>
      </c>
      <c r="L173" s="57">
        <v>47</v>
      </c>
      <c r="M173" s="17">
        <v>41</v>
      </c>
      <c r="N173" s="57"/>
      <c r="O173" s="57"/>
      <c r="P173" s="57"/>
      <c r="Q173" s="57">
        <f t="shared" si="24"/>
        <v>5170</v>
      </c>
      <c r="R173" s="57">
        <v>470</v>
      </c>
      <c r="S173" s="57"/>
      <c r="T173" s="18"/>
      <c r="U173" s="57"/>
      <c r="V173" s="19"/>
      <c r="W173" s="58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</row>
    <row r="174" spans="1:35" s="115" customFormat="1" ht="17.25">
      <c r="A174" s="98"/>
      <c r="B174" s="98"/>
      <c r="C174" s="66"/>
      <c r="D174" s="13"/>
      <c r="E174" s="13"/>
      <c r="F174" s="13"/>
      <c r="G174" s="14"/>
      <c r="H174" s="14"/>
      <c r="I174" s="70"/>
      <c r="J174" s="16"/>
      <c r="K174" s="57"/>
      <c r="L174" s="57"/>
      <c r="M174" s="17"/>
      <c r="N174" s="57"/>
      <c r="O174" s="57"/>
      <c r="P174" s="57"/>
      <c r="Q174" s="57">
        <v>500</v>
      </c>
      <c r="R174" s="57"/>
      <c r="S174" s="57" t="s">
        <v>140</v>
      </c>
      <c r="T174" s="18"/>
      <c r="U174" s="57"/>
      <c r="V174" s="19"/>
      <c r="W174" s="58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</row>
    <row r="175" spans="1:35" s="20" customFormat="1" ht="17.25">
      <c r="A175" s="98">
        <v>44450</v>
      </c>
      <c r="B175" s="66"/>
      <c r="C175" s="66"/>
      <c r="D175" s="13">
        <v>774764499935</v>
      </c>
      <c r="E175" s="13" t="s">
        <v>141</v>
      </c>
      <c r="F175" s="13" t="s">
        <v>33</v>
      </c>
      <c r="G175" s="14">
        <v>16</v>
      </c>
      <c r="H175" s="14">
        <v>16</v>
      </c>
      <c r="I175" s="61">
        <f>K175*L175*M175/5000</f>
        <v>9.3734006080000025</v>
      </c>
      <c r="J175" s="57">
        <v>16</v>
      </c>
      <c r="K175" s="57">
        <f t="shared" ref="K175:M177" si="30">N175*2.54</f>
        <v>55.88</v>
      </c>
      <c r="L175" s="57">
        <f t="shared" si="30"/>
        <v>25.4</v>
      </c>
      <c r="M175" s="17">
        <f t="shared" si="30"/>
        <v>33.020000000000003</v>
      </c>
      <c r="N175" s="57">
        <v>22</v>
      </c>
      <c r="O175" s="57">
        <v>10</v>
      </c>
      <c r="P175" s="57">
        <v>13</v>
      </c>
      <c r="Q175" s="57">
        <f>J175*R175</f>
        <v>9280</v>
      </c>
      <c r="R175" s="57">
        <v>580</v>
      </c>
      <c r="S175" s="57"/>
      <c r="T175" s="18"/>
      <c r="U175" s="57"/>
      <c r="V175" s="19"/>
      <c r="W175" s="58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</row>
    <row r="176" spans="1:35" s="20" customFormat="1" ht="17.25">
      <c r="A176" s="98">
        <v>44450</v>
      </c>
      <c r="B176" s="66"/>
      <c r="C176" s="66"/>
      <c r="D176" s="13">
        <v>774765776847</v>
      </c>
      <c r="E176" s="13" t="s">
        <v>142</v>
      </c>
      <c r="F176" s="13" t="s">
        <v>4</v>
      </c>
      <c r="G176" s="14">
        <v>20</v>
      </c>
      <c r="H176" s="14">
        <v>20</v>
      </c>
      <c r="I176" s="61">
        <f>K176*L176*M176/5000</f>
        <v>19.0712650832</v>
      </c>
      <c r="J176" s="57">
        <v>20</v>
      </c>
      <c r="K176" s="57">
        <f t="shared" si="30"/>
        <v>58.42</v>
      </c>
      <c r="L176" s="57">
        <f t="shared" si="30"/>
        <v>58.42</v>
      </c>
      <c r="M176" s="17">
        <f t="shared" si="30"/>
        <v>27.94</v>
      </c>
      <c r="N176" s="57">
        <v>23</v>
      </c>
      <c r="O176" s="57">
        <v>23</v>
      </c>
      <c r="P176" s="57">
        <v>11</v>
      </c>
      <c r="Q176" s="57">
        <f>J176*R176</f>
        <v>11400</v>
      </c>
      <c r="R176" s="57">
        <v>570</v>
      </c>
      <c r="S176" s="57"/>
      <c r="T176" s="18"/>
      <c r="U176" s="57"/>
      <c r="V176" s="19"/>
      <c r="W176" s="58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</row>
    <row r="177" spans="1:35" s="20" customFormat="1" ht="17.25">
      <c r="A177" s="98">
        <v>44450</v>
      </c>
      <c r="B177" s="66"/>
      <c r="C177" s="66"/>
      <c r="D177" s="13">
        <v>774766341756</v>
      </c>
      <c r="E177" s="13" t="s">
        <v>143</v>
      </c>
      <c r="F177" s="13" t="s">
        <v>4</v>
      </c>
      <c r="G177" s="14">
        <v>17</v>
      </c>
      <c r="H177" s="14">
        <v>17</v>
      </c>
      <c r="I177" s="61">
        <f>K177*L177*M177/5000</f>
        <v>16.190419232</v>
      </c>
      <c r="J177" s="57">
        <v>17</v>
      </c>
      <c r="K177" s="57">
        <f t="shared" si="30"/>
        <v>66.040000000000006</v>
      </c>
      <c r="L177" s="57">
        <f t="shared" si="30"/>
        <v>48.26</v>
      </c>
      <c r="M177" s="17">
        <f t="shared" si="30"/>
        <v>25.4</v>
      </c>
      <c r="N177" s="57">
        <v>26</v>
      </c>
      <c r="O177" s="57">
        <v>19</v>
      </c>
      <c r="P177" s="57">
        <v>10</v>
      </c>
      <c r="Q177" s="57">
        <f>J177*R177</f>
        <v>9690</v>
      </c>
      <c r="R177" s="57">
        <v>570</v>
      </c>
      <c r="S177" s="57"/>
      <c r="T177" s="18"/>
      <c r="U177" s="57"/>
      <c r="V177" s="19"/>
      <c r="W177" s="58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</row>
    <row r="178" spans="1:35" s="20" customFormat="1" ht="17.25">
      <c r="A178" s="98">
        <v>44450</v>
      </c>
      <c r="B178" s="105">
        <v>29</v>
      </c>
      <c r="C178" s="66"/>
      <c r="D178" s="13">
        <v>774765465510</v>
      </c>
      <c r="E178" s="13" t="s">
        <v>144</v>
      </c>
      <c r="F178" s="13" t="s">
        <v>4</v>
      </c>
      <c r="G178" s="14">
        <v>16</v>
      </c>
      <c r="H178" s="14">
        <v>16</v>
      </c>
      <c r="I178" s="70">
        <f t="shared" si="25"/>
        <v>14.8</v>
      </c>
      <c r="J178" s="16">
        <v>16</v>
      </c>
      <c r="K178" s="57">
        <v>50</v>
      </c>
      <c r="L178" s="57">
        <v>40</v>
      </c>
      <c r="M178" s="17">
        <v>37</v>
      </c>
      <c r="N178" s="57"/>
      <c r="O178" s="57"/>
      <c r="P178" s="57"/>
      <c r="Q178" s="57">
        <f>J178*R178</f>
        <v>9120</v>
      </c>
      <c r="R178" s="57">
        <v>570</v>
      </c>
      <c r="S178" s="57"/>
      <c r="T178" s="18"/>
      <c r="U178" s="57"/>
      <c r="V178" s="19"/>
      <c r="W178" s="58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</row>
    <row r="179" spans="1:35" s="20" customFormat="1" ht="17.25">
      <c r="A179" s="122"/>
      <c r="B179" s="122"/>
      <c r="C179" s="108"/>
      <c r="D179" s="41"/>
      <c r="E179" s="41"/>
      <c r="F179" s="41"/>
      <c r="G179" s="42">
        <v>0</v>
      </c>
      <c r="H179" s="42">
        <v>0</v>
      </c>
      <c r="I179" s="43">
        <f>K179*L179*M179/5000</f>
        <v>0</v>
      </c>
      <c r="J179" s="44">
        <v>0</v>
      </c>
      <c r="K179" s="108">
        <v>0</v>
      </c>
      <c r="L179" s="108">
        <v>0</v>
      </c>
      <c r="M179" s="109">
        <v>0</v>
      </c>
      <c r="N179" s="108"/>
      <c r="O179" s="108"/>
      <c r="P179" s="108"/>
      <c r="Q179" s="123">
        <f>SUM(Q148:Q178)</f>
        <v>311150</v>
      </c>
      <c r="R179" s="108"/>
      <c r="S179" s="108"/>
      <c r="T179" s="18">
        <v>311150</v>
      </c>
      <c r="U179" s="108"/>
      <c r="V179" s="108"/>
      <c r="W179" s="108">
        <v>311150</v>
      </c>
      <c r="X179" s="108"/>
      <c r="Y179" s="108"/>
      <c r="Z179" s="108"/>
      <c r="AA179" s="19"/>
      <c r="AB179" s="19"/>
      <c r="AC179" s="19"/>
      <c r="AD179" s="19"/>
      <c r="AE179" s="19"/>
      <c r="AF179" s="19"/>
      <c r="AG179" s="19"/>
      <c r="AH179" s="19"/>
      <c r="AI179" s="19"/>
    </row>
    <row r="180" spans="1:35" s="20" customFormat="1" ht="17.25">
      <c r="A180" s="98"/>
      <c r="B180" s="98"/>
      <c r="C180" s="66"/>
      <c r="D180" s="13"/>
      <c r="E180" s="13"/>
      <c r="F180" s="124">
        <v>44509</v>
      </c>
      <c r="G180" s="14"/>
      <c r="H180" s="14"/>
      <c r="I180" s="112"/>
      <c r="J180" s="113"/>
      <c r="K180" s="19"/>
      <c r="L180" s="19"/>
      <c r="M180" s="114"/>
      <c r="N180" s="19"/>
      <c r="O180" s="19"/>
      <c r="P180" s="19"/>
      <c r="Q180" s="19"/>
      <c r="R180" s="19"/>
      <c r="S180" s="19"/>
      <c r="T180" s="18"/>
      <c r="U180" s="19"/>
      <c r="V180" s="19"/>
      <c r="W180" s="58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</row>
    <row r="181" spans="1:35" s="20" customFormat="1" ht="17.25">
      <c r="A181" s="98"/>
      <c r="B181" s="98"/>
      <c r="C181" s="66"/>
      <c r="D181" s="13"/>
      <c r="E181" s="13"/>
      <c r="F181" s="13"/>
      <c r="G181" s="14"/>
      <c r="H181" s="14"/>
      <c r="I181" s="112"/>
      <c r="J181" s="113"/>
      <c r="K181" s="19"/>
      <c r="L181" s="19"/>
      <c r="M181" s="114"/>
      <c r="N181" s="19"/>
      <c r="O181" s="19"/>
      <c r="P181" s="19"/>
      <c r="Q181" s="19"/>
      <c r="R181" s="19"/>
      <c r="S181" s="19"/>
      <c r="T181" s="18"/>
      <c r="U181" s="19"/>
      <c r="V181" s="19"/>
      <c r="W181" s="58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</row>
    <row r="182" spans="1:35" ht="17.25">
      <c r="A182" s="10">
        <v>44450</v>
      </c>
      <c r="B182" s="105">
        <v>1</v>
      </c>
      <c r="C182" s="66"/>
      <c r="D182" s="13">
        <v>774777795206</v>
      </c>
      <c r="E182" s="28" t="s">
        <v>145</v>
      </c>
      <c r="F182" s="29" t="s">
        <v>4</v>
      </c>
      <c r="G182" s="125">
        <v>20</v>
      </c>
      <c r="H182" s="125">
        <v>20</v>
      </c>
      <c r="I182" s="126">
        <v>20</v>
      </c>
      <c r="J182" s="127">
        <f t="shared" ref="J182:J214" si="31">K182*L182*M182/5000</f>
        <v>11.2258</v>
      </c>
      <c r="K182" s="56">
        <v>41</v>
      </c>
      <c r="L182" s="56">
        <v>37</v>
      </c>
      <c r="M182" s="56">
        <v>37</v>
      </c>
      <c r="N182" s="57">
        <v>0</v>
      </c>
      <c r="O182" s="57">
        <v>0</v>
      </c>
      <c r="P182" s="57">
        <v>0</v>
      </c>
      <c r="Q182" s="57">
        <f t="shared" ref="Q182:Q193" si="32">R182*H182</f>
        <v>11400</v>
      </c>
      <c r="R182" s="56">
        <v>570</v>
      </c>
      <c r="S182" s="86"/>
      <c r="T182" s="7"/>
      <c r="U182" s="8"/>
      <c r="V182" s="8"/>
      <c r="W182" s="50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 ht="17.25">
      <c r="A183" s="10">
        <v>44450</v>
      </c>
      <c r="B183" s="105">
        <v>2</v>
      </c>
      <c r="C183" s="66"/>
      <c r="D183" s="13">
        <v>774777655493</v>
      </c>
      <c r="E183" s="28" t="s">
        <v>146</v>
      </c>
      <c r="F183" s="29" t="s">
        <v>25</v>
      </c>
      <c r="G183" s="125">
        <v>13</v>
      </c>
      <c r="H183" s="125">
        <v>13</v>
      </c>
      <c r="I183" s="126">
        <v>12</v>
      </c>
      <c r="J183" s="127">
        <f t="shared" si="31"/>
        <v>11.3256</v>
      </c>
      <c r="K183" s="56">
        <v>33</v>
      </c>
      <c r="L183" s="56">
        <v>44</v>
      </c>
      <c r="M183" s="56">
        <v>39</v>
      </c>
      <c r="N183" s="57">
        <v>26</v>
      </c>
      <c r="O183" s="57">
        <v>19</v>
      </c>
      <c r="P183" s="57">
        <v>10</v>
      </c>
      <c r="Q183" s="57">
        <f t="shared" si="32"/>
        <v>7280</v>
      </c>
      <c r="R183" s="56">
        <v>560</v>
      </c>
      <c r="S183" s="86"/>
      <c r="T183" s="7"/>
      <c r="U183" s="8"/>
      <c r="V183" s="8"/>
      <c r="W183" s="50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 ht="17.25">
      <c r="A184" s="10">
        <v>44450</v>
      </c>
      <c r="B184" s="105">
        <v>3</v>
      </c>
      <c r="C184" s="66"/>
      <c r="D184" s="13">
        <v>774777845215</v>
      </c>
      <c r="E184" s="28" t="s">
        <v>147</v>
      </c>
      <c r="F184" s="29" t="s">
        <v>4</v>
      </c>
      <c r="G184" s="125">
        <v>13</v>
      </c>
      <c r="H184" s="125">
        <v>13</v>
      </c>
      <c r="I184" s="126">
        <v>13</v>
      </c>
      <c r="J184" s="127">
        <f t="shared" si="31"/>
        <v>10.8</v>
      </c>
      <c r="K184" s="56">
        <v>40</v>
      </c>
      <c r="L184" s="56">
        <v>45</v>
      </c>
      <c r="M184" s="56">
        <v>30</v>
      </c>
      <c r="N184" s="57">
        <v>26</v>
      </c>
      <c r="O184" s="57">
        <v>19</v>
      </c>
      <c r="P184" s="57">
        <v>10</v>
      </c>
      <c r="Q184" s="57">
        <f t="shared" si="32"/>
        <v>7280</v>
      </c>
      <c r="R184" s="56">
        <v>560</v>
      </c>
      <c r="S184" s="86"/>
      <c r="T184" s="7"/>
      <c r="U184" s="8"/>
      <c r="V184" s="8"/>
      <c r="W184" s="50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 ht="17.25">
      <c r="A185" s="10">
        <v>44450</v>
      </c>
      <c r="B185" s="105">
        <v>4</v>
      </c>
      <c r="C185" s="66"/>
      <c r="D185" s="13">
        <v>774774601851</v>
      </c>
      <c r="E185" s="13" t="s">
        <v>148</v>
      </c>
      <c r="F185" s="13" t="s">
        <v>35</v>
      </c>
      <c r="G185" s="14">
        <v>25</v>
      </c>
      <c r="H185" s="14">
        <v>25</v>
      </c>
      <c r="I185" s="126">
        <v>25</v>
      </c>
      <c r="J185" s="127">
        <f t="shared" si="31"/>
        <v>18.818999999999999</v>
      </c>
      <c r="K185" s="62">
        <v>51</v>
      </c>
      <c r="L185" s="62">
        <v>41</v>
      </c>
      <c r="M185" s="62">
        <v>45</v>
      </c>
      <c r="N185" s="57">
        <v>26</v>
      </c>
      <c r="O185" s="57">
        <v>19</v>
      </c>
      <c r="P185" s="57">
        <v>10</v>
      </c>
      <c r="Q185" s="57">
        <f t="shared" si="32"/>
        <v>14250</v>
      </c>
      <c r="R185" s="56">
        <v>570</v>
      </c>
      <c r="S185" s="86"/>
      <c r="T185" s="7"/>
      <c r="U185" s="8"/>
      <c r="V185" s="8"/>
      <c r="W185" s="50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 ht="17.25">
      <c r="A186" s="10">
        <v>44450</v>
      </c>
      <c r="B186" s="105">
        <v>5</v>
      </c>
      <c r="C186" s="66"/>
      <c r="D186" s="13">
        <v>774777608384</v>
      </c>
      <c r="E186" s="28" t="s">
        <v>149</v>
      </c>
      <c r="F186" s="29" t="s">
        <v>150</v>
      </c>
      <c r="G186" s="125">
        <v>18</v>
      </c>
      <c r="H186" s="125">
        <v>18</v>
      </c>
      <c r="I186" s="126">
        <v>17</v>
      </c>
      <c r="J186" s="127">
        <f t="shared" si="31"/>
        <v>14.43</v>
      </c>
      <c r="K186" s="56">
        <v>50</v>
      </c>
      <c r="L186" s="56">
        <v>37</v>
      </c>
      <c r="M186" s="56">
        <v>39</v>
      </c>
      <c r="N186" s="57">
        <v>26</v>
      </c>
      <c r="O186" s="57">
        <v>19</v>
      </c>
      <c r="P186" s="57">
        <v>10</v>
      </c>
      <c r="Q186" s="57">
        <f t="shared" si="32"/>
        <v>10080</v>
      </c>
      <c r="R186" s="56">
        <v>560</v>
      </c>
      <c r="S186" s="86"/>
      <c r="T186" s="7"/>
      <c r="U186" s="8"/>
      <c r="V186" s="8"/>
      <c r="W186" s="50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spans="1:35" ht="17.25">
      <c r="A187" s="10">
        <v>44450</v>
      </c>
      <c r="B187" s="105">
        <v>6</v>
      </c>
      <c r="C187" s="66"/>
      <c r="D187" s="13">
        <v>774777636720</v>
      </c>
      <c r="E187" s="28" t="s">
        <v>151</v>
      </c>
      <c r="F187" s="29" t="s">
        <v>150</v>
      </c>
      <c r="G187" s="125">
        <v>14</v>
      </c>
      <c r="H187" s="125">
        <v>14</v>
      </c>
      <c r="I187" s="126">
        <v>14</v>
      </c>
      <c r="J187" s="127">
        <f t="shared" si="31"/>
        <v>11.1592</v>
      </c>
      <c r="K187" s="56">
        <v>37</v>
      </c>
      <c r="L187" s="56">
        <v>52</v>
      </c>
      <c r="M187" s="56">
        <v>29</v>
      </c>
      <c r="N187" s="57">
        <v>26</v>
      </c>
      <c r="O187" s="57">
        <v>19</v>
      </c>
      <c r="P187" s="57">
        <v>10</v>
      </c>
      <c r="Q187" s="57">
        <f t="shared" si="32"/>
        <v>7840</v>
      </c>
      <c r="R187" s="56">
        <v>560</v>
      </c>
      <c r="S187" s="86"/>
      <c r="T187" s="7"/>
      <c r="U187" s="8"/>
      <c r="V187" s="8"/>
      <c r="W187" s="50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spans="1:35" ht="17.25">
      <c r="A188" s="10">
        <v>44450</v>
      </c>
      <c r="B188" s="105">
        <v>7</v>
      </c>
      <c r="C188" s="66"/>
      <c r="D188" s="13">
        <v>774777698154</v>
      </c>
      <c r="E188" s="28" t="s">
        <v>152</v>
      </c>
      <c r="F188" s="29" t="s">
        <v>25</v>
      </c>
      <c r="G188" s="125">
        <v>14</v>
      </c>
      <c r="H188" s="125">
        <v>14</v>
      </c>
      <c r="I188" s="126">
        <v>14</v>
      </c>
      <c r="J188" s="127">
        <f t="shared" si="31"/>
        <v>8.9440000000000008</v>
      </c>
      <c r="K188" s="56">
        <v>40</v>
      </c>
      <c r="L188" s="56">
        <v>43</v>
      </c>
      <c r="M188" s="56">
        <v>26</v>
      </c>
      <c r="N188" s="57">
        <v>26</v>
      </c>
      <c r="O188" s="57">
        <v>19</v>
      </c>
      <c r="P188" s="57">
        <v>10</v>
      </c>
      <c r="Q188" s="57">
        <f t="shared" si="32"/>
        <v>7980</v>
      </c>
      <c r="R188" s="56">
        <v>570</v>
      </c>
      <c r="S188" s="86"/>
      <c r="T188" s="7"/>
      <c r="U188" s="8"/>
      <c r="V188" s="8"/>
      <c r="W188" s="50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spans="1:35" ht="17.25">
      <c r="A189" s="10">
        <v>44450</v>
      </c>
      <c r="B189" s="105">
        <v>8</v>
      </c>
      <c r="C189" s="66"/>
      <c r="D189" s="13">
        <v>774777674867</v>
      </c>
      <c r="E189" s="28" t="s">
        <v>153</v>
      </c>
      <c r="F189" s="29" t="s">
        <v>25</v>
      </c>
      <c r="G189" s="125">
        <v>12</v>
      </c>
      <c r="H189" s="125">
        <v>12</v>
      </c>
      <c r="I189" s="126">
        <v>12</v>
      </c>
      <c r="J189" s="127">
        <f t="shared" si="31"/>
        <v>8.1311999999999998</v>
      </c>
      <c r="K189" s="56">
        <v>42</v>
      </c>
      <c r="L189" s="56">
        <v>44</v>
      </c>
      <c r="M189" s="56">
        <v>22</v>
      </c>
      <c r="N189" s="57">
        <v>26</v>
      </c>
      <c r="O189" s="57">
        <v>19</v>
      </c>
      <c r="P189" s="57">
        <v>10</v>
      </c>
      <c r="Q189" s="57">
        <f t="shared" si="32"/>
        <v>6840</v>
      </c>
      <c r="R189" s="56">
        <v>570</v>
      </c>
      <c r="S189" s="86"/>
      <c r="T189" s="7"/>
      <c r="U189" s="8"/>
      <c r="V189" s="8"/>
      <c r="W189" s="50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spans="1:35" ht="17.25">
      <c r="A190" s="10">
        <v>44450</v>
      </c>
      <c r="B190" s="105">
        <v>9</v>
      </c>
      <c r="C190" s="66"/>
      <c r="D190" s="13">
        <v>774777761528</v>
      </c>
      <c r="E190" s="28" t="s">
        <v>154</v>
      </c>
      <c r="F190" s="29" t="s">
        <v>4</v>
      </c>
      <c r="G190" s="125">
        <v>9</v>
      </c>
      <c r="H190" s="125">
        <v>9</v>
      </c>
      <c r="I190" s="126">
        <v>8</v>
      </c>
      <c r="J190" s="127">
        <f t="shared" si="31"/>
        <v>7.6024000000000003</v>
      </c>
      <c r="K190" s="56">
        <v>52</v>
      </c>
      <c r="L190" s="56">
        <v>17</v>
      </c>
      <c r="M190" s="56">
        <v>43</v>
      </c>
      <c r="N190" s="57">
        <v>26</v>
      </c>
      <c r="O190" s="57">
        <v>19</v>
      </c>
      <c r="P190" s="57">
        <v>10</v>
      </c>
      <c r="Q190" s="57">
        <f t="shared" si="32"/>
        <v>5535</v>
      </c>
      <c r="R190" s="56">
        <v>615</v>
      </c>
      <c r="S190" s="86"/>
      <c r="T190" s="7"/>
      <c r="U190" s="8"/>
      <c r="V190" s="8"/>
      <c r="W190" s="50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spans="1:35" ht="17.25">
      <c r="A191" s="10">
        <v>44450</v>
      </c>
      <c r="B191" s="105">
        <v>10</v>
      </c>
      <c r="C191" s="66"/>
      <c r="D191" s="13">
        <v>774774602354</v>
      </c>
      <c r="E191" s="13" t="s">
        <v>155</v>
      </c>
      <c r="F191" s="13" t="s">
        <v>8</v>
      </c>
      <c r="G191" s="14">
        <v>22</v>
      </c>
      <c r="H191" s="14">
        <v>22</v>
      </c>
      <c r="I191" s="126">
        <v>22</v>
      </c>
      <c r="J191" s="127">
        <f t="shared" si="31"/>
        <v>16.590800000000002</v>
      </c>
      <c r="K191" s="62">
        <v>37</v>
      </c>
      <c r="L191" s="62">
        <v>59</v>
      </c>
      <c r="M191" s="62">
        <v>38</v>
      </c>
      <c r="N191" s="57">
        <v>26</v>
      </c>
      <c r="O191" s="57">
        <v>19</v>
      </c>
      <c r="P191" s="57">
        <v>10</v>
      </c>
      <c r="Q191" s="57">
        <f t="shared" si="32"/>
        <v>12320</v>
      </c>
      <c r="R191" s="56">
        <v>560</v>
      </c>
      <c r="S191" s="86"/>
      <c r="T191" s="7"/>
      <c r="U191" s="8"/>
      <c r="V191" s="8"/>
      <c r="W191" s="50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spans="1:35" ht="17.25">
      <c r="A192" s="10">
        <v>44450</v>
      </c>
      <c r="B192" s="105">
        <v>11</v>
      </c>
      <c r="C192" s="66"/>
      <c r="D192" s="13">
        <v>774777865765</v>
      </c>
      <c r="E192" s="28" t="s">
        <v>156</v>
      </c>
      <c r="F192" s="29" t="s">
        <v>4</v>
      </c>
      <c r="G192" s="125">
        <v>18</v>
      </c>
      <c r="H192" s="125">
        <v>18</v>
      </c>
      <c r="I192" s="126">
        <v>18</v>
      </c>
      <c r="J192" s="127">
        <f t="shared" si="31"/>
        <v>10.44</v>
      </c>
      <c r="K192" s="56">
        <v>40</v>
      </c>
      <c r="L192" s="56">
        <v>45</v>
      </c>
      <c r="M192" s="56">
        <v>29</v>
      </c>
      <c r="N192" s="57">
        <v>26</v>
      </c>
      <c r="O192" s="57">
        <v>19</v>
      </c>
      <c r="P192" s="57">
        <v>10</v>
      </c>
      <c r="Q192" s="57">
        <f t="shared" si="32"/>
        <v>10260</v>
      </c>
      <c r="R192" s="56">
        <v>570</v>
      </c>
      <c r="S192" s="86"/>
      <c r="T192" s="7"/>
      <c r="U192" s="8"/>
      <c r="V192" s="8"/>
      <c r="W192" s="50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spans="1:35" ht="17.25">
      <c r="A193" s="10">
        <v>44450</v>
      </c>
      <c r="B193" s="105">
        <v>12</v>
      </c>
      <c r="C193" s="128" t="s">
        <v>15</v>
      </c>
      <c r="D193" s="13">
        <v>774774640057</v>
      </c>
      <c r="E193" s="13" t="s">
        <v>157</v>
      </c>
      <c r="F193" s="13" t="s">
        <v>25</v>
      </c>
      <c r="G193" s="14">
        <v>20</v>
      </c>
      <c r="H193" s="14">
        <v>20</v>
      </c>
      <c r="I193" s="126">
        <v>19</v>
      </c>
      <c r="J193" s="127">
        <f t="shared" si="31"/>
        <v>18.48</v>
      </c>
      <c r="K193" s="62">
        <v>33</v>
      </c>
      <c r="L193" s="62">
        <v>56</v>
      </c>
      <c r="M193" s="62">
        <v>50</v>
      </c>
      <c r="N193" s="57">
        <v>26</v>
      </c>
      <c r="O193" s="57">
        <v>19</v>
      </c>
      <c r="P193" s="57">
        <v>10</v>
      </c>
      <c r="Q193" s="57">
        <f t="shared" si="32"/>
        <v>11400</v>
      </c>
      <c r="R193" s="56">
        <v>570</v>
      </c>
      <c r="S193" s="86"/>
      <c r="T193" s="7"/>
      <c r="U193" s="8"/>
      <c r="V193" s="8"/>
      <c r="W193" s="50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spans="1:35" ht="17.25">
      <c r="A194" s="10"/>
      <c r="B194" s="10"/>
      <c r="C194" s="128"/>
      <c r="D194" s="13"/>
      <c r="E194" s="13"/>
      <c r="F194" s="13"/>
      <c r="G194" s="14"/>
      <c r="H194" s="14"/>
      <c r="I194" s="126"/>
      <c r="J194" s="127"/>
      <c r="K194" s="62"/>
      <c r="L194" s="62"/>
      <c r="M194" s="62"/>
      <c r="N194" s="57">
        <v>26</v>
      </c>
      <c r="O194" s="57">
        <v>19</v>
      </c>
      <c r="P194" s="57">
        <v>10</v>
      </c>
      <c r="Q194" s="57">
        <v>500</v>
      </c>
      <c r="R194" s="56"/>
      <c r="S194" s="86"/>
      <c r="T194" s="7"/>
      <c r="U194" s="8"/>
      <c r="V194" s="8"/>
      <c r="W194" s="50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35" ht="17.25">
      <c r="A195" s="10">
        <v>44450</v>
      </c>
      <c r="B195" s="105">
        <v>13</v>
      </c>
      <c r="C195" s="66"/>
      <c r="D195" s="13">
        <v>774774660449</v>
      </c>
      <c r="E195" s="28" t="s">
        <v>158</v>
      </c>
      <c r="F195" s="29" t="s">
        <v>4</v>
      </c>
      <c r="G195" s="125">
        <v>22</v>
      </c>
      <c r="H195" s="125">
        <v>22</v>
      </c>
      <c r="I195" s="126">
        <v>16</v>
      </c>
      <c r="J195" s="127">
        <f t="shared" si="31"/>
        <v>18.548400000000001</v>
      </c>
      <c r="K195" s="56">
        <v>58</v>
      </c>
      <c r="L195" s="56">
        <v>41</v>
      </c>
      <c r="M195" s="56">
        <v>39</v>
      </c>
      <c r="N195" s="57">
        <v>26</v>
      </c>
      <c r="O195" s="57">
        <v>19</v>
      </c>
      <c r="P195" s="57">
        <v>10</v>
      </c>
      <c r="Q195" s="57">
        <f t="shared" ref="Q195:Q214" si="33">R195*H195</f>
        <v>12540</v>
      </c>
      <c r="R195" s="56">
        <v>570</v>
      </c>
      <c r="S195" s="86"/>
      <c r="T195" s="7"/>
      <c r="U195" s="8"/>
      <c r="V195" s="8"/>
      <c r="W195" s="50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spans="1:35" ht="17.25">
      <c r="A196" s="10">
        <v>44450</v>
      </c>
      <c r="B196" s="105">
        <v>14</v>
      </c>
      <c r="C196" s="66"/>
      <c r="D196" s="13">
        <v>774777495013</v>
      </c>
      <c r="E196" s="28" t="s">
        <v>159</v>
      </c>
      <c r="F196" s="29" t="s">
        <v>25</v>
      </c>
      <c r="G196" s="125">
        <v>21</v>
      </c>
      <c r="H196" s="125">
        <v>21</v>
      </c>
      <c r="I196" s="126">
        <v>21</v>
      </c>
      <c r="J196" s="127">
        <f t="shared" si="31"/>
        <v>18.5472</v>
      </c>
      <c r="K196" s="56">
        <v>46</v>
      </c>
      <c r="L196" s="56">
        <v>36</v>
      </c>
      <c r="M196" s="56">
        <v>56</v>
      </c>
      <c r="N196" s="57">
        <v>26</v>
      </c>
      <c r="O196" s="57">
        <v>19</v>
      </c>
      <c r="P196" s="57">
        <v>10</v>
      </c>
      <c r="Q196" s="57">
        <f t="shared" si="33"/>
        <v>11760</v>
      </c>
      <c r="R196" s="56">
        <v>560</v>
      </c>
      <c r="S196" s="86"/>
      <c r="T196" s="7"/>
      <c r="U196" s="8"/>
      <c r="V196" s="8"/>
      <c r="W196" s="50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spans="1:35" ht="17.25">
      <c r="A197" s="10">
        <v>44450</v>
      </c>
      <c r="B197" s="105">
        <v>15</v>
      </c>
      <c r="C197" s="66"/>
      <c r="D197" s="13">
        <v>774777557482</v>
      </c>
      <c r="E197" s="28" t="s">
        <v>160</v>
      </c>
      <c r="F197" s="29" t="s">
        <v>25</v>
      </c>
      <c r="G197" s="125">
        <v>25</v>
      </c>
      <c r="H197" s="125">
        <v>25</v>
      </c>
      <c r="I197" s="126">
        <v>25</v>
      </c>
      <c r="J197" s="127">
        <f t="shared" si="31"/>
        <v>17.010000000000002</v>
      </c>
      <c r="K197" s="56">
        <v>45</v>
      </c>
      <c r="L197" s="56">
        <v>54</v>
      </c>
      <c r="M197" s="56">
        <v>35</v>
      </c>
      <c r="N197" s="57">
        <v>26</v>
      </c>
      <c r="O197" s="57">
        <v>19</v>
      </c>
      <c r="P197" s="57">
        <v>10</v>
      </c>
      <c r="Q197" s="57">
        <f t="shared" si="33"/>
        <v>14000</v>
      </c>
      <c r="R197" s="56">
        <v>560</v>
      </c>
      <c r="S197" s="86"/>
      <c r="T197" s="7"/>
      <c r="U197" s="8"/>
      <c r="V197" s="8"/>
      <c r="W197" s="50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spans="1:35" ht="17.25">
      <c r="A198" s="10">
        <v>44450</v>
      </c>
      <c r="B198" s="105">
        <v>16</v>
      </c>
      <c r="C198" s="66"/>
      <c r="D198" s="13">
        <v>774777411157</v>
      </c>
      <c r="E198" s="28" t="s">
        <v>161</v>
      </c>
      <c r="F198" s="29" t="s">
        <v>25</v>
      </c>
      <c r="G198" s="125">
        <v>24</v>
      </c>
      <c r="H198" s="125">
        <v>24</v>
      </c>
      <c r="I198" s="126">
        <v>21</v>
      </c>
      <c r="J198" s="127">
        <f t="shared" si="31"/>
        <v>18.057600000000001</v>
      </c>
      <c r="K198" s="56">
        <v>44</v>
      </c>
      <c r="L198" s="56">
        <v>57</v>
      </c>
      <c r="M198" s="56">
        <v>36</v>
      </c>
      <c r="N198" s="57">
        <v>26</v>
      </c>
      <c r="O198" s="57">
        <v>19</v>
      </c>
      <c r="P198" s="57">
        <v>10</v>
      </c>
      <c r="Q198" s="57">
        <f t="shared" si="33"/>
        <v>13440</v>
      </c>
      <c r="R198" s="56">
        <v>560</v>
      </c>
      <c r="S198" s="86"/>
      <c r="T198" s="7"/>
      <c r="U198" s="8"/>
      <c r="V198" s="8"/>
      <c r="W198" s="50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spans="1:35" ht="17.25">
      <c r="A199" s="10">
        <v>44450</v>
      </c>
      <c r="B199" s="105">
        <v>17</v>
      </c>
      <c r="C199" s="66"/>
      <c r="D199" s="13">
        <v>774777365706</v>
      </c>
      <c r="E199" s="28" t="s">
        <v>162</v>
      </c>
      <c r="F199" s="29" t="s">
        <v>4</v>
      </c>
      <c r="G199" s="125">
        <v>28</v>
      </c>
      <c r="H199" s="125">
        <v>28</v>
      </c>
      <c r="I199" s="126">
        <v>28</v>
      </c>
      <c r="J199" s="127">
        <f t="shared" si="31"/>
        <v>26.395199999999999</v>
      </c>
      <c r="K199" s="56">
        <v>52</v>
      </c>
      <c r="L199" s="56">
        <v>54</v>
      </c>
      <c r="M199" s="56">
        <v>47</v>
      </c>
      <c r="N199" s="57">
        <v>26</v>
      </c>
      <c r="O199" s="57">
        <v>19</v>
      </c>
      <c r="P199" s="57">
        <v>10</v>
      </c>
      <c r="Q199" s="57">
        <f t="shared" si="33"/>
        <v>15680</v>
      </c>
      <c r="R199" s="56">
        <v>560</v>
      </c>
      <c r="S199" s="86"/>
      <c r="T199" s="7"/>
      <c r="U199" s="8"/>
      <c r="V199" s="8"/>
      <c r="W199" s="50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spans="1:35" ht="17.25">
      <c r="A200" s="10">
        <v>44450</v>
      </c>
      <c r="B200" s="105">
        <v>18</v>
      </c>
      <c r="C200" s="66"/>
      <c r="D200" s="13">
        <v>774774668200</v>
      </c>
      <c r="E200" s="28" t="s">
        <v>163</v>
      </c>
      <c r="F200" s="29" t="s">
        <v>4</v>
      </c>
      <c r="G200" s="125">
        <v>11</v>
      </c>
      <c r="H200" s="125">
        <v>11</v>
      </c>
      <c r="I200" s="126">
        <v>11</v>
      </c>
      <c r="J200" s="127">
        <f t="shared" si="31"/>
        <v>10.912000000000001</v>
      </c>
      <c r="K200" s="56">
        <v>44</v>
      </c>
      <c r="L200" s="56">
        <v>40</v>
      </c>
      <c r="M200" s="56">
        <v>31</v>
      </c>
      <c r="N200" s="57">
        <v>26</v>
      </c>
      <c r="O200" s="57">
        <v>19</v>
      </c>
      <c r="P200" s="57">
        <v>10</v>
      </c>
      <c r="Q200" s="57">
        <f t="shared" si="33"/>
        <v>6270</v>
      </c>
      <c r="R200" s="56">
        <v>570</v>
      </c>
      <c r="S200" s="86"/>
      <c r="T200" s="7"/>
      <c r="U200" s="8"/>
      <c r="V200" s="8"/>
      <c r="W200" s="50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spans="1:35" ht="17.25">
      <c r="A201" s="10">
        <v>44450</v>
      </c>
      <c r="B201" s="105">
        <v>19</v>
      </c>
      <c r="C201" s="66"/>
      <c r="D201" s="13">
        <v>774774649856</v>
      </c>
      <c r="E201" s="13" t="s">
        <v>164</v>
      </c>
      <c r="F201" s="13" t="s">
        <v>4</v>
      </c>
      <c r="G201" s="14">
        <v>24</v>
      </c>
      <c r="H201" s="14">
        <v>24</v>
      </c>
      <c r="I201" s="126">
        <v>24</v>
      </c>
      <c r="J201" s="127">
        <f t="shared" si="31"/>
        <v>21.348400000000002</v>
      </c>
      <c r="K201" s="62">
        <v>53</v>
      </c>
      <c r="L201" s="62">
        <v>53</v>
      </c>
      <c r="M201" s="62">
        <v>38</v>
      </c>
      <c r="N201" s="57">
        <v>26</v>
      </c>
      <c r="O201" s="57">
        <v>19</v>
      </c>
      <c r="P201" s="57">
        <v>10</v>
      </c>
      <c r="Q201" s="57">
        <f t="shared" si="33"/>
        <v>13440</v>
      </c>
      <c r="R201" s="56">
        <v>560</v>
      </c>
      <c r="S201" s="86"/>
      <c r="T201" s="7"/>
      <c r="U201" s="8"/>
      <c r="V201" s="8"/>
      <c r="W201" s="50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spans="1:35" ht="17.25">
      <c r="A202" s="10">
        <v>44450</v>
      </c>
      <c r="B202" s="105">
        <v>20</v>
      </c>
      <c r="C202" s="66"/>
      <c r="D202" s="13">
        <v>774774626649</v>
      </c>
      <c r="E202" s="13" t="s">
        <v>165</v>
      </c>
      <c r="F202" s="13" t="s">
        <v>4</v>
      </c>
      <c r="G202" s="14">
        <v>26</v>
      </c>
      <c r="H202" s="14">
        <v>26</v>
      </c>
      <c r="I202" s="126">
        <v>26</v>
      </c>
      <c r="J202" s="127">
        <f t="shared" si="31"/>
        <v>20.67</v>
      </c>
      <c r="K202" s="62">
        <v>53</v>
      </c>
      <c r="L202" s="62">
        <v>50</v>
      </c>
      <c r="M202" s="62">
        <v>39</v>
      </c>
      <c r="N202" s="57">
        <v>26</v>
      </c>
      <c r="O202" s="57">
        <v>19</v>
      </c>
      <c r="P202" s="57">
        <v>10</v>
      </c>
      <c r="Q202" s="57">
        <f t="shared" si="33"/>
        <v>14560</v>
      </c>
      <c r="R202" s="56">
        <v>560</v>
      </c>
      <c r="S202" s="86"/>
      <c r="T202" s="7"/>
      <c r="U202" s="8"/>
      <c r="V202" s="8"/>
      <c r="W202" s="50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spans="1:35" ht="17.25">
      <c r="A203" s="10">
        <v>44450</v>
      </c>
      <c r="B203" s="105">
        <v>21</v>
      </c>
      <c r="C203" s="66"/>
      <c r="D203" s="13">
        <v>774777820645</v>
      </c>
      <c r="E203" s="28" t="s">
        <v>166</v>
      </c>
      <c r="F203" s="29" t="s">
        <v>4</v>
      </c>
      <c r="G203" s="125">
        <v>22</v>
      </c>
      <c r="H203" s="125">
        <v>22</v>
      </c>
      <c r="I203" s="126">
        <v>19</v>
      </c>
      <c r="J203" s="127">
        <f t="shared" si="31"/>
        <v>21.167999999999999</v>
      </c>
      <c r="K203" s="56">
        <v>60</v>
      </c>
      <c r="L203" s="56">
        <v>42</v>
      </c>
      <c r="M203" s="56">
        <v>42</v>
      </c>
      <c r="N203" s="57">
        <v>26</v>
      </c>
      <c r="O203" s="57">
        <v>19</v>
      </c>
      <c r="P203" s="57">
        <v>10</v>
      </c>
      <c r="Q203" s="57">
        <f t="shared" si="33"/>
        <v>12540</v>
      </c>
      <c r="R203" s="56">
        <v>570</v>
      </c>
      <c r="S203" s="86"/>
      <c r="T203" s="7"/>
      <c r="U203" s="8"/>
      <c r="V203" s="8"/>
      <c r="W203" s="50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spans="1:35" ht="17.25">
      <c r="A204" s="10">
        <v>44450</v>
      </c>
      <c r="B204" s="105">
        <v>22</v>
      </c>
      <c r="C204" s="66"/>
      <c r="D204" s="13">
        <v>774774651775</v>
      </c>
      <c r="E204" s="13" t="s">
        <v>166</v>
      </c>
      <c r="F204" s="13" t="s">
        <v>4</v>
      </c>
      <c r="G204" s="14">
        <v>21</v>
      </c>
      <c r="H204" s="14">
        <v>21</v>
      </c>
      <c r="I204" s="126">
        <v>19</v>
      </c>
      <c r="J204" s="127">
        <f t="shared" si="31"/>
        <v>18.548400000000001</v>
      </c>
      <c r="K204" s="62">
        <v>58</v>
      </c>
      <c r="L204" s="62">
        <v>41</v>
      </c>
      <c r="M204" s="62">
        <v>39</v>
      </c>
      <c r="N204" s="57">
        <v>26</v>
      </c>
      <c r="O204" s="57">
        <v>19</v>
      </c>
      <c r="P204" s="57">
        <v>10</v>
      </c>
      <c r="Q204" s="57">
        <f t="shared" si="33"/>
        <v>11970</v>
      </c>
      <c r="R204" s="56">
        <v>570</v>
      </c>
      <c r="S204" s="86"/>
      <c r="T204" s="7"/>
      <c r="U204" s="8"/>
      <c r="V204" s="8"/>
      <c r="W204" s="50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spans="1:35" ht="17.25">
      <c r="A205" s="10">
        <v>44450</v>
      </c>
      <c r="B205" s="105">
        <v>23</v>
      </c>
      <c r="C205" s="66"/>
      <c r="D205" s="13">
        <v>774774616707</v>
      </c>
      <c r="E205" s="13" t="s">
        <v>167</v>
      </c>
      <c r="F205" s="13" t="s">
        <v>4</v>
      </c>
      <c r="G205" s="14">
        <v>23</v>
      </c>
      <c r="H205" s="14">
        <v>23</v>
      </c>
      <c r="I205" s="126">
        <v>23</v>
      </c>
      <c r="J205" s="127">
        <f t="shared" si="31"/>
        <v>19.61</v>
      </c>
      <c r="K205" s="62">
        <v>50</v>
      </c>
      <c r="L205" s="62">
        <v>53</v>
      </c>
      <c r="M205" s="62">
        <v>37</v>
      </c>
      <c r="N205" s="57">
        <v>26</v>
      </c>
      <c r="O205" s="57">
        <v>19</v>
      </c>
      <c r="P205" s="57">
        <v>10</v>
      </c>
      <c r="Q205" s="57">
        <f t="shared" si="33"/>
        <v>12880</v>
      </c>
      <c r="R205" s="56">
        <v>560</v>
      </c>
      <c r="S205" s="86"/>
      <c r="T205" s="7"/>
      <c r="U205" s="8"/>
      <c r="V205" s="8"/>
      <c r="W205" s="50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spans="1:35" ht="17.25">
      <c r="A206" s="10">
        <v>44450</v>
      </c>
      <c r="B206" s="105">
        <v>24</v>
      </c>
      <c r="C206" s="66"/>
      <c r="D206" s="13">
        <v>774777584030</v>
      </c>
      <c r="E206" s="28" t="s">
        <v>167</v>
      </c>
      <c r="F206" s="29" t="s">
        <v>4</v>
      </c>
      <c r="G206" s="125">
        <v>23</v>
      </c>
      <c r="H206" s="125">
        <v>23</v>
      </c>
      <c r="I206" s="126">
        <v>22</v>
      </c>
      <c r="J206" s="127">
        <f t="shared" si="31"/>
        <v>22.55</v>
      </c>
      <c r="K206" s="56">
        <v>50</v>
      </c>
      <c r="L206" s="56">
        <v>41</v>
      </c>
      <c r="M206" s="56">
        <v>55</v>
      </c>
      <c r="N206" s="57">
        <v>26</v>
      </c>
      <c r="O206" s="57">
        <v>19</v>
      </c>
      <c r="P206" s="57">
        <v>10</v>
      </c>
      <c r="Q206" s="57">
        <f t="shared" si="33"/>
        <v>12880</v>
      </c>
      <c r="R206" s="56">
        <v>560</v>
      </c>
      <c r="S206" s="86"/>
      <c r="T206" s="7"/>
      <c r="U206" s="8"/>
      <c r="V206" s="8"/>
      <c r="W206" s="50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spans="1:35" ht="17.25">
      <c r="A207" s="10">
        <v>44450</v>
      </c>
      <c r="B207" s="105">
        <v>25</v>
      </c>
      <c r="C207" s="66"/>
      <c r="D207" s="13">
        <v>774777921368</v>
      </c>
      <c r="E207" s="28" t="s">
        <v>168</v>
      </c>
      <c r="F207" s="29" t="s">
        <v>4</v>
      </c>
      <c r="G207" s="125">
        <v>18</v>
      </c>
      <c r="H207" s="125">
        <v>18</v>
      </c>
      <c r="I207" s="126">
        <v>16</v>
      </c>
      <c r="J207" s="127">
        <f t="shared" si="31"/>
        <v>13.523999999999999</v>
      </c>
      <c r="K207" s="56">
        <v>42</v>
      </c>
      <c r="L207" s="56">
        <v>46</v>
      </c>
      <c r="M207" s="56">
        <v>35</v>
      </c>
      <c r="N207" s="57">
        <v>26</v>
      </c>
      <c r="O207" s="57">
        <v>19</v>
      </c>
      <c r="P207" s="57">
        <v>10</v>
      </c>
      <c r="Q207" s="57">
        <f t="shared" si="33"/>
        <v>10260</v>
      </c>
      <c r="R207" s="56">
        <v>570</v>
      </c>
      <c r="S207" s="86"/>
      <c r="T207" s="7"/>
      <c r="U207" s="8"/>
      <c r="V207" s="8"/>
      <c r="W207" s="50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spans="1:35" ht="17.25">
      <c r="A208" s="10">
        <v>44450</v>
      </c>
      <c r="B208" s="105">
        <v>26</v>
      </c>
      <c r="C208" s="66"/>
      <c r="D208" s="13">
        <v>774777900040</v>
      </c>
      <c r="E208" s="28" t="s">
        <v>169</v>
      </c>
      <c r="F208" s="29" t="s">
        <v>4</v>
      </c>
      <c r="G208" s="125">
        <v>17</v>
      </c>
      <c r="H208" s="125">
        <v>17</v>
      </c>
      <c r="I208" s="126">
        <v>17</v>
      </c>
      <c r="J208" s="127">
        <f t="shared" si="31"/>
        <v>14.2158</v>
      </c>
      <c r="K208" s="56">
        <v>57</v>
      </c>
      <c r="L208" s="56">
        <v>29</v>
      </c>
      <c r="M208" s="56">
        <v>43</v>
      </c>
      <c r="N208" s="57">
        <v>26</v>
      </c>
      <c r="O208" s="57">
        <v>19</v>
      </c>
      <c r="P208" s="57">
        <v>10</v>
      </c>
      <c r="Q208" s="57">
        <f t="shared" si="33"/>
        <v>9690</v>
      </c>
      <c r="R208" s="56">
        <v>570</v>
      </c>
      <c r="S208" s="86"/>
      <c r="T208" s="7"/>
      <c r="U208" s="8"/>
      <c r="V208" s="8"/>
      <c r="W208" s="50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spans="1:35" ht="17.25">
      <c r="A209" s="10">
        <v>44450</v>
      </c>
      <c r="B209" s="105">
        <v>27</v>
      </c>
      <c r="C209" s="66"/>
      <c r="D209" s="13">
        <v>774777435691</v>
      </c>
      <c r="E209" s="28" t="s">
        <v>170</v>
      </c>
      <c r="F209" s="29" t="s">
        <v>4</v>
      </c>
      <c r="G209" s="125">
        <v>22</v>
      </c>
      <c r="H209" s="125">
        <v>22</v>
      </c>
      <c r="I209" s="126">
        <v>22</v>
      </c>
      <c r="J209" s="127">
        <f t="shared" si="31"/>
        <v>14.458399999999999</v>
      </c>
      <c r="K209" s="56">
        <v>53</v>
      </c>
      <c r="L209" s="56">
        <v>31</v>
      </c>
      <c r="M209" s="56">
        <v>44</v>
      </c>
      <c r="N209" s="57">
        <v>26</v>
      </c>
      <c r="O209" s="57">
        <v>19</v>
      </c>
      <c r="P209" s="57">
        <v>10</v>
      </c>
      <c r="Q209" s="57">
        <f t="shared" si="33"/>
        <v>12320</v>
      </c>
      <c r="R209" s="56">
        <v>560</v>
      </c>
      <c r="S209" s="86"/>
      <c r="T209" s="7"/>
      <c r="U209" s="8"/>
      <c r="V209" s="8"/>
      <c r="W209" s="50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spans="1:35" ht="17.25">
      <c r="A210" s="10">
        <v>44450</v>
      </c>
      <c r="B210" s="105">
        <v>28</v>
      </c>
      <c r="C210" s="66"/>
      <c r="D210" s="13">
        <v>774774638995</v>
      </c>
      <c r="E210" s="13" t="s">
        <v>171</v>
      </c>
      <c r="F210" s="13" t="s">
        <v>4</v>
      </c>
      <c r="G210" s="14">
        <v>21</v>
      </c>
      <c r="H210" s="14">
        <v>21</v>
      </c>
      <c r="I210" s="126">
        <v>21</v>
      </c>
      <c r="J210" s="127">
        <f t="shared" si="31"/>
        <v>13.94</v>
      </c>
      <c r="K210" s="62">
        <v>50</v>
      </c>
      <c r="L210" s="62">
        <v>41</v>
      </c>
      <c r="M210" s="62">
        <v>34</v>
      </c>
      <c r="N210" s="57">
        <v>26</v>
      </c>
      <c r="O210" s="57">
        <v>19</v>
      </c>
      <c r="P210" s="57">
        <v>10</v>
      </c>
      <c r="Q210" s="57">
        <f t="shared" si="33"/>
        <v>11760</v>
      </c>
      <c r="R210" s="56">
        <v>560</v>
      </c>
      <c r="S210" s="86"/>
      <c r="T210" s="7"/>
      <c r="U210" s="8"/>
      <c r="V210" s="8"/>
      <c r="W210" s="50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spans="1:35" ht="17.25">
      <c r="A211" s="10">
        <v>44450</v>
      </c>
      <c r="B211" s="105">
        <v>29</v>
      </c>
      <c r="C211" s="66"/>
      <c r="D211" s="13">
        <v>774777463717</v>
      </c>
      <c r="E211" s="28" t="s">
        <v>169</v>
      </c>
      <c r="F211" s="29" t="s">
        <v>4</v>
      </c>
      <c r="G211" s="125">
        <v>22</v>
      </c>
      <c r="H211" s="125">
        <v>22</v>
      </c>
      <c r="I211" s="126">
        <v>21</v>
      </c>
      <c r="J211" s="127">
        <f t="shared" si="31"/>
        <v>17.9712</v>
      </c>
      <c r="K211" s="56">
        <v>54</v>
      </c>
      <c r="L211" s="56">
        <v>32</v>
      </c>
      <c r="M211" s="56">
        <v>52</v>
      </c>
      <c r="N211" s="57">
        <v>26</v>
      </c>
      <c r="O211" s="57">
        <v>19</v>
      </c>
      <c r="P211" s="57">
        <v>10</v>
      </c>
      <c r="Q211" s="57">
        <f t="shared" si="33"/>
        <v>12320</v>
      </c>
      <c r="R211" s="56">
        <v>560</v>
      </c>
      <c r="S211" s="86"/>
      <c r="T211" s="7"/>
      <c r="U211" s="8"/>
      <c r="V211" s="8"/>
      <c r="W211" s="50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spans="1:35" ht="17.25">
      <c r="A212" s="10">
        <v>44450</v>
      </c>
      <c r="B212" s="105">
        <v>30</v>
      </c>
      <c r="C212" s="66"/>
      <c r="D212" s="13">
        <v>774777736424</v>
      </c>
      <c r="E212" s="28" t="s">
        <v>172</v>
      </c>
      <c r="F212" s="29" t="s">
        <v>4</v>
      </c>
      <c r="G212" s="125">
        <v>24</v>
      </c>
      <c r="H212" s="125">
        <v>24</v>
      </c>
      <c r="I212" s="126">
        <v>17</v>
      </c>
      <c r="J212" s="127">
        <f t="shared" si="31"/>
        <v>23.3508</v>
      </c>
      <c r="K212" s="56">
        <v>61</v>
      </c>
      <c r="L212" s="56">
        <v>58</v>
      </c>
      <c r="M212" s="56">
        <v>33</v>
      </c>
      <c r="N212" s="57">
        <v>26</v>
      </c>
      <c r="O212" s="57">
        <v>19</v>
      </c>
      <c r="P212" s="57">
        <v>10</v>
      </c>
      <c r="Q212" s="57">
        <f t="shared" si="33"/>
        <v>13680</v>
      </c>
      <c r="R212" s="56">
        <v>570</v>
      </c>
      <c r="S212" s="86"/>
      <c r="T212" s="7"/>
      <c r="U212" s="8"/>
      <c r="V212" s="8"/>
      <c r="W212" s="50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 spans="1:35" ht="17.25">
      <c r="A213" s="10">
        <v>44450</v>
      </c>
      <c r="B213" s="105">
        <v>31</v>
      </c>
      <c r="C213" s="66"/>
      <c r="D213" s="13">
        <v>774777388523</v>
      </c>
      <c r="E213" s="28" t="s">
        <v>173</v>
      </c>
      <c r="F213" s="29" t="s">
        <v>4</v>
      </c>
      <c r="G213" s="125">
        <v>27</v>
      </c>
      <c r="H213" s="125">
        <v>27</v>
      </c>
      <c r="I213" s="126">
        <v>22</v>
      </c>
      <c r="J213" s="127">
        <f t="shared" si="31"/>
        <v>24.518000000000001</v>
      </c>
      <c r="K213" s="56">
        <v>65</v>
      </c>
      <c r="L213" s="56">
        <v>41</v>
      </c>
      <c r="M213" s="56">
        <v>46</v>
      </c>
      <c r="N213" s="57">
        <v>26</v>
      </c>
      <c r="O213" s="57">
        <v>19</v>
      </c>
      <c r="P213" s="57">
        <v>10</v>
      </c>
      <c r="Q213" s="57">
        <f t="shared" si="33"/>
        <v>15120</v>
      </c>
      <c r="R213" s="56">
        <v>560</v>
      </c>
      <c r="S213" s="86"/>
      <c r="T213" s="7"/>
      <c r="U213" s="8"/>
      <c r="V213" s="8"/>
      <c r="W213" s="50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 spans="1:35" ht="17.25">
      <c r="A214" s="10">
        <v>44450</v>
      </c>
      <c r="B214" s="105">
        <v>32</v>
      </c>
      <c r="C214" s="66"/>
      <c r="D214" s="13">
        <v>774774629394</v>
      </c>
      <c r="E214" s="13" t="s">
        <v>174</v>
      </c>
      <c r="F214" s="13" t="s">
        <v>25</v>
      </c>
      <c r="G214" s="14">
        <v>6</v>
      </c>
      <c r="H214" s="14">
        <v>6</v>
      </c>
      <c r="I214" s="126">
        <v>6</v>
      </c>
      <c r="J214" s="127">
        <f t="shared" si="31"/>
        <v>2.1389999999999998</v>
      </c>
      <c r="K214" s="62">
        <v>31</v>
      </c>
      <c r="L214" s="62">
        <v>23</v>
      </c>
      <c r="M214" s="62">
        <v>15</v>
      </c>
      <c r="N214" s="57">
        <v>26</v>
      </c>
      <c r="O214" s="57">
        <v>19</v>
      </c>
      <c r="P214" s="57">
        <v>10</v>
      </c>
      <c r="Q214" s="57">
        <f t="shared" si="33"/>
        <v>6204</v>
      </c>
      <c r="R214" s="56">
        <v>1034</v>
      </c>
      <c r="S214" s="86"/>
      <c r="T214" s="7"/>
      <c r="U214" s="8"/>
      <c r="V214" s="8"/>
      <c r="W214" s="50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 spans="1:35">
      <c r="A215" s="129"/>
      <c r="B215" s="129"/>
      <c r="C215" s="129"/>
      <c r="D215" s="129"/>
      <c r="E215" s="129"/>
      <c r="F215" s="129"/>
      <c r="G215" s="129"/>
      <c r="H215" s="129"/>
      <c r="I215" s="130"/>
      <c r="J215" s="108"/>
      <c r="K215" s="108"/>
      <c r="L215" s="108"/>
      <c r="M215" s="109"/>
      <c r="N215" s="108" t="s">
        <v>175</v>
      </c>
      <c r="O215" s="45"/>
      <c r="P215" s="45"/>
      <c r="Q215" s="108">
        <f>SUM(Q182:Q214)</f>
        <v>356279</v>
      </c>
      <c r="R215" s="45"/>
      <c r="S215" s="45"/>
      <c r="T215" s="7">
        <v>356279</v>
      </c>
      <c r="U215" s="45"/>
      <c r="V215" s="45"/>
      <c r="W215" s="45">
        <v>356279</v>
      </c>
      <c r="X215" s="45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 spans="1:35">
      <c r="A216" s="64"/>
      <c r="B216" s="64"/>
      <c r="C216" s="64"/>
      <c r="D216" s="64"/>
      <c r="E216" s="64"/>
      <c r="F216" s="64"/>
      <c r="G216" s="64"/>
      <c r="H216" s="111"/>
      <c r="I216" s="48"/>
      <c r="J216" s="49"/>
      <c r="K216" s="8"/>
      <c r="L216" s="8"/>
      <c r="M216" s="49"/>
      <c r="N216" s="8"/>
      <c r="O216" s="8"/>
      <c r="P216" s="8"/>
      <c r="T216" s="7"/>
      <c r="U216" s="8"/>
      <c r="V216" s="8"/>
      <c r="W216" s="50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 spans="1:35">
      <c r="A217" s="64"/>
      <c r="B217" s="64"/>
      <c r="C217" s="64"/>
      <c r="D217" s="64"/>
      <c r="E217" s="64"/>
      <c r="F217" s="37"/>
      <c r="G217" s="37"/>
      <c r="H217" s="131"/>
      <c r="I217" s="132"/>
      <c r="J217" s="49"/>
      <c r="K217" s="8"/>
      <c r="L217" s="8"/>
      <c r="M217" s="49"/>
      <c r="N217" s="8"/>
      <c r="O217" s="8"/>
      <c r="P217" s="8"/>
      <c r="T217" s="7"/>
      <c r="U217" s="8"/>
      <c r="V217" s="8"/>
      <c r="W217" s="50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 spans="1:35">
      <c r="A218" s="64"/>
      <c r="B218" s="64"/>
      <c r="C218" s="64"/>
      <c r="D218" s="64"/>
      <c r="E218" s="64"/>
      <c r="F218" s="64" t="s">
        <v>176</v>
      </c>
      <c r="G218" s="64"/>
      <c r="H218" s="111"/>
      <c r="I218" s="48"/>
      <c r="J218" s="49"/>
      <c r="K218" s="8"/>
      <c r="L218" s="8"/>
      <c r="M218" s="49"/>
      <c r="N218" s="8"/>
      <c r="O218" s="8"/>
      <c r="P218" s="8"/>
      <c r="T218" s="7"/>
      <c r="U218" s="8"/>
      <c r="V218" s="8"/>
      <c r="W218" s="50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spans="1:35" ht="17.25">
      <c r="A219" s="10">
        <v>44452</v>
      </c>
      <c r="B219" s="133">
        <v>1</v>
      </c>
      <c r="C219" s="66"/>
      <c r="D219" s="13">
        <v>774791792380</v>
      </c>
      <c r="E219" s="13" t="s">
        <v>177</v>
      </c>
      <c r="F219" s="13" t="s">
        <v>4</v>
      </c>
      <c r="G219" s="13">
        <v>20</v>
      </c>
      <c r="H219" s="134">
        <v>20</v>
      </c>
      <c r="I219" s="135">
        <f t="shared" ref="I219:I229" si="34">J219*K219*L219/5000</f>
        <v>17.2864</v>
      </c>
      <c r="J219" s="62">
        <v>73</v>
      </c>
      <c r="K219" s="62">
        <v>37</v>
      </c>
      <c r="L219" s="62">
        <v>32</v>
      </c>
      <c r="M219" s="16">
        <v>570</v>
      </c>
      <c r="N219" s="86"/>
      <c r="O219" s="86"/>
      <c r="P219" s="86"/>
      <c r="Q219" s="86">
        <f t="shared" ref="Q219:Q238" si="35">G219*M219</f>
        <v>11400</v>
      </c>
      <c r="T219" s="7"/>
      <c r="U219" s="8"/>
      <c r="V219" s="8"/>
      <c r="W219" s="50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spans="1:35" ht="17.25">
      <c r="A220" s="10">
        <v>44452</v>
      </c>
      <c r="B220" s="133">
        <v>2</v>
      </c>
      <c r="C220" s="128" t="s">
        <v>178</v>
      </c>
      <c r="D220" s="13">
        <v>774791212552</v>
      </c>
      <c r="E220" s="13" t="s">
        <v>177</v>
      </c>
      <c r="F220" s="13" t="s">
        <v>4</v>
      </c>
      <c r="G220" s="13">
        <v>23</v>
      </c>
      <c r="H220" s="134">
        <v>23</v>
      </c>
      <c r="I220" s="135">
        <f t="shared" si="34"/>
        <v>15.808</v>
      </c>
      <c r="J220" s="62">
        <v>38</v>
      </c>
      <c r="K220" s="62">
        <v>52</v>
      </c>
      <c r="L220" s="62">
        <v>40</v>
      </c>
      <c r="M220" s="16">
        <v>560</v>
      </c>
      <c r="N220" s="86"/>
      <c r="O220" s="86"/>
      <c r="P220" s="86"/>
      <c r="Q220" s="86">
        <f t="shared" si="35"/>
        <v>12880</v>
      </c>
      <c r="T220" s="7"/>
      <c r="U220" s="8"/>
      <c r="V220" s="8"/>
      <c r="W220" s="50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spans="1:35" ht="17.25">
      <c r="A221" s="10">
        <v>44452</v>
      </c>
      <c r="B221" s="133"/>
      <c r="C221" s="128"/>
      <c r="D221" s="13"/>
      <c r="E221" s="13"/>
      <c r="F221" s="13"/>
      <c r="G221" s="13"/>
      <c r="H221" s="134"/>
      <c r="I221" s="135"/>
      <c r="J221" s="62"/>
      <c r="K221" s="62"/>
      <c r="L221" s="62"/>
      <c r="M221" s="16"/>
      <c r="N221" s="86"/>
      <c r="O221" s="86"/>
      <c r="P221" s="86"/>
      <c r="Q221" s="86">
        <v>500</v>
      </c>
      <c r="T221" s="7"/>
      <c r="U221" s="8"/>
      <c r="V221" s="8"/>
      <c r="W221" s="50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spans="1:35" ht="17.25">
      <c r="A222" s="10">
        <v>44452</v>
      </c>
      <c r="B222" s="133">
        <v>3</v>
      </c>
      <c r="C222" s="66"/>
      <c r="D222" s="13">
        <v>774791712626</v>
      </c>
      <c r="E222" s="13" t="s">
        <v>179</v>
      </c>
      <c r="F222" s="13" t="s">
        <v>4</v>
      </c>
      <c r="G222" s="13">
        <v>17</v>
      </c>
      <c r="H222" s="134">
        <v>17</v>
      </c>
      <c r="I222" s="135">
        <f t="shared" si="34"/>
        <v>12.868600000000001</v>
      </c>
      <c r="J222" s="62">
        <v>37</v>
      </c>
      <c r="K222" s="62">
        <v>37</v>
      </c>
      <c r="L222" s="62">
        <v>47</v>
      </c>
      <c r="M222" s="16">
        <v>570</v>
      </c>
      <c r="N222" s="86"/>
      <c r="O222" s="86"/>
      <c r="P222" s="86"/>
      <c r="Q222" s="86">
        <f t="shared" si="35"/>
        <v>9690</v>
      </c>
      <c r="T222" s="7"/>
      <c r="U222" s="8"/>
      <c r="V222" s="8"/>
      <c r="W222" s="50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spans="1:35" ht="17.25">
      <c r="A223" s="10">
        <v>44452</v>
      </c>
      <c r="B223" s="133">
        <v>4</v>
      </c>
      <c r="C223" s="66"/>
      <c r="D223" s="13">
        <v>774790515829</v>
      </c>
      <c r="E223" s="13" t="s">
        <v>180</v>
      </c>
      <c r="F223" s="13" t="s">
        <v>4</v>
      </c>
      <c r="G223" s="13">
        <v>26</v>
      </c>
      <c r="H223" s="125">
        <v>26</v>
      </c>
      <c r="I223" s="135">
        <f t="shared" si="34"/>
        <v>23.6844</v>
      </c>
      <c r="J223" s="62">
        <v>51</v>
      </c>
      <c r="K223" s="62">
        <v>54</v>
      </c>
      <c r="L223" s="62">
        <v>43</v>
      </c>
      <c r="M223" s="16">
        <v>560</v>
      </c>
      <c r="N223" s="86"/>
      <c r="O223" s="86"/>
      <c r="P223" s="86"/>
      <c r="Q223" s="86">
        <f t="shared" si="35"/>
        <v>14560</v>
      </c>
      <c r="T223" s="7"/>
      <c r="U223" s="8"/>
      <c r="V223" s="8"/>
      <c r="W223" s="50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spans="1:35" ht="17.25">
      <c r="A224" s="10">
        <v>44452</v>
      </c>
      <c r="B224" s="133">
        <v>5</v>
      </c>
      <c r="C224" s="66"/>
      <c r="D224" s="13">
        <v>774790990700</v>
      </c>
      <c r="E224" s="13" t="s">
        <v>181</v>
      </c>
      <c r="F224" s="13" t="s">
        <v>4</v>
      </c>
      <c r="G224" s="13">
        <v>30</v>
      </c>
      <c r="H224" s="134">
        <v>29</v>
      </c>
      <c r="I224" s="135">
        <f t="shared" si="34"/>
        <v>28.916799999999999</v>
      </c>
      <c r="J224" s="62">
        <v>44</v>
      </c>
      <c r="K224" s="62">
        <v>62</v>
      </c>
      <c r="L224" s="62">
        <v>53</v>
      </c>
      <c r="M224" s="16">
        <v>560</v>
      </c>
      <c r="N224" s="86"/>
      <c r="O224" s="86"/>
      <c r="P224" s="86"/>
      <c r="Q224" s="86">
        <f t="shared" si="35"/>
        <v>16800</v>
      </c>
      <c r="T224" s="7"/>
      <c r="U224" s="8"/>
      <c r="V224" s="8"/>
      <c r="W224" s="50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 spans="1:35" ht="17.25">
      <c r="A225" s="10">
        <v>44452</v>
      </c>
      <c r="B225" s="133">
        <v>6</v>
      </c>
      <c r="C225" s="66"/>
      <c r="D225" s="13">
        <v>774790541767</v>
      </c>
      <c r="E225" s="13" t="s">
        <v>182</v>
      </c>
      <c r="F225" s="13" t="s">
        <v>4</v>
      </c>
      <c r="G225" s="13">
        <v>21</v>
      </c>
      <c r="H225" s="125">
        <v>21</v>
      </c>
      <c r="I225" s="135">
        <f t="shared" si="34"/>
        <v>17.16</v>
      </c>
      <c r="J225" s="62">
        <v>55</v>
      </c>
      <c r="K225" s="62">
        <v>52</v>
      </c>
      <c r="L225" s="62">
        <v>30</v>
      </c>
      <c r="M225" s="16">
        <v>560</v>
      </c>
      <c r="N225" s="86"/>
      <c r="O225" s="86"/>
      <c r="P225" s="86"/>
      <c r="Q225" s="86">
        <f t="shared" si="35"/>
        <v>11760</v>
      </c>
      <c r="T225" s="7"/>
      <c r="U225" s="8"/>
      <c r="V225" s="8"/>
      <c r="W225" s="50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 spans="1:35" ht="17.25">
      <c r="A226" s="10">
        <v>44452</v>
      </c>
      <c r="B226" s="133">
        <v>7</v>
      </c>
      <c r="C226" s="66"/>
      <c r="D226" s="13">
        <v>774791352088</v>
      </c>
      <c r="E226" s="13" t="s">
        <v>183</v>
      </c>
      <c r="F226" s="13" t="s">
        <v>4</v>
      </c>
      <c r="G226" s="13">
        <v>15</v>
      </c>
      <c r="H226" s="134">
        <v>15</v>
      </c>
      <c r="I226" s="135">
        <f t="shared" si="34"/>
        <v>13.7788</v>
      </c>
      <c r="J226" s="62">
        <v>38</v>
      </c>
      <c r="K226" s="62">
        <v>37</v>
      </c>
      <c r="L226" s="62">
        <v>49</v>
      </c>
      <c r="M226" s="16">
        <v>570</v>
      </c>
      <c r="N226" s="86"/>
      <c r="O226" s="86"/>
      <c r="P226" s="86"/>
      <c r="Q226" s="86">
        <f t="shared" si="35"/>
        <v>8550</v>
      </c>
      <c r="T226" s="7"/>
      <c r="U226" s="8"/>
      <c r="V226" s="8"/>
      <c r="W226" s="50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 spans="1:35" ht="17.25">
      <c r="A227" s="10">
        <v>44452</v>
      </c>
      <c r="B227" s="133">
        <v>8</v>
      </c>
      <c r="C227" s="66"/>
      <c r="D227" s="13">
        <v>774791313460</v>
      </c>
      <c r="E227" s="13" t="s">
        <v>184</v>
      </c>
      <c r="F227" s="13" t="s">
        <v>4</v>
      </c>
      <c r="G227" s="13">
        <v>7</v>
      </c>
      <c r="H227" s="134">
        <v>7</v>
      </c>
      <c r="I227" s="135">
        <f t="shared" si="34"/>
        <v>6.5519999999999996</v>
      </c>
      <c r="J227" s="62">
        <v>30</v>
      </c>
      <c r="K227" s="62">
        <v>39</v>
      </c>
      <c r="L227" s="62">
        <v>28</v>
      </c>
      <c r="M227" s="16">
        <v>615</v>
      </c>
      <c r="N227" s="86"/>
      <c r="O227" s="86"/>
      <c r="P227" s="86"/>
      <c r="Q227" s="86">
        <f t="shared" si="35"/>
        <v>4305</v>
      </c>
      <c r="T227" s="7"/>
      <c r="U227" s="8"/>
      <c r="V227" s="8"/>
      <c r="W227" s="50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 spans="1:35" ht="17.25">
      <c r="A228" s="10">
        <v>44452</v>
      </c>
      <c r="B228" s="133">
        <v>9</v>
      </c>
      <c r="C228" s="66"/>
      <c r="D228" s="13">
        <v>774790518611</v>
      </c>
      <c r="E228" s="13" t="s">
        <v>185</v>
      </c>
      <c r="F228" s="13" t="s">
        <v>4</v>
      </c>
      <c r="G228" s="13">
        <v>27</v>
      </c>
      <c r="H228" s="125">
        <v>22</v>
      </c>
      <c r="I228" s="135">
        <f t="shared" si="34"/>
        <v>23.436</v>
      </c>
      <c r="J228" s="62">
        <v>62</v>
      </c>
      <c r="K228" s="62">
        <v>42</v>
      </c>
      <c r="L228" s="62">
        <v>45</v>
      </c>
      <c r="M228" s="16">
        <v>560</v>
      </c>
      <c r="N228" s="86"/>
      <c r="O228" s="86"/>
      <c r="P228" s="86"/>
      <c r="Q228" s="86">
        <f t="shared" si="35"/>
        <v>15120</v>
      </c>
      <c r="T228" s="7"/>
      <c r="U228" s="8"/>
      <c r="V228" s="8"/>
      <c r="W228" s="50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 spans="1:35" ht="17.25">
      <c r="A229" s="10">
        <v>44452</v>
      </c>
      <c r="B229" s="133">
        <v>10</v>
      </c>
      <c r="C229" s="66"/>
      <c r="D229" s="13">
        <v>774791137299</v>
      </c>
      <c r="E229" s="13" t="s">
        <v>186</v>
      </c>
      <c r="F229" s="13" t="s">
        <v>8</v>
      </c>
      <c r="G229" s="13">
        <v>9</v>
      </c>
      <c r="H229" s="125">
        <v>8</v>
      </c>
      <c r="I229" s="135">
        <f t="shared" si="34"/>
        <v>8.6292000000000009</v>
      </c>
      <c r="J229" s="62">
        <v>17</v>
      </c>
      <c r="K229" s="62">
        <v>27</v>
      </c>
      <c r="L229" s="62">
        <v>94</v>
      </c>
      <c r="M229" s="16">
        <v>615</v>
      </c>
      <c r="N229" s="86"/>
      <c r="O229" s="86"/>
      <c r="P229" s="86"/>
      <c r="Q229" s="86">
        <f t="shared" si="35"/>
        <v>5535</v>
      </c>
      <c r="T229" s="7"/>
      <c r="U229" s="8"/>
      <c r="V229" s="8"/>
      <c r="W229" s="50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 spans="1:35" ht="17.25">
      <c r="A230" s="10">
        <v>44452</v>
      </c>
      <c r="B230" s="133">
        <v>11</v>
      </c>
      <c r="C230" s="66"/>
      <c r="D230" s="136">
        <v>774815756166</v>
      </c>
      <c r="E230" s="136" t="s">
        <v>187</v>
      </c>
      <c r="F230" s="136" t="s">
        <v>4</v>
      </c>
      <c r="G230" s="137">
        <v>28</v>
      </c>
      <c r="H230" s="137">
        <v>28</v>
      </c>
      <c r="I230" s="73"/>
      <c r="J230" s="57"/>
      <c r="K230" s="57"/>
      <c r="L230" s="57"/>
      <c r="M230" s="16"/>
      <c r="N230" s="86"/>
      <c r="O230" s="86"/>
      <c r="P230" s="86"/>
      <c r="Q230" s="86">
        <f>560*G230</f>
        <v>15680</v>
      </c>
      <c r="T230" s="7"/>
      <c r="U230" s="8"/>
      <c r="V230" s="8"/>
      <c r="W230" s="50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spans="1:35" ht="17.25">
      <c r="A231" s="10">
        <v>44452</v>
      </c>
      <c r="B231" s="133">
        <v>12</v>
      </c>
      <c r="C231" s="66"/>
      <c r="D231" s="13">
        <v>774791268371</v>
      </c>
      <c r="E231" s="13" t="s">
        <v>188</v>
      </c>
      <c r="F231" s="13" t="s">
        <v>4</v>
      </c>
      <c r="G231" s="13">
        <v>15</v>
      </c>
      <c r="H231" s="134">
        <v>14</v>
      </c>
      <c r="I231" s="135">
        <f t="shared" ref="I231:I238" si="36">J231*K231*L231/5000</f>
        <v>9.5120000000000005</v>
      </c>
      <c r="J231" s="62">
        <v>29</v>
      </c>
      <c r="K231" s="62">
        <v>40</v>
      </c>
      <c r="L231" s="62">
        <v>41</v>
      </c>
      <c r="M231" s="16">
        <v>570</v>
      </c>
      <c r="N231" s="86"/>
      <c r="O231" s="86"/>
      <c r="P231" s="86"/>
      <c r="Q231" s="86">
        <f t="shared" si="35"/>
        <v>8550</v>
      </c>
      <c r="T231" s="7"/>
      <c r="U231" s="8"/>
      <c r="V231" s="8"/>
      <c r="W231" s="50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spans="1:35" ht="17.25">
      <c r="A232" s="10">
        <v>44452</v>
      </c>
      <c r="B232" s="133">
        <v>13</v>
      </c>
      <c r="C232" s="116" t="s">
        <v>94</v>
      </c>
      <c r="D232" s="13">
        <v>774791680101</v>
      </c>
      <c r="E232" s="28" t="s">
        <v>189</v>
      </c>
      <c r="F232" s="29" t="s">
        <v>25</v>
      </c>
      <c r="G232" s="29">
        <v>20</v>
      </c>
      <c r="H232" s="125">
        <v>18</v>
      </c>
      <c r="I232" s="135">
        <f t="shared" si="36"/>
        <v>17.632000000000001</v>
      </c>
      <c r="J232" s="56">
        <v>58</v>
      </c>
      <c r="K232" s="56">
        <v>40</v>
      </c>
      <c r="L232" s="56">
        <v>38</v>
      </c>
      <c r="M232" s="16">
        <v>570</v>
      </c>
      <c r="N232" s="86"/>
      <c r="O232" s="86"/>
      <c r="P232" s="86"/>
      <c r="Q232" s="86">
        <f t="shared" si="35"/>
        <v>11400</v>
      </c>
      <c r="T232" s="7"/>
      <c r="U232" s="8"/>
      <c r="V232" s="8"/>
      <c r="W232" s="50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spans="1:35" ht="17.25">
      <c r="A233" s="10">
        <v>44452</v>
      </c>
      <c r="B233" s="133"/>
      <c r="C233" s="66"/>
      <c r="D233" s="13"/>
      <c r="E233" s="28"/>
      <c r="F233" s="29"/>
      <c r="G233" s="29"/>
      <c r="H233" s="125"/>
      <c r="I233" s="135"/>
      <c r="J233" s="56"/>
      <c r="K233" s="56"/>
      <c r="L233" s="56"/>
      <c r="M233" s="16"/>
      <c r="N233" s="86"/>
      <c r="O233" s="86"/>
      <c r="P233" s="86"/>
      <c r="Q233" s="86">
        <v>500</v>
      </c>
      <c r="T233" s="7"/>
      <c r="U233" s="8"/>
      <c r="V233" s="8"/>
      <c r="W233" s="50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spans="1:35" ht="17.25">
      <c r="A234" s="10">
        <v>44452</v>
      </c>
      <c r="B234" s="133">
        <v>14</v>
      </c>
      <c r="C234" s="66"/>
      <c r="D234" s="13">
        <v>774791183541</v>
      </c>
      <c r="E234" s="13" t="s">
        <v>190</v>
      </c>
      <c r="F234" s="13" t="s">
        <v>8</v>
      </c>
      <c r="G234" s="13">
        <v>11</v>
      </c>
      <c r="H234" s="125">
        <v>11</v>
      </c>
      <c r="I234" s="135">
        <f t="shared" si="36"/>
        <v>9.8783999999999992</v>
      </c>
      <c r="J234" s="62">
        <v>42</v>
      </c>
      <c r="K234" s="62">
        <v>49</v>
      </c>
      <c r="L234" s="62">
        <v>24</v>
      </c>
      <c r="M234" s="16">
        <v>570</v>
      </c>
      <c r="N234" s="86"/>
      <c r="O234" s="86"/>
      <c r="P234" s="86"/>
      <c r="Q234" s="86">
        <f t="shared" si="35"/>
        <v>6270</v>
      </c>
      <c r="T234" s="7"/>
      <c r="U234" s="8"/>
      <c r="V234" s="8"/>
      <c r="W234" s="50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spans="1:35" ht="17.25">
      <c r="A235" s="10">
        <v>44452</v>
      </c>
      <c r="B235" s="133">
        <v>15</v>
      </c>
      <c r="C235" s="66"/>
      <c r="D235" s="13">
        <v>774791759977</v>
      </c>
      <c r="E235" s="28" t="s">
        <v>191</v>
      </c>
      <c r="F235" s="29" t="s">
        <v>4</v>
      </c>
      <c r="G235" s="29">
        <v>17</v>
      </c>
      <c r="H235" s="125">
        <v>17</v>
      </c>
      <c r="I235" s="135">
        <f t="shared" si="36"/>
        <v>14.0244</v>
      </c>
      <c r="J235" s="56">
        <v>39</v>
      </c>
      <c r="K235" s="56">
        <v>58</v>
      </c>
      <c r="L235" s="56">
        <v>31</v>
      </c>
      <c r="M235" s="16">
        <v>570</v>
      </c>
      <c r="N235" s="86"/>
      <c r="O235" s="86"/>
      <c r="P235" s="86"/>
      <c r="Q235" s="86">
        <f t="shared" si="35"/>
        <v>9690</v>
      </c>
      <c r="T235" s="7"/>
      <c r="U235" s="8"/>
      <c r="V235" s="8"/>
      <c r="W235" s="50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spans="1:35" ht="17.25">
      <c r="A236" s="10">
        <v>44452</v>
      </c>
      <c r="B236" s="133">
        <v>16</v>
      </c>
      <c r="C236" s="66"/>
      <c r="D236" s="13">
        <v>774791422618</v>
      </c>
      <c r="E236" s="13" t="s">
        <v>192</v>
      </c>
      <c r="F236" s="13" t="s">
        <v>4</v>
      </c>
      <c r="G236" s="13">
        <v>19</v>
      </c>
      <c r="H236" s="134">
        <v>15</v>
      </c>
      <c r="I236" s="135">
        <f t="shared" si="36"/>
        <v>15.5952</v>
      </c>
      <c r="J236" s="62">
        <v>38</v>
      </c>
      <c r="K236" s="62">
        <v>38</v>
      </c>
      <c r="L236" s="62">
        <v>54</v>
      </c>
      <c r="M236" s="16">
        <v>570</v>
      </c>
      <c r="N236" s="86"/>
      <c r="O236" s="86"/>
      <c r="P236" s="86"/>
      <c r="Q236" s="86">
        <f t="shared" si="35"/>
        <v>10830</v>
      </c>
      <c r="T236" s="7"/>
      <c r="U236" s="8"/>
      <c r="V236" s="8"/>
      <c r="W236" s="50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 spans="1:35" ht="17.25">
      <c r="A237" s="10">
        <v>44452</v>
      </c>
      <c r="B237" s="133">
        <v>17</v>
      </c>
      <c r="C237" s="66"/>
      <c r="D237" s="13">
        <v>774790503983</v>
      </c>
      <c r="E237" s="13" t="s">
        <v>193</v>
      </c>
      <c r="F237" s="13" t="s">
        <v>4</v>
      </c>
      <c r="G237" s="13">
        <v>26</v>
      </c>
      <c r="H237" s="125">
        <v>26</v>
      </c>
      <c r="I237" s="135">
        <f t="shared" si="36"/>
        <v>18.492599999999999</v>
      </c>
      <c r="J237" s="62">
        <v>37</v>
      </c>
      <c r="K237" s="62">
        <v>51</v>
      </c>
      <c r="L237" s="62">
        <v>49</v>
      </c>
      <c r="M237" s="16">
        <v>560</v>
      </c>
      <c r="N237" s="86"/>
      <c r="O237" s="86"/>
      <c r="P237" s="86"/>
      <c r="Q237" s="86">
        <f t="shared" si="35"/>
        <v>14560</v>
      </c>
      <c r="T237" s="7"/>
      <c r="U237" s="8"/>
      <c r="V237" s="8"/>
      <c r="W237" s="50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 spans="1:35" ht="17.25">
      <c r="A238" s="10">
        <v>44452</v>
      </c>
      <c r="B238" s="133">
        <v>18</v>
      </c>
      <c r="C238" s="66"/>
      <c r="D238" s="13">
        <v>774791169662</v>
      </c>
      <c r="E238" s="13" t="s">
        <v>194</v>
      </c>
      <c r="F238" s="13" t="s">
        <v>31</v>
      </c>
      <c r="G238" s="13">
        <v>30</v>
      </c>
      <c r="H238" s="134">
        <v>30</v>
      </c>
      <c r="I238" s="135">
        <f t="shared" si="36"/>
        <v>23.04</v>
      </c>
      <c r="J238" s="62">
        <v>50</v>
      </c>
      <c r="K238" s="62">
        <v>48</v>
      </c>
      <c r="L238" s="62">
        <v>48</v>
      </c>
      <c r="M238" s="16">
        <v>570</v>
      </c>
      <c r="N238" s="86"/>
      <c r="O238" s="86"/>
      <c r="P238" s="86"/>
      <c r="Q238" s="86">
        <f t="shared" si="35"/>
        <v>17100</v>
      </c>
      <c r="T238" s="7"/>
      <c r="U238" s="8"/>
      <c r="V238" s="8"/>
      <c r="W238" s="50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 spans="1:35">
      <c r="A239" s="45"/>
      <c r="B239" s="45"/>
      <c r="C239" s="45"/>
      <c r="D239" s="45"/>
      <c r="E239" s="45"/>
      <c r="F239" s="45"/>
      <c r="G239" s="45"/>
      <c r="H239" s="107"/>
      <c r="I239" s="43"/>
      <c r="J239" s="44"/>
      <c r="K239" s="45"/>
      <c r="L239" s="45"/>
      <c r="M239" s="44"/>
      <c r="N239" s="45"/>
      <c r="O239" s="45"/>
      <c r="P239" s="45"/>
      <c r="Q239" s="45">
        <f>SUM(Q219:Q238)</f>
        <v>205680</v>
      </c>
      <c r="R239" s="45"/>
      <c r="S239" s="45"/>
      <c r="T239" s="7">
        <v>205680</v>
      </c>
      <c r="U239" s="45"/>
      <c r="V239" s="45"/>
      <c r="W239" s="45">
        <v>205680</v>
      </c>
      <c r="X239" s="45"/>
      <c r="Y239" s="45"/>
      <c r="Z239" s="45"/>
      <c r="AA239" s="8"/>
      <c r="AB239" s="8"/>
      <c r="AC239" s="8"/>
      <c r="AD239" s="8"/>
      <c r="AE239" s="8"/>
      <c r="AF239" s="8"/>
      <c r="AG239" s="8"/>
      <c r="AH239" s="8"/>
      <c r="AI239" s="8"/>
    </row>
    <row r="240" spans="1:35">
      <c r="A240" s="64"/>
      <c r="B240" s="64"/>
      <c r="C240" s="64"/>
      <c r="D240" s="64"/>
      <c r="E240" s="64"/>
      <c r="F240" s="64"/>
      <c r="G240" s="64"/>
      <c r="H240" s="111"/>
      <c r="I240" s="48"/>
      <c r="J240" s="49"/>
      <c r="K240" s="8"/>
      <c r="L240" s="8"/>
      <c r="M240" s="49"/>
      <c r="N240" s="8"/>
      <c r="O240" s="8"/>
      <c r="P240" s="8"/>
      <c r="T240" s="7"/>
      <c r="U240" s="8"/>
      <c r="V240" s="8"/>
      <c r="W240" s="50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 spans="1:35" ht="17.25">
      <c r="A241" s="138">
        <v>44453</v>
      </c>
      <c r="B241" s="59"/>
      <c r="C241" s="128"/>
      <c r="D241" s="13">
        <v>774815943779</v>
      </c>
      <c r="E241" s="13" t="s">
        <v>195</v>
      </c>
      <c r="F241" s="13" t="s">
        <v>4</v>
      </c>
      <c r="G241" s="29">
        <v>17</v>
      </c>
      <c r="H241" s="139">
        <v>15.504</v>
      </c>
      <c r="I241" s="140">
        <v>51</v>
      </c>
      <c r="J241" s="62">
        <v>40</v>
      </c>
      <c r="K241" s="141">
        <v>38</v>
      </c>
      <c r="L241" s="141"/>
      <c r="M241" s="16">
        <v>570</v>
      </c>
      <c r="N241" s="86"/>
      <c r="O241" s="86"/>
      <c r="P241" s="86"/>
      <c r="Q241" s="86">
        <f>G241*M241</f>
        <v>9690</v>
      </c>
      <c r="T241" s="7"/>
      <c r="U241" s="8"/>
      <c r="V241" s="8"/>
      <c r="W241" s="50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 spans="1:35" ht="17.25">
      <c r="A242" s="138">
        <v>44453</v>
      </c>
      <c r="B242" s="59"/>
      <c r="C242" s="128"/>
      <c r="D242" s="13">
        <v>774815870552</v>
      </c>
      <c r="E242" s="13" t="s">
        <v>196</v>
      </c>
      <c r="F242" s="13" t="s">
        <v>4</v>
      </c>
      <c r="G242" s="29">
        <v>12</v>
      </c>
      <c r="H242" s="139">
        <v>11.151999999999999</v>
      </c>
      <c r="I242" s="140">
        <v>41</v>
      </c>
      <c r="J242" s="62">
        <v>40</v>
      </c>
      <c r="K242" s="141">
        <v>34</v>
      </c>
      <c r="L242" s="86"/>
      <c r="M242" s="16">
        <v>570</v>
      </c>
      <c r="N242" s="86"/>
      <c r="O242" s="86"/>
      <c r="P242" s="86"/>
      <c r="Q242" s="86">
        <f t="shared" ref="Q242:Q266" si="37">G242*M242</f>
        <v>6840</v>
      </c>
      <c r="T242" s="7"/>
      <c r="U242" s="8"/>
      <c r="V242" s="8"/>
      <c r="W242" s="50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spans="1:35" ht="17.25">
      <c r="A243" s="138">
        <v>44453</v>
      </c>
      <c r="B243" s="59"/>
      <c r="C243" s="128"/>
      <c r="D243" s="13">
        <v>774815655730</v>
      </c>
      <c r="E243" s="13" t="s">
        <v>197</v>
      </c>
      <c r="F243" s="13" t="s">
        <v>4</v>
      </c>
      <c r="G243" s="29">
        <v>20</v>
      </c>
      <c r="H243" s="139">
        <v>14.7288</v>
      </c>
      <c r="I243" s="140">
        <v>38</v>
      </c>
      <c r="J243" s="62">
        <v>38</v>
      </c>
      <c r="K243" s="141">
        <v>51</v>
      </c>
      <c r="L243" s="86"/>
      <c r="M243" s="16">
        <v>570</v>
      </c>
      <c r="N243" s="86"/>
      <c r="O243" s="86"/>
      <c r="P243" s="86"/>
      <c r="Q243" s="86">
        <f t="shared" si="37"/>
        <v>11400</v>
      </c>
      <c r="T243" s="7"/>
      <c r="U243" s="8"/>
      <c r="V243" s="8"/>
      <c r="W243" s="50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 spans="1:35" ht="17.25">
      <c r="A244" s="138">
        <v>44453</v>
      </c>
      <c r="B244" s="59"/>
      <c r="C244" s="128" t="s">
        <v>15</v>
      </c>
      <c r="D244" s="13">
        <v>774815899908</v>
      </c>
      <c r="E244" s="13" t="s">
        <v>198</v>
      </c>
      <c r="F244" s="13" t="s">
        <v>4</v>
      </c>
      <c r="G244" s="29">
        <v>8</v>
      </c>
      <c r="H244" s="139">
        <v>7.4958</v>
      </c>
      <c r="I244" s="140">
        <v>31</v>
      </c>
      <c r="J244" s="62">
        <v>39</v>
      </c>
      <c r="K244" s="141">
        <v>31</v>
      </c>
      <c r="L244" s="86"/>
      <c r="M244" s="16">
        <v>615</v>
      </c>
      <c r="N244" s="86"/>
      <c r="O244" s="86"/>
      <c r="P244" s="86"/>
      <c r="Q244" s="86">
        <f t="shared" si="37"/>
        <v>4920</v>
      </c>
      <c r="T244" s="7"/>
      <c r="U244" s="8"/>
      <c r="V244" s="8"/>
      <c r="W244" s="50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 spans="1:35" ht="17.25">
      <c r="A245" s="138"/>
      <c r="B245" s="59"/>
      <c r="C245" s="128"/>
      <c r="D245" s="13"/>
      <c r="E245" s="13"/>
      <c r="F245" s="13"/>
      <c r="G245" s="29"/>
      <c r="H245" s="139"/>
      <c r="I245" s="140"/>
      <c r="J245" s="62"/>
      <c r="K245" s="141"/>
      <c r="L245" s="86"/>
      <c r="M245" s="16"/>
      <c r="N245" s="86"/>
      <c r="O245" s="86"/>
      <c r="P245" s="86"/>
      <c r="Q245" s="86">
        <v>500</v>
      </c>
      <c r="T245" s="7"/>
      <c r="U245" s="8"/>
      <c r="V245" s="8"/>
      <c r="W245" s="50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 spans="1:35" ht="17.25">
      <c r="A246" s="138">
        <v>44453</v>
      </c>
      <c r="B246" s="142"/>
      <c r="C246" s="143">
        <v>774815847760</v>
      </c>
      <c r="D246" s="13">
        <v>774816348840</v>
      </c>
      <c r="E246" s="13" t="s">
        <v>199</v>
      </c>
      <c r="F246" s="13" t="s">
        <v>4</v>
      </c>
      <c r="G246" s="29">
        <v>20</v>
      </c>
      <c r="H246" s="139">
        <v>17.135999999999999</v>
      </c>
      <c r="I246" s="140">
        <v>51</v>
      </c>
      <c r="J246" s="62">
        <v>40</v>
      </c>
      <c r="K246" s="62">
        <v>42</v>
      </c>
      <c r="L246" s="86"/>
      <c r="M246" s="16">
        <v>570</v>
      </c>
      <c r="N246" s="86"/>
      <c r="O246" s="86"/>
      <c r="P246" s="86"/>
      <c r="Q246" s="86">
        <f t="shared" si="37"/>
        <v>11400</v>
      </c>
      <c r="T246" s="7"/>
      <c r="U246" s="8"/>
      <c r="V246" s="8"/>
      <c r="W246" s="50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 spans="1:35" ht="17.25">
      <c r="A247" s="138">
        <v>44453</v>
      </c>
      <c r="B247" s="59"/>
      <c r="C247" s="128"/>
      <c r="D247" s="13">
        <v>774815607750</v>
      </c>
      <c r="E247" s="13" t="s">
        <v>200</v>
      </c>
      <c r="F247" s="13" t="s">
        <v>4</v>
      </c>
      <c r="G247" s="29">
        <v>15</v>
      </c>
      <c r="H247" s="139">
        <v>12.868600000000001</v>
      </c>
      <c r="I247" s="140">
        <v>37</v>
      </c>
      <c r="J247" s="62">
        <v>37</v>
      </c>
      <c r="K247" s="141">
        <v>47</v>
      </c>
      <c r="L247" s="86"/>
      <c r="M247" s="16">
        <v>560</v>
      </c>
      <c r="N247" s="86"/>
      <c r="O247" s="86"/>
      <c r="P247" s="86"/>
      <c r="Q247" s="86">
        <f t="shared" si="37"/>
        <v>8400</v>
      </c>
      <c r="T247" s="7"/>
      <c r="U247" s="8"/>
      <c r="V247" s="8"/>
      <c r="W247" s="50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 spans="1:35" ht="17.25">
      <c r="A248" s="138">
        <v>44453</v>
      </c>
      <c r="B248" s="59"/>
      <c r="C248" s="144"/>
      <c r="D248" s="13">
        <v>774815808134</v>
      </c>
      <c r="E248" s="13" t="s">
        <v>201</v>
      </c>
      <c r="F248" s="13" t="s">
        <v>4</v>
      </c>
      <c r="G248" s="29">
        <v>21</v>
      </c>
      <c r="H248" s="139">
        <v>13.2164</v>
      </c>
      <c r="I248" s="140">
        <v>37</v>
      </c>
      <c r="J248" s="62">
        <v>38</v>
      </c>
      <c r="K248" s="62">
        <v>47</v>
      </c>
      <c r="L248" s="86"/>
      <c r="M248" s="16">
        <v>570</v>
      </c>
      <c r="N248" s="86"/>
      <c r="O248" s="86"/>
      <c r="P248" s="86"/>
      <c r="Q248" s="86">
        <f t="shared" si="37"/>
        <v>11970</v>
      </c>
      <c r="T248" s="7"/>
      <c r="U248" s="8"/>
      <c r="V248" s="8"/>
      <c r="W248" s="50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 spans="1:35" ht="17.25">
      <c r="A249" s="138">
        <v>44453</v>
      </c>
      <c r="B249" s="59"/>
      <c r="C249" s="144"/>
      <c r="D249" s="13">
        <v>774815884754</v>
      </c>
      <c r="E249" s="13" t="s">
        <v>202</v>
      </c>
      <c r="F249" s="13" t="s">
        <v>4</v>
      </c>
      <c r="G249" s="29">
        <v>23</v>
      </c>
      <c r="H249" s="139">
        <v>15.08</v>
      </c>
      <c r="I249" s="140">
        <v>50</v>
      </c>
      <c r="J249" s="62">
        <v>52</v>
      </c>
      <c r="K249" s="86"/>
      <c r="L249" s="86"/>
      <c r="M249" s="16">
        <v>560</v>
      </c>
      <c r="N249" s="86"/>
      <c r="O249" s="86"/>
      <c r="P249" s="86"/>
      <c r="Q249" s="86">
        <f t="shared" si="37"/>
        <v>12880</v>
      </c>
      <c r="T249" s="7"/>
      <c r="U249" s="8"/>
      <c r="V249" s="8"/>
      <c r="W249" s="50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 spans="1:35" ht="17.25">
      <c r="A250" s="138">
        <v>44453</v>
      </c>
      <c r="B250" s="59"/>
      <c r="C250" s="128"/>
      <c r="D250" s="13">
        <v>774815739303</v>
      </c>
      <c r="E250" s="13" t="s">
        <v>203</v>
      </c>
      <c r="F250" s="13" t="s">
        <v>4</v>
      </c>
      <c r="G250" s="29">
        <v>17</v>
      </c>
      <c r="H250" s="139">
        <v>15.731999999999999</v>
      </c>
      <c r="I250" s="140">
        <v>38</v>
      </c>
      <c r="J250" s="62">
        <v>46</v>
      </c>
      <c r="K250" s="141">
        <v>45</v>
      </c>
      <c r="L250" s="86"/>
      <c r="M250" s="16">
        <v>570</v>
      </c>
      <c r="N250" s="86"/>
      <c r="O250" s="86"/>
      <c r="P250" s="86"/>
      <c r="Q250" s="86">
        <f t="shared" si="37"/>
        <v>9690</v>
      </c>
      <c r="T250" s="7"/>
      <c r="U250" s="8"/>
      <c r="V250" s="8"/>
      <c r="W250" s="50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 spans="1:35" ht="17.25">
      <c r="A251" s="138">
        <v>44453</v>
      </c>
      <c r="B251" s="59"/>
      <c r="C251" s="144"/>
      <c r="D251" s="13">
        <v>774815914990</v>
      </c>
      <c r="E251" s="13" t="s">
        <v>204</v>
      </c>
      <c r="F251" s="13" t="s">
        <v>4</v>
      </c>
      <c r="G251" s="29">
        <v>30</v>
      </c>
      <c r="H251" s="139">
        <v>26.928000000000001</v>
      </c>
      <c r="I251" s="140">
        <v>51</v>
      </c>
      <c r="J251" s="62">
        <v>40</v>
      </c>
      <c r="K251" s="62">
        <v>66</v>
      </c>
      <c r="L251" s="86"/>
      <c r="M251" s="16">
        <v>560</v>
      </c>
      <c r="N251" s="86"/>
      <c r="O251" s="86"/>
      <c r="P251" s="86"/>
      <c r="Q251" s="86">
        <f t="shared" si="37"/>
        <v>16800</v>
      </c>
      <c r="T251" s="7"/>
      <c r="U251" s="8"/>
      <c r="V251" s="8"/>
      <c r="W251" s="50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 spans="1:35" ht="15.75">
      <c r="A252" s="138">
        <v>44453</v>
      </c>
      <c r="B252" s="64"/>
      <c r="C252" s="64"/>
      <c r="D252" s="64"/>
      <c r="E252" s="64"/>
      <c r="F252" s="64"/>
      <c r="G252" s="64"/>
      <c r="H252" s="111"/>
      <c r="I252" s="70"/>
      <c r="J252" s="16"/>
      <c r="K252" s="86"/>
      <c r="L252" s="86"/>
      <c r="M252" s="16"/>
      <c r="N252" s="86"/>
      <c r="O252" s="86"/>
      <c r="P252" s="86"/>
      <c r="Q252" s="86"/>
      <c r="T252" s="7"/>
      <c r="U252" s="8"/>
      <c r="V252" s="8"/>
      <c r="W252" s="50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 spans="1:35" ht="17.25">
      <c r="A253" s="138">
        <v>44453</v>
      </c>
      <c r="B253" s="59"/>
      <c r="C253" s="128"/>
      <c r="D253" s="13">
        <v>774815696215</v>
      </c>
      <c r="E253" s="13" t="s">
        <v>205</v>
      </c>
      <c r="F253" s="13" t="s">
        <v>4</v>
      </c>
      <c r="G253" s="29">
        <v>23</v>
      </c>
      <c r="H253" s="139">
        <v>17.901</v>
      </c>
      <c r="I253" s="140">
        <v>51</v>
      </c>
      <c r="J253" s="62">
        <v>39</v>
      </c>
      <c r="K253" s="141">
        <v>45</v>
      </c>
      <c r="L253" s="86"/>
      <c r="M253" s="16">
        <v>560</v>
      </c>
      <c r="N253" s="86"/>
      <c r="O253" s="86"/>
      <c r="P253" s="86"/>
      <c r="Q253" s="86">
        <f t="shared" si="37"/>
        <v>12880</v>
      </c>
      <c r="T253" s="7"/>
      <c r="U253" s="8"/>
      <c r="V253" s="8"/>
      <c r="W253" s="50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 spans="1:35" ht="17.25">
      <c r="A254" s="138">
        <v>44453</v>
      </c>
      <c r="B254" s="59"/>
      <c r="C254" s="128"/>
      <c r="D254" s="13">
        <v>774815676110</v>
      </c>
      <c r="E254" s="13" t="s">
        <v>205</v>
      </c>
      <c r="F254" s="13" t="s">
        <v>4</v>
      </c>
      <c r="G254" s="29">
        <v>26</v>
      </c>
      <c r="H254" s="139">
        <v>27.702000000000002</v>
      </c>
      <c r="I254" s="140">
        <v>54</v>
      </c>
      <c r="J254" s="62">
        <v>57</v>
      </c>
      <c r="K254" s="141">
        <v>45</v>
      </c>
      <c r="L254" s="86"/>
      <c r="M254" s="16">
        <v>560</v>
      </c>
      <c r="N254" s="86"/>
      <c r="O254" s="86"/>
      <c r="P254" s="86"/>
      <c r="Q254" s="86">
        <f t="shared" si="37"/>
        <v>14560</v>
      </c>
      <c r="T254" s="7"/>
      <c r="U254" s="8"/>
      <c r="V254" s="8"/>
      <c r="W254" s="50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spans="1:35" ht="17.25">
      <c r="A255" s="138">
        <v>44453</v>
      </c>
      <c r="B255" s="59"/>
      <c r="C255" s="128"/>
      <c r="D255" s="13">
        <v>774815922152</v>
      </c>
      <c r="E255" s="13" t="s">
        <v>206</v>
      </c>
      <c r="F255" s="13" t="s">
        <v>4</v>
      </c>
      <c r="G255" s="29">
        <v>7</v>
      </c>
      <c r="H255" s="139">
        <v>6.8040000000000003</v>
      </c>
      <c r="I255" s="140">
        <v>30</v>
      </c>
      <c r="J255" s="62">
        <v>27</v>
      </c>
      <c r="K255" s="141">
        <v>42</v>
      </c>
      <c r="L255" s="86"/>
      <c r="M255" s="16">
        <v>615</v>
      </c>
      <c r="N255" s="86"/>
      <c r="O255" s="86"/>
      <c r="P255" s="86"/>
      <c r="Q255" s="86">
        <f t="shared" si="37"/>
        <v>4305</v>
      </c>
      <c r="T255" s="7"/>
      <c r="U255" s="8"/>
      <c r="V255" s="8"/>
      <c r="W255" s="50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spans="1:35" ht="17.25">
      <c r="A256" s="138">
        <v>44453</v>
      </c>
      <c r="B256" s="59"/>
      <c r="C256" s="144"/>
      <c r="D256" s="13">
        <v>774817209468</v>
      </c>
      <c r="E256" s="13" t="s">
        <v>207</v>
      </c>
      <c r="F256" s="13" t="s">
        <v>25</v>
      </c>
      <c r="G256" s="29">
        <v>18</v>
      </c>
      <c r="H256" s="139">
        <v>15.8508</v>
      </c>
      <c r="I256" s="140">
        <v>63</v>
      </c>
      <c r="J256" s="62">
        <v>34</v>
      </c>
      <c r="K256" s="62">
        <v>37</v>
      </c>
      <c r="L256" s="62"/>
      <c r="M256" s="16">
        <v>560</v>
      </c>
      <c r="N256" s="86"/>
      <c r="O256" s="86"/>
      <c r="P256" s="86"/>
      <c r="Q256" s="86">
        <f t="shared" si="37"/>
        <v>10080</v>
      </c>
      <c r="T256" s="7"/>
      <c r="U256" s="8"/>
      <c r="V256" s="8"/>
      <c r="W256" s="50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spans="1:35" ht="17.25">
      <c r="A257" s="138">
        <v>44453</v>
      </c>
      <c r="B257" s="59"/>
      <c r="C257" s="128"/>
      <c r="D257" s="13">
        <v>774815842471</v>
      </c>
      <c r="E257" s="13" t="s">
        <v>208</v>
      </c>
      <c r="F257" s="13" t="s">
        <v>25</v>
      </c>
      <c r="G257" s="29">
        <v>16</v>
      </c>
      <c r="H257" s="139">
        <v>11.47</v>
      </c>
      <c r="I257" s="140">
        <v>37</v>
      </c>
      <c r="J257" s="62">
        <v>62</v>
      </c>
      <c r="K257" s="141">
        <v>25</v>
      </c>
      <c r="L257" s="86"/>
      <c r="M257" s="16">
        <v>560</v>
      </c>
      <c r="N257" s="86"/>
      <c r="O257" s="86"/>
      <c r="P257" s="86"/>
      <c r="Q257" s="86">
        <f t="shared" si="37"/>
        <v>8960</v>
      </c>
      <c r="T257" s="7"/>
      <c r="U257" s="8"/>
      <c r="V257" s="8"/>
      <c r="W257" s="50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spans="1:35" ht="17.25">
      <c r="A258" s="138">
        <v>44453</v>
      </c>
      <c r="B258" s="59"/>
      <c r="C258" s="144"/>
      <c r="D258" s="13">
        <v>774817402344</v>
      </c>
      <c r="E258" s="13" t="s">
        <v>209</v>
      </c>
      <c r="F258" s="13" t="s">
        <v>25</v>
      </c>
      <c r="G258" s="29">
        <v>11</v>
      </c>
      <c r="H258" s="139">
        <v>8.5679999999999996</v>
      </c>
      <c r="I258" s="140">
        <v>36</v>
      </c>
      <c r="J258" s="62">
        <v>35</v>
      </c>
      <c r="K258" s="62">
        <v>34</v>
      </c>
      <c r="L258" s="62"/>
      <c r="M258" s="16">
        <v>560</v>
      </c>
      <c r="N258" s="86"/>
      <c r="O258" s="86"/>
      <c r="P258" s="86"/>
      <c r="Q258" s="86">
        <f t="shared" si="37"/>
        <v>6160</v>
      </c>
      <c r="T258" s="7"/>
      <c r="U258" s="8"/>
      <c r="V258" s="8"/>
      <c r="W258" s="50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spans="1:35" ht="17.25">
      <c r="A259" s="138">
        <v>44453</v>
      </c>
      <c r="B259" s="59"/>
      <c r="C259" s="144"/>
      <c r="D259" s="13">
        <v>283798180011</v>
      </c>
      <c r="E259" s="13" t="s">
        <v>210</v>
      </c>
      <c r="F259" s="13" t="s">
        <v>25</v>
      </c>
      <c r="G259" s="29">
        <v>7</v>
      </c>
      <c r="H259" s="139">
        <v>3.6960000000000002</v>
      </c>
      <c r="I259" s="140">
        <v>33</v>
      </c>
      <c r="J259" s="62">
        <v>35</v>
      </c>
      <c r="K259" s="62">
        <v>16</v>
      </c>
      <c r="L259" s="86"/>
      <c r="M259" s="16">
        <v>615</v>
      </c>
      <c r="N259" s="86"/>
      <c r="O259" s="86"/>
      <c r="P259" s="86"/>
      <c r="Q259" s="86">
        <f t="shared" si="37"/>
        <v>4305</v>
      </c>
      <c r="T259" s="7"/>
      <c r="U259" s="8"/>
      <c r="V259" s="8"/>
      <c r="W259" s="50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spans="1:35" ht="17.25">
      <c r="A260" s="138">
        <v>44453</v>
      </c>
      <c r="B260" s="59"/>
      <c r="C260" s="144"/>
      <c r="D260" s="13">
        <v>774817208461</v>
      </c>
      <c r="E260" s="13" t="s">
        <v>211</v>
      </c>
      <c r="F260" s="13" t="s">
        <v>8</v>
      </c>
      <c r="G260" s="29">
        <v>9</v>
      </c>
      <c r="H260" s="139">
        <v>6.9888000000000003</v>
      </c>
      <c r="I260" s="140">
        <v>32</v>
      </c>
      <c r="J260" s="62">
        <v>52</v>
      </c>
      <c r="K260" s="62">
        <v>21</v>
      </c>
      <c r="L260" s="62"/>
      <c r="M260" s="16">
        <v>615</v>
      </c>
      <c r="N260" s="86"/>
      <c r="O260" s="86"/>
      <c r="P260" s="86"/>
      <c r="Q260" s="86">
        <f t="shared" si="37"/>
        <v>5535</v>
      </c>
      <c r="T260" s="7"/>
      <c r="U260" s="8"/>
      <c r="V260" s="8"/>
      <c r="W260" s="50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 spans="1:35" ht="17.25">
      <c r="A261" s="138">
        <v>44453</v>
      </c>
      <c r="B261" s="59"/>
      <c r="C261" s="144"/>
      <c r="D261" s="13">
        <v>774815426198</v>
      </c>
      <c r="E261" s="13" t="s">
        <v>194</v>
      </c>
      <c r="F261" s="13" t="s">
        <v>31</v>
      </c>
      <c r="G261" s="145">
        <v>25</v>
      </c>
      <c r="H261" s="139">
        <v>19.175999999999998</v>
      </c>
      <c r="I261" s="140">
        <v>51</v>
      </c>
      <c r="J261" s="62">
        <v>47</v>
      </c>
      <c r="K261" s="62">
        <v>40</v>
      </c>
      <c r="L261" s="86"/>
      <c r="M261" s="16">
        <v>570</v>
      </c>
      <c r="N261" s="86"/>
      <c r="O261" s="86"/>
      <c r="P261" s="86"/>
      <c r="Q261" s="86">
        <f t="shared" si="37"/>
        <v>14250</v>
      </c>
      <c r="T261" s="7"/>
      <c r="U261" s="8"/>
      <c r="V261" s="8"/>
      <c r="W261" s="50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 spans="1:35" ht="17.25">
      <c r="A262" s="138">
        <v>44453</v>
      </c>
      <c r="B262" s="59"/>
      <c r="C262" s="144"/>
      <c r="D262" s="13">
        <v>774815449486</v>
      </c>
      <c r="E262" s="13" t="s">
        <v>212</v>
      </c>
      <c r="F262" s="13" t="s">
        <v>31</v>
      </c>
      <c r="G262" s="145">
        <v>30</v>
      </c>
      <c r="H262" s="139">
        <v>25.459199999999999</v>
      </c>
      <c r="I262" s="140">
        <v>51</v>
      </c>
      <c r="J262" s="62">
        <v>48</v>
      </c>
      <c r="K262" s="62">
        <v>52</v>
      </c>
      <c r="L262" s="86"/>
      <c r="M262" s="16">
        <v>570</v>
      </c>
      <c r="N262" s="86"/>
      <c r="O262" s="86"/>
      <c r="P262" s="86"/>
      <c r="Q262" s="86">
        <f t="shared" si="37"/>
        <v>17100</v>
      </c>
      <c r="T262" s="7"/>
      <c r="U262" s="8"/>
      <c r="V262" s="8"/>
      <c r="W262" s="50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 spans="1:35" ht="17.25">
      <c r="A263" s="138">
        <v>44453</v>
      </c>
      <c r="B263" s="59"/>
      <c r="C263" s="144"/>
      <c r="D263" s="13">
        <v>774815837255</v>
      </c>
      <c r="E263" s="13" t="s">
        <v>213</v>
      </c>
      <c r="F263" s="13" t="s">
        <v>4</v>
      </c>
      <c r="G263" s="29">
        <v>33</v>
      </c>
      <c r="H263" s="139">
        <v>32.86</v>
      </c>
      <c r="I263" s="140">
        <v>53</v>
      </c>
      <c r="J263" s="62">
        <v>62</v>
      </c>
      <c r="K263" s="141">
        <v>50</v>
      </c>
      <c r="L263" s="86"/>
      <c r="M263" s="16">
        <v>560</v>
      </c>
      <c r="N263" s="86"/>
      <c r="O263" s="86"/>
      <c r="P263" s="86"/>
      <c r="Q263" s="86">
        <f t="shared" si="37"/>
        <v>18480</v>
      </c>
      <c r="T263" s="7"/>
      <c r="U263" s="8"/>
      <c r="V263" s="8"/>
      <c r="W263" s="50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 spans="1:35" ht="17.25">
      <c r="A264" s="138">
        <v>44453</v>
      </c>
      <c r="B264" s="59"/>
      <c r="C264" s="144"/>
      <c r="D264" s="13">
        <v>774815726612</v>
      </c>
      <c r="E264" s="13" t="s">
        <v>214</v>
      </c>
      <c r="F264" s="13" t="s">
        <v>4</v>
      </c>
      <c r="G264" s="29">
        <v>34</v>
      </c>
      <c r="H264" s="139">
        <v>33.479999999999997</v>
      </c>
      <c r="I264" s="140">
        <v>54</v>
      </c>
      <c r="J264" s="62">
        <v>62</v>
      </c>
      <c r="K264" s="62">
        <v>50</v>
      </c>
      <c r="L264" s="86"/>
      <c r="M264" s="16">
        <v>560</v>
      </c>
      <c r="N264" s="86"/>
      <c r="O264" s="86"/>
      <c r="P264" s="86"/>
      <c r="Q264" s="86">
        <f t="shared" si="37"/>
        <v>19040</v>
      </c>
      <c r="T264" s="7"/>
      <c r="U264" s="8"/>
      <c r="V264" s="8"/>
      <c r="W264" s="50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 spans="1:35" ht="17.25">
      <c r="A265" s="138">
        <v>44453</v>
      </c>
      <c r="B265" s="59"/>
      <c r="C265" s="144"/>
      <c r="D265" s="13">
        <v>774815873150</v>
      </c>
      <c r="E265" s="13" t="s">
        <v>215</v>
      </c>
      <c r="F265" s="13" t="s">
        <v>4</v>
      </c>
      <c r="G265" s="29">
        <v>35</v>
      </c>
      <c r="H265" s="139">
        <v>34.220999999999997</v>
      </c>
      <c r="I265" s="140">
        <v>55</v>
      </c>
      <c r="J265" s="62">
        <v>61</v>
      </c>
      <c r="K265" s="141">
        <v>51</v>
      </c>
      <c r="L265" s="86"/>
      <c r="M265" s="16">
        <v>560</v>
      </c>
      <c r="N265" s="86"/>
      <c r="O265" s="86"/>
      <c r="P265" s="86"/>
      <c r="Q265" s="86">
        <f t="shared" si="37"/>
        <v>19600</v>
      </c>
      <c r="T265" s="7"/>
      <c r="U265" s="8"/>
      <c r="V265" s="8"/>
      <c r="W265" s="50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 spans="1:35" ht="17.25">
      <c r="A266" s="138">
        <v>44453</v>
      </c>
      <c r="B266" s="59"/>
      <c r="C266" s="128"/>
      <c r="D266" s="13">
        <v>774815717971</v>
      </c>
      <c r="E266" s="13" t="s">
        <v>216</v>
      </c>
      <c r="F266" s="13" t="s">
        <v>4</v>
      </c>
      <c r="G266" s="29">
        <v>26</v>
      </c>
      <c r="H266" s="139">
        <v>25.705400000000001</v>
      </c>
      <c r="I266" s="140">
        <v>43</v>
      </c>
      <c r="J266" s="62">
        <v>61</v>
      </c>
      <c r="K266" s="141">
        <v>49</v>
      </c>
      <c r="L266" s="86"/>
      <c r="M266" s="16">
        <v>560</v>
      </c>
      <c r="N266" s="86"/>
      <c r="O266" s="86"/>
      <c r="P266" s="86"/>
      <c r="Q266" s="86">
        <f t="shared" si="37"/>
        <v>14560</v>
      </c>
      <c r="T266" s="7"/>
      <c r="U266" s="8"/>
      <c r="V266" s="8"/>
      <c r="W266" s="50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 spans="1:35" ht="17.25">
      <c r="A267" s="138">
        <v>44453</v>
      </c>
      <c r="B267" s="64"/>
      <c r="C267" s="64"/>
      <c r="D267" s="136">
        <v>774817778851</v>
      </c>
      <c r="E267" s="136" t="s">
        <v>217</v>
      </c>
      <c r="F267" s="136" t="s">
        <v>4</v>
      </c>
      <c r="G267" s="146">
        <v>7</v>
      </c>
      <c r="H267" s="146"/>
      <c r="I267" s="70"/>
      <c r="J267" s="16"/>
      <c r="K267" s="86"/>
      <c r="L267" s="86"/>
      <c r="M267" s="16"/>
      <c r="N267" s="86"/>
      <c r="O267" s="86"/>
      <c r="P267" s="86"/>
      <c r="Q267" s="86">
        <f>610*G267</f>
        <v>4270</v>
      </c>
      <c r="T267" s="7"/>
      <c r="U267" s="8"/>
      <c r="V267" s="8"/>
      <c r="W267" s="50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 spans="1:35">
      <c r="A268" s="64"/>
      <c r="B268" s="64"/>
      <c r="C268" s="64"/>
      <c r="D268" s="64"/>
      <c r="E268" s="64"/>
      <c r="F268" s="64"/>
      <c r="G268" s="64"/>
      <c r="H268" s="111"/>
      <c r="I268" s="70"/>
      <c r="J268" s="16"/>
      <c r="K268" s="86"/>
      <c r="L268" s="86"/>
      <c r="M268" s="16"/>
      <c r="N268" s="86"/>
      <c r="O268" s="86"/>
      <c r="P268" s="86"/>
      <c r="Q268" s="45">
        <f>SUM(Q241:Q267)</f>
        <v>278575</v>
      </c>
      <c r="R268" s="45"/>
      <c r="S268" s="45"/>
      <c r="T268" s="7">
        <v>278575</v>
      </c>
      <c r="U268" s="45"/>
      <c r="V268" s="45"/>
      <c r="W268" s="50">
        <v>278575</v>
      </c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 spans="1:35">
      <c r="A269" s="64"/>
      <c r="B269" s="64"/>
      <c r="C269" s="64"/>
      <c r="D269" s="64"/>
      <c r="E269" s="64"/>
      <c r="F269" s="64"/>
      <c r="G269" s="64"/>
      <c r="H269" s="111"/>
      <c r="I269" s="48"/>
      <c r="J269" s="49"/>
      <c r="K269" s="8"/>
      <c r="L269" s="8"/>
      <c r="M269" s="49"/>
      <c r="N269" s="8"/>
      <c r="O269" s="8"/>
      <c r="P269" s="8"/>
      <c r="T269" s="7"/>
      <c r="U269" s="8"/>
      <c r="V269" s="8"/>
      <c r="W269" s="50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 spans="1:35" ht="17.25">
      <c r="A270" s="138">
        <v>44455</v>
      </c>
      <c r="B270" s="59"/>
      <c r="C270" s="147"/>
      <c r="D270" s="13">
        <v>283813432662</v>
      </c>
      <c r="E270" s="13" t="s">
        <v>218</v>
      </c>
      <c r="F270" s="13" t="s">
        <v>31</v>
      </c>
      <c r="G270" s="145">
        <v>24</v>
      </c>
      <c r="H270" s="139">
        <v>22.807200000000002</v>
      </c>
      <c r="I270" s="140">
        <v>51</v>
      </c>
      <c r="J270" s="62">
        <v>52</v>
      </c>
      <c r="K270" s="62">
        <v>43</v>
      </c>
      <c r="L270" s="86"/>
      <c r="M270" s="16">
        <v>570</v>
      </c>
      <c r="N270" s="86"/>
      <c r="O270" s="86"/>
      <c r="P270" s="86"/>
      <c r="Q270" s="86">
        <f>M270*G270</f>
        <v>13680</v>
      </c>
      <c r="R270" s="86"/>
      <c r="S270" s="86"/>
      <c r="T270" s="7"/>
      <c r="U270" s="8"/>
      <c r="V270" s="8"/>
      <c r="W270" s="50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 spans="1:35" ht="17.25">
      <c r="A271" s="138">
        <v>44455</v>
      </c>
      <c r="B271" s="59"/>
      <c r="C271" s="147"/>
      <c r="D271" s="13">
        <v>283814453336</v>
      </c>
      <c r="E271" s="13" t="s">
        <v>219</v>
      </c>
      <c r="F271" s="13" t="s">
        <v>31</v>
      </c>
      <c r="G271" s="145">
        <v>24</v>
      </c>
      <c r="H271" s="139">
        <v>22.931999999999999</v>
      </c>
      <c r="I271" s="140">
        <v>52</v>
      </c>
      <c r="J271" s="62">
        <v>49</v>
      </c>
      <c r="K271" s="62">
        <v>45</v>
      </c>
      <c r="L271" s="62"/>
      <c r="M271" s="16">
        <v>570</v>
      </c>
      <c r="N271" s="86"/>
      <c r="O271" s="86"/>
      <c r="P271" s="86"/>
      <c r="Q271" s="86">
        <f t="shared" ref="Q271:Q307" si="38">M271*G271</f>
        <v>13680</v>
      </c>
      <c r="R271" s="86"/>
      <c r="S271" s="86"/>
      <c r="T271" s="7"/>
      <c r="U271" s="8"/>
      <c r="V271" s="8"/>
      <c r="W271" s="50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 spans="1:35" ht="17.25">
      <c r="A272" s="138">
        <v>44455</v>
      </c>
      <c r="B272" s="59"/>
      <c r="C272" s="148"/>
      <c r="D272" s="13">
        <v>283804746239</v>
      </c>
      <c r="E272" s="13" t="s">
        <v>220</v>
      </c>
      <c r="F272" s="13" t="s">
        <v>96</v>
      </c>
      <c r="G272" s="29">
        <v>23</v>
      </c>
      <c r="H272" s="139">
        <v>22.630400000000002</v>
      </c>
      <c r="I272" s="140">
        <v>52</v>
      </c>
      <c r="J272" s="62">
        <v>34</v>
      </c>
      <c r="K272" s="62">
        <v>64</v>
      </c>
      <c r="L272" s="62"/>
      <c r="M272" s="16">
        <v>480</v>
      </c>
      <c r="N272" s="86"/>
      <c r="O272" s="86"/>
      <c r="P272" s="86"/>
      <c r="Q272" s="86">
        <f t="shared" si="38"/>
        <v>11040</v>
      </c>
      <c r="R272" s="86"/>
      <c r="S272" s="86"/>
      <c r="T272" s="7"/>
      <c r="U272" s="8"/>
      <c r="V272" s="8"/>
      <c r="W272" s="50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 spans="1:35" ht="17.25">
      <c r="A273" s="138">
        <v>44455</v>
      </c>
      <c r="B273" s="59"/>
      <c r="C273" s="148"/>
      <c r="D273" s="13">
        <v>283803015613</v>
      </c>
      <c r="E273" s="13" t="s">
        <v>221</v>
      </c>
      <c r="F273" s="13" t="s">
        <v>2</v>
      </c>
      <c r="G273" s="29">
        <v>13</v>
      </c>
      <c r="H273" s="139">
        <v>11.217599999999999</v>
      </c>
      <c r="I273" s="140">
        <v>36</v>
      </c>
      <c r="J273" s="62">
        <v>41</v>
      </c>
      <c r="K273" s="62">
        <v>38</v>
      </c>
      <c r="L273" s="62"/>
      <c r="M273" s="16">
        <v>470</v>
      </c>
      <c r="N273" s="86"/>
      <c r="O273" s="86"/>
      <c r="P273" s="86"/>
      <c r="Q273" s="86">
        <f t="shared" si="38"/>
        <v>6110</v>
      </c>
      <c r="R273" s="86"/>
      <c r="S273" s="86"/>
      <c r="T273" s="7"/>
      <c r="U273" s="8"/>
      <c r="V273" s="8"/>
      <c r="W273" s="50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 spans="1:35" ht="17.25">
      <c r="A274" s="138">
        <v>44455</v>
      </c>
      <c r="B274" s="59"/>
      <c r="C274" s="148"/>
      <c r="D274" s="13">
        <v>283803836370</v>
      </c>
      <c r="E274" s="13" t="s">
        <v>222</v>
      </c>
      <c r="F274" s="13" t="s">
        <v>2</v>
      </c>
      <c r="G274" s="29">
        <v>26</v>
      </c>
      <c r="H274" s="139">
        <v>22.704000000000001</v>
      </c>
      <c r="I274" s="140">
        <v>43</v>
      </c>
      <c r="J274" s="62">
        <v>60</v>
      </c>
      <c r="K274" s="62">
        <v>44</v>
      </c>
      <c r="L274" s="62"/>
      <c r="M274" s="16">
        <v>460</v>
      </c>
      <c r="N274" s="86"/>
      <c r="O274" s="86"/>
      <c r="P274" s="86"/>
      <c r="Q274" s="86">
        <f t="shared" si="38"/>
        <v>11960</v>
      </c>
      <c r="R274" s="86"/>
      <c r="S274" s="86"/>
      <c r="T274" s="7"/>
      <c r="U274" s="8"/>
      <c r="V274" s="8"/>
      <c r="W274" s="50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 spans="1:35" ht="17.25">
      <c r="A275" s="138">
        <v>44455</v>
      </c>
      <c r="B275" s="59"/>
      <c r="C275" s="147"/>
      <c r="D275" s="13">
        <v>283849017592</v>
      </c>
      <c r="E275" s="13" t="s">
        <v>223</v>
      </c>
      <c r="F275" s="13" t="s">
        <v>4</v>
      </c>
      <c r="G275" s="145">
        <v>35</v>
      </c>
      <c r="H275" s="139">
        <v>28.32</v>
      </c>
      <c r="I275" s="140">
        <v>59</v>
      </c>
      <c r="J275" s="62">
        <v>48</v>
      </c>
      <c r="K275" s="62">
        <v>50</v>
      </c>
      <c r="L275" s="86"/>
      <c r="M275" s="16">
        <v>560</v>
      </c>
      <c r="N275" s="86"/>
      <c r="O275" s="86"/>
      <c r="P275" s="86"/>
      <c r="Q275" s="86">
        <f t="shared" si="38"/>
        <v>19600</v>
      </c>
      <c r="R275" s="86"/>
      <c r="S275" s="86"/>
      <c r="T275" s="7"/>
      <c r="U275" s="8"/>
      <c r="V275" s="8"/>
      <c r="W275" s="50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 spans="1:35" ht="17.25">
      <c r="A276" s="138">
        <v>44455</v>
      </c>
      <c r="B276" s="59"/>
      <c r="C276" s="147"/>
      <c r="D276" s="13">
        <v>283848883625</v>
      </c>
      <c r="E276" s="13" t="s">
        <v>223</v>
      </c>
      <c r="F276" s="13" t="s">
        <v>4</v>
      </c>
      <c r="G276" s="145">
        <v>24</v>
      </c>
      <c r="H276" s="139">
        <v>20.64</v>
      </c>
      <c r="I276" s="140">
        <v>60</v>
      </c>
      <c r="J276" s="62">
        <v>40</v>
      </c>
      <c r="K276" s="62">
        <v>43</v>
      </c>
      <c r="L276" s="62"/>
      <c r="M276" s="16">
        <v>560</v>
      </c>
      <c r="N276" s="86"/>
      <c r="O276" s="86"/>
      <c r="P276" s="86"/>
      <c r="Q276" s="86">
        <f t="shared" si="38"/>
        <v>13440</v>
      </c>
      <c r="R276" s="86"/>
      <c r="S276" s="86"/>
      <c r="T276" s="7"/>
      <c r="U276" s="8"/>
      <c r="V276" s="8"/>
      <c r="W276" s="50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 spans="1:35" ht="17.25">
      <c r="A277" s="138">
        <v>44455</v>
      </c>
      <c r="B277" s="59"/>
      <c r="C277" s="144"/>
      <c r="D277" s="13">
        <v>283800349323</v>
      </c>
      <c r="E277" s="13" t="s">
        <v>224</v>
      </c>
      <c r="F277" s="13" t="s">
        <v>8</v>
      </c>
      <c r="G277" s="29">
        <v>21</v>
      </c>
      <c r="H277" s="139">
        <v>17.632000000000001</v>
      </c>
      <c r="I277" s="140">
        <v>40</v>
      </c>
      <c r="J277" s="62">
        <v>58</v>
      </c>
      <c r="K277" s="62">
        <v>38</v>
      </c>
      <c r="L277" s="62"/>
      <c r="M277" s="16">
        <v>560</v>
      </c>
      <c r="N277" s="86"/>
      <c r="O277" s="86"/>
      <c r="P277" s="86"/>
      <c r="Q277" s="86">
        <f t="shared" si="38"/>
        <v>11760</v>
      </c>
      <c r="R277" s="86"/>
      <c r="S277" s="86"/>
      <c r="T277" s="7"/>
      <c r="U277" s="8"/>
      <c r="V277" s="8"/>
      <c r="W277" s="50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 spans="1:35" ht="17.25">
      <c r="A278" s="138">
        <v>44455</v>
      </c>
      <c r="B278" s="59"/>
      <c r="C278" s="144"/>
      <c r="D278" s="13">
        <v>283800194386</v>
      </c>
      <c r="E278" s="13" t="s">
        <v>225</v>
      </c>
      <c r="F278" s="13" t="s">
        <v>8</v>
      </c>
      <c r="G278" s="29">
        <v>11</v>
      </c>
      <c r="H278" s="139">
        <v>8.9855999999999998</v>
      </c>
      <c r="I278" s="140">
        <v>36</v>
      </c>
      <c r="J278" s="62">
        <v>52</v>
      </c>
      <c r="K278" s="62">
        <v>24</v>
      </c>
      <c r="L278" s="62"/>
      <c r="M278" s="16">
        <v>570</v>
      </c>
      <c r="N278" s="86"/>
      <c r="O278" s="86"/>
      <c r="P278" s="86"/>
      <c r="Q278" s="86">
        <f t="shared" si="38"/>
        <v>6270</v>
      </c>
      <c r="R278" s="86"/>
      <c r="S278" s="86"/>
      <c r="T278" s="7"/>
      <c r="U278" s="8"/>
      <c r="V278" s="8"/>
      <c r="W278" s="50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 spans="1:35" ht="17.25">
      <c r="A279" s="138">
        <v>44455</v>
      </c>
      <c r="B279" s="59"/>
      <c r="C279" s="147"/>
      <c r="D279" s="13">
        <v>283812882639</v>
      </c>
      <c r="E279" s="13" t="s">
        <v>226</v>
      </c>
      <c r="F279" s="13" t="s">
        <v>4</v>
      </c>
      <c r="G279" s="145">
        <v>18</v>
      </c>
      <c r="H279" s="139">
        <v>17.63</v>
      </c>
      <c r="I279" s="140">
        <v>82</v>
      </c>
      <c r="J279" s="62">
        <v>43</v>
      </c>
      <c r="K279" s="62">
        <v>25</v>
      </c>
      <c r="L279" s="86"/>
      <c r="M279" s="16">
        <v>570</v>
      </c>
      <c r="N279" s="86"/>
      <c r="O279" s="86"/>
      <c r="P279" s="86"/>
      <c r="Q279" s="86">
        <f t="shared" si="38"/>
        <v>10260</v>
      </c>
      <c r="R279" s="86"/>
      <c r="S279" s="86"/>
      <c r="T279" s="7"/>
      <c r="U279" s="8"/>
      <c r="V279" s="8"/>
      <c r="W279" s="50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 spans="1:35" ht="17.25">
      <c r="A280" s="138">
        <v>44455</v>
      </c>
      <c r="B280" s="59"/>
      <c r="C280" s="148"/>
      <c r="D280" s="13">
        <v>283804341707</v>
      </c>
      <c r="E280" s="13" t="s">
        <v>227</v>
      </c>
      <c r="F280" s="13" t="s">
        <v>96</v>
      </c>
      <c r="G280" s="29">
        <v>19</v>
      </c>
      <c r="H280" s="139">
        <v>15.952999999999999</v>
      </c>
      <c r="I280" s="140">
        <v>53</v>
      </c>
      <c r="J280" s="62">
        <v>43</v>
      </c>
      <c r="K280" s="62">
        <v>35</v>
      </c>
      <c r="L280" s="86"/>
      <c r="M280" s="16">
        <v>490</v>
      </c>
      <c r="N280" s="86"/>
      <c r="O280" s="86"/>
      <c r="P280" s="86"/>
      <c r="Q280" s="86">
        <f t="shared" si="38"/>
        <v>9310</v>
      </c>
      <c r="R280" s="86"/>
      <c r="S280" s="86"/>
      <c r="T280" s="7"/>
      <c r="U280" s="8"/>
      <c r="V280" s="8"/>
      <c r="W280" s="50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 spans="1:35" ht="17.25">
      <c r="A281" s="138">
        <v>44455</v>
      </c>
      <c r="B281" s="59"/>
      <c r="C281" s="144"/>
      <c r="D281" s="13">
        <v>283812579119</v>
      </c>
      <c r="E281" s="13" t="s">
        <v>228</v>
      </c>
      <c r="F281" s="13" t="s">
        <v>229</v>
      </c>
      <c r="G281" s="29">
        <v>29</v>
      </c>
      <c r="H281" s="139">
        <v>15.897600000000001</v>
      </c>
      <c r="I281" s="140">
        <v>46</v>
      </c>
      <c r="J281" s="62">
        <v>36</v>
      </c>
      <c r="K281" s="141">
        <v>48</v>
      </c>
      <c r="L281" s="141"/>
      <c r="M281" s="16">
        <v>570</v>
      </c>
      <c r="N281" s="86"/>
      <c r="O281" s="86"/>
      <c r="P281" s="86"/>
      <c r="Q281" s="86">
        <f t="shared" si="38"/>
        <v>16530</v>
      </c>
      <c r="R281" s="86"/>
      <c r="S281" s="86"/>
      <c r="T281" s="7"/>
      <c r="U281" s="8"/>
      <c r="V281" s="8"/>
      <c r="W281" s="50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 spans="1:35" ht="17.25">
      <c r="A282" s="138">
        <v>44455</v>
      </c>
      <c r="B282" s="59"/>
      <c r="C282" s="128"/>
      <c r="D282" s="13">
        <v>283848060872</v>
      </c>
      <c r="E282" s="13" t="s">
        <v>230</v>
      </c>
      <c r="F282" s="13" t="s">
        <v>96</v>
      </c>
      <c r="G282" s="145">
        <v>15</v>
      </c>
      <c r="H282" s="139">
        <v>14.63</v>
      </c>
      <c r="I282" s="140">
        <v>35</v>
      </c>
      <c r="J282" s="62">
        <v>55</v>
      </c>
      <c r="K282" s="62">
        <v>38</v>
      </c>
      <c r="L282" s="62"/>
      <c r="M282" s="16">
        <v>490</v>
      </c>
      <c r="N282" s="86"/>
      <c r="O282" s="86"/>
      <c r="P282" s="86"/>
      <c r="Q282" s="86">
        <f t="shared" si="38"/>
        <v>7350</v>
      </c>
      <c r="R282" s="86"/>
      <c r="S282" s="86"/>
      <c r="T282" s="7"/>
      <c r="U282" s="8"/>
      <c r="V282" s="8"/>
      <c r="W282" s="50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 spans="1:35" ht="17.25">
      <c r="A283" s="138">
        <v>44455</v>
      </c>
      <c r="B283" s="59"/>
      <c r="C283" s="147"/>
      <c r="D283" s="13">
        <v>283848168372</v>
      </c>
      <c r="E283" s="13" t="s">
        <v>230</v>
      </c>
      <c r="F283" s="13" t="s">
        <v>96</v>
      </c>
      <c r="G283" s="145">
        <v>15</v>
      </c>
      <c r="H283" s="139">
        <v>12.1524</v>
      </c>
      <c r="I283" s="140">
        <v>38</v>
      </c>
      <c r="J283" s="62">
        <v>41</v>
      </c>
      <c r="K283" s="62">
        <v>39</v>
      </c>
      <c r="L283" s="86"/>
      <c r="M283" s="16">
        <v>490</v>
      </c>
      <c r="N283" s="86"/>
      <c r="O283" s="86"/>
      <c r="P283" s="86"/>
      <c r="Q283" s="86">
        <f t="shared" si="38"/>
        <v>7350</v>
      </c>
      <c r="R283" s="86"/>
      <c r="S283" s="86"/>
      <c r="T283" s="7"/>
      <c r="U283" s="8"/>
      <c r="V283" s="8"/>
      <c r="W283" s="50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 spans="1:35" ht="17.25">
      <c r="A284" s="138">
        <v>44455</v>
      </c>
      <c r="B284" s="59"/>
      <c r="C284" s="144"/>
      <c r="D284" s="13">
        <v>283800171341</v>
      </c>
      <c r="E284" s="13" t="s">
        <v>231</v>
      </c>
      <c r="F284" s="13" t="s">
        <v>4</v>
      </c>
      <c r="G284" s="29">
        <v>13</v>
      </c>
      <c r="H284" s="139">
        <v>12.297599999999999</v>
      </c>
      <c r="I284" s="140">
        <v>61</v>
      </c>
      <c r="J284" s="62">
        <v>42</v>
      </c>
      <c r="K284" s="62">
        <v>24</v>
      </c>
      <c r="L284" s="86"/>
      <c r="M284" s="16">
        <v>570</v>
      </c>
      <c r="N284" s="86"/>
      <c r="O284" s="86"/>
      <c r="P284" s="86"/>
      <c r="Q284" s="86">
        <f t="shared" si="38"/>
        <v>7410</v>
      </c>
      <c r="R284" s="86"/>
      <c r="S284" s="86"/>
      <c r="T284" s="7"/>
      <c r="U284" s="8"/>
      <c r="V284" s="8"/>
      <c r="W284" s="50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 spans="1:35" ht="17.25">
      <c r="A285" s="138">
        <v>44455</v>
      </c>
      <c r="B285" s="59"/>
      <c r="C285" s="144"/>
      <c r="D285" s="13">
        <v>283800361493</v>
      </c>
      <c r="E285" s="13" t="s">
        <v>232</v>
      </c>
      <c r="F285" s="13" t="s">
        <v>4</v>
      </c>
      <c r="G285" s="29">
        <v>18</v>
      </c>
      <c r="H285" s="139">
        <v>13.327999999999999</v>
      </c>
      <c r="I285" s="140">
        <v>34</v>
      </c>
      <c r="J285" s="62">
        <v>49</v>
      </c>
      <c r="K285" s="62">
        <v>40</v>
      </c>
      <c r="L285" s="86"/>
      <c r="M285" s="16">
        <v>570</v>
      </c>
      <c r="N285" s="86"/>
      <c r="O285" s="86"/>
      <c r="P285" s="86"/>
      <c r="Q285" s="86">
        <f t="shared" si="38"/>
        <v>10260</v>
      </c>
      <c r="R285" s="86"/>
      <c r="S285" s="86"/>
      <c r="T285" s="7"/>
      <c r="U285" s="8"/>
      <c r="V285" s="8"/>
      <c r="W285" s="50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 spans="1:35" ht="17.25">
      <c r="A286" s="138">
        <v>44455</v>
      </c>
      <c r="B286" s="59"/>
      <c r="C286" s="144"/>
      <c r="D286" s="13">
        <v>283799607085</v>
      </c>
      <c r="E286" s="13" t="s">
        <v>232</v>
      </c>
      <c r="F286" s="13" t="s">
        <v>4</v>
      </c>
      <c r="G286" s="29">
        <v>26</v>
      </c>
      <c r="H286" s="139">
        <v>17.48</v>
      </c>
      <c r="I286" s="140">
        <v>38</v>
      </c>
      <c r="J286" s="62">
        <v>46</v>
      </c>
      <c r="K286" s="62">
        <v>50</v>
      </c>
      <c r="L286" s="86"/>
      <c r="M286" s="16">
        <v>560</v>
      </c>
      <c r="N286" s="86"/>
      <c r="O286" s="86"/>
      <c r="P286" s="86"/>
      <c r="Q286" s="86">
        <f t="shared" si="38"/>
        <v>14560</v>
      </c>
      <c r="R286" s="86"/>
      <c r="S286" s="86"/>
      <c r="T286" s="7"/>
      <c r="U286" s="8"/>
      <c r="V286" s="8"/>
      <c r="W286" s="50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 spans="1:35" ht="17.25">
      <c r="A287" s="138">
        <v>44455</v>
      </c>
      <c r="B287" s="59"/>
      <c r="C287" s="147"/>
      <c r="D287" s="13">
        <v>283848124719</v>
      </c>
      <c r="E287" s="13" t="s">
        <v>233</v>
      </c>
      <c r="F287" s="13" t="s">
        <v>4</v>
      </c>
      <c r="G287" s="145">
        <v>12</v>
      </c>
      <c r="H287" s="139">
        <v>10.214399999999999</v>
      </c>
      <c r="I287" s="140">
        <v>38</v>
      </c>
      <c r="J287" s="62">
        <v>42</v>
      </c>
      <c r="K287" s="62">
        <v>32</v>
      </c>
      <c r="L287" s="86"/>
      <c r="M287" s="16">
        <v>570</v>
      </c>
      <c r="N287" s="86"/>
      <c r="O287" s="86"/>
      <c r="P287" s="86"/>
      <c r="Q287" s="86">
        <f t="shared" si="38"/>
        <v>6840</v>
      </c>
      <c r="R287" s="86"/>
      <c r="S287" s="86"/>
      <c r="T287" s="7"/>
      <c r="U287" s="8"/>
      <c r="V287" s="8"/>
      <c r="W287" s="50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 spans="1:35" ht="17.25">
      <c r="A288" s="138">
        <v>44455</v>
      </c>
      <c r="B288" s="59"/>
      <c r="C288" s="144"/>
      <c r="D288" s="13">
        <v>283798954932</v>
      </c>
      <c r="E288" s="13" t="s">
        <v>234</v>
      </c>
      <c r="F288" s="13" t="s">
        <v>4</v>
      </c>
      <c r="G288" s="29">
        <v>24</v>
      </c>
      <c r="H288" s="139">
        <v>13.912000000000001</v>
      </c>
      <c r="I288" s="140">
        <v>47</v>
      </c>
      <c r="J288" s="62">
        <v>37</v>
      </c>
      <c r="K288" s="62">
        <v>40</v>
      </c>
      <c r="L288" s="86"/>
      <c r="M288" s="16">
        <v>560</v>
      </c>
      <c r="N288" s="86"/>
      <c r="O288" s="86"/>
      <c r="P288" s="86"/>
      <c r="Q288" s="86">
        <f t="shared" si="38"/>
        <v>13440</v>
      </c>
      <c r="R288" s="86"/>
      <c r="S288" s="86"/>
      <c r="T288" s="7"/>
      <c r="U288" s="8"/>
      <c r="V288" s="8"/>
      <c r="W288" s="50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 spans="1:35" s="153" customFormat="1" ht="17.25">
      <c r="A289" s="149">
        <v>44455</v>
      </c>
      <c r="B289" s="64"/>
      <c r="C289" s="147" t="s">
        <v>15</v>
      </c>
      <c r="D289" s="13">
        <v>283946171254</v>
      </c>
      <c r="E289" s="13" t="s">
        <v>235</v>
      </c>
      <c r="F289" s="13" t="s">
        <v>8</v>
      </c>
      <c r="G289" s="150">
        <v>18</v>
      </c>
      <c r="H289" s="151">
        <v>14.6944</v>
      </c>
      <c r="I289" s="152">
        <v>56</v>
      </c>
      <c r="J289" s="152">
        <v>41</v>
      </c>
      <c r="K289" s="152">
        <v>32</v>
      </c>
      <c r="L289" s="153" t="s">
        <v>236</v>
      </c>
      <c r="M289" s="154"/>
      <c r="N289" s="155"/>
      <c r="O289" s="155"/>
      <c r="P289" s="155"/>
      <c r="Q289" s="86">
        <f>570*G289</f>
        <v>10260</v>
      </c>
      <c r="R289" s="155"/>
      <c r="S289" s="155"/>
      <c r="T289" s="7"/>
      <c r="U289" s="155"/>
      <c r="V289" s="155"/>
      <c r="W289" s="155"/>
      <c r="X289" s="155"/>
      <c r="Y289" s="155"/>
      <c r="Z289" s="155"/>
      <c r="AA289" s="155"/>
      <c r="AB289" s="155"/>
      <c r="AC289" s="155"/>
      <c r="AD289" s="155"/>
      <c r="AE289" s="155"/>
      <c r="AF289" s="155"/>
      <c r="AG289" s="155"/>
      <c r="AH289" s="155"/>
      <c r="AI289" s="155"/>
    </row>
    <row r="290" spans="1:35" ht="17.25">
      <c r="A290" s="138">
        <v>44455</v>
      </c>
      <c r="B290" s="59"/>
      <c r="C290" s="128" t="s">
        <v>15</v>
      </c>
      <c r="D290" s="13">
        <v>283847994950</v>
      </c>
      <c r="E290" s="13" t="s">
        <v>237</v>
      </c>
      <c r="F290" s="13" t="s">
        <v>4</v>
      </c>
      <c r="G290" s="145">
        <v>12</v>
      </c>
      <c r="H290" s="139">
        <v>10.404400000000001</v>
      </c>
      <c r="I290" s="140">
        <v>37</v>
      </c>
      <c r="J290" s="62">
        <v>38</v>
      </c>
      <c r="K290" s="62">
        <v>37</v>
      </c>
      <c r="L290" s="86"/>
      <c r="M290" s="16">
        <v>570</v>
      </c>
      <c r="N290" s="86"/>
      <c r="O290" s="86"/>
      <c r="P290" s="86"/>
      <c r="Q290" s="86">
        <f t="shared" si="38"/>
        <v>6840</v>
      </c>
      <c r="R290" s="86"/>
      <c r="S290" s="86"/>
      <c r="T290" s="7"/>
      <c r="U290" s="8"/>
      <c r="V290" s="8"/>
      <c r="W290" s="50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 spans="1:35" ht="17.25">
      <c r="A291" s="138">
        <v>44455</v>
      </c>
      <c r="B291" s="59"/>
      <c r="C291" s="128"/>
      <c r="D291" s="13"/>
      <c r="E291" s="13"/>
      <c r="F291" s="13"/>
      <c r="G291" s="145"/>
      <c r="H291" s="139"/>
      <c r="I291" s="140"/>
      <c r="J291" s="62"/>
      <c r="K291" s="62"/>
      <c r="L291" s="86"/>
      <c r="M291" s="16"/>
      <c r="N291" s="86"/>
      <c r="O291" s="86"/>
      <c r="P291" s="86"/>
      <c r="Q291" s="86">
        <v>1000</v>
      </c>
      <c r="R291" s="86"/>
      <c r="S291" s="86"/>
      <c r="T291" s="7"/>
      <c r="U291" s="8"/>
      <c r="V291" s="8"/>
      <c r="W291" s="50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</row>
    <row r="292" spans="1:35" ht="17.25">
      <c r="A292" s="138">
        <v>44455</v>
      </c>
      <c r="B292" s="59"/>
      <c r="C292" s="144"/>
      <c r="D292" s="13">
        <v>283798452557</v>
      </c>
      <c r="E292" s="13" t="s">
        <v>238</v>
      </c>
      <c r="F292" s="13" t="s">
        <v>4</v>
      </c>
      <c r="G292" s="29">
        <v>26</v>
      </c>
      <c r="H292" s="139">
        <v>23.65</v>
      </c>
      <c r="I292" s="140">
        <v>50</v>
      </c>
      <c r="J292" s="62">
        <v>55</v>
      </c>
      <c r="K292" s="62">
        <v>43</v>
      </c>
      <c r="L292" s="86"/>
      <c r="M292" s="16">
        <v>560</v>
      </c>
      <c r="N292" s="86"/>
      <c r="O292" s="86"/>
      <c r="P292" s="86"/>
      <c r="Q292" s="86">
        <f t="shared" si="38"/>
        <v>14560</v>
      </c>
      <c r="R292" s="86"/>
      <c r="S292" s="86"/>
      <c r="T292" s="7"/>
      <c r="U292" s="8"/>
      <c r="V292" s="8"/>
      <c r="W292" s="50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</row>
    <row r="293" spans="1:35" ht="17.25">
      <c r="A293" s="138">
        <v>44455</v>
      </c>
      <c r="B293" s="59"/>
      <c r="C293" s="128"/>
      <c r="D293" s="13">
        <v>283848784022</v>
      </c>
      <c r="E293" s="13" t="s">
        <v>239</v>
      </c>
      <c r="F293" s="13" t="s">
        <v>96</v>
      </c>
      <c r="G293" s="145">
        <v>18</v>
      </c>
      <c r="H293" s="139">
        <v>15.04</v>
      </c>
      <c r="I293" s="140">
        <v>40</v>
      </c>
      <c r="J293" s="62">
        <v>47</v>
      </c>
      <c r="K293" s="62">
        <v>40</v>
      </c>
      <c r="L293" s="86"/>
      <c r="M293" s="16">
        <v>490</v>
      </c>
      <c r="N293" s="86"/>
      <c r="O293" s="86"/>
      <c r="P293" s="86"/>
      <c r="Q293" s="86">
        <f t="shared" si="38"/>
        <v>8820</v>
      </c>
      <c r="R293" s="86"/>
      <c r="S293" s="86"/>
      <c r="T293" s="7"/>
      <c r="U293" s="8"/>
      <c r="V293" s="8"/>
      <c r="W293" s="50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</row>
    <row r="294" spans="1:35" ht="17.25">
      <c r="A294" s="138">
        <v>44455</v>
      </c>
      <c r="B294" s="59"/>
      <c r="C294" s="128"/>
      <c r="D294" s="13">
        <v>283848813684</v>
      </c>
      <c r="E294" s="13" t="s">
        <v>239</v>
      </c>
      <c r="F294" s="13" t="s">
        <v>96</v>
      </c>
      <c r="G294" s="145">
        <v>21</v>
      </c>
      <c r="H294" s="139">
        <v>14.601599999999999</v>
      </c>
      <c r="I294" s="140">
        <v>48</v>
      </c>
      <c r="J294" s="62">
        <v>39</v>
      </c>
      <c r="K294" s="62">
        <v>39</v>
      </c>
      <c r="L294" s="86"/>
      <c r="M294" s="16">
        <v>480</v>
      </c>
      <c r="N294" s="86"/>
      <c r="O294" s="86"/>
      <c r="P294" s="86"/>
      <c r="Q294" s="86">
        <f t="shared" si="38"/>
        <v>10080</v>
      </c>
      <c r="R294" s="86"/>
      <c r="S294" s="86"/>
      <c r="T294" s="7"/>
      <c r="U294" s="8"/>
      <c r="V294" s="8"/>
      <c r="W294" s="50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</row>
    <row r="295" spans="1:35" ht="17.25">
      <c r="A295" s="138">
        <v>44455</v>
      </c>
      <c r="B295" s="59"/>
      <c r="C295" s="147"/>
      <c r="D295" s="13">
        <v>283812351886</v>
      </c>
      <c r="E295" s="13" t="s">
        <v>240</v>
      </c>
      <c r="F295" s="13" t="s">
        <v>25</v>
      </c>
      <c r="G295" s="145">
        <v>14</v>
      </c>
      <c r="H295" s="139">
        <v>12.8</v>
      </c>
      <c r="I295" s="140">
        <v>40</v>
      </c>
      <c r="J295" s="62">
        <v>40</v>
      </c>
      <c r="K295" s="62">
        <v>40</v>
      </c>
      <c r="L295" s="62"/>
      <c r="M295" s="16">
        <v>570</v>
      </c>
      <c r="N295" s="86"/>
      <c r="O295" s="86"/>
      <c r="P295" s="86"/>
      <c r="Q295" s="86">
        <f t="shared" si="38"/>
        <v>7980</v>
      </c>
      <c r="R295" s="86"/>
      <c r="S295" s="86"/>
      <c r="T295" s="7"/>
      <c r="U295" s="8"/>
      <c r="V295" s="8"/>
      <c r="W295" s="50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</row>
    <row r="296" spans="1:35" ht="17.25">
      <c r="A296" s="138">
        <v>44455</v>
      </c>
      <c r="B296" s="59"/>
      <c r="C296" s="144"/>
      <c r="D296" s="13">
        <v>283800340337</v>
      </c>
      <c r="E296" s="13" t="s">
        <v>241</v>
      </c>
      <c r="F296" s="13" t="s">
        <v>4</v>
      </c>
      <c r="G296" s="29">
        <v>21</v>
      </c>
      <c r="H296" s="139">
        <v>18.781199999999998</v>
      </c>
      <c r="I296" s="140">
        <v>47</v>
      </c>
      <c r="J296" s="62">
        <v>54</v>
      </c>
      <c r="K296" s="62">
        <v>37</v>
      </c>
      <c r="L296" s="62"/>
      <c r="M296" s="16">
        <v>560</v>
      </c>
      <c r="N296" s="86"/>
      <c r="O296" s="86"/>
      <c r="P296" s="86"/>
      <c r="Q296" s="86">
        <f t="shared" si="38"/>
        <v>11760</v>
      </c>
      <c r="R296" s="86"/>
      <c r="S296" s="86"/>
      <c r="T296" s="7"/>
      <c r="U296" s="8"/>
      <c r="V296" s="8"/>
      <c r="W296" s="50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</row>
    <row r="297" spans="1:35" ht="17.25">
      <c r="A297" s="138">
        <v>44455</v>
      </c>
      <c r="B297" s="59"/>
      <c r="C297" s="144"/>
      <c r="D297" s="13">
        <v>283799719600</v>
      </c>
      <c r="E297" s="13" t="s">
        <v>155</v>
      </c>
      <c r="F297" s="13" t="s">
        <v>25</v>
      </c>
      <c r="G297" s="29">
        <v>29</v>
      </c>
      <c r="H297" s="139">
        <v>23.696400000000001</v>
      </c>
      <c r="I297" s="140">
        <v>98</v>
      </c>
      <c r="J297" s="62">
        <v>31</v>
      </c>
      <c r="K297" s="62">
        <v>39</v>
      </c>
      <c r="L297" s="86"/>
      <c r="M297" s="16">
        <v>560</v>
      </c>
      <c r="N297" s="86"/>
      <c r="O297" s="86"/>
      <c r="P297" s="86"/>
      <c r="Q297" s="86">
        <f t="shared" si="38"/>
        <v>16240</v>
      </c>
      <c r="R297" s="86"/>
      <c r="S297" s="86"/>
      <c r="T297" s="7"/>
      <c r="U297" s="8"/>
      <c r="V297" s="8"/>
      <c r="W297" s="50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</row>
    <row r="298" spans="1:35" ht="17.25">
      <c r="A298" s="138">
        <v>44455</v>
      </c>
      <c r="B298" s="59"/>
      <c r="C298" s="147"/>
      <c r="D298" s="13">
        <v>283848820745</v>
      </c>
      <c r="E298" s="13" t="s">
        <v>239</v>
      </c>
      <c r="F298" s="13" t="s">
        <v>96</v>
      </c>
      <c r="G298" s="145">
        <v>17</v>
      </c>
      <c r="H298" s="139">
        <v>14.664</v>
      </c>
      <c r="I298" s="140">
        <v>47</v>
      </c>
      <c r="J298" s="62">
        <v>40</v>
      </c>
      <c r="K298" s="62">
        <v>39</v>
      </c>
      <c r="L298" s="62"/>
      <c r="M298" s="16">
        <v>490</v>
      </c>
      <c r="N298" s="86"/>
      <c r="O298" s="86"/>
      <c r="P298" s="86"/>
      <c r="Q298" s="86">
        <f t="shared" si="38"/>
        <v>8330</v>
      </c>
      <c r="R298" s="86"/>
      <c r="S298" s="86"/>
      <c r="T298" s="7"/>
      <c r="U298" s="8"/>
      <c r="V298" s="8"/>
      <c r="W298" s="50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</row>
    <row r="299" spans="1:35" ht="17.25">
      <c r="A299" s="138">
        <v>44455</v>
      </c>
      <c r="B299" s="59"/>
      <c r="C299" s="144"/>
      <c r="D299" s="13">
        <v>283798747740</v>
      </c>
      <c r="E299" s="13" t="s">
        <v>242</v>
      </c>
      <c r="F299" s="13" t="s">
        <v>4</v>
      </c>
      <c r="G299" s="29">
        <v>21</v>
      </c>
      <c r="H299" s="139">
        <v>15.36</v>
      </c>
      <c r="I299" s="140">
        <v>40</v>
      </c>
      <c r="J299" s="62">
        <v>48</v>
      </c>
      <c r="K299" s="62">
        <v>40</v>
      </c>
      <c r="L299" s="86"/>
      <c r="M299" s="16">
        <v>560</v>
      </c>
      <c r="N299" s="86"/>
      <c r="O299" s="86"/>
      <c r="P299" s="86"/>
      <c r="Q299" s="86">
        <f t="shared" si="38"/>
        <v>11760</v>
      </c>
      <c r="R299" s="86"/>
      <c r="S299" s="86"/>
      <c r="T299" s="7"/>
      <c r="U299" s="8"/>
      <c r="V299" s="8"/>
      <c r="W299" s="50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</row>
    <row r="300" spans="1:35" ht="17.25">
      <c r="A300" s="138">
        <v>44455</v>
      </c>
      <c r="B300" s="59"/>
      <c r="C300" s="147"/>
      <c r="D300" s="13">
        <v>283848292314</v>
      </c>
      <c r="E300" s="13" t="s">
        <v>204</v>
      </c>
      <c r="F300" s="13" t="s">
        <v>4</v>
      </c>
      <c r="G300" s="145">
        <v>26</v>
      </c>
      <c r="H300" s="139">
        <v>25.739799999999999</v>
      </c>
      <c r="I300" s="140">
        <v>73</v>
      </c>
      <c r="J300" s="62">
        <v>41</v>
      </c>
      <c r="K300" s="62">
        <v>43</v>
      </c>
      <c r="L300" s="86"/>
      <c r="M300" s="16">
        <v>560</v>
      </c>
      <c r="N300" s="86"/>
      <c r="O300" s="86"/>
      <c r="P300" s="86"/>
      <c r="Q300" s="86">
        <f t="shared" si="38"/>
        <v>14560</v>
      </c>
      <c r="R300" s="86"/>
      <c r="S300" s="86"/>
      <c r="T300" s="7"/>
      <c r="U300" s="8"/>
      <c r="V300" s="8"/>
      <c r="W300" s="50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</row>
    <row r="301" spans="1:35" ht="17.25">
      <c r="A301" s="138">
        <v>44455</v>
      </c>
      <c r="B301" s="59"/>
      <c r="C301" s="144"/>
      <c r="D301" s="13">
        <v>283800146400</v>
      </c>
      <c r="E301" s="13" t="s">
        <v>242</v>
      </c>
      <c r="F301" s="13" t="s">
        <v>4</v>
      </c>
      <c r="G301" s="29">
        <v>18</v>
      </c>
      <c r="H301" s="139">
        <v>14.4</v>
      </c>
      <c r="I301" s="140">
        <v>40</v>
      </c>
      <c r="J301" s="62">
        <v>45</v>
      </c>
      <c r="K301" s="62">
        <v>40</v>
      </c>
      <c r="L301" s="86"/>
      <c r="M301" s="16">
        <v>570</v>
      </c>
      <c r="N301" s="86"/>
      <c r="O301" s="86"/>
      <c r="P301" s="86"/>
      <c r="Q301" s="86">
        <f t="shared" si="38"/>
        <v>10260</v>
      </c>
      <c r="R301" s="86"/>
      <c r="S301" s="86"/>
      <c r="T301" s="7"/>
      <c r="U301" s="8"/>
      <c r="V301" s="8"/>
      <c r="W301" s="50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</row>
    <row r="302" spans="1:35" ht="17.25">
      <c r="A302" s="138">
        <v>44455</v>
      </c>
      <c r="B302" s="59"/>
      <c r="C302" s="144"/>
      <c r="D302" s="13">
        <v>283799245968</v>
      </c>
      <c r="E302" s="13" t="s">
        <v>243</v>
      </c>
      <c r="F302" s="13" t="s">
        <v>4</v>
      </c>
      <c r="G302" s="29">
        <v>20</v>
      </c>
      <c r="H302" s="139">
        <v>12.831</v>
      </c>
      <c r="I302" s="140">
        <v>47</v>
      </c>
      <c r="J302" s="62">
        <v>35</v>
      </c>
      <c r="K302" s="62">
        <v>39</v>
      </c>
      <c r="L302" s="86"/>
      <c r="M302" s="16">
        <v>570</v>
      </c>
      <c r="N302" s="86"/>
      <c r="O302" s="86"/>
      <c r="P302" s="86"/>
      <c r="Q302" s="86">
        <f t="shared" si="38"/>
        <v>11400</v>
      </c>
      <c r="R302" s="86"/>
      <c r="S302" s="86"/>
      <c r="T302" s="7"/>
      <c r="U302" s="8"/>
      <c r="V302" s="8"/>
      <c r="W302" s="50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 spans="1:35" ht="17.25">
      <c r="A303" s="138">
        <v>44455</v>
      </c>
      <c r="B303" s="59"/>
      <c r="C303" s="147"/>
      <c r="D303" s="13">
        <v>283813425796</v>
      </c>
      <c r="E303" s="13" t="s">
        <v>244</v>
      </c>
      <c r="F303" s="13" t="s">
        <v>25</v>
      </c>
      <c r="G303" s="145">
        <v>11</v>
      </c>
      <c r="H303" s="139">
        <v>8.9760000000000009</v>
      </c>
      <c r="I303" s="140">
        <v>34</v>
      </c>
      <c r="J303" s="62">
        <v>44</v>
      </c>
      <c r="K303" s="62">
        <v>30</v>
      </c>
      <c r="L303" s="86"/>
      <c r="M303" s="16">
        <v>570</v>
      </c>
      <c r="N303" s="86"/>
      <c r="O303" s="86"/>
      <c r="P303" s="86"/>
      <c r="Q303" s="86">
        <f t="shared" si="38"/>
        <v>6270</v>
      </c>
      <c r="R303" s="86"/>
      <c r="S303" s="86"/>
      <c r="T303" s="7"/>
      <c r="U303" s="8"/>
      <c r="V303" s="8"/>
      <c r="W303" s="50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 spans="1:35" ht="17.25">
      <c r="A304" s="138">
        <v>44455</v>
      </c>
      <c r="B304" s="59"/>
      <c r="C304" s="144"/>
      <c r="D304" s="13">
        <v>283799925575</v>
      </c>
      <c r="E304" s="13" t="s">
        <v>187</v>
      </c>
      <c r="F304" s="13" t="s">
        <v>4</v>
      </c>
      <c r="G304" s="29">
        <v>48</v>
      </c>
      <c r="H304" s="139">
        <v>47.863199999999999</v>
      </c>
      <c r="I304" s="140">
        <v>49</v>
      </c>
      <c r="J304" s="62">
        <v>66</v>
      </c>
      <c r="K304" s="62">
        <v>74</v>
      </c>
      <c r="L304" s="86"/>
      <c r="M304" s="16">
        <v>560</v>
      </c>
      <c r="N304" s="86"/>
      <c r="O304" s="86"/>
      <c r="P304" s="86"/>
      <c r="Q304" s="86">
        <f t="shared" si="38"/>
        <v>26880</v>
      </c>
      <c r="R304" s="86"/>
      <c r="S304" s="86"/>
      <c r="T304" s="7"/>
      <c r="U304" s="8"/>
      <c r="V304" s="8"/>
      <c r="W304" s="50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 spans="1:35" ht="17.25">
      <c r="A305" s="138">
        <v>44455</v>
      </c>
      <c r="B305" s="59"/>
      <c r="C305" s="148" t="s">
        <v>15</v>
      </c>
      <c r="D305" s="13">
        <v>283800797153</v>
      </c>
      <c r="E305" s="13" t="s">
        <v>245</v>
      </c>
      <c r="F305" s="13" t="s">
        <v>4</v>
      </c>
      <c r="G305" s="29">
        <v>20</v>
      </c>
      <c r="H305" s="139">
        <v>16.236000000000001</v>
      </c>
      <c r="I305" s="140">
        <v>60</v>
      </c>
      <c r="J305" s="62">
        <v>41</v>
      </c>
      <c r="K305" s="62">
        <v>33</v>
      </c>
      <c r="L305" s="86"/>
      <c r="M305" s="16">
        <v>560</v>
      </c>
      <c r="N305" s="86"/>
      <c r="O305" s="86"/>
      <c r="P305" s="86"/>
      <c r="Q305" s="86">
        <f t="shared" si="38"/>
        <v>11200</v>
      </c>
      <c r="R305" s="86"/>
      <c r="S305" s="86"/>
      <c r="T305" s="7"/>
      <c r="U305" s="8"/>
      <c r="V305" s="8"/>
      <c r="W305" s="50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 spans="1:35" ht="17.25">
      <c r="A306" s="138">
        <v>44455</v>
      </c>
      <c r="B306" s="59"/>
      <c r="C306" s="148"/>
      <c r="D306" s="13"/>
      <c r="E306" s="13"/>
      <c r="F306" s="13"/>
      <c r="G306" s="29"/>
      <c r="H306" s="139"/>
      <c r="I306" s="140"/>
      <c r="J306" s="62"/>
      <c r="K306" s="62"/>
      <c r="L306" s="86"/>
      <c r="M306" s="16"/>
      <c r="N306" s="86"/>
      <c r="O306" s="86"/>
      <c r="P306" s="86"/>
      <c r="Q306" s="86">
        <v>500</v>
      </c>
      <c r="R306" s="86"/>
      <c r="S306" s="86"/>
      <c r="T306" s="7"/>
      <c r="U306" s="8"/>
      <c r="V306" s="8"/>
      <c r="W306" s="50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</row>
    <row r="307" spans="1:35" ht="17.25">
      <c r="A307" s="138">
        <v>44455</v>
      </c>
      <c r="B307" s="59"/>
      <c r="C307" s="144"/>
      <c r="D307" s="13">
        <v>283798829045</v>
      </c>
      <c r="E307" s="13" t="s">
        <v>246</v>
      </c>
      <c r="F307" s="13" t="s">
        <v>4</v>
      </c>
      <c r="G307" s="29">
        <v>23</v>
      </c>
      <c r="H307" s="139">
        <v>18.559999999999999</v>
      </c>
      <c r="I307" s="140">
        <v>40</v>
      </c>
      <c r="J307" s="62">
        <v>58</v>
      </c>
      <c r="K307" s="62">
        <v>40</v>
      </c>
      <c r="L307" s="86"/>
      <c r="M307" s="16">
        <v>560</v>
      </c>
      <c r="N307" s="86"/>
      <c r="O307" s="86"/>
      <c r="P307" s="86"/>
      <c r="Q307" s="86">
        <f t="shared" si="38"/>
        <v>12880</v>
      </c>
      <c r="R307" s="86"/>
      <c r="S307" s="86"/>
      <c r="T307" s="7"/>
      <c r="U307" s="8"/>
      <c r="V307" s="8"/>
      <c r="W307" s="50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</row>
    <row r="308" spans="1:35">
      <c r="A308" s="45"/>
      <c r="B308" s="45"/>
      <c r="C308" s="45"/>
      <c r="D308" s="45"/>
      <c r="E308" s="45"/>
      <c r="F308" s="45"/>
      <c r="G308" s="45"/>
      <c r="H308" s="107"/>
      <c r="I308" s="43"/>
      <c r="J308" s="44"/>
      <c r="K308" s="45"/>
      <c r="L308" s="45"/>
      <c r="M308" s="44"/>
      <c r="N308" s="45"/>
      <c r="O308" s="45"/>
      <c r="P308" s="45"/>
      <c r="Q308" s="45">
        <f>SUM(Q270:Q307)</f>
        <v>412430</v>
      </c>
      <c r="R308" s="45"/>
      <c r="S308" s="45"/>
      <c r="T308" s="7">
        <v>412430</v>
      </c>
      <c r="U308" s="45"/>
      <c r="V308" s="45"/>
      <c r="W308" s="45">
        <v>412430</v>
      </c>
      <c r="X308" s="45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</row>
    <row r="309" spans="1:35">
      <c r="A309" s="64"/>
      <c r="B309" s="64"/>
      <c r="C309" s="64"/>
      <c r="D309" s="64"/>
      <c r="E309" s="64"/>
      <c r="F309" s="64"/>
      <c r="G309" s="64"/>
      <c r="H309" s="111"/>
      <c r="I309" s="48"/>
      <c r="J309" s="49"/>
      <c r="K309" s="8"/>
      <c r="L309" s="8"/>
      <c r="M309" s="49"/>
      <c r="N309" s="8"/>
      <c r="O309" s="8"/>
      <c r="P309" s="8"/>
      <c r="T309" s="7"/>
      <c r="U309" s="8"/>
      <c r="V309" s="8"/>
      <c r="W309" s="50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</row>
    <row r="310" spans="1:35">
      <c r="A310" s="64"/>
      <c r="B310" s="64"/>
      <c r="C310" s="64"/>
      <c r="D310" s="64"/>
      <c r="E310" s="64"/>
      <c r="F310" s="64"/>
      <c r="G310" s="64"/>
      <c r="H310" s="111"/>
      <c r="I310" s="48"/>
      <c r="J310" s="49"/>
      <c r="K310" s="8"/>
      <c r="L310" s="8"/>
      <c r="M310" s="49"/>
      <c r="N310" s="8"/>
      <c r="O310" s="8"/>
      <c r="P310" s="8"/>
      <c r="T310" s="7"/>
      <c r="U310" s="8"/>
      <c r="V310" s="8"/>
      <c r="W310" s="50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</row>
    <row r="311" spans="1:35" ht="17.25">
      <c r="A311" s="138">
        <v>44456</v>
      </c>
      <c r="B311" s="59"/>
      <c r="C311" s="147"/>
      <c r="D311" s="13">
        <v>283851669644</v>
      </c>
      <c r="E311" s="13" t="s">
        <v>247</v>
      </c>
      <c r="F311" s="13" t="s">
        <v>96</v>
      </c>
      <c r="G311" s="29">
        <v>25</v>
      </c>
      <c r="H311" s="156">
        <v>22.153600000000001</v>
      </c>
      <c r="I311" s="140">
        <v>46</v>
      </c>
      <c r="J311" s="62">
        <v>56</v>
      </c>
      <c r="K311" s="141">
        <v>43</v>
      </c>
      <c r="L311" s="86"/>
      <c r="M311" s="16">
        <v>480</v>
      </c>
      <c r="N311" s="86"/>
      <c r="O311" s="86"/>
      <c r="P311" s="86"/>
      <c r="Q311" s="86">
        <f>M311*G311</f>
        <v>12000</v>
      </c>
      <c r="T311" s="7"/>
      <c r="U311" s="8"/>
      <c r="V311" s="8"/>
      <c r="W311" s="50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</row>
    <row r="312" spans="1:35" ht="17.25">
      <c r="A312" s="138">
        <v>44456</v>
      </c>
      <c r="B312" s="59"/>
      <c r="C312" s="147"/>
      <c r="D312" s="13">
        <v>283851493702</v>
      </c>
      <c r="E312" s="13" t="s">
        <v>248</v>
      </c>
      <c r="F312" s="13" t="s">
        <v>2</v>
      </c>
      <c r="G312" s="29">
        <v>8</v>
      </c>
      <c r="H312" s="156">
        <v>7.36</v>
      </c>
      <c r="I312" s="140">
        <v>32</v>
      </c>
      <c r="J312" s="62">
        <v>46</v>
      </c>
      <c r="K312" s="141">
        <v>25</v>
      </c>
      <c r="L312" s="86"/>
      <c r="M312" s="16">
        <v>550</v>
      </c>
      <c r="N312" s="86"/>
      <c r="O312" s="86"/>
      <c r="P312" s="86"/>
      <c r="Q312" s="86">
        <f>M312*G312</f>
        <v>4400</v>
      </c>
      <c r="T312" s="7"/>
      <c r="U312" s="8"/>
      <c r="V312" s="8"/>
      <c r="W312" s="50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</row>
    <row r="313" spans="1:35" ht="17.25">
      <c r="A313" s="138"/>
      <c r="B313" s="59"/>
      <c r="C313" s="144"/>
      <c r="D313" s="13"/>
      <c r="E313" s="13"/>
      <c r="F313" s="13"/>
      <c r="G313" s="29"/>
      <c r="H313" s="156"/>
      <c r="I313" s="140"/>
      <c r="J313" s="62"/>
      <c r="K313" s="62"/>
      <c r="L313" s="86"/>
      <c r="M313" s="16"/>
      <c r="N313" s="86"/>
      <c r="O313" s="86"/>
      <c r="P313" s="86"/>
      <c r="Q313" s="45">
        <f>SUM(Q311:Q312)</f>
        <v>16400</v>
      </c>
      <c r="R313" s="45"/>
      <c r="S313" s="45"/>
      <c r="T313" s="7">
        <v>16400</v>
      </c>
      <c r="U313" s="45"/>
      <c r="V313" s="45"/>
      <c r="W313" s="50">
        <v>16400</v>
      </c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</row>
    <row r="314" spans="1:35" ht="17.25">
      <c r="A314" s="138"/>
      <c r="B314" s="59"/>
      <c r="C314" s="144"/>
      <c r="D314" s="13"/>
      <c r="E314" s="13"/>
      <c r="F314" s="13"/>
      <c r="G314" s="29"/>
      <c r="H314" s="156"/>
      <c r="I314" s="140"/>
      <c r="J314" s="62"/>
      <c r="K314" s="62"/>
      <c r="L314" s="86"/>
      <c r="M314" s="16"/>
      <c r="N314" s="86"/>
      <c r="O314" s="86"/>
      <c r="P314" s="86"/>
      <c r="Q314" s="86"/>
      <c r="T314" s="7"/>
      <c r="U314" s="8"/>
      <c r="V314" s="8"/>
      <c r="W314" s="50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 spans="1:35" ht="17.25">
      <c r="A315" s="138">
        <v>44457</v>
      </c>
      <c r="B315" s="59"/>
      <c r="C315" s="144"/>
      <c r="D315" s="13"/>
      <c r="E315" s="13"/>
      <c r="F315" s="13"/>
      <c r="G315" s="29"/>
      <c r="H315" s="156"/>
      <c r="I315" s="140"/>
      <c r="J315" s="62"/>
      <c r="K315" s="62"/>
      <c r="L315" s="86"/>
      <c r="M315" s="16"/>
      <c r="N315" s="86"/>
      <c r="O315" s="86"/>
      <c r="P315" s="86"/>
      <c r="Q315" s="86"/>
      <c r="T315" s="7"/>
      <c r="U315" s="8"/>
      <c r="V315" s="8"/>
      <c r="W315" s="50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 spans="1:35" s="153" customFormat="1" ht="17.25">
      <c r="A316" s="10">
        <v>44457</v>
      </c>
      <c r="B316" s="157">
        <v>1</v>
      </c>
      <c r="C316" s="148" t="s">
        <v>15</v>
      </c>
      <c r="D316" s="13">
        <v>284008673950</v>
      </c>
      <c r="E316" s="28" t="s">
        <v>249</v>
      </c>
      <c r="F316" s="29" t="s">
        <v>4</v>
      </c>
      <c r="G316" s="119">
        <v>23</v>
      </c>
      <c r="H316" s="156">
        <v>22.944800000000001</v>
      </c>
      <c r="I316" s="158">
        <v>58</v>
      </c>
      <c r="J316" s="158">
        <v>46</v>
      </c>
      <c r="K316" s="158">
        <v>43</v>
      </c>
      <c r="L316" s="153" t="s">
        <v>236</v>
      </c>
      <c r="M316" s="154">
        <v>0</v>
      </c>
      <c r="N316" s="155"/>
      <c r="O316" s="155"/>
      <c r="P316" s="155"/>
      <c r="Q316" s="155">
        <f>560*G316</f>
        <v>12880</v>
      </c>
      <c r="R316" s="155"/>
      <c r="S316" s="155"/>
      <c r="T316" s="7"/>
      <c r="U316" s="155"/>
      <c r="V316" s="155"/>
      <c r="W316" s="155"/>
      <c r="X316" s="155"/>
      <c r="Y316" s="155"/>
      <c r="Z316" s="155"/>
      <c r="AA316" s="155"/>
      <c r="AB316" s="155"/>
      <c r="AC316" s="155"/>
      <c r="AD316" s="155"/>
      <c r="AE316" s="155"/>
      <c r="AF316" s="155"/>
      <c r="AG316" s="155"/>
      <c r="AH316" s="155"/>
      <c r="AI316" s="155"/>
    </row>
    <row r="317" spans="1:35" s="153" customFormat="1" ht="17.25">
      <c r="A317" s="10"/>
      <c r="B317" s="157"/>
      <c r="C317" s="159"/>
      <c r="D317" s="13"/>
      <c r="E317" s="28"/>
      <c r="F317" s="29"/>
      <c r="G317" s="119"/>
      <c r="H317" s="156"/>
      <c r="I317" s="160"/>
      <c r="J317" s="158"/>
      <c r="K317" s="158"/>
      <c r="M317" s="154"/>
      <c r="N317" s="155"/>
      <c r="O317" s="155"/>
      <c r="P317" s="155"/>
      <c r="Q317" s="155">
        <v>500</v>
      </c>
      <c r="R317" s="155"/>
      <c r="S317" s="155"/>
      <c r="T317" s="7"/>
      <c r="U317" s="155"/>
      <c r="V317" s="155"/>
      <c r="W317" s="155"/>
      <c r="X317" s="155"/>
      <c r="Y317" s="155"/>
      <c r="Z317" s="155"/>
      <c r="AA317" s="155"/>
      <c r="AB317" s="155"/>
      <c r="AC317" s="155"/>
      <c r="AD317" s="155"/>
      <c r="AE317" s="155"/>
      <c r="AF317" s="155"/>
      <c r="AG317" s="155"/>
      <c r="AH317" s="155"/>
      <c r="AI317" s="155"/>
    </row>
    <row r="318" spans="1:35" ht="17.25">
      <c r="A318" s="10">
        <v>44457</v>
      </c>
      <c r="B318" s="157">
        <v>2</v>
      </c>
      <c r="C318" s="147"/>
      <c r="D318" s="13">
        <v>283881546816</v>
      </c>
      <c r="E318" s="13" t="s">
        <v>250</v>
      </c>
      <c r="F318" s="13" t="s">
        <v>8</v>
      </c>
      <c r="G318" s="145">
        <v>21</v>
      </c>
      <c r="H318" s="156">
        <f t="shared" ref="H318:H347" si="39">I318*J318*K318/5000</f>
        <v>18.548400000000001</v>
      </c>
      <c r="I318" s="140">
        <v>58</v>
      </c>
      <c r="J318" s="62">
        <v>39</v>
      </c>
      <c r="K318" s="62">
        <v>41</v>
      </c>
      <c r="L318" s="86"/>
      <c r="M318" s="16">
        <v>560</v>
      </c>
      <c r="N318" s="8"/>
      <c r="O318" s="8"/>
      <c r="P318" s="8"/>
      <c r="Q318" s="8">
        <f>M318*G318</f>
        <v>11760</v>
      </c>
      <c r="T318" s="7"/>
      <c r="U318" s="8"/>
      <c r="V318" s="8"/>
      <c r="W318" s="50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</row>
    <row r="319" spans="1:35" ht="17.25">
      <c r="A319" s="10">
        <v>44457</v>
      </c>
      <c r="B319" s="157">
        <v>3</v>
      </c>
      <c r="C319" s="147"/>
      <c r="D319" s="13">
        <v>283878448280</v>
      </c>
      <c r="E319" s="13" t="s">
        <v>251</v>
      </c>
      <c r="F319" s="13" t="s">
        <v>8</v>
      </c>
      <c r="G319" s="145">
        <v>20</v>
      </c>
      <c r="H319" s="156">
        <f t="shared" si="39"/>
        <v>11.31</v>
      </c>
      <c r="I319" s="140">
        <v>39</v>
      </c>
      <c r="J319" s="62">
        <v>50</v>
      </c>
      <c r="K319" s="62">
        <v>29</v>
      </c>
      <c r="L319" s="86"/>
      <c r="M319" s="16">
        <v>570</v>
      </c>
      <c r="N319" s="8"/>
      <c r="O319" s="8"/>
      <c r="P319" s="8"/>
      <c r="Q319" s="8">
        <f t="shared" ref="Q319:Q347" si="40">M319*G319</f>
        <v>11400</v>
      </c>
      <c r="T319" s="7"/>
      <c r="U319" s="8"/>
      <c r="V319" s="8"/>
      <c r="W319" s="50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</row>
    <row r="320" spans="1:35" s="153" customFormat="1" ht="17.25">
      <c r="A320" s="10">
        <v>44457</v>
      </c>
      <c r="B320" s="157">
        <v>4</v>
      </c>
      <c r="C320" s="128"/>
      <c r="D320" s="13">
        <v>283946043001</v>
      </c>
      <c r="E320" s="13" t="s">
        <v>252</v>
      </c>
      <c r="F320" s="13" t="s">
        <v>4</v>
      </c>
      <c r="G320" s="150">
        <v>20</v>
      </c>
      <c r="H320" s="156">
        <v>14.2598</v>
      </c>
      <c r="I320" s="158">
        <v>47</v>
      </c>
      <c r="J320" s="158">
        <v>41</v>
      </c>
      <c r="K320" s="158">
        <v>37</v>
      </c>
      <c r="L320" s="153" t="s">
        <v>236</v>
      </c>
      <c r="M320" s="154">
        <v>0</v>
      </c>
      <c r="N320" s="155"/>
      <c r="O320" s="155"/>
      <c r="P320" s="155"/>
      <c r="Q320" s="155">
        <f>570*20</f>
        <v>11400</v>
      </c>
      <c r="R320" s="155"/>
      <c r="S320" s="155"/>
      <c r="T320" s="7"/>
      <c r="U320" s="155"/>
      <c r="V320" s="155"/>
      <c r="W320" s="155"/>
      <c r="X320" s="155"/>
      <c r="Y320" s="155"/>
      <c r="Z320" s="155"/>
      <c r="AA320" s="155"/>
      <c r="AB320" s="155"/>
      <c r="AC320" s="155"/>
      <c r="AD320" s="155"/>
      <c r="AE320" s="155"/>
      <c r="AF320" s="155"/>
      <c r="AG320" s="155"/>
      <c r="AH320" s="155"/>
      <c r="AI320" s="155"/>
    </row>
    <row r="321" spans="1:35" ht="17.25">
      <c r="A321" s="10">
        <v>44457</v>
      </c>
      <c r="B321" s="157">
        <v>5</v>
      </c>
      <c r="C321" s="147"/>
      <c r="D321" s="13">
        <v>283877888976</v>
      </c>
      <c r="E321" s="13" t="s">
        <v>253</v>
      </c>
      <c r="F321" s="13" t="s">
        <v>4</v>
      </c>
      <c r="G321" s="29">
        <v>22</v>
      </c>
      <c r="H321" s="156">
        <f t="shared" si="39"/>
        <v>18.2286</v>
      </c>
      <c r="I321" s="140">
        <v>57</v>
      </c>
      <c r="J321" s="62">
        <v>39</v>
      </c>
      <c r="K321" s="141">
        <v>41</v>
      </c>
      <c r="L321" s="86"/>
      <c r="M321" s="16">
        <v>560</v>
      </c>
      <c r="N321" s="8"/>
      <c r="O321" s="8"/>
      <c r="P321" s="8"/>
      <c r="Q321" s="8">
        <f t="shared" si="40"/>
        <v>12320</v>
      </c>
      <c r="T321" s="7"/>
      <c r="U321" s="8"/>
      <c r="V321" s="8"/>
      <c r="W321" s="50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</row>
    <row r="322" spans="1:35" ht="17.25">
      <c r="A322" s="10">
        <v>44457</v>
      </c>
      <c r="B322" s="157">
        <v>6</v>
      </c>
      <c r="C322" s="147"/>
      <c r="D322" s="13">
        <v>283880555582</v>
      </c>
      <c r="E322" s="13" t="s">
        <v>254</v>
      </c>
      <c r="F322" s="13" t="s">
        <v>8</v>
      </c>
      <c r="G322" s="145">
        <v>12</v>
      </c>
      <c r="H322" s="156">
        <f t="shared" si="39"/>
        <v>11.231999999999999</v>
      </c>
      <c r="I322" s="140">
        <v>36</v>
      </c>
      <c r="J322" s="62">
        <v>60</v>
      </c>
      <c r="K322" s="62">
        <v>26</v>
      </c>
      <c r="L322" s="86"/>
      <c r="M322" s="16">
        <v>570</v>
      </c>
      <c r="N322" s="8"/>
      <c r="O322" s="8"/>
      <c r="P322" s="8"/>
      <c r="Q322" s="8">
        <f t="shared" si="40"/>
        <v>6840</v>
      </c>
      <c r="T322" s="7"/>
      <c r="U322" s="8"/>
      <c r="V322" s="8"/>
      <c r="W322" s="50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</row>
    <row r="323" spans="1:35" ht="17.25">
      <c r="A323" s="10">
        <v>44457</v>
      </c>
      <c r="B323" s="157">
        <v>7</v>
      </c>
      <c r="C323" s="147"/>
      <c r="D323" s="13">
        <v>283877573520</v>
      </c>
      <c r="E323" s="13" t="s">
        <v>255</v>
      </c>
      <c r="F323" s="13" t="s">
        <v>8</v>
      </c>
      <c r="G323" s="29">
        <v>8</v>
      </c>
      <c r="H323" s="156">
        <f t="shared" si="39"/>
        <v>7.9463999999999997</v>
      </c>
      <c r="I323" s="140">
        <v>43</v>
      </c>
      <c r="J323" s="62">
        <v>33</v>
      </c>
      <c r="K323" s="141">
        <v>28</v>
      </c>
      <c r="L323" s="86"/>
      <c r="M323" s="16">
        <v>615</v>
      </c>
      <c r="N323" s="8"/>
      <c r="O323" s="8"/>
      <c r="P323" s="8"/>
      <c r="Q323" s="8">
        <f t="shared" si="40"/>
        <v>4920</v>
      </c>
      <c r="T323" s="7"/>
      <c r="U323" s="8"/>
      <c r="V323" s="8"/>
      <c r="W323" s="50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</row>
    <row r="324" spans="1:35" ht="17.25">
      <c r="A324" s="10">
        <v>44457</v>
      </c>
      <c r="B324" s="157">
        <v>8</v>
      </c>
      <c r="C324" s="147"/>
      <c r="D324" s="13">
        <v>283877778972</v>
      </c>
      <c r="E324" s="13" t="s">
        <v>256</v>
      </c>
      <c r="F324" s="13" t="s">
        <v>96</v>
      </c>
      <c r="G324" s="29">
        <v>27</v>
      </c>
      <c r="H324" s="156">
        <f t="shared" si="39"/>
        <v>23.001000000000001</v>
      </c>
      <c r="I324" s="140">
        <v>41</v>
      </c>
      <c r="J324" s="62">
        <v>55</v>
      </c>
      <c r="K324" s="141">
        <v>51</v>
      </c>
      <c r="L324" s="86"/>
      <c r="M324" s="16">
        <v>480</v>
      </c>
      <c r="N324" s="8"/>
      <c r="O324" s="8"/>
      <c r="P324" s="8"/>
      <c r="Q324" s="8">
        <f t="shared" si="40"/>
        <v>12960</v>
      </c>
      <c r="T324" s="7"/>
      <c r="U324" s="8"/>
      <c r="V324" s="8"/>
      <c r="W324" s="50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</row>
    <row r="325" spans="1:35" ht="17.25">
      <c r="A325" s="10">
        <v>44457</v>
      </c>
      <c r="B325" s="157">
        <v>9</v>
      </c>
      <c r="C325" s="128"/>
      <c r="D325" s="13">
        <v>283879225202</v>
      </c>
      <c r="E325" s="13" t="s">
        <v>257</v>
      </c>
      <c r="F325" s="13" t="s">
        <v>96</v>
      </c>
      <c r="G325" s="145">
        <v>29</v>
      </c>
      <c r="H325" s="156">
        <f t="shared" si="39"/>
        <v>23.563800000000001</v>
      </c>
      <c r="I325" s="140">
        <v>53</v>
      </c>
      <c r="J325" s="62">
        <v>57</v>
      </c>
      <c r="K325" s="62">
        <v>39</v>
      </c>
      <c r="L325" s="86"/>
      <c r="M325" s="16">
        <v>480</v>
      </c>
      <c r="N325" s="8"/>
      <c r="O325" s="8"/>
      <c r="P325" s="8"/>
      <c r="Q325" s="8">
        <f t="shared" si="40"/>
        <v>13920</v>
      </c>
      <c r="T325" s="7"/>
      <c r="U325" s="8"/>
      <c r="V325" s="8"/>
      <c r="W325" s="50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</row>
    <row r="326" spans="1:35" s="153" customFormat="1" ht="17.25">
      <c r="A326" s="10">
        <v>44457</v>
      </c>
      <c r="B326" s="157">
        <v>10</v>
      </c>
      <c r="C326" s="128"/>
      <c r="D326" s="13">
        <v>283944274780</v>
      </c>
      <c r="E326" s="13" t="s">
        <v>258</v>
      </c>
      <c r="F326" s="13" t="s">
        <v>96</v>
      </c>
      <c r="G326" s="150">
        <v>13</v>
      </c>
      <c r="H326" s="156">
        <v>11.3832</v>
      </c>
      <c r="I326" s="152">
        <v>36</v>
      </c>
      <c r="J326" s="152">
        <v>51</v>
      </c>
      <c r="K326" s="152">
        <v>31</v>
      </c>
      <c r="L326" s="153" t="s">
        <v>259</v>
      </c>
      <c r="M326" s="154"/>
      <c r="N326" s="155"/>
      <c r="O326" s="155"/>
      <c r="P326" s="155"/>
      <c r="Q326" s="155">
        <f>490*G326</f>
        <v>6370</v>
      </c>
      <c r="R326" s="155"/>
      <c r="S326" s="155"/>
      <c r="T326" s="7"/>
      <c r="U326" s="155"/>
      <c r="V326" s="155"/>
      <c r="W326" s="155"/>
      <c r="X326" s="155"/>
      <c r="Y326" s="155"/>
      <c r="Z326" s="155"/>
      <c r="AA326" s="155"/>
      <c r="AB326" s="155"/>
      <c r="AC326" s="155"/>
      <c r="AD326" s="155"/>
      <c r="AE326" s="155"/>
      <c r="AF326" s="155"/>
      <c r="AG326" s="155"/>
      <c r="AH326" s="155"/>
      <c r="AI326" s="155"/>
    </row>
    <row r="327" spans="1:35" s="153" customFormat="1" ht="17.25">
      <c r="A327" s="10"/>
      <c r="B327" s="157"/>
      <c r="C327" s="128"/>
      <c r="D327" s="13"/>
      <c r="E327" s="13"/>
      <c r="F327" s="13"/>
      <c r="G327" s="150"/>
      <c r="H327" s="156"/>
      <c r="I327" s="161"/>
      <c r="J327" s="152"/>
      <c r="K327" s="152"/>
      <c r="M327" s="154"/>
      <c r="N327" s="155"/>
      <c r="O327" s="155"/>
      <c r="P327" s="155"/>
      <c r="Q327" s="155">
        <v>500</v>
      </c>
      <c r="R327" s="155"/>
      <c r="S327" s="155"/>
      <c r="T327" s="7"/>
      <c r="U327" s="155"/>
      <c r="V327" s="155"/>
      <c r="W327" s="155"/>
      <c r="X327" s="155"/>
      <c r="Y327" s="155"/>
      <c r="Z327" s="155"/>
      <c r="AA327" s="155"/>
      <c r="AB327" s="155"/>
      <c r="AC327" s="155"/>
      <c r="AD327" s="155"/>
      <c r="AE327" s="155"/>
      <c r="AF327" s="155"/>
      <c r="AG327" s="155"/>
      <c r="AH327" s="155"/>
      <c r="AI327" s="155"/>
    </row>
    <row r="328" spans="1:35" ht="17.25">
      <c r="A328" s="10">
        <v>44457</v>
      </c>
      <c r="B328" s="157">
        <v>11</v>
      </c>
      <c r="C328" s="128"/>
      <c r="D328" s="13">
        <v>283877812364</v>
      </c>
      <c r="E328" s="13" t="s">
        <v>260</v>
      </c>
      <c r="F328" s="13" t="s">
        <v>4</v>
      </c>
      <c r="G328" s="29">
        <v>6</v>
      </c>
      <c r="H328" s="156">
        <f t="shared" si="39"/>
        <v>4.3499999999999996</v>
      </c>
      <c r="I328" s="140">
        <v>30</v>
      </c>
      <c r="J328" s="62">
        <v>25</v>
      </c>
      <c r="K328" s="141">
        <v>29</v>
      </c>
      <c r="L328" s="86"/>
      <c r="M328" s="16">
        <v>750</v>
      </c>
      <c r="N328" s="8"/>
      <c r="O328" s="8"/>
      <c r="P328" s="8"/>
      <c r="Q328" s="8">
        <f t="shared" si="40"/>
        <v>4500</v>
      </c>
      <c r="T328" s="7"/>
      <c r="U328" s="8"/>
      <c r="V328" s="8"/>
      <c r="W328" s="50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 spans="1:35" ht="17.25">
      <c r="A329" s="10">
        <v>44457</v>
      </c>
      <c r="B329" s="157">
        <v>12</v>
      </c>
      <c r="C329" s="128"/>
      <c r="D329" s="13">
        <v>283882221800</v>
      </c>
      <c r="E329" s="13" t="s">
        <v>261</v>
      </c>
      <c r="F329" s="13" t="s">
        <v>4</v>
      </c>
      <c r="G329" s="145">
        <v>23</v>
      </c>
      <c r="H329" s="156">
        <f t="shared" si="39"/>
        <v>21</v>
      </c>
      <c r="I329" s="140">
        <v>60</v>
      </c>
      <c r="J329" s="62">
        <v>50</v>
      </c>
      <c r="K329" s="62">
        <v>35</v>
      </c>
      <c r="L329" s="86"/>
      <c r="M329" s="16">
        <v>560</v>
      </c>
      <c r="N329" s="8"/>
      <c r="O329" s="8"/>
      <c r="P329" s="8"/>
      <c r="Q329" s="8">
        <f t="shared" si="40"/>
        <v>12880</v>
      </c>
      <c r="T329" s="7"/>
      <c r="U329" s="8"/>
      <c r="V329" s="8"/>
      <c r="W329" s="50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 spans="1:35" ht="17.25">
      <c r="A330" s="10">
        <v>44457</v>
      </c>
      <c r="B330" s="157">
        <v>13</v>
      </c>
      <c r="C330" s="128"/>
      <c r="D330" s="13">
        <v>283880707840</v>
      </c>
      <c r="E330" s="28" t="s">
        <v>262</v>
      </c>
      <c r="F330" s="29" t="s">
        <v>4</v>
      </c>
      <c r="G330" s="101">
        <v>25</v>
      </c>
      <c r="H330" s="156">
        <f t="shared" si="39"/>
        <v>15.965400000000001</v>
      </c>
      <c r="I330" s="126">
        <v>41</v>
      </c>
      <c r="J330" s="56">
        <v>59</v>
      </c>
      <c r="K330" s="56">
        <v>33</v>
      </c>
      <c r="L330" s="86"/>
      <c r="M330" s="16">
        <v>570</v>
      </c>
      <c r="N330" s="8"/>
      <c r="O330" s="8"/>
      <c r="P330" s="8"/>
      <c r="Q330" s="8">
        <f t="shared" si="40"/>
        <v>14250</v>
      </c>
      <c r="T330" s="7"/>
      <c r="U330" s="8"/>
      <c r="V330" s="8"/>
      <c r="W330" s="50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</row>
    <row r="331" spans="1:35" ht="17.25">
      <c r="A331" s="10">
        <v>44457</v>
      </c>
      <c r="B331" s="157">
        <v>14</v>
      </c>
      <c r="C331" s="147"/>
      <c r="D331" s="13">
        <v>283877740144</v>
      </c>
      <c r="E331" s="13" t="s">
        <v>263</v>
      </c>
      <c r="F331" s="13" t="s">
        <v>4</v>
      </c>
      <c r="G331" s="29">
        <v>22</v>
      </c>
      <c r="H331" s="156">
        <f t="shared" si="39"/>
        <v>19.148800000000001</v>
      </c>
      <c r="I331" s="140">
        <v>44</v>
      </c>
      <c r="J331" s="62">
        <v>34</v>
      </c>
      <c r="K331" s="141">
        <v>64</v>
      </c>
      <c r="L331" s="86"/>
      <c r="M331" s="16">
        <v>560</v>
      </c>
      <c r="N331" s="8"/>
      <c r="O331" s="8"/>
      <c r="P331" s="8"/>
      <c r="Q331" s="8">
        <f t="shared" si="40"/>
        <v>12320</v>
      </c>
      <c r="T331" s="7"/>
      <c r="U331" s="8"/>
      <c r="V331" s="8"/>
      <c r="W331" s="50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</row>
    <row r="332" spans="1:35" ht="17.25">
      <c r="A332" s="10">
        <v>44457</v>
      </c>
      <c r="B332" s="157">
        <v>15</v>
      </c>
      <c r="C332" s="147"/>
      <c r="D332" s="13">
        <v>283881981131</v>
      </c>
      <c r="E332" s="13" t="s">
        <v>264</v>
      </c>
      <c r="F332" s="13" t="s">
        <v>4</v>
      </c>
      <c r="G332" s="145">
        <v>17</v>
      </c>
      <c r="H332" s="156">
        <f t="shared" si="39"/>
        <v>15.776</v>
      </c>
      <c r="I332" s="140">
        <v>40</v>
      </c>
      <c r="J332" s="62">
        <v>34</v>
      </c>
      <c r="K332" s="62">
        <v>58</v>
      </c>
      <c r="L332" s="86"/>
      <c r="M332" s="16">
        <v>570</v>
      </c>
      <c r="N332" s="8"/>
      <c r="O332" s="8"/>
      <c r="P332" s="8"/>
      <c r="Q332" s="8">
        <f t="shared" si="40"/>
        <v>9690</v>
      </c>
      <c r="T332" s="7"/>
      <c r="U332" s="8"/>
      <c r="V332" s="8"/>
      <c r="W332" s="50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</row>
    <row r="333" spans="1:35" ht="17.25">
      <c r="A333" s="10">
        <v>44457</v>
      </c>
      <c r="B333" s="157">
        <v>16</v>
      </c>
      <c r="C333" s="147"/>
      <c r="D333" s="13">
        <v>283882581700</v>
      </c>
      <c r="E333" s="13" t="s">
        <v>265</v>
      </c>
      <c r="F333" s="13" t="s">
        <v>4</v>
      </c>
      <c r="G333" s="145">
        <v>23</v>
      </c>
      <c r="H333" s="156">
        <f t="shared" si="39"/>
        <v>19.824000000000002</v>
      </c>
      <c r="I333" s="140">
        <v>40</v>
      </c>
      <c r="J333" s="62">
        <v>59</v>
      </c>
      <c r="K333" s="62">
        <v>42</v>
      </c>
      <c r="L333" s="86"/>
      <c r="M333" s="16">
        <v>560</v>
      </c>
      <c r="N333" s="8"/>
      <c r="O333" s="8"/>
      <c r="P333" s="8"/>
      <c r="Q333" s="8">
        <f t="shared" si="40"/>
        <v>12880</v>
      </c>
      <c r="T333" s="7"/>
      <c r="U333" s="8"/>
      <c r="V333" s="8"/>
      <c r="W333" s="50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</row>
    <row r="334" spans="1:35" ht="17.25">
      <c r="A334" s="10">
        <v>44457</v>
      </c>
      <c r="B334" s="157">
        <v>17</v>
      </c>
      <c r="C334" s="128" t="s">
        <v>178</v>
      </c>
      <c r="D334" s="13">
        <v>283878227573</v>
      </c>
      <c r="E334" s="13" t="s">
        <v>266</v>
      </c>
      <c r="F334" s="13" t="s">
        <v>4</v>
      </c>
      <c r="G334" s="29">
        <v>21</v>
      </c>
      <c r="H334" s="156">
        <f t="shared" si="39"/>
        <v>18.548400000000001</v>
      </c>
      <c r="I334" s="140">
        <v>58</v>
      </c>
      <c r="J334" s="62">
        <v>39</v>
      </c>
      <c r="K334" s="141">
        <v>41</v>
      </c>
      <c r="L334" s="86"/>
      <c r="M334" s="16">
        <v>560</v>
      </c>
      <c r="N334" s="8"/>
      <c r="O334" s="8"/>
      <c r="P334" s="8"/>
      <c r="Q334" s="8">
        <f t="shared" si="40"/>
        <v>11760</v>
      </c>
      <c r="T334" s="7"/>
      <c r="U334" s="8"/>
      <c r="V334" s="8"/>
      <c r="W334" s="50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</row>
    <row r="335" spans="1:35" ht="17.25">
      <c r="A335" s="10"/>
      <c r="B335" s="157"/>
      <c r="C335" s="128"/>
      <c r="D335" s="13"/>
      <c r="E335" s="13"/>
      <c r="F335" s="13"/>
      <c r="G335" s="29"/>
      <c r="H335" s="156"/>
      <c r="I335" s="140"/>
      <c r="J335" s="62"/>
      <c r="K335" s="141"/>
      <c r="L335" s="86"/>
      <c r="M335" s="16"/>
      <c r="N335" s="8"/>
      <c r="O335" s="8"/>
      <c r="P335" s="8"/>
      <c r="Q335" s="8">
        <v>500</v>
      </c>
      <c r="T335" s="7"/>
      <c r="U335" s="8"/>
      <c r="V335" s="8"/>
      <c r="W335" s="50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</row>
    <row r="336" spans="1:35" ht="17.25">
      <c r="A336" s="10">
        <v>44457</v>
      </c>
      <c r="B336" s="157">
        <v>18</v>
      </c>
      <c r="C336" s="147"/>
      <c r="D336" s="13">
        <v>283879196371</v>
      </c>
      <c r="E336" s="13" t="s">
        <v>267</v>
      </c>
      <c r="F336" s="13" t="s">
        <v>4</v>
      </c>
      <c r="G336" s="145">
        <v>21</v>
      </c>
      <c r="H336" s="156">
        <f t="shared" si="39"/>
        <v>17.36</v>
      </c>
      <c r="I336" s="126">
        <v>56</v>
      </c>
      <c r="J336" s="56">
        <v>50</v>
      </c>
      <c r="K336" s="56">
        <v>31</v>
      </c>
      <c r="L336" s="86"/>
      <c r="M336" s="16">
        <v>560</v>
      </c>
      <c r="N336" s="8"/>
      <c r="O336" s="8"/>
      <c r="P336" s="8"/>
      <c r="Q336" s="8">
        <f t="shared" si="40"/>
        <v>11760</v>
      </c>
      <c r="T336" s="7"/>
      <c r="U336" s="8"/>
      <c r="V336" s="8"/>
      <c r="W336" s="50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</row>
    <row r="337" spans="1:35" ht="17.25">
      <c r="A337" s="10">
        <v>44457</v>
      </c>
      <c r="B337" s="157">
        <v>19</v>
      </c>
      <c r="C337" s="147"/>
      <c r="D337" s="13">
        <v>283878448853</v>
      </c>
      <c r="E337" s="13" t="s">
        <v>268</v>
      </c>
      <c r="F337" s="13" t="s">
        <v>4</v>
      </c>
      <c r="G337" s="145">
        <v>28</v>
      </c>
      <c r="H337" s="156">
        <f t="shared" si="39"/>
        <v>22.4</v>
      </c>
      <c r="I337" s="126">
        <v>56</v>
      </c>
      <c r="J337" s="56">
        <v>50</v>
      </c>
      <c r="K337" s="56">
        <v>40</v>
      </c>
      <c r="L337" s="86"/>
      <c r="M337" s="16">
        <v>560</v>
      </c>
      <c r="N337" s="8"/>
      <c r="O337" s="8"/>
      <c r="P337" s="8"/>
      <c r="Q337" s="8">
        <f t="shared" si="40"/>
        <v>15680</v>
      </c>
      <c r="T337" s="7"/>
      <c r="U337" s="8"/>
      <c r="V337" s="8"/>
      <c r="W337" s="50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</row>
    <row r="338" spans="1:35" ht="17.25">
      <c r="A338" s="10">
        <v>44457</v>
      </c>
      <c r="B338" s="157">
        <v>20</v>
      </c>
      <c r="C338" s="128"/>
      <c r="D338" s="13">
        <v>283851566024</v>
      </c>
      <c r="E338" s="13" t="s">
        <v>105</v>
      </c>
      <c r="F338" s="13" t="s">
        <v>4</v>
      </c>
      <c r="G338" s="29">
        <v>10</v>
      </c>
      <c r="H338" s="156">
        <f t="shared" si="39"/>
        <v>9.7344000000000008</v>
      </c>
      <c r="I338" s="140">
        <v>32</v>
      </c>
      <c r="J338" s="62">
        <v>39</v>
      </c>
      <c r="K338" s="141">
        <v>39</v>
      </c>
      <c r="L338" s="86"/>
      <c r="M338" s="16">
        <v>615</v>
      </c>
      <c r="N338" s="8"/>
      <c r="O338" s="8"/>
      <c r="P338" s="8"/>
      <c r="Q338" s="8">
        <f t="shared" si="40"/>
        <v>6150</v>
      </c>
      <c r="T338" s="7"/>
      <c r="U338" s="8"/>
      <c r="V338" s="8"/>
      <c r="W338" s="50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</row>
    <row r="339" spans="1:35" s="153" customFormat="1" ht="17.25">
      <c r="A339" s="10">
        <v>44457</v>
      </c>
      <c r="B339" s="157">
        <v>21</v>
      </c>
      <c r="C339" s="128" t="s">
        <v>178</v>
      </c>
      <c r="D339" s="13">
        <v>774831137208</v>
      </c>
      <c r="E339" s="13" t="s">
        <v>191</v>
      </c>
      <c r="F339" s="13" t="s">
        <v>4</v>
      </c>
      <c r="G339" s="145">
        <v>21</v>
      </c>
      <c r="H339" s="156">
        <v>18.564</v>
      </c>
      <c r="I339" s="152">
        <v>52</v>
      </c>
      <c r="J339" s="152">
        <v>51</v>
      </c>
      <c r="K339" s="152">
        <v>35</v>
      </c>
      <c r="L339" s="153" t="s">
        <v>236</v>
      </c>
      <c r="M339" s="154">
        <v>0</v>
      </c>
      <c r="N339" s="155"/>
      <c r="O339" s="155"/>
      <c r="P339" s="155"/>
      <c r="Q339" s="155">
        <f>560*G339</f>
        <v>11760</v>
      </c>
      <c r="R339" s="155"/>
      <c r="S339" s="155"/>
      <c r="T339" s="7"/>
      <c r="U339" s="155"/>
      <c r="V339" s="155"/>
      <c r="W339" s="155"/>
      <c r="X339" s="155"/>
      <c r="Y339" s="155"/>
      <c r="Z339" s="155"/>
      <c r="AA339" s="155"/>
      <c r="AB339" s="155"/>
      <c r="AC339" s="155"/>
      <c r="AD339" s="155"/>
      <c r="AE339" s="155"/>
      <c r="AF339" s="155"/>
      <c r="AG339" s="155"/>
      <c r="AH339" s="155"/>
      <c r="AI339" s="155"/>
    </row>
    <row r="340" spans="1:35" s="153" customFormat="1" ht="17.25">
      <c r="A340" s="10"/>
      <c r="B340" s="157"/>
      <c r="C340" s="128"/>
      <c r="D340" s="13"/>
      <c r="E340" s="13"/>
      <c r="F340" s="13"/>
      <c r="G340" s="145"/>
      <c r="H340" s="156"/>
      <c r="I340" s="161"/>
      <c r="J340" s="152"/>
      <c r="K340" s="152"/>
      <c r="M340" s="154"/>
      <c r="N340" s="155"/>
      <c r="O340" s="155"/>
      <c r="P340" s="155"/>
      <c r="Q340" s="155">
        <v>500</v>
      </c>
      <c r="R340" s="155"/>
      <c r="S340" s="155"/>
      <c r="T340" s="7"/>
      <c r="U340" s="155"/>
      <c r="V340" s="155"/>
      <c r="W340" s="155"/>
      <c r="X340" s="155"/>
      <c r="Y340" s="155"/>
      <c r="Z340" s="155"/>
      <c r="AA340" s="155"/>
      <c r="AB340" s="155"/>
      <c r="AC340" s="155"/>
      <c r="AD340" s="155"/>
      <c r="AE340" s="155"/>
      <c r="AF340" s="155"/>
      <c r="AG340" s="155"/>
      <c r="AH340" s="155"/>
      <c r="AI340" s="155"/>
    </row>
    <row r="341" spans="1:35" ht="17.25">
      <c r="A341" s="10">
        <v>44457</v>
      </c>
      <c r="B341" s="157">
        <v>22</v>
      </c>
      <c r="C341" s="128"/>
      <c r="D341" s="13">
        <v>283879460806</v>
      </c>
      <c r="E341" s="13" t="s">
        <v>191</v>
      </c>
      <c r="F341" s="13" t="s">
        <v>4</v>
      </c>
      <c r="G341" s="145">
        <v>16</v>
      </c>
      <c r="H341" s="156">
        <f t="shared" si="39"/>
        <v>11.787599999999999</v>
      </c>
      <c r="I341" s="126">
        <v>33</v>
      </c>
      <c r="J341" s="56">
        <v>38</v>
      </c>
      <c r="K341" s="56">
        <v>47</v>
      </c>
      <c r="L341" s="86"/>
      <c r="M341" s="16">
        <v>570</v>
      </c>
      <c r="N341" s="8"/>
      <c r="O341" s="8"/>
      <c r="P341" s="8"/>
      <c r="Q341" s="8">
        <f t="shared" si="40"/>
        <v>9120</v>
      </c>
      <c r="T341" s="7"/>
      <c r="U341" s="8"/>
      <c r="V341" s="8"/>
      <c r="W341" s="50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</row>
    <row r="342" spans="1:35" ht="17.25">
      <c r="A342" s="10">
        <v>44457</v>
      </c>
      <c r="B342" s="157">
        <v>23</v>
      </c>
      <c r="C342" s="128"/>
      <c r="D342" s="13">
        <v>283879083839</v>
      </c>
      <c r="E342" s="13" t="s">
        <v>269</v>
      </c>
      <c r="F342" s="13" t="s">
        <v>4</v>
      </c>
      <c r="G342" s="145">
        <v>20</v>
      </c>
      <c r="H342" s="156">
        <f t="shared" si="39"/>
        <v>19.488</v>
      </c>
      <c r="I342" s="126">
        <v>40</v>
      </c>
      <c r="J342" s="56">
        <v>58</v>
      </c>
      <c r="K342" s="56">
        <v>42</v>
      </c>
      <c r="L342" s="86"/>
      <c r="M342" s="16">
        <v>570</v>
      </c>
      <c r="N342" s="8"/>
      <c r="O342" s="8"/>
      <c r="P342" s="8"/>
      <c r="Q342" s="8">
        <f t="shared" si="40"/>
        <v>11400</v>
      </c>
      <c r="T342" s="7"/>
      <c r="U342" s="8"/>
      <c r="V342" s="8"/>
      <c r="W342" s="50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</row>
    <row r="343" spans="1:35" ht="17.25">
      <c r="A343" s="10">
        <v>44457</v>
      </c>
      <c r="B343" s="157">
        <v>24</v>
      </c>
      <c r="C343" s="128"/>
      <c r="D343" s="13">
        <v>283879376099</v>
      </c>
      <c r="E343" s="13" t="s">
        <v>270</v>
      </c>
      <c r="F343" s="13" t="s">
        <v>8</v>
      </c>
      <c r="G343" s="145">
        <v>15</v>
      </c>
      <c r="H343" s="156">
        <f t="shared" si="39"/>
        <v>13.7514</v>
      </c>
      <c r="I343" s="126">
        <v>39</v>
      </c>
      <c r="J343" s="56">
        <v>43</v>
      </c>
      <c r="K343" s="56">
        <v>41</v>
      </c>
      <c r="L343" s="86"/>
      <c r="M343" s="16">
        <v>560</v>
      </c>
      <c r="N343" s="8"/>
      <c r="O343" s="8"/>
      <c r="P343" s="8"/>
      <c r="Q343" s="8">
        <f t="shared" si="40"/>
        <v>8400</v>
      </c>
      <c r="T343" s="7"/>
      <c r="U343" s="8"/>
      <c r="V343" s="8"/>
      <c r="W343" s="50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</row>
    <row r="344" spans="1:35" ht="34.5">
      <c r="A344" s="10">
        <v>44457</v>
      </c>
      <c r="B344" s="157">
        <v>25</v>
      </c>
      <c r="C344" s="128"/>
      <c r="D344" s="162">
        <v>283878325724</v>
      </c>
      <c r="E344" s="162" t="s">
        <v>271</v>
      </c>
      <c r="F344" s="162" t="s">
        <v>4</v>
      </c>
      <c r="G344" s="163">
        <v>21</v>
      </c>
      <c r="H344" s="156">
        <f t="shared" si="39"/>
        <v>16.8264</v>
      </c>
      <c r="I344" s="164">
        <v>41</v>
      </c>
      <c r="J344" s="165">
        <v>36</v>
      </c>
      <c r="K344" s="166">
        <v>57</v>
      </c>
      <c r="L344" s="86"/>
      <c r="M344" s="16">
        <v>560</v>
      </c>
      <c r="N344" s="8"/>
      <c r="O344" s="8"/>
      <c r="P344" s="8"/>
      <c r="Q344" s="8">
        <f t="shared" si="40"/>
        <v>11760</v>
      </c>
      <c r="T344" s="7"/>
      <c r="U344" s="8"/>
      <c r="V344" s="8"/>
      <c r="W344" s="50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</row>
    <row r="345" spans="1:35" ht="51.75">
      <c r="A345" s="10">
        <v>44457</v>
      </c>
      <c r="B345" s="157">
        <v>26</v>
      </c>
      <c r="C345" s="128"/>
      <c r="D345" s="162">
        <v>283876650764</v>
      </c>
      <c r="E345" s="162" t="s">
        <v>272</v>
      </c>
      <c r="F345" s="162" t="s">
        <v>4</v>
      </c>
      <c r="G345" s="163">
        <v>12</v>
      </c>
      <c r="H345" s="156">
        <f t="shared" si="39"/>
        <v>9.3092000000000006</v>
      </c>
      <c r="I345" s="164">
        <v>37</v>
      </c>
      <c r="J345" s="165">
        <v>37</v>
      </c>
      <c r="K345" s="166">
        <v>34</v>
      </c>
      <c r="L345" s="86"/>
      <c r="M345" s="16">
        <v>570</v>
      </c>
      <c r="N345" s="8"/>
      <c r="O345" s="8"/>
      <c r="P345" s="8"/>
      <c r="Q345" s="8">
        <f t="shared" si="40"/>
        <v>6840</v>
      </c>
      <c r="T345" s="7"/>
      <c r="U345" s="8"/>
      <c r="V345" s="8"/>
      <c r="W345" s="50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</row>
    <row r="346" spans="1:35" ht="17.25">
      <c r="A346" s="10">
        <v>44457</v>
      </c>
      <c r="B346" s="157">
        <v>27</v>
      </c>
      <c r="C346" s="128"/>
      <c r="D346" s="13">
        <v>283879058058</v>
      </c>
      <c r="E346" s="13" t="s">
        <v>237</v>
      </c>
      <c r="F346" s="13" t="s">
        <v>4</v>
      </c>
      <c r="G346" s="145">
        <v>22</v>
      </c>
      <c r="H346" s="156">
        <f t="shared" si="39"/>
        <v>12.8316</v>
      </c>
      <c r="I346" s="140">
        <v>34</v>
      </c>
      <c r="J346" s="62">
        <v>51</v>
      </c>
      <c r="K346" s="62">
        <v>37</v>
      </c>
      <c r="L346" s="86"/>
      <c r="M346" s="16">
        <v>560</v>
      </c>
      <c r="N346" s="8"/>
      <c r="O346" s="8"/>
      <c r="P346" s="8"/>
      <c r="Q346" s="8">
        <f t="shared" si="40"/>
        <v>12320</v>
      </c>
      <c r="T346" s="7"/>
      <c r="U346" s="8"/>
      <c r="V346" s="8"/>
      <c r="W346" s="50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</row>
    <row r="347" spans="1:35" ht="17.25">
      <c r="A347" s="10">
        <v>44457</v>
      </c>
      <c r="B347" s="157">
        <v>28</v>
      </c>
      <c r="C347" s="128"/>
      <c r="D347" s="13">
        <v>283881767864</v>
      </c>
      <c r="E347" s="13" t="s">
        <v>273</v>
      </c>
      <c r="F347" s="13" t="s">
        <v>4</v>
      </c>
      <c r="G347" s="145">
        <v>8</v>
      </c>
      <c r="H347" s="156">
        <f t="shared" si="39"/>
        <v>7.04</v>
      </c>
      <c r="I347" s="140">
        <v>44</v>
      </c>
      <c r="J347" s="62">
        <v>32</v>
      </c>
      <c r="K347" s="62">
        <v>25</v>
      </c>
      <c r="L347" s="86"/>
      <c r="M347" s="16">
        <v>615</v>
      </c>
      <c r="N347" s="8"/>
      <c r="O347" s="8"/>
      <c r="P347" s="8"/>
      <c r="Q347" s="8">
        <f t="shared" si="40"/>
        <v>4920</v>
      </c>
      <c r="T347" s="7"/>
      <c r="U347" s="8"/>
      <c r="V347" s="8"/>
      <c r="W347" s="50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</row>
    <row r="348" spans="1:35" ht="17.25">
      <c r="A348" s="167"/>
      <c r="B348" s="168"/>
      <c r="C348" s="169"/>
      <c r="D348" s="41"/>
      <c r="E348" s="41"/>
      <c r="F348" s="41"/>
      <c r="G348" s="170"/>
      <c r="H348" s="171"/>
      <c r="I348" s="42"/>
      <c r="J348" s="41"/>
      <c r="K348" s="172"/>
      <c r="L348" s="45"/>
      <c r="M348" s="44"/>
      <c r="N348" s="45"/>
      <c r="O348" s="45"/>
      <c r="P348" s="45"/>
      <c r="Q348" s="45">
        <f>SUM(Q316:Q347)</f>
        <v>295160</v>
      </c>
      <c r="R348" s="45"/>
      <c r="S348" s="173"/>
      <c r="T348" s="7">
        <v>295160</v>
      </c>
      <c r="U348" s="45"/>
      <c r="V348" s="45"/>
      <c r="W348" s="45">
        <v>295160</v>
      </c>
      <c r="X348" s="45"/>
      <c r="Y348" s="45"/>
      <c r="Z348" s="45"/>
      <c r="AA348" s="45"/>
      <c r="AB348" s="45"/>
      <c r="AC348" s="45"/>
      <c r="AD348" s="45"/>
      <c r="AE348" s="45"/>
      <c r="AF348" s="45"/>
      <c r="AG348" s="174"/>
      <c r="AH348" s="174"/>
      <c r="AI348" s="174"/>
    </row>
    <row r="349" spans="1:35" ht="17.25">
      <c r="A349" s="175">
        <v>44461</v>
      </c>
      <c r="B349" s="176">
        <v>1</v>
      </c>
      <c r="C349" s="177"/>
      <c r="D349" s="178">
        <v>284062164846</v>
      </c>
      <c r="E349" s="178" t="s">
        <v>274</v>
      </c>
      <c r="F349" s="178" t="s">
        <v>2</v>
      </c>
      <c r="G349" s="179">
        <v>23</v>
      </c>
      <c r="H349" s="180">
        <f t="shared" ref="H349:H363" si="41">I349*J349*K349/5000</f>
        <v>20.74</v>
      </c>
      <c r="I349" s="181">
        <v>61</v>
      </c>
      <c r="J349" s="178">
        <v>50</v>
      </c>
      <c r="K349" s="182">
        <v>34</v>
      </c>
      <c r="L349" s="183"/>
      <c r="M349" s="184">
        <f>470*G349</f>
        <v>10810</v>
      </c>
      <c r="N349" s="86"/>
      <c r="O349" s="86"/>
      <c r="P349" s="86"/>
      <c r="Q349" s="86"/>
      <c r="R349" s="86"/>
      <c r="S349" s="185"/>
      <c r="T349" s="7"/>
      <c r="U349" s="86"/>
      <c r="V349" s="86"/>
      <c r="W349" s="50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</row>
    <row r="350" spans="1:35" ht="17.25">
      <c r="A350" s="175">
        <v>44461</v>
      </c>
      <c r="B350" s="176">
        <v>2</v>
      </c>
      <c r="C350" s="177"/>
      <c r="D350" s="178">
        <v>284063740094</v>
      </c>
      <c r="E350" s="178" t="s">
        <v>275</v>
      </c>
      <c r="F350" s="178" t="s">
        <v>4</v>
      </c>
      <c r="G350" s="179">
        <v>11</v>
      </c>
      <c r="H350" s="180">
        <f t="shared" si="41"/>
        <v>8.2211999999999996</v>
      </c>
      <c r="I350" s="181">
        <v>31</v>
      </c>
      <c r="J350" s="178">
        <v>39</v>
      </c>
      <c r="K350" s="182">
        <v>34</v>
      </c>
      <c r="L350" s="184"/>
      <c r="M350" s="184">
        <f t="shared" ref="M350:M352" si="42">570*G350</f>
        <v>6270</v>
      </c>
      <c r="N350" s="86"/>
      <c r="O350" s="86"/>
      <c r="P350" s="86"/>
      <c r="Q350" s="86"/>
      <c r="R350" s="86"/>
      <c r="S350" s="86"/>
      <c r="T350" s="7"/>
      <c r="U350" s="86"/>
      <c r="V350" s="86"/>
      <c r="W350" s="50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</row>
    <row r="351" spans="1:35" ht="17.25">
      <c r="A351" s="175">
        <v>44461</v>
      </c>
      <c r="B351" s="176">
        <v>3</v>
      </c>
      <c r="C351" s="177"/>
      <c r="D351" s="178">
        <v>284063524129</v>
      </c>
      <c r="E351" s="178" t="s">
        <v>276</v>
      </c>
      <c r="F351" s="178" t="s">
        <v>4</v>
      </c>
      <c r="G351" s="179">
        <v>20</v>
      </c>
      <c r="H351" s="180">
        <f t="shared" si="41"/>
        <v>16.027200000000001</v>
      </c>
      <c r="I351" s="181">
        <v>36</v>
      </c>
      <c r="J351" s="178">
        <v>53</v>
      </c>
      <c r="K351" s="182">
        <v>42</v>
      </c>
      <c r="L351" s="184"/>
      <c r="M351" s="184">
        <f t="shared" si="42"/>
        <v>11400</v>
      </c>
      <c r="N351" s="86"/>
      <c r="O351" s="86"/>
      <c r="P351" s="86"/>
      <c r="Q351" s="86"/>
      <c r="R351" s="86"/>
      <c r="S351" s="185"/>
      <c r="T351" s="7"/>
      <c r="U351" s="86"/>
      <c r="V351" s="86"/>
      <c r="W351" s="50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</row>
    <row r="352" spans="1:35" ht="17.25">
      <c r="A352" s="175">
        <v>44461</v>
      </c>
      <c r="B352" s="176">
        <v>4</v>
      </c>
      <c r="C352" s="177"/>
      <c r="D352" s="178">
        <v>284070413392</v>
      </c>
      <c r="E352" s="178" t="s">
        <v>277</v>
      </c>
      <c r="F352" s="178" t="s">
        <v>4</v>
      </c>
      <c r="G352" s="179">
        <v>17</v>
      </c>
      <c r="H352" s="180">
        <f t="shared" si="41"/>
        <v>6.3167999999999997</v>
      </c>
      <c r="I352" s="181">
        <v>32</v>
      </c>
      <c r="J352" s="178">
        <v>47</v>
      </c>
      <c r="K352" s="182">
        <v>21</v>
      </c>
      <c r="L352" s="184"/>
      <c r="M352" s="184">
        <f t="shared" si="42"/>
        <v>9690</v>
      </c>
      <c r="N352" s="86"/>
      <c r="O352" s="86"/>
      <c r="P352" s="86"/>
      <c r="Q352" s="86"/>
      <c r="R352" s="86"/>
      <c r="S352" s="185"/>
      <c r="T352" s="7"/>
      <c r="U352" s="86"/>
      <c r="V352" s="86"/>
      <c r="W352" s="50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</row>
    <row r="353" spans="1:35" ht="17.25">
      <c r="A353" s="175">
        <v>44461</v>
      </c>
      <c r="B353" s="176">
        <v>5</v>
      </c>
      <c r="C353" s="177"/>
      <c r="D353" s="178">
        <v>284065358341</v>
      </c>
      <c r="E353" s="178" t="s">
        <v>277</v>
      </c>
      <c r="F353" s="178" t="s">
        <v>4</v>
      </c>
      <c r="G353" s="179">
        <v>17</v>
      </c>
      <c r="H353" s="180">
        <f t="shared" si="41"/>
        <v>12.070399999999999</v>
      </c>
      <c r="I353" s="181">
        <v>46</v>
      </c>
      <c r="J353" s="178">
        <v>41</v>
      </c>
      <c r="K353" s="182">
        <v>32</v>
      </c>
      <c r="L353" s="184"/>
      <c r="M353" s="184">
        <f>570*G353</f>
        <v>9690</v>
      </c>
      <c r="N353" s="86"/>
      <c r="O353" s="86"/>
      <c r="P353" s="86"/>
      <c r="Q353" s="86"/>
      <c r="R353" s="86"/>
      <c r="S353" s="185"/>
      <c r="T353" s="7"/>
      <c r="U353" s="86"/>
      <c r="V353" s="86"/>
      <c r="W353" s="50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</row>
    <row r="354" spans="1:35" ht="17.25">
      <c r="A354" s="175">
        <v>44461</v>
      </c>
      <c r="B354" s="176">
        <v>6</v>
      </c>
      <c r="C354" s="177"/>
      <c r="D354" s="178">
        <v>284064314130</v>
      </c>
      <c r="E354" s="178" t="s">
        <v>278</v>
      </c>
      <c r="F354" s="178" t="s">
        <v>4</v>
      </c>
      <c r="G354" s="179">
        <v>22</v>
      </c>
      <c r="H354" s="180">
        <f t="shared" si="41"/>
        <v>14.288</v>
      </c>
      <c r="I354" s="181">
        <v>47</v>
      </c>
      <c r="J354" s="178">
        <v>38</v>
      </c>
      <c r="K354" s="182">
        <v>40</v>
      </c>
      <c r="L354" s="184"/>
      <c r="M354" s="184">
        <f>560*G354</f>
        <v>12320</v>
      </c>
      <c r="N354" s="86"/>
      <c r="O354" s="86"/>
      <c r="P354" s="16"/>
      <c r="Q354" s="16"/>
      <c r="R354" s="86"/>
      <c r="S354" s="185"/>
      <c r="T354" s="7"/>
      <c r="U354" s="86"/>
      <c r="V354" s="86"/>
      <c r="W354" s="50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</row>
    <row r="355" spans="1:35" ht="17.25">
      <c r="A355" s="175">
        <v>44461</v>
      </c>
      <c r="B355" s="176">
        <v>7</v>
      </c>
      <c r="C355" s="177"/>
      <c r="D355" s="178">
        <v>284066278120</v>
      </c>
      <c r="E355" s="178" t="s">
        <v>279</v>
      </c>
      <c r="F355" s="178" t="s">
        <v>4</v>
      </c>
      <c r="G355" s="179">
        <v>30</v>
      </c>
      <c r="H355" s="180">
        <f t="shared" si="41"/>
        <v>17.952000000000002</v>
      </c>
      <c r="I355" s="181">
        <v>44</v>
      </c>
      <c r="J355" s="178">
        <v>60</v>
      </c>
      <c r="K355" s="182">
        <v>34</v>
      </c>
      <c r="L355" s="184"/>
      <c r="M355" s="184">
        <f t="shared" ref="M355:M356" si="43">560*G355</f>
        <v>16800</v>
      </c>
      <c r="N355" s="86"/>
      <c r="O355" s="86"/>
      <c r="P355" s="86"/>
      <c r="Q355" s="86"/>
      <c r="R355" s="86"/>
      <c r="S355" s="185"/>
      <c r="T355" s="7"/>
      <c r="U355" s="86"/>
      <c r="V355" s="86"/>
      <c r="W355" s="50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</row>
    <row r="356" spans="1:35" ht="17.25">
      <c r="A356" s="175">
        <v>44461</v>
      </c>
      <c r="B356" s="176">
        <v>8</v>
      </c>
      <c r="C356" s="177"/>
      <c r="D356" s="178">
        <v>284121046940</v>
      </c>
      <c r="E356" s="178" t="s">
        <v>280</v>
      </c>
      <c r="F356" s="178" t="s">
        <v>4</v>
      </c>
      <c r="G356" s="179">
        <v>30</v>
      </c>
      <c r="H356" s="180">
        <f t="shared" si="41"/>
        <v>29.660799999999998</v>
      </c>
      <c r="I356" s="181">
        <v>62</v>
      </c>
      <c r="J356" s="178">
        <v>52</v>
      </c>
      <c r="K356" s="182">
        <v>46</v>
      </c>
      <c r="L356" s="184"/>
      <c r="M356" s="184">
        <f t="shared" si="43"/>
        <v>16800</v>
      </c>
      <c r="N356" s="86"/>
      <c r="O356" s="86"/>
      <c r="P356" s="86"/>
      <c r="Q356" s="86"/>
      <c r="R356" s="86"/>
      <c r="S356" s="185"/>
      <c r="T356" s="7"/>
      <c r="U356" s="86"/>
      <c r="V356" s="86"/>
      <c r="W356" s="50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</row>
    <row r="357" spans="1:35" ht="17.25">
      <c r="A357" s="175">
        <v>44461</v>
      </c>
      <c r="B357" s="176">
        <v>9</v>
      </c>
      <c r="C357" s="177"/>
      <c r="D357" s="178">
        <v>284064962815</v>
      </c>
      <c r="E357" s="178" t="s">
        <v>281</v>
      </c>
      <c r="F357" s="178" t="s">
        <v>4</v>
      </c>
      <c r="G357" s="179">
        <v>18</v>
      </c>
      <c r="H357" s="180">
        <f t="shared" si="41"/>
        <v>14.956799999999999</v>
      </c>
      <c r="I357" s="181">
        <v>48</v>
      </c>
      <c r="J357" s="178">
        <v>38</v>
      </c>
      <c r="K357" s="182">
        <v>41</v>
      </c>
      <c r="L357" s="183"/>
      <c r="M357" s="184">
        <f>570*G357</f>
        <v>10260</v>
      </c>
      <c r="N357" s="86"/>
      <c r="O357" s="86"/>
      <c r="P357" s="86"/>
      <c r="Q357" s="86"/>
      <c r="R357" s="86"/>
      <c r="S357" s="185"/>
      <c r="T357" s="7"/>
      <c r="U357" s="86"/>
      <c r="V357" s="86"/>
      <c r="W357" s="50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</row>
    <row r="358" spans="1:35" ht="17.25">
      <c r="A358" s="175">
        <v>44461</v>
      </c>
      <c r="B358" s="176">
        <v>10</v>
      </c>
      <c r="C358" s="177"/>
      <c r="D358" s="178">
        <v>284119085020</v>
      </c>
      <c r="E358" s="178" t="s">
        <v>282</v>
      </c>
      <c r="F358" s="178" t="s">
        <v>35</v>
      </c>
      <c r="G358" s="179">
        <v>25</v>
      </c>
      <c r="H358" s="180">
        <f t="shared" si="41"/>
        <v>22.14</v>
      </c>
      <c r="I358" s="181">
        <v>41</v>
      </c>
      <c r="J358" s="178">
        <v>60</v>
      </c>
      <c r="K358" s="182">
        <v>45</v>
      </c>
      <c r="L358" s="183"/>
      <c r="M358" s="184">
        <f>580*G358</f>
        <v>14500</v>
      </c>
      <c r="N358" s="86"/>
      <c r="O358" s="86"/>
      <c r="P358" s="86"/>
      <c r="Q358" s="86"/>
      <c r="R358" s="86"/>
      <c r="S358" s="185"/>
      <c r="T358" s="7"/>
      <c r="U358" s="86"/>
      <c r="V358" s="86"/>
      <c r="W358" s="50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</row>
    <row r="359" spans="1:35" ht="17.25">
      <c r="A359" s="175">
        <v>44461</v>
      </c>
      <c r="B359" s="176">
        <v>11</v>
      </c>
      <c r="C359" s="177"/>
      <c r="D359" s="178">
        <v>284072540428</v>
      </c>
      <c r="E359" s="178" t="s">
        <v>283</v>
      </c>
      <c r="F359" s="178" t="s">
        <v>35</v>
      </c>
      <c r="G359" s="179">
        <v>15</v>
      </c>
      <c r="H359" s="180">
        <f t="shared" si="41"/>
        <v>14.1372</v>
      </c>
      <c r="I359" s="181">
        <v>63</v>
      </c>
      <c r="J359" s="178">
        <v>34</v>
      </c>
      <c r="K359" s="182">
        <v>33</v>
      </c>
      <c r="L359" s="183"/>
      <c r="M359" s="184">
        <f>570*G359</f>
        <v>8550</v>
      </c>
      <c r="N359" s="86"/>
      <c r="O359" s="86"/>
      <c r="P359" s="86"/>
      <c r="Q359" s="86"/>
      <c r="R359" s="86"/>
      <c r="S359" s="86"/>
      <c r="T359" s="7"/>
      <c r="U359" s="86"/>
      <c r="V359" s="86"/>
      <c r="W359" s="50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</row>
    <row r="360" spans="1:35" ht="17.25">
      <c r="A360" s="175">
        <v>44461</v>
      </c>
      <c r="B360" s="176">
        <v>12</v>
      </c>
      <c r="C360" s="177"/>
      <c r="D360" s="186" t="s">
        <v>284</v>
      </c>
      <c r="E360" s="178"/>
      <c r="F360" s="178"/>
      <c r="G360" s="179"/>
      <c r="H360" s="180">
        <f t="shared" si="41"/>
        <v>0</v>
      </c>
      <c r="I360" s="181"/>
      <c r="J360" s="178"/>
      <c r="K360" s="182"/>
      <c r="L360" s="183"/>
      <c r="M360" s="184"/>
      <c r="N360" s="86"/>
      <c r="O360" s="86"/>
      <c r="P360" s="86"/>
      <c r="Q360" s="86"/>
      <c r="R360" s="86"/>
      <c r="S360" s="86"/>
      <c r="T360" s="7"/>
      <c r="U360" s="86"/>
      <c r="V360" s="86"/>
      <c r="W360" s="50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</row>
    <row r="361" spans="1:35" ht="17.25">
      <c r="A361" s="175">
        <v>44461</v>
      </c>
      <c r="B361" s="176">
        <v>13</v>
      </c>
      <c r="C361" s="177"/>
      <c r="D361" s="178">
        <v>284064728582</v>
      </c>
      <c r="E361" s="178" t="s">
        <v>285</v>
      </c>
      <c r="F361" s="178" t="s">
        <v>35</v>
      </c>
      <c r="G361" s="179">
        <v>11</v>
      </c>
      <c r="H361" s="180">
        <f t="shared" si="41"/>
        <v>10.976000000000001</v>
      </c>
      <c r="I361" s="181">
        <v>35</v>
      </c>
      <c r="J361" s="178">
        <v>49</v>
      </c>
      <c r="K361" s="182">
        <v>32</v>
      </c>
      <c r="L361" s="183"/>
      <c r="M361" s="184">
        <f>580*G361</f>
        <v>6380</v>
      </c>
      <c r="N361" s="86"/>
      <c r="O361" s="86"/>
      <c r="P361" s="86"/>
      <c r="Q361" s="86"/>
      <c r="R361" s="86"/>
      <c r="S361" s="86"/>
      <c r="T361" s="7"/>
      <c r="U361" s="86"/>
      <c r="V361" s="86"/>
      <c r="W361" s="50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</row>
    <row r="362" spans="1:35" ht="17.25">
      <c r="A362" s="175">
        <v>44461</v>
      </c>
      <c r="B362" s="176">
        <v>14</v>
      </c>
      <c r="C362" s="177"/>
      <c r="D362" s="178">
        <v>284065020590</v>
      </c>
      <c r="E362" s="178" t="s">
        <v>286</v>
      </c>
      <c r="F362" s="178" t="s">
        <v>35</v>
      </c>
      <c r="G362" s="179">
        <v>14</v>
      </c>
      <c r="H362" s="180">
        <f t="shared" si="41"/>
        <v>13.215999999999999</v>
      </c>
      <c r="I362" s="181">
        <v>35</v>
      </c>
      <c r="J362" s="178">
        <v>59</v>
      </c>
      <c r="K362" s="182">
        <v>32</v>
      </c>
      <c r="L362" s="183"/>
      <c r="M362" s="184">
        <f>580*G362</f>
        <v>8120</v>
      </c>
      <c r="N362" s="86"/>
      <c r="O362" s="86"/>
      <c r="P362" s="86"/>
      <c r="Q362" s="86"/>
      <c r="R362" s="86"/>
      <c r="S362" s="86"/>
      <c r="T362" s="7"/>
      <c r="U362" s="86"/>
      <c r="V362" s="86"/>
      <c r="W362" s="50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</row>
    <row r="363" spans="1:35" ht="17.25">
      <c r="A363" s="175">
        <v>44461</v>
      </c>
      <c r="B363" s="176">
        <v>15</v>
      </c>
      <c r="C363" s="177"/>
      <c r="D363" s="178">
        <v>284120823727</v>
      </c>
      <c r="E363" s="178" t="s">
        <v>287</v>
      </c>
      <c r="F363" s="178" t="s">
        <v>8</v>
      </c>
      <c r="G363" s="179">
        <v>27</v>
      </c>
      <c r="H363" s="180">
        <f t="shared" si="41"/>
        <v>26.169599999999999</v>
      </c>
      <c r="I363" s="181">
        <v>58</v>
      </c>
      <c r="J363" s="178">
        <v>47</v>
      </c>
      <c r="K363" s="182">
        <v>48</v>
      </c>
      <c r="L363" s="183"/>
      <c r="M363" s="184">
        <f t="shared" ref="M363" si="44">560*G363</f>
        <v>15120</v>
      </c>
      <c r="N363" s="86"/>
      <c r="O363" s="86"/>
      <c r="P363" s="86"/>
      <c r="Q363" s="86"/>
      <c r="R363" s="86"/>
      <c r="S363" s="86"/>
      <c r="T363" s="7"/>
      <c r="U363" s="86"/>
      <c r="V363" s="86"/>
      <c r="W363" s="50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</row>
    <row r="364" spans="1:35" ht="17.25">
      <c r="A364" s="187"/>
      <c r="B364" s="188"/>
      <c r="C364" s="189"/>
      <c r="D364" s="41"/>
      <c r="E364" s="41"/>
      <c r="F364" s="41"/>
      <c r="G364" s="170"/>
      <c r="H364" s="171"/>
      <c r="I364" s="42"/>
      <c r="J364" s="41"/>
      <c r="K364" s="172"/>
      <c r="L364" s="45"/>
      <c r="M364" s="44">
        <f>SUM(M349:M363)</f>
        <v>156710</v>
      </c>
      <c r="N364" s="45"/>
      <c r="O364" s="45"/>
      <c r="P364" s="45"/>
      <c r="Q364" s="45">
        <v>156710</v>
      </c>
      <c r="R364" s="45">
        <v>156710</v>
      </c>
      <c r="S364" s="45"/>
      <c r="T364" s="7">
        <v>156710</v>
      </c>
      <c r="U364" s="45"/>
      <c r="V364" s="45"/>
      <c r="W364" s="45">
        <v>156710</v>
      </c>
      <c r="X364" s="45"/>
      <c r="Y364" s="45"/>
      <c r="Z364" s="45"/>
      <c r="AA364" s="45"/>
      <c r="AB364" s="45"/>
      <c r="AC364" s="45"/>
      <c r="AD364" s="8"/>
      <c r="AE364" s="8"/>
      <c r="AF364" s="8"/>
      <c r="AG364" s="8"/>
      <c r="AH364" s="8"/>
      <c r="AI364" s="8"/>
    </row>
    <row r="365" spans="1:35">
      <c r="A365" s="190"/>
      <c r="B365" s="190"/>
      <c r="C365" s="190"/>
      <c r="D365" s="190"/>
      <c r="E365" s="190"/>
      <c r="F365" s="190"/>
      <c r="G365" s="190"/>
      <c r="H365" s="190"/>
      <c r="I365"/>
      <c r="J365" s="191"/>
      <c r="K365" s="191"/>
      <c r="L365" s="8"/>
      <c r="M365" s="49"/>
      <c r="N365" s="8"/>
      <c r="O365" s="8"/>
      <c r="P365" s="8"/>
      <c r="T365" s="7"/>
      <c r="U365" s="8"/>
      <c r="V365" s="8"/>
      <c r="W365" s="50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</row>
    <row r="366" spans="1:35" ht="17.25">
      <c r="A366" s="175">
        <v>44462</v>
      </c>
      <c r="B366" s="178"/>
      <c r="C366" s="178"/>
      <c r="D366" s="178">
        <v>284134068749</v>
      </c>
      <c r="E366" s="178" t="s">
        <v>288</v>
      </c>
      <c r="F366" s="178" t="s">
        <v>4</v>
      </c>
      <c r="G366" s="179">
        <v>12</v>
      </c>
      <c r="H366" s="180">
        <f t="shared" ref="H366:H395" si="45">I366*J366*K366/5000</f>
        <v>10.1442</v>
      </c>
      <c r="I366" s="181">
        <v>33</v>
      </c>
      <c r="J366" s="178">
        <v>53</v>
      </c>
      <c r="K366" s="182">
        <v>29</v>
      </c>
      <c r="L366" s="184"/>
      <c r="M366" s="184">
        <f>570*G366</f>
        <v>6840</v>
      </c>
      <c r="N366" s="86"/>
      <c r="O366" s="86"/>
      <c r="P366" s="86"/>
      <c r="Q366" s="86"/>
      <c r="R366" s="86"/>
      <c r="S366" s="86"/>
      <c r="T366" s="7"/>
      <c r="U366" s="8"/>
      <c r="V366" s="8"/>
      <c r="W366" s="50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</row>
    <row r="367" spans="1:35" ht="17.25">
      <c r="A367" s="175">
        <v>44462</v>
      </c>
      <c r="B367" s="178"/>
      <c r="C367" s="178"/>
      <c r="D367" s="178">
        <v>284133670289</v>
      </c>
      <c r="E367" s="178" t="s">
        <v>289</v>
      </c>
      <c r="F367" s="178" t="s">
        <v>4</v>
      </c>
      <c r="G367" s="179">
        <v>21</v>
      </c>
      <c r="H367" s="180">
        <f t="shared" si="45"/>
        <v>17.936</v>
      </c>
      <c r="I367" s="181">
        <v>59</v>
      </c>
      <c r="J367" s="178">
        <v>40</v>
      </c>
      <c r="K367" s="182">
        <v>38</v>
      </c>
      <c r="L367" s="184"/>
      <c r="M367" s="184">
        <f t="shared" ref="M367:M369" si="46">560*G367</f>
        <v>11760</v>
      </c>
      <c r="N367" s="86"/>
      <c r="O367" s="86"/>
      <c r="P367" s="86"/>
      <c r="Q367" s="86"/>
      <c r="R367" s="86"/>
      <c r="S367" s="86"/>
      <c r="T367" s="7"/>
      <c r="U367" s="8"/>
      <c r="V367" s="8"/>
      <c r="W367" s="50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</row>
    <row r="368" spans="1:35" ht="17.25">
      <c r="A368" s="175">
        <v>44462</v>
      </c>
      <c r="B368" s="178"/>
      <c r="C368" s="178"/>
      <c r="D368" s="186" t="s">
        <v>284</v>
      </c>
      <c r="E368" s="178"/>
      <c r="F368" s="178"/>
      <c r="G368" s="179"/>
      <c r="H368" s="180">
        <f t="shared" si="45"/>
        <v>0</v>
      </c>
      <c r="I368" s="181"/>
      <c r="J368" s="178"/>
      <c r="K368" s="182"/>
      <c r="L368" s="184"/>
      <c r="M368" s="184"/>
      <c r="N368" s="86"/>
      <c r="O368" s="86"/>
      <c r="P368" s="86"/>
      <c r="Q368" s="86"/>
      <c r="R368" s="86"/>
      <c r="S368" s="185"/>
      <c r="T368" s="7"/>
      <c r="U368" s="8"/>
      <c r="V368" s="8"/>
      <c r="W368" s="50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</row>
    <row r="369" spans="1:35" ht="17.25">
      <c r="A369" s="175">
        <v>44462</v>
      </c>
      <c r="B369" s="178"/>
      <c r="C369" s="178"/>
      <c r="D369" s="178">
        <v>284123579466</v>
      </c>
      <c r="E369" s="178" t="s">
        <v>290</v>
      </c>
      <c r="F369" s="178" t="s">
        <v>4</v>
      </c>
      <c r="G369" s="179">
        <v>21</v>
      </c>
      <c r="H369" s="180">
        <f t="shared" si="45"/>
        <v>17.936</v>
      </c>
      <c r="I369" s="181">
        <v>59</v>
      </c>
      <c r="J369" s="178">
        <v>40</v>
      </c>
      <c r="K369" s="182">
        <v>38</v>
      </c>
      <c r="L369" s="184"/>
      <c r="M369" s="184">
        <f t="shared" si="46"/>
        <v>11760</v>
      </c>
      <c r="N369" s="86"/>
      <c r="O369" s="86"/>
      <c r="P369" s="86"/>
      <c r="Q369" s="86"/>
      <c r="R369" s="86"/>
      <c r="S369" s="185"/>
      <c r="T369" s="7"/>
      <c r="U369" s="8"/>
      <c r="V369" s="8"/>
      <c r="W369" s="50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</row>
    <row r="370" spans="1:35" ht="17.25">
      <c r="A370" s="175">
        <v>44462</v>
      </c>
      <c r="B370" s="178"/>
      <c r="C370" s="178"/>
      <c r="D370" s="186" t="s">
        <v>284</v>
      </c>
      <c r="E370" s="178"/>
      <c r="F370" s="178"/>
      <c r="G370" s="179"/>
      <c r="H370" s="180">
        <f t="shared" si="45"/>
        <v>0</v>
      </c>
      <c r="I370" s="181"/>
      <c r="J370" s="178"/>
      <c r="K370" s="182"/>
      <c r="L370" s="184"/>
      <c r="M370" s="184"/>
      <c r="N370" s="86"/>
      <c r="O370" s="86"/>
      <c r="P370" s="86"/>
      <c r="Q370" s="86"/>
      <c r="R370" s="86"/>
      <c r="S370" s="185"/>
      <c r="T370" s="7"/>
      <c r="U370" s="8"/>
      <c r="V370" s="8"/>
      <c r="W370" s="50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</row>
    <row r="371" spans="1:35" ht="17.25">
      <c r="A371" s="175">
        <v>44462</v>
      </c>
      <c r="B371" s="178"/>
      <c r="C371" s="178"/>
      <c r="D371" s="178">
        <v>284131384490</v>
      </c>
      <c r="E371" s="178" t="s">
        <v>291</v>
      </c>
      <c r="F371" s="178" t="s">
        <v>8</v>
      </c>
      <c r="G371" s="179">
        <v>16</v>
      </c>
      <c r="H371" s="180">
        <f t="shared" si="45"/>
        <v>15.116400000000001</v>
      </c>
      <c r="I371" s="181">
        <v>39</v>
      </c>
      <c r="J371" s="178">
        <v>57</v>
      </c>
      <c r="K371" s="182">
        <v>34</v>
      </c>
      <c r="L371" s="184"/>
      <c r="M371" s="184">
        <f t="shared" ref="M371:M373" si="47">570*G371</f>
        <v>9120</v>
      </c>
      <c r="N371" s="86"/>
      <c r="O371" s="86"/>
      <c r="P371" s="86"/>
      <c r="Q371" s="86"/>
      <c r="R371" s="86"/>
      <c r="S371" s="185"/>
      <c r="T371" s="7"/>
      <c r="U371" s="8"/>
      <c r="V371" s="8"/>
      <c r="W371" s="50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</row>
    <row r="372" spans="1:35" ht="17.25">
      <c r="A372" s="175">
        <v>44462</v>
      </c>
      <c r="B372" s="178"/>
      <c r="C372" s="178"/>
      <c r="D372" s="178">
        <v>284121811513</v>
      </c>
      <c r="E372" s="178" t="s">
        <v>292</v>
      </c>
      <c r="F372" s="178" t="s">
        <v>4</v>
      </c>
      <c r="G372" s="179">
        <v>18</v>
      </c>
      <c r="H372" s="180">
        <f t="shared" si="45"/>
        <v>14.2662</v>
      </c>
      <c r="I372" s="181">
        <v>59</v>
      </c>
      <c r="J372" s="178">
        <v>39</v>
      </c>
      <c r="K372" s="182">
        <v>31</v>
      </c>
      <c r="L372" s="184"/>
      <c r="M372" s="184">
        <f t="shared" si="47"/>
        <v>10260</v>
      </c>
      <c r="N372" s="86"/>
      <c r="O372" s="86"/>
      <c r="P372" s="86"/>
      <c r="Q372" s="86"/>
      <c r="R372" s="86"/>
      <c r="S372" s="185"/>
      <c r="T372" s="7"/>
      <c r="U372" s="8"/>
      <c r="V372" s="8"/>
      <c r="W372" s="50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</row>
    <row r="373" spans="1:35" ht="17.25">
      <c r="A373" s="175">
        <v>44462</v>
      </c>
      <c r="B373" s="178"/>
      <c r="C373" s="178"/>
      <c r="D373" s="178">
        <v>284123397702</v>
      </c>
      <c r="E373" s="178" t="s">
        <v>293</v>
      </c>
      <c r="F373" s="178" t="s">
        <v>4</v>
      </c>
      <c r="G373" s="179">
        <v>12</v>
      </c>
      <c r="H373" s="180">
        <f t="shared" si="45"/>
        <v>9.36</v>
      </c>
      <c r="I373" s="181">
        <v>40</v>
      </c>
      <c r="J373" s="178">
        <v>39</v>
      </c>
      <c r="K373" s="182">
        <v>30</v>
      </c>
      <c r="L373" s="184"/>
      <c r="M373" s="184">
        <f t="shared" si="47"/>
        <v>6840</v>
      </c>
      <c r="N373" s="86"/>
      <c r="O373" s="86"/>
      <c r="P373" s="86"/>
      <c r="Q373" s="86"/>
      <c r="R373" s="86"/>
      <c r="S373" s="185"/>
      <c r="T373" s="7"/>
      <c r="U373" s="8"/>
      <c r="V373" s="8"/>
      <c r="W373" s="50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</row>
    <row r="374" spans="1:35" ht="17.25">
      <c r="A374" s="175">
        <v>44462</v>
      </c>
      <c r="B374" s="178"/>
      <c r="C374" s="178"/>
      <c r="D374" s="186" t="s">
        <v>284</v>
      </c>
      <c r="E374" s="178"/>
      <c r="F374" s="178"/>
      <c r="G374" s="179"/>
      <c r="H374" s="180">
        <f t="shared" si="45"/>
        <v>0</v>
      </c>
      <c r="I374" s="181"/>
      <c r="J374" s="178"/>
      <c r="K374" s="182"/>
      <c r="L374" s="184"/>
      <c r="M374" s="184"/>
      <c r="N374" s="86"/>
      <c r="O374" s="86"/>
      <c r="P374" s="86"/>
      <c r="Q374" s="86"/>
      <c r="R374" s="86"/>
      <c r="S374" s="185"/>
      <c r="T374" s="7"/>
      <c r="U374" s="8"/>
      <c r="V374" s="8"/>
      <c r="W374" s="50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</row>
    <row r="375" spans="1:35" ht="17.25">
      <c r="A375" s="175">
        <v>44462</v>
      </c>
      <c r="B375" s="178"/>
      <c r="C375" s="178"/>
      <c r="D375" s="178">
        <v>284123085230</v>
      </c>
      <c r="E375" s="178" t="s">
        <v>294</v>
      </c>
      <c r="F375" s="178" t="s">
        <v>4</v>
      </c>
      <c r="G375" s="179">
        <v>26</v>
      </c>
      <c r="H375" s="180">
        <f t="shared" si="45"/>
        <v>20.534400000000002</v>
      </c>
      <c r="I375" s="181">
        <v>46</v>
      </c>
      <c r="J375" s="178">
        <v>62</v>
      </c>
      <c r="K375" s="182">
        <v>36</v>
      </c>
      <c r="L375" s="184"/>
      <c r="M375" s="184">
        <f t="shared" ref="M375" si="48">560*G375</f>
        <v>14560</v>
      </c>
      <c r="N375" s="86"/>
      <c r="O375" s="86"/>
      <c r="P375" s="86"/>
      <c r="Q375" s="86"/>
      <c r="R375" s="86"/>
      <c r="S375" s="185"/>
      <c r="T375" s="7"/>
      <c r="U375" s="8"/>
      <c r="V375" s="8"/>
      <c r="W375" s="50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</row>
    <row r="376" spans="1:35" ht="17.25">
      <c r="A376" s="175">
        <v>44462</v>
      </c>
      <c r="B376" s="178"/>
      <c r="C376" s="178"/>
      <c r="D376" s="178">
        <v>284121164919</v>
      </c>
      <c r="E376" s="178" t="s">
        <v>295</v>
      </c>
      <c r="F376" s="178" t="s">
        <v>2</v>
      </c>
      <c r="G376" s="179">
        <v>25</v>
      </c>
      <c r="H376" s="180">
        <f t="shared" si="45"/>
        <v>16.632000000000001</v>
      </c>
      <c r="I376" s="181">
        <v>42</v>
      </c>
      <c r="J376" s="178">
        <v>45</v>
      </c>
      <c r="K376" s="182">
        <v>44</v>
      </c>
      <c r="L376" s="184"/>
      <c r="M376" s="184">
        <f t="shared" ref="M376:M378" si="49">470*G376</f>
        <v>11750</v>
      </c>
      <c r="N376" s="86"/>
      <c r="O376" s="86"/>
      <c r="P376" s="86"/>
      <c r="Q376" s="86"/>
      <c r="R376" s="86"/>
      <c r="S376" s="185"/>
      <c r="T376" s="7"/>
      <c r="U376" s="8"/>
      <c r="V376" s="8"/>
      <c r="W376" s="50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</row>
    <row r="377" spans="1:35" ht="17.25">
      <c r="A377" s="175">
        <v>44462</v>
      </c>
      <c r="B377" s="178"/>
      <c r="C377" s="178"/>
      <c r="D377" s="178">
        <v>284121357441</v>
      </c>
      <c r="E377" s="178" t="s">
        <v>1</v>
      </c>
      <c r="F377" s="178" t="s">
        <v>2</v>
      </c>
      <c r="G377" s="179">
        <v>23</v>
      </c>
      <c r="H377" s="180">
        <f t="shared" si="45"/>
        <v>15.48</v>
      </c>
      <c r="I377" s="181">
        <v>40</v>
      </c>
      <c r="J377" s="178">
        <v>45</v>
      </c>
      <c r="K377" s="182">
        <v>43</v>
      </c>
      <c r="L377" s="184"/>
      <c r="M377" s="184">
        <f t="shared" si="49"/>
        <v>10810</v>
      </c>
      <c r="N377" s="86"/>
      <c r="O377" s="86"/>
      <c r="P377" s="86"/>
      <c r="Q377" s="86"/>
      <c r="R377" s="86"/>
      <c r="S377" s="185"/>
      <c r="T377" s="7"/>
      <c r="U377" s="8"/>
      <c r="V377" s="8"/>
      <c r="W377" s="50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</row>
    <row r="378" spans="1:35" ht="17.25">
      <c r="A378" s="175">
        <v>44462</v>
      </c>
      <c r="B378" s="178"/>
      <c r="C378" s="178"/>
      <c r="D378" s="178">
        <v>284121247540</v>
      </c>
      <c r="E378" s="178" t="s">
        <v>296</v>
      </c>
      <c r="F378" s="178" t="s">
        <v>2</v>
      </c>
      <c r="G378" s="179">
        <v>22</v>
      </c>
      <c r="H378" s="180">
        <f t="shared" si="45"/>
        <v>15.093</v>
      </c>
      <c r="I378" s="181">
        <v>45</v>
      </c>
      <c r="J378" s="178">
        <v>43</v>
      </c>
      <c r="K378" s="182">
        <v>39</v>
      </c>
      <c r="L378" s="184"/>
      <c r="M378" s="184">
        <f t="shared" si="49"/>
        <v>10340</v>
      </c>
      <c r="N378" s="86"/>
      <c r="O378" s="86"/>
      <c r="P378" s="86"/>
      <c r="Q378" s="86"/>
      <c r="R378" s="86"/>
      <c r="S378" s="185"/>
      <c r="T378" s="7"/>
      <c r="U378" s="8"/>
      <c r="V378" s="8"/>
      <c r="W378" s="50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</row>
    <row r="379" spans="1:35" ht="17.25">
      <c r="A379" s="175">
        <v>44462</v>
      </c>
      <c r="B379" s="178"/>
      <c r="C379" s="178"/>
      <c r="D379" s="186" t="s">
        <v>284</v>
      </c>
      <c r="E379" s="178"/>
      <c r="F379" s="178"/>
      <c r="G379" s="179"/>
      <c r="H379" s="180">
        <f t="shared" si="45"/>
        <v>0</v>
      </c>
      <c r="I379" s="181"/>
      <c r="J379" s="178"/>
      <c r="K379" s="182"/>
      <c r="L379" s="184"/>
      <c r="M379" s="184"/>
      <c r="N379" s="86"/>
      <c r="O379" s="86"/>
      <c r="P379" s="86"/>
      <c r="Q379" s="86"/>
      <c r="R379" s="86"/>
      <c r="S379" s="185"/>
      <c r="T379" s="7"/>
      <c r="U379" s="8"/>
      <c r="V379" s="8"/>
      <c r="W379" s="50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</row>
    <row r="380" spans="1:35" ht="17.25">
      <c r="A380" s="175">
        <v>44462</v>
      </c>
      <c r="B380" s="178"/>
      <c r="C380" s="178"/>
      <c r="D380" s="186" t="s">
        <v>284</v>
      </c>
      <c r="E380" s="178"/>
      <c r="F380" s="178"/>
      <c r="G380" s="179"/>
      <c r="H380" s="180">
        <f t="shared" si="45"/>
        <v>0</v>
      </c>
      <c r="I380" s="181"/>
      <c r="J380" s="178"/>
      <c r="K380" s="182"/>
      <c r="L380" s="184"/>
      <c r="M380" s="184"/>
      <c r="N380" s="86"/>
      <c r="O380" s="86"/>
      <c r="P380" s="86"/>
      <c r="Q380" s="86"/>
      <c r="R380" s="86"/>
      <c r="S380" s="185"/>
      <c r="T380" s="7"/>
      <c r="U380" s="8"/>
      <c r="V380" s="8"/>
      <c r="W380" s="50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</row>
    <row r="381" spans="1:35" ht="17.25">
      <c r="A381" s="175">
        <v>44462</v>
      </c>
      <c r="B381" s="178"/>
      <c r="C381" s="178"/>
      <c r="D381" s="186" t="s">
        <v>284</v>
      </c>
      <c r="E381" s="178"/>
      <c r="F381" s="178"/>
      <c r="G381" s="179"/>
      <c r="H381" s="180">
        <f t="shared" si="45"/>
        <v>0</v>
      </c>
      <c r="I381" s="181"/>
      <c r="J381" s="178"/>
      <c r="K381" s="182"/>
      <c r="L381" s="184"/>
      <c r="M381" s="184"/>
      <c r="N381" s="86"/>
      <c r="O381" s="86"/>
      <c r="P381" s="86"/>
      <c r="Q381" s="86"/>
      <c r="R381" s="86"/>
      <c r="S381" s="185"/>
      <c r="T381" s="7"/>
      <c r="U381" s="8"/>
      <c r="V381" s="8"/>
      <c r="W381" s="50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</row>
    <row r="382" spans="1:35" ht="17.25">
      <c r="A382" s="175">
        <v>44462</v>
      </c>
      <c r="B382" s="178"/>
      <c r="C382" s="178"/>
      <c r="D382" s="178">
        <v>284122304205</v>
      </c>
      <c r="E382" s="178" t="s">
        <v>29</v>
      </c>
      <c r="F382" s="178" t="s">
        <v>4</v>
      </c>
      <c r="G382" s="179">
        <v>22</v>
      </c>
      <c r="H382" s="180">
        <f t="shared" si="45"/>
        <v>19.89</v>
      </c>
      <c r="I382" s="181">
        <v>45</v>
      </c>
      <c r="J382" s="178">
        <v>65</v>
      </c>
      <c r="K382" s="182">
        <v>34</v>
      </c>
      <c r="L382" s="184"/>
      <c r="M382" s="184">
        <f t="shared" ref="M382:M389" si="50">560*G382</f>
        <v>12320</v>
      </c>
      <c r="N382" s="86"/>
      <c r="O382" s="86"/>
      <c r="P382" s="86"/>
      <c r="Q382" s="86"/>
      <c r="R382" s="86"/>
      <c r="S382" s="185"/>
      <c r="T382" s="7"/>
      <c r="U382" s="8"/>
      <c r="V382" s="8"/>
      <c r="W382" s="50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</row>
    <row r="383" spans="1:35" ht="17.25">
      <c r="A383" s="175">
        <v>44462</v>
      </c>
      <c r="B383" s="178"/>
      <c r="C383" s="186" t="s">
        <v>17</v>
      </c>
      <c r="D383" s="178">
        <v>284129386357</v>
      </c>
      <c r="E383" s="178" t="s">
        <v>29</v>
      </c>
      <c r="F383" s="178" t="s">
        <v>4</v>
      </c>
      <c r="G383" s="179">
        <v>18</v>
      </c>
      <c r="H383" s="180">
        <f t="shared" si="45"/>
        <v>14.151199999999999</v>
      </c>
      <c r="I383" s="181">
        <v>38</v>
      </c>
      <c r="J383" s="178">
        <v>38</v>
      </c>
      <c r="K383" s="182">
        <v>49</v>
      </c>
      <c r="L383" s="184"/>
      <c r="M383" s="184">
        <f t="shared" ref="M383" si="51">570*G383</f>
        <v>10260</v>
      </c>
      <c r="N383" s="86"/>
      <c r="O383" s="86"/>
      <c r="P383" s="86"/>
      <c r="Q383" s="86"/>
      <c r="R383" s="86"/>
      <c r="S383" s="185"/>
      <c r="T383" s="7"/>
      <c r="U383" s="8"/>
      <c r="V383" s="8"/>
      <c r="W383" s="50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</row>
    <row r="384" spans="1:35" ht="17.25">
      <c r="A384" s="175"/>
      <c r="B384" s="178"/>
      <c r="C384" s="186"/>
      <c r="D384" s="178"/>
      <c r="E384" s="178"/>
      <c r="F384" s="178"/>
      <c r="G384" s="179"/>
      <c r="H384" s="180"/>
      <c r="I384" s="181"/>
      <c r="J384" s="178"/>
      <c r="K384" s="182"/>
      <c r="L384" s="184"/>
      <c r="M384" s="184">
        <v>500</v>
      </c>
      <c r="N384" s="86"/>
      <c r="O384" s="86"/>
      <c r="P384" s="86"/>
      <c r="Q384" s="86"/>
      <c r="R384" s="86"/>
      <c r="S384" s="185"/>
      <c r="T384" s="7"/>
      <c r="U384" s="8"/>
      <c r="V384" s="8"/>
      <c r="W384" s="50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</row>
    <row r="385" spans="1:35" ht="17.25">
      <c r="A385" s="175">
        <v>44462</v>
      </c>
      <c r="B385" s="178"/>
      <c r="C385" s="178"/>
      <c r="D385" s="178">
        <v>284122488715</v>
      </c>
      <c r="E385" s="178" t="s">
        <v>297</v>
      </c>
      <c r="F385" s="178" t="s">
        <v>4</v>
      </c>
      <c r="G385" s="179">
        <v>23</v>
      </c>
      <c r="H385" s="180">
        <f t="shared" si="45"/>
        <v>13.467599999999999</v>
      </c>
      <c r="I385" s="181">
        <v>54</v>
      </c>
      <c r="J385" s="178">
        <v>43</v>
      </c>
      <c r="K385" s="182">
        <v>29</v>
      </c>
      <c r="L385" s="184"/>
      <c r="M385" s="184">
        <f t="shared" si="50"/>
        <v>12880</v>
      </c>
      <c r="N385" s="86"/>
      <c r="O385" s="86"/>
      <c r="P385" s="86"/>
      <c r="Q385" s="86"/>
      <c r="R385" s="86"/>
      <c r="S385" s="185"/>
      <c r="T385" s="7"/>
      <c r="U385" s="8"/>
      <c r="V385" s="8"/>
      <c r="W385" s="50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</row>
    <row r="386" spans="1:35" ht="17.25">
      <c r="A386" s="175">
        <v>44462</v>
      </c>
      <c r="B386" s="178"/>
      <c r="C386" s="178"/>
      <c r="D386" s="178">
        <v>284131769745</v>
      </c>
      <c r="E386" s="178" t="s">
        <v>298</v>
      </c>
      <c r="F386" s="178" t="s">
        <v>4</v>
      </c>
      <c r="G386" s="179">
        <v>26</v>
      </c>
      <c r="H386" s="180">
        <f t="shared" si="45"/>
        <v>19.488</v>
      </c>
      <c r="I386" s="181">
        <v>40</v>
      </c>
      <c r="J386" s="178">
        <v>58</v>
      </c>
      <c r="K386" s="182">
        <v>42</v>
      </c>
      <c r="L386" s="184"/>
      <c r="M386" s="184">
        <f t="shared" si="50"/>
        <v>14560</v>
      </c>
      <c r="N386" s="86"/>
      <c r="O386" s="86"/>
      <c r="P386" s="86"/>
      <c r="Q386" s="86"/>
      <c r="R386" s="86"/>
      <c r="S386" s="185"/>
      <c r="T386" s="7"/>
      <c r="U386" s="8"/>
      <c r="V386" s="8"/>
      <c r="W386" s="50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</row>
    <row r="387" spans="1:35" ht="17.25">
      <c r="A387" s="175">
        <v>44462</v>
      </c>
      <c r="B387" s="178"/>
      <c r="C387" s="178"/>
      <c r="D387" s="178">
        <v>284132182709</v>
      </c>
      <c r="E387" s="178" t="s">
        <v>299</v>
      </c>
      <c r="F387" s="178" t="s">
        <v>4</v>
      </c>
      <c r="G387" s="179">
        <v>25</v>
      </c>
      <c r="H387" s="180">
        <f t="shared" si="45"/>
        <v>19.824000000000002</v>
      </c>
      <c r="I387" s="181">
        <v>40</v>
      </c>
      <c r="J387" s="178">
        <v>59</v>
      </c>
      <c r="K387" s="182">
        <v>42</v>
      </c>
      <c r="L387" s="184"/>
      <c r="M387" s="184">
        <f t="shared" si="50"/>
        <v>14000</v>
      </c>
      <c r="N387" s="86"/>
      <c r="O387" s="86"/>
      <c r="P387" s="86"/>
      <c r="Q387" s="86"/>
      <c r="R387" s="86"/>
      <c r="S387" s="185"/>
      <c r="T387" s="7"/>
      <c r="U387" s="8"/>
      <c r="V387" s="8"/>
      <c r="W387" s="50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</row>
    <row r="388" spans="1:35" ht="17.25">
      <c r="A388" s="175">
        <v>44462</v>
      </c>
      <c r="B388" s="178"/>
      <c r="C388" s="178"/>
      <c r="D388" s="178">
        <v>284122122334</v>
      </c>
      <c r="E388" s="178" t="s">
        <v>300</v>
      </c>
      <c r="F388" s="178" t="s">
        <v>4</v>
      </c>
      <c r="G388" s="179">
        <v>22</v>
      </c>
      <c r="H388" s="180">
        <f t="shared" si="45"/>
        <v>9.31</v>
      </c>
      <c r="I388" s="181">
        <v>38</v>
      </c>
      <c r="J388" s="178">
        <v>49</v>
      </c>
      <c r="K388" s="182">
        <v>25</v>
      </c>
      <c r="L388" s="184"/>
      <c r="M388" s="184">
        <f t="shared" si="50"/>
        <v>12320</v>
      </c>
      <c r="N388" s="86"/>
      <c r="O388" s="86"/>
      <c r="P388" s="86"/>
      <c r="Q388" s="86"/>
      <c r="R388" s="86"/>
      <c r="S388" s="185"/>
      <c r="T388" s="7"/>
      <c r="U388" s="8"/>
      <c r="V388" s="8"/>
      <c r="W388" s="50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</row>
    <row r="389" spans="1:35" ht="17.25">
      <c r="A389" s="175">
        <v>44462</v>
      </c>
      <c r="B389" s="178"/>
      <c r="C389" s="178"/>
      <c r="D389" s="178">
        <v>284121990436</v>
      </c>
      <c r="E389" s="178" t="s">
        <v>301</v>
      </c>
      <c r="F389" s="178" t="s">
        <v>4</v>
      </c>
      <c r="G389" s="179">
        <v>25</v>
      </c>
      <c r="H389" s="180">
        <f t="shared" si="45"/>
        <v>10.14</v>
      </c>
      <c r="I389" s="181">
        <v>39</v>
      </c>
      <c r="J389" s="178">
        <v>52</v>
      </c>
      <c r="K389" s="182">
        <v>25</v>
      </c>
      <c r="L389" s="184"/>
      <c r="M389" s="184">
        <f t="shared" si="50"/>
        <v>14000</v>
      </c>
      <c r="N389" s="86"/>
      <c r="O389" s="86"/>
      <c r="P389" s="86"/>
      <c r="Q389" s="86"/>
      <c r="R389" s="86"/>
      <c r="S389" s="185"/>
      <c r="T389" s="7"/>
      <c r="U389" s="8"/>
      <c r="V389" s="8"/>
      <c r="W389" s="50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</row>
    <row r="390" spans="1:35" ht="17.25">
      <c r="A390" s="175">
        <v>44462</v>
      </c>
      <c r="B390" s="178"/>
      <c r="C390" s="178"/>
      <c r="D390" s="178">
        <v>284122900000</v>
      </c>
      <c r="E390" s="178" t="s">
        <v>302</v>
      </c>
      <c r="F390" s="178" t="s">
        <v>8</v>
      </c>
      <c r="G390" s="179">
        <v>7</v>
      </c>
      <c r="H390" s="180">
        <f t="shared" si="45"/>
        <v>6.5339999999999998</v>
      </c>
      <c r="I390" s="181">
        <v>33</v>
      </c>
      <c r="J390" s="178">
        <v>45</v>
      </c>
      <c r="K390" s="182">
        <v>22</v>
      </c>
      <c r="L390" s="184"/>
      <c r="M390" s="184">
        <f>615*G390</f>
        <v>4305</v>
      </c>
      <c r="N390" s="86"/>
      <c r="O390" s="86"/>
      <c r="P390" s="86"/>
      <c r="Q390" s="86"/>
      <c r="R390" s="86"/>
      <c r="S390" s="185"/>
      <c r="T390" s="7"/>
      <c r="U390" s="8"/>
      <c r="V390" s="8"/>
      <c r="W390" s="50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</row>
    <row r="391" spans="1:35" ht="17.25">
      <c r="A391" s="175">
        <v>44462</v>
      </c>
      <c r="B391" s="178"/>
      <c r="C391" s="178"/>
      <c r="D391" s="178">
        <v>284122631457</v>
      </c>
      <c r="E391" s="178" t="s">
        <v>303</v>
      </c>
      <c r="F391" s="178" t="s">
        <v>4</v>
      </c>
      <c r="G391" s="179">
        <v>19</v>
      </c>
      <c r="H391" s="180">
        <f t="shared" si="45"/>
        <v>16.239999999999998</v>
      </c>
      <c r="I391" s="181">
        <v>40</v>
      </c>
      <c r="J391" s="178">
        <v>58</v>
      </c>
      <c r="K391" s="182">
        <v>35</v>
      </c>
      <c r="L391" s="184"/>
      <c r="M391" s="184">
        <f t="shared" ref="M391" si="52">570*G391</f>
        <v>10830</v>
      </c>
      <c r="N391" s="86"/>
      <c r="O391" s="86"/>
      <c r="P391" s="86"/>
      <c r="Q391" s="86"/>
      <c r="R391" s="86"/>
      <c r="S391" s="185"/>
      <c r="T391" s="7"/>
      <c r="U391" s="8"/>
      <c r="V391" s="8"/>
      <c r="W391" s="50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</row>
    <row r="392" spans="1:35" ht="17.25">
      <c r="A392" s="175">
        <v>44462</v>
      </c>
      <c r="B392" s="178"/>
      <c r="C392" s="178"/>
      <c r="D392" s="192"/>
      <c r="E392" s="193"/>
      <c r="F392" s="137"/>
      <c r="G392" s="194"/>
      <c r="H392" s="194"/>
      <c r="I392" s="181"/>
      <c r="J392" s="178"/>
      <c r="K392" s="182"/>
      <c r="L392" s="184"/>
      <c r="M392" s="184"/>
      <c r="N392" s="86"/>
      <c r="O392" s="86"/>
      <c r="P392" s="86"/>
      <c r="Q392" s="86"/>
      <c r="R392" s="86"/>
      <c r="S392" s="185"/>
      <c r="T392" s="7"/>
      <c r="U392" s="8"/>
      <c r="V392" s="8"/>
      <c r="W392" s="50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</row>
    <row r="393" spans="1:35" ht="17.25">
      <c r="A393" s="175">
        <v>44462</v>
      </c>
      <c r="B393" s="178"/>
      <c r="C393" s="178"/>
      <c r="D393" s="178">
        <v>284132535520</v>
      </c>
      <c r="E393" s="178" t="s">
        <v>304</v>
      </c>
      <c r="F393" s="178" t="s">
        <v>4</v>
      </c>
      <c r="G393" s="179">
        <v>9</v>
      </c>
      <c r="H393" s="180">
        <f t="shared" si="45"/>
        <v>7.59</v>
      </c>
      <c r="I393" s="181">
        <v>50</v>
      </c>
      <c r="J393" s="178">
        <v>33</v>
      </c>
      <c r="K393" s="182">
        <v>23</v>
      </c>
      <c r="L393" s="184"/>
      <c r="M393" s="184">
        <f>615*G393</f>
        <v>5535</v>
      </c>
      <c r="N393" s="86"/>
      <c r="O393" s="86"/>
      <c r="P393" s="86"/>
      <c r="Q393" s="86"/>
      <c r="R393" s="86"/>
      <c r="S393" s="185"/>
      <c r="T393" s="7"/>
      <c r="U393" s="8"/>
      <c r="V393" s="8"/>
      <c r="W393" s="50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</row>
    <row r="394" spans="1:35" ht="17.25">
      <c r="A394" s="175">
        <v>44462</v>
      </c>
      <c r="B394" s="178"/>
      <c r="C394" s="178"/>
      <c r="D394" s="178">
        <v>284132919146</v>
      </c>
      <c r="E394" s="178" t="s">
        <v>305</v>
      </c>
      <c r="F394" s="178" t="s">
        <v>4</v>
      </c>
      <c r="G394" s="179">
        <v>7</v>
      </c>
      <c r="H394" s="180">
        <f t="shared" si="45"/>
        <v>5.952</v>
      </c>
      <c r="I394" s="181">
        <v>48</v>
      </c>
      <c r="J394" s="178">
        <v>31</v>
      </c>
      <c r="K394" s="182">
        <v>20</v>
      </c>
      <c r="L394" s="184"/>
      <c r="M394" s="184">
        <f>615*G394</f>
        <v>4305</v>
      </c>
      <c r="N394" s="86"/>
      <c r="O394" s="86"/>
      <c r="P394" s="86"/>
      <c r="Q394" s="86"/>
      <c r="R394" s="86"/>
      <c r="S394" s="185"/>
      <c r="T394" s="7"/>
      <c r="U394" s="8"/>
      <c r="V394" s="8"/>
      <c r="W394" s="50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</row>
    <row r="395" spans="1:35" ht="17.25">
      <c r="A395" s="175">
        <v>44462</v>
      </c>
      <c r="B395" s="178"/>
      <c r="C395" s="178"/>
      <c r="D395" s="178">
        <v>284133276036</v>
      </c>
      <c r="E395" s="178" t="s">
        <v>306</v>
      </c>
      <c r="F395" s="178" t="s">
        <v>4</v>
      </c>
      <c r="G395" s="179">
        <v>27</v>
      </c>
      <c r="H395" s="180">
        <f t="shared" si="45"/>
        <v>13.608000000000001</v>
      </c>
      <c r="I395" s="181">
        <v>45</v>
      </c>
      <c r="J395" s="178">
        <v>36</v>
      </c>
      <c r="K395" s="182">
        <v>42</v>
      </c>
      <c r="L395" s="184"/>
      <c r="M395" s="184">
        <f t="shared" ref="M395" si="53">560*G395</f>
        <v>15120</v>
      </c>
      <c r="N395" s="86"/>
      <c r="O395" s="86"/>
      <c r="P395" s="86"/>
      <c r="Q395" s="86"/>
      <c r="R395" s="86"/>
      <c r="S395" s="185"/>
      <c r="T395" s="7"/>
      <c r="U395" s="8"/>
      <c r="V395" s="8"/>
      <c r="W395" s="50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</row>
    <row r="396" spans="1:35" ht="17.25">
      <c r="A396" s="187"/>
      <c r="B396" s="41"/>
      <c r="C396" s="41"/>
      <c r="D396" s="41"/>
      <c r="E396" s="41"/>
      <c r="F396" s="41"/>
      <c r="G396" s="170"/>
      <c r="H396" s="171"/>
      <c r="I396" s="42"/>
      <c r="J396" s="41"/>
      <c r="K396" s="172"/>
      <c r="L396" s="44"/>
      <c r="M396" s="44">
        <f>SUM(M366:M395)</f>
        <v>234975</v>
      </c>
      <c r="N396" s="45"/>
      <c r="O396" s="45"/>
      <c r="P396" s="45"/>
      <c r="Q396" s="45"/>
      <c r="R396" s="45">
        <v>234975</v>
      </c>
      <c r="S396" s="173"/>
      <c r="T396" s="7">
        <v>234975</v>
      </c>
      <c r="U396" s="45"/>
      <c r="V396" s="45"/>
      <c r="W396" s="45">
        <v>234975</v>
      </c>
      <c r="X396" s="45"/>
      <c r="Y396" s="45"/>
      <c r="Z396" s="8"/>
      <c r="AA396" s="8"/>
      <c r="AB396" s="8"/>
      <c r="AC396" s="8"/>
      <c r="AD396" s="8"/>
      <c r="AE396" s="8"/>
      <c r="AF396" s="8"/>
      <c r="AG396" s="8"/>
      <c r="AH396" s="8"/>
      <c r="AI396" s="8"/>
    </row>
    <row r="397" spans="1:35" ht="17.25">
      <c r="A397" s="10"/>
      <c r="B397" s="13"/>
      <c r="C397" s="13"/>
      <c r="D397" s="13"/>
      <c r="E397" s="13"/>
      <c r="F397" s="13"/>
      <c r="G397" s="29"/>
      <c r="H397" s="156"/>
      <c r="I397" s="195"/>
      <c r="J397" s="136"/>
      <c r="K397" s="196"/>
      <c r="L397" s="49"/>
      <c r="M397" s="16"/>
      <c r="N397" s="8"/>
      <c r="O397" s="8"/>
      <c r="P397" s="8"/>
      <c r="S397" s="197"/>
      <c r="T397" s="7"/>
      <c r="U397" s="8"/>
      <c r="V397" s="8"/>
      <c r="W397" s="50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</row>
    <row r="398" spans="1:35" ht="17.25">
      <c r="A398" s="175">
        <v>44464</v>
      </c>
      <c r="B398" s="176">
        <v>1</v>
      </c>
      <c r="C398" s="177"/>
      <c r="D398" s="178">
        <v>284169941580</v>
      </c>
      <c r="E398" s="178" t="s">
        <v>307</v>
      </c>
      <c r="F398" s="178" t="s">
        <v>35</v>
      </c>
      <c r="G398" s="179">
        <v>28</v>
      </c>
      <c r="H398" s="179">
        <v>28</v>
      </c>
      <c r="I398" s="198">
        <f t="shared" ref="I398:I402" si="54">J398*K398*L398/5000</f>
        <v>16.847999999999999</v>
      </c>
      <c r="J398" s="178">
        <v>48</v>
      </c>
      <c r="K398" s="178">
        <v>45</v>
      </c>
      <c r="L398" s="182">
        <v>39</v>
      </c>
      <c r="M398" s="184">
        <f>570*H398</f>
        <v>15960</v>
      </c>
      <c r="N398" s="86"/>
      <c r="O398" s="86"/>
      <c r="P398" s="86"/>
      <c r="Q398" s="86"/>
      <c r="R398" s="86"/>
      <c r="S398" s="185"/>
      <c r="T398" s="7"/>
      <c r="U398" s="8"/>
      <c r="V398" s="8"/>
      <c r="W398" s="50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</row>
    <row r="399" spans="1:35" ht="17.25">
      <c r="A399" s="175">
        <v>44464</v>
      </c>
      <c r="B399" s="176">
        <v>2</v>
      </c>
      <c r="C399" s="177"/>
      <c r="D399" s="178">
        <v>284170153530</v>
      </c>
      <c r="E399" s="178" t="s">
        <v>308</v>
      </c>
      <c r="F399" s="178" t="s">
        <v>35</v>
      </c>
      <c r="G399" s="179">
        <v>30</v>
      </c>
      <c r="H399" s="179">
        <v>30</v>
      </c>
      <c r="I399" s="198">
        <f t="shared" si="54"/>
        <v>29.614799999999999</v>
      </c>
      <c r="J399" s="178">
        <v>58</v>
      </c>
      <c r="K399" s="178">
        <v>69</v>
      </c>
      <c r="L399" s="182">
        <v>37</v>
      </c>
      <c r="M399" s="184">
        <f>570*H399</f>
        <v>17100</v>
      </c>
      <c r="N399" s="86"/>
      <c r="O399" s="86"/>
      <c r="P399" s="86"/>
      <c r="Q399" s="86"/>
      <c r="R399" s="86"/>
      <c r="S399" s="185"/>
      <c r="T399" s="7"/>
      <c r="U399" s="8"/>
      <c r="V399" s="8"/>
      <c r="W399" s="50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</row>
    <row r="400" spans="1:35" ht="17.25">
      <c r="A400" s="175">
        <v>44464</v>
      </c>
      <c r="B400" s="176">
        <v>3</v>
      </c>
      <c r="C400" s="177"/>
      <c r="D400" s="178">
        <v>284169871373</v>
      </c>
      <c r="E400" s="178" t="s">
        <v>309</v>
      </c>
      <c r="F400" s="178" t="s">
        <v>8</v>
      </c>
      <c r="G400" s="179">
        <v>22</v>
      </c>
      <c r="H400" s="179">
        <v>22</v>
      </c>
      <c r="I400" s="198">
        <f t="shared" si="54"/>
        <v>9.4276</v>
      </c>
      <c r="J400" s="178">
        <v>49</v>
      </c>
      <c r="K400" s="178">
        <v>37</v>
      </c>
      <c r="L400" s="182">
        <v>26</v>
      </c>
      <c r="M400" s="184">
        <f>560*H400</f>
        <v>12320</v>
      </c>
      <c r="N400" s="86"/>
      <c r="O400" s="86"/>
      <c r="P400" s="86"/>
      <c r="Q400" s="86"/>
      <c r="R400" s="86"/>
      <c r="S400" s="185"/>
      <c r="T400" s="7"/>
      <c r="U400" s="8"/>
      <c r="V400" s="8"/>
      <c r="W400" s="50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</row>
    <row r="401" spans="1:35" ht="17.25">
      <c r="A401" s="175">
        <v>44464</v>
      </c>
      <c r="B401" s="176">
        <v>4</v>
      </c>
      <c r="C401" s="177"/>
      <c r="D401" s="178">
        <v>284170392934</v>
      </c>
      <c r="E401" s="178" t="s">
        <v>309</v>
      </c>
      <c r="F401" s="178" t="s">
        <v>8</v>
      </c>
      <c r="G401" s="179">
        <v>22</v>
      </c>
      <c r="H401" s="179">
        <v>22</v>
      </c>
      <c r="I401" s="198">
        <f t="shared" si="54"/>
        <v>9.4276</v>
      </c>
      <c r="J401" s="178">
        <v>49</v>
      </c>
      <c r="K401" s="178">
        <v>37</v>
      </c>
      <c r="L401" s="182">
        <v>26</v>
      </c>
      <c r="M401" s="184">
        <f>560*H401</f>
        <v>12320</v>
      </c>
      <c r="N401" s="86"/>
      <c r="O401" s="86"/>
      <c r="P401" s="86"/>
      <c r="Q401" s="86"/>
      <c r="R401" s="86"/>
      <c r="S401" s="185"/>
      <c r="T401" s="7"/>
      <c r="U401" s="8"/>
      <c r="V401" s="8"/>
      <c r="W401" s="50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</row>
    <row r="402" spans="1:35" ht="17.25">
      <c r="A402" s="175">
        <v>44464</v>
      </c>
      <c r="B402" s="176">
        <v>5</v>
      </c>
      <c r="C402" s="177"/>
      <c r="D402" s="178">
        <v>284169692516</v>
      </c>
      <c r="E402" s="178" t="s">
        <v>310</v>
      </c>
      <c r="F402" s="178" t="s">
        <v>2</v>
      </c>
      <c r="G402" s="179">
        <v>7</v>
      </c>
      <c r="H402" s="179">
        <v>7</v>
      </c>
      <c r="I402" s="198">
        <f t="shared" si="54"/>
        <v>6.2560000000000002</v>
      </c>
      <c r="J402" s="178">
        <v>34</v>
      </c>
      <c r="K402" s="178">
        <v>40</v>
      </c>
      <c r="L402" s="182">
        <v>23</v>
      </c>
      <c r="M402" s="184">
        <f>550*H402</f>
        <v>3850</v>
      </c>
      <c r="N402" s="86"/>
      <c r="O402" s="86"/>
      <c r="P402" s="86"/>
      <c r="Q402" s="86"/>
      <c r="R402" s="86"/>
      <c r="S402" s="185"/>
      <c r="T402" s="7"/>
      <c r="U402" s="8"/>
      <c r="V402" s="8"/>
      <c r="W402" s="50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</row>
    <row r="403" spans="1:35" ht="17.25">
      <c r="A403" s="175"/>
      <c r="B403" s="178"/>
      <c r="C403" s="178"/>
      <c r="D403" s="178"/>
      <c r="E403" s="178"/>
      <c r="F403" s="178"/>
      <c r="G403" s="179"/>
      <c r="H403" s="180"/>
      <c r="I403" s="181"/>
      <c r="J403" s="178"/>
      <c r="K403" s="182"/>
      <c r="L403" s="184"/>
      <c r="M403" s="184">
        <f>SUM(M398:M402)</f>
        <v>61550</v>
      </c>
      <c r="N403" s="86"/>
      <c r="O403" s="86"/>
      <c r="P403" s="86"/>
      <c r="Q403" s="86"/>
      <c r="R403" s="86"/>
      <c r="S403" s="185"/>
      <c r="T403" s="7"/>
      <c r="U403" s="8"/>
      <c r="V403" s="8"/>
      <c r="W403" s="50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</row>
    <row r="404" spans="1:35" ht="17.25">
      <c r="A404" s="187"/>
      <c r="B404" s="41"/>
      <c r="C404" s="41"/>
      <c r="D404" s="41"/>
      <c r="E404" s="41"/>
      <c r="F404" s="41"/>
      <c r="G404" s="170"/>
      <c r="H404" s="171"/>
      <c r="I404" s="42"/>
      <c r="J404" s="41"/>
      <c r="K404" s="172"/>
      <c r="L404" s="44"/>
      <c r="M404" s="44">
        <f>SUM(M403)</f>
        <v>61550</v>
      </c>
      <c r="N404" s="45"/>
      <c r="O404" s="45"/>
      <c r="P404" s="45"/>
      <c r="Q404" s="45"/>
      <c r="R404" s="45">
        <v>61550</v>
      </c>
      <c r="S404" s="173"/>
      <c r="T404" s="7">
        <v>61550</v>
      </c>
      <c r="U404" s="45"/>
      <c r="V404" s="45"/>
      <c r="W404" s="45">
        <v>61550</v>
      </c>
      <c r="X404" s="45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</row>
    <row r="405" spans="1:35" ht="17.25">
      <c r="A405" s="10"/>
      <c r="B405" s="13"/>
      <c r="C405" s="13"/>
      <c r="D405" s="13"/>
      <c r="E405" s="13"/>
      <c r="F405" s="13"/>
      <c r="G405" s="29"/>
      <c r="H405" s="156"/>
      <c r="I405" s="195"/>
      <c r="J405" s="136"/>
      <c r="K405" s="196"/>
      <c r="L405" s="49"/>
      <c r="M405" s="16"/>
      <c r="N405" s="8"/>
      <c r="O405" s="8"/>
      <c r="P405" s="8"/>
      <c r="S405" s="197"/>
      <c r="T405" s="7"/>
      <c r="U405" s="8"/>
      <c r="V405" s="8"/>
      <c r="W405" s="50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</row>
    <row r="406" spans="1:35" ht="17.25">
      <c r="A406" s="10"/>
      <c r="B406" s="13"/>
      <c r="C406" s="13"/>
      <c r="D406" s="13"/>
      <c r="E406" s="13"/>
      <c r="F406" s="13"/>
      <c r="G406" s="29"/>
      <c r="H406" s="156"/>
      <c r="I406" s="195"/>
      <c r="J406" s="136"/>
      <c r="K406" s="196"/>
      <c r="L406" s="49"/>
      <c r="M406" s="16"/>
      <c r="N406" s="8"/>
      <c r="O406" s="8"/>
      <c r="P406" s="8"/>
      <c r="S406" s="197"/>
      <c r="T406" s="7"/>
      <c r="U406" s="8"/>
      <c r="V406" s="8"/>
      <c r="W406" s="50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</row>
    <row r="407" spans="1:35" ht="17.25">
      <c r="A407" s="175"/>
      <c r="B407" s="178"/>
      <c r="C407" s="178"/>
      <c r="D407" s="178"/>
      <c r="E407" s="178"/>
      <c r="F407" s="178"/>
      <c r="G407" s="179"/>
      <c r="H407" s="180"/>
      <c r="I407" s="181"/>
      <c r="J407" s="178"/>
      <c r="K407" s="182"/>
      <c r="L407" s="184"/>
      <c r="M407" s="184"/>
      <c r="N407" s="86"/>
      <c r="O407" s="86"/>
      <c r="P407" s="86"/>
      <c r="Q407" s="86"/>
      <c r="R407" s="86"/>
      <c r="S407" s="185"/>
      <c r="T407" s="7"/>
      <c r="U407" s="8"/>
      <c r="V407" s="8"/>
      <c r="W407" s="50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</row>
    <row r="408" spans="1:35" ht="17.25">
      <c r="A408" s="175">
        <v>44467</v>
      </c>
      <c r="B408" s="176">
        <v>1</v>
      </c>
      <c r="C408" s="177"/>
      <c r="D408" s="178" t="s">
        <v>311</v>
      </c>
      <c r="E408" s="178" t="s">
        <v>312</v>
      </c>
      <c r="F408" s="178" t="s">
        <v>2</v>
      </c>
      <c r="G408" s="179">
        <v>11</v>
      </c>
      <c r="H408" s="180">
        <f t="shared" ref="H408:H415" si="55">I408*J408*K408/5000</f>
        <v>10.881</v>
      </c>
      <c r="I408" s="181">
        <v>31</v>
      </c>
      <c r="J408" s="178">
        <v>39</v>
      </c>
      <c r="K408" s="182">
        <v>45</v>
      </c>
      <c r="L408" s="184"/>
      <c r="M408" s="184">
        <f>470*G408</f>
        <v>5170</v>
      </c>
      <c r="N408" s="86"/>
      <c r="O408" s="86"/>
      <c r="P408" s="86"/>
      <c r="Q408" s="86"/>
      <c r="R408" s="86"/>
      <c r="S408" s="185"/>
      <c r="T408" s="7"/>
      <c r="U408" s="8"/>
      <c r="V408" s="8"/>
      <c r="W408" s="50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</row>
    <row r="409" spans="1:35" ht="17.25">
      <c r="A409" s="175">
        <v>44467</v>
      </c>
      <c r="B409" s="176">
        <v>2</v>
      </c>
      <c r="C409" s="177"/>
      <c r="D409" s="178">
        <v>284267512218</v>
      </c>
      <c r="E409" s="178" t="s">
        <v>313</v>
      </c>
      <c r="F409" s="178" t="s">
        <v>35</v>
      </c>
      <c r="G409" s="179">
        <v>13</v>
      </c>
      <c r="H409" s="180">
        <f t="shared" si="55"/>
        <v>12.5952</v>
      </c>
      <c r="I409" s="181">
        <v>41</v>
      </c>
      <c r="J409" s="178">
        <v>32</v>
      </c>
      <c r="K409" s="182">
        <v>48</v>
      </c>
      <c r="L409" s="184"/>
      <c r="M409" s="184">
        <f>580*13</f>
        <v>7540</v>
      </c>
      <c r="N409" s="86"/>
      <c r="O409" s="86"/>
      <c r="P409" s="86"/>
      <c r="Q409" s="86"/>
      <c r="R409" s="86"/>
      <c r="S409" s="185"/>
      <c r="T409" s="7"/>
      <c r="U409" s="8"/>
      <c r="V409" s="8"/>
      <c r="W409" s="50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</row>
    <row r="410" spans="1:35" ht="17.25">
      <c r="A410" s="175">
        <v>44467</v>
      </c>
      <c r="B410" s="176">
        <v>3</v>
      </c>
      <c r="C410" s="177"/>
      <c r="D410" s="178">
        <v>284267164660</v>
      </c>
      <c r="E410" s="178" t="s">
        <v>314</v>
      </c>
      <c r="F410" s="178" t="s">
        <v>2</v>
      </c>
      <c r="G410" s="179">
        <v>17</v>
      </c>
      <c r="H410" s="180">
        <f t="shared" si="55"/>
        <v>16.473800000000001</v>
      </c>
      <c r="I410" s="181">
        <v>41</v>
      </c>
      <c r="J410" s="178">
        <v>49</v>
      </c>
      <c r="K410" s="182">
        <v>41</v>
      </c>
      <c r="L410" s="184"/>
      <c r="M410" s="184">
        <f>470*G410</f>
        <v>7990</v>
      </c>
      <c r="N410" s="86"/>
      <c r="O410" s="86"/>
      <c r="P410" s="86"/>
      <c r="Q410" s="86"/>
      <c r="R410" s="86"/>
      <c r="S410" s="185"/>
      <c r="T410" s="7"/>
      <c r="U410" s="8"/>
      <c r="V410" s="8"/>
      <c r="W410" s="50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</row>
    <row r="411" spans="1:35" ht="17.25">
      <c r="A411" s="175">
        <v>44467</v>
      </c>
      <c r="B411" s="176">
        <v>4</v>
      </c>
      <c r="C411" s="177"/>
      <c r="D411" s="178">
        <v>284267627728</v>
      </c>
      <c r="E411" s="178" t="s">
        <v>307</v>
      </c>
      <c r="F411" s="178" t="s">
        <v>35</v>
      </c>
      <c r="G411" s="179">
        <v>30</v>
      </c>
      <c r="H411" s="180">
        <f t="shared" si="55"/>
        <v>28.457999999999998</v>
      </c>
      <c r="I411" s="181">
        <v>51</v>
      </c>
      <c r="J411" s="178">
        <v>62</v>
      </c>
      <c r="K411" s="182">
        <v>45</v>
      </c>
      <c r="L411" s="184"/>
      <c r="M411" s="184">
        <f>570*G411</f>
        <v>17100</v>
      </c>
      <c r="N411" s="86"/>
      <c r="O411" s="86"/>
      <c r="P411" s="86"/>
      <c r="Q411" s="86"/>
      <c r="R411" s="86"/>
      <c r="S411" s="185"/>
      <c r="T411" s="7"/>
      <c r="U411" s="8"/>
      <c r="V411" s="8"/>
      <c r="W411" s="50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</row>
    <row r="412" spans="1:35" ht="17.25">
      <c r="A412" s="175">
        <v>44467</v>
      </c>
      <c r="B412" s="176">
        <v>5</v>
      </c>
      <c r="C412" s="177"/>
      <c r="D412" s="178">
        <v>284267744610</v>
      </c>
      <c r="E412" s="178" t="s">
        <v>315</v>
      </c>
      <c r="F412" s="178" t="s">
        <v>35</v>
      </c>
      <c r="G412" s="179">
        <v>21</v>
      </c>
      <c r="H412" s="180">
        <f t="shared" si="55"/>
        <v>16.463999999999999</v>
      </c>
      <c r="I412" s="181">
        <v>28</v>
      </c>
      <c r="J412" s="178">
        <v>49</v>
      </c>
      <c r="K412" s="182">
        <v>60</v>
      </c>
      <c r="L412" s="184"/>
      <c r="M412" s="184">
        <f t="shared" ref="M412:M414" si="56">570*G412</f>
        <v>11970</v>
      </c>
      <c r="N412" s="86"/>
      <c r="O412" s="86"/>
      <c r="P412" s="86"/>
      <c r="Q412" s="86"/>
      <c r="R412" s="86"/>
      <c r="S412" s="185"/>
      <c r="T412" s="7"/>
      <c r="U412" s="8"/>
      <c r="V412" s="8"/>
      <c r="W412" s="50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</row>
    <row r="413" spans="1:35" ht="17.25">
      <c r="A413" s="175">
        <v>44467</v>
      </c>
      <c r="B413" s="176">
        <v>6</v>
      </c>
      <c r="C413" s="177"/>
      <c r="D413" s="178">
        <v>284267829440</v>
      </c>
      <c r="E413" s="178" t="s">
        <v>316</v>
      </c>
      <c r="F413" s="178" t="s">
        <v>35</v>
      </c>
      <c r="G413" s="179">
        <v>18</v>
      </c>
      <c r="H413" s="180">
        <f t="shared" si="55"/>
        <v>10.904</v>
      </c>
      <c r="I413" s="181">
        <v>29</v>
      </c>
      <c r="J413" s="178">
        <v>47</v>
      </c>
      <c r="K413" s="182">
        <v>40</v>
      </c>
      <c r="L413" s="184"/>
      <c r="M413" s="184">
        <f t="shared" si="56"/>
        <v>10260</v>
      </c>
      <c r="N413" s="86"/>
      <c r="O413" s="86"/>
      <c r="P413" s="86"/>
      <c r="Q413" s="86"/>
      <c r="R413" s="86"/>
      <c r="S413" s="185"/>
      <c r="T413" s="7"/>
      <c r="U413" s="8"/>
      <c r="V413" s="8"/>
      <c r="W413" s="50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</row>
    <row r="414" spans="1:35" ht="17.25">
      <c r="A414" s="175">
        <v>44467</v>
      </c>
      <c r="B414" s="176">
        <v>7</v>
      </c>
      <c r="C414" s="177"/>
      <c r="D414" s="178">
        <v>284267941373</v>
      </c>
      <c r="E414" s="178" t="s">
        <v>316</v>
      </c>
      <c r="F414" s="178" t="s">
        <v>35</v>
      </c>
      <c r="G414" s="179">
        <v>11</v>
      </c>
      <c r="H414" s="180">
        <f t="shared" si="55"/>
        <v>10.904</v>
      </c>
      <c r="I414" s="181">
        <v>29</v>
      </c>
      <c r="J414" s="178">
        <v>47</v>
      </c>
      <c r="K414" s="182">
        <v>40</v>
      </c>
      <c r="L414" s="184"/>
      <c r="M414" s="184">
        <f t="shared" si="56"/>
        <v>6270</v>
      </c>
      <c r="N414" s="86"/>
      <c r="O414" s="86"/>
      <c r="P414" s="86"/>
      <c r="Q414" s="86"/>
      <c r="R414" s="86"/>
      <c r="S414" s="185"/>
      <c r="T414" s="7"/>
      <c r="U414" s="8"/>
      <c r="V414" s="8"/>
      <c r="W414" s="50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</row>
    <row r="415" spans="1:35" ht="17.25">
      <c r="A415" s="175">
        <v>44467</v>
      </c>
      <c r="B415" s="176">
        <v>8</v>
      </c>
      <c r="C415" s="177"/>
      <c r="D415" s="178">
        <v>284267733082</v>
      </c>
      <c r="E415" s="178" t="s">
        <v>317</v>
      </c>
      <c r="F415" s="178" t="s">
        <v>150</v>
      </c>
      <c r="G415" s="179">
        <v>6</v>
      </c>
      <c r="H415" s="180">
        <f t="shared" si="55"/>
        <v>5.8319999999999999</v>
      </c>
      <c r="I415" s="181">
        <v>27</v>
      </c>
      <c r="J415" s="178">
        <v>30</v>
      </c>
      <c r="K415" s="182">
        <v>36</v>
      </c>
      <c r="L415" s="184"/>
      <c r="M415" s="184">
        <f>750*6</f>
        <v>4500</v>
      </c>
      <c r="N415" s="86"/>
      <c r="O415" s="86"/>
      <c r="P415" s="86"/>
      <c r="Q415" s="86"/>
      <c r="R415" s="86"/>
      <c r="S415" s="185"/>
      <c r="T415" s="7"/>
      <c r="U415" s="8"/>
      <c r="V415" s="8"/>
      <c r="W415" s="50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</row>
    <row r="416" spans="1:35">
      <c r="A416" s="129"/>
      <c r="B416" s="129"/>
      <c r="C416" s="129"/>
      <c r="D416" s="129"/>
      <c r="E416" s="129"/>
      <c r="F416" s="129"/>
      <c r="G416" s="129"/>
      <c r="H416" s="129"/>
      <c r="I416" s="129"/>
      <c r="J416" s="108"/>
      <c r="K416" s="108"/>
      <c r="L416" s="44"/>
      <c r="M416" s="44">
        <f>SUM(M408:M415)</f>
        <v>70800</v>
      </c>
      <c r="N416" s="45"/>
      <c r="O416" s="45"/>
      <c r="P416" s="45"/>
      <c r="Q416" s="45"/>
      <c r="R416" s="45">
        <v>70800</v>
      </c>
      <c r="S416" s="173"/>
      <c r="T416" s="7">
        <v>70800</v>
      </c>
      <c r="U416" s="45"/>
      <c r="V416" s="45"/>
      <c r="W416" s="45">
        <v>70800</v>
      </c>
      <c r="X416" s="45"/>
      <c r="Y416" s="45"/>
      <c r="Z416" s="8"/>
      <c r="AA416" s="8"/>
      <c r="AB416" s="8"/>
      <c r="AC416" s="8"/>
      <c r="AD416" s="8"/>
      <c r="AE416" s="8"/>
      <c r="AF416" s="8"/>
      <c r="AG416" s="8"/>
      <c r="AH416" s="8"/>
      <c r="AI416" s="8"/>
    </row>
    <row r="417" spans="1:35" ht="17.25">
      <c r="A417" s="10"/>
      <c r="B417" s="13"/>
      <c r="C417" s="13"/>
      <c r="D417" s="13"/>
      <c r="E417" s="13"/>
      <c r="F417" s="13"/>
      <c r="G417" s="29"/>
      <c r="H417" s="156"/>
      <c r="I417" s="140"/>
      <c r="J417" s="62"/>
      <c r="K417" s="141"/>
      <c r="L417" s="16"/>
      <c r="M417" s="16"/>
      <c r="N417" s="86"/>
      <c r="O417" s="86"/>
      <c r="P417" s="86"/>
      <c r="Q417" s="86"/>
      <c r="R417" s="86"/>
      <c r="S417" s="185"/>
      <c r="T417" s="7"/>
      <c r="U417" s="8"/>
      <c r="V417" s="8"/>
      <c r="W417" s="50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</row>
    <row r="418" spans="1:35" ht="17.25">
      <c r="A418" s="175">
        <v>44471</v>
      </c>
      <c r="B418" s="199">
        <v>1</v>
      </c>
      <c r="C418" s="200" t="s">
        <v>15</v>
      </c>
      <c r="D418" s="178">
        <v>774865463933</v>
      </c>
      <c r="E418" s="178" t="s">
        <v>318</v>
      </c>
      <c r="F418" s="178" t="s">
        <v>4</v>
      </c>
      <c r="G418" s="178">
        <v>13</v>
      </c>
      <c r="H418" s="201">
        <f t="shared" ref="H418:H457" si="57">I418*J418*K418/5000</f>
        <v>12.1296</v>
      </c>
      <c r="I418" s="181">
        <v>38</v>
      </c>
      <c r="J418" s="178">
        <v>42</v>
      </c>
      <c r="K418" s="177">
        <v>38</v>
      </c>
      <c r="L418" s="184"/>
      <c r="M418" s="184">
        <f>570*G418</f>
        <v>7410</v>
      </c>
      <c r="N418" s="86"/>
      <c r="O418" s="86"/>
      <c r="P418" s="86"/>
      <c r="Q418" s="86"/>
      <c r="R418" s="86"/>
      <c r="S418" s="185"/>
      <c r="T418" s="7"/>
      <c r="U418" s="8"/>
      <c r="V418" s="8"/>
      <c r="W418" s="50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</row>
    <row r="419" spans="1:35" ht="17.25">
      <c r="A419" s="175"/>
      <c r="B419" s="199"/>
      <c r="C419" s="200"/>
      <c r="D419" s="178"/>
      <c r="E419" s="178"/>
      <c r="F419" s="178"/>
      <c r="G419" s="178"/>
      <c r="H419" s="201"/>
      <c r="I419" s="181"/>
      <c r="J419" s="178"/>
      <c r="K419" s="177"/>
      <c r="L419" s="184"/>
      <c r="M419" s="184">
        <v>500</v>
      </c>
      <c r="N419" s="86"/>
      <c r="O419" s="86"/>
      <c r="P419" s="86"/>
      <c r="Q419" s="86"/>
      <c r="R419" s="86"/>
      <c r="S419" s="185"/>
      <c r="T419" s="7"/>
      <c r="U419" s="8"/>
      <c r="V419" s="8"/>
      <c r="W419" s="50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</row>
    <row r="420" spans="1:35" ht="17.25">
      <c r="A420" s="175">
        <v>44471</v>
      </c>
      <c r="B420" s="199">
        <v>2</v>
      </c>
      <c r="C420" s="177"/>
      <c r="D420" s="202" t="s">
        <v>284</v>
      </c>
      <c r="E420" s="178"/>
      <c r="F420" s="178"/>
      <c r="G420" s="179"/>
      <c r="H420" s="201">
        <f t="shared" si="57"/>
        <v>0</v>
      </c>
      <c r="I420" s="181"/>
      <c r="J420" s="178"/>
      <c r="K420" s="182"/>
      <c r="L420" s="184"/>
      <c r="M420" s="184"/>
      <c r="N420" s="86"/>
      <c r="O420" s="86"/>
      <c r="P420" s="86"/>
      <c r="Q420" s="86"/>
      <c r="R420" s="86"/>
      <c r="S420" s="185"/>
      <c r="T420" s="7"/>
      <c r="U420" s="8"/>
      <c r="V420" s="8"/>
      <c r="W420" s="50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</row>
    <row r="421" spans="1:35" ht="17.25">
      <c r="A421" s="175">
        <v>44471</v>
      </c>
      <c r="B421" s="199">
        <v>3</v>
      </c>
      <c r="C421" s="177"/>
      <c r="D421" s="202" t="s">
        <v>284</v>
      </c>
      <c r="E421" s="178"/>
      <c r="F421" s="178"/>
      <c r="G421" s="179"/>
      <c r="H421" s="201">
        <f t="shared" si="57"/>
        <v>0</v>
      </c>
      <c r="I421" s="181"/>
      <c r="J421" s="178"/>
      <c r="K421" s="182"/>
      <c r="L421" s="184"/>
      <c r="M421" s="184"/>
      <c r="N421" s="86"/>
      <c r="O421" s="86"/>
      <c r="P421" s="86"/>
      <c r="Q421" s="86"/>
      <c r="R421" s="86"/>
      <c r="S421" s="185"/>
      <c r="T421" s="7"/>
      <c r="U421" s="8"/>
      <c r="V421" s="8"/>
      <c r="W421" s="50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</row>
    <row r="422" spans="1:35" ht="17.25">
      <c r="A422" s="175">
        <v>44471</v>
      </c>
      <c r="B422" s="199">
        <v>4</v>
      </c>
      <c r="C422" s="200" t="s">
        <v>15</v>
      </c>
      <c r="D422" s="178">
        <v>774865347382</v>
      </c>
      <c r="E422" s="178" t="s">
        <v>319</v>
      </c>
      <c r="F422" s="178" t="s">
        <v>8</v>
      </c>
      <c r="G422" s="178">
        <v>13</v>
      </c>
      <c r="H422" s="201">
        <f t="shared" si="57"/>
        <v>9.5939999999999994</v>
      </c>
      <c r="I422" s="181">
        <v>41</v>
      </c>
      <c r="J422" s="178">
        <v>30</v>
      </c>
      <c r="K422" s="178">
        <v>39</v>
      </c>
      <c r="L422" s="184"/>
      <c r="M422" s="184">
        <f>570*G422</f>
        <v>7410</v>
      </c>
      <c r="N422" s="86"/>
      <c r="O422" s="86"/>
      <c r="P422" s="86"/>
      <c r="Q422" s="86"/>
      <c r="R422" s="86"/>
      <c r="S422" s="185"/>
      <c r="T422" s="7"/>
      <c r="U422" s="8"/>
      <c r="V422" s="8"/>
      <c r="W422" s="50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</row>
    <row r="423" spans="1:35" ht="17.25">
      <c r="A423" s="175"/>
      <c r="B423" s="199"/>
      <c r="C423" s="200"/>
      <c r="D423" s="178"/>
      <c r="E423" s="178"/>
      <c r="F423" s="178"/>
      <c r="G423" s="178"/>
      <c r="H423" s="201"/>
      <c r="I423" s="181"/>
      <c r="J423" s="178"/>
      <c r="K423" s="178"/>
      <c r="L423" s="184"/>
      <c r="M423" s="184">
        <v>500</v>
      </c>
      <c r="N423" s="86"/>
      <c r="O423" s="86"/>
      <c r="P423" s="86"/>
      <c r="Q423" s="86"/>
      <c r="R423" s="86"/>
      <c r="S423" s="185"/>
      <c r="T423" s="7"/>
      <c r="U423" s="8"/>
      <c r="V423" s="8"/>
      <c r="W423" s="50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</row>
    <row r="424" spans="1:35" ht="17.25">
      <c r="A424" s="175">
        <v>44471</v>
      </c>
      <c r="B424" s="199">
        <v>5</v>
      </c>
      <c r="C424" s="177"/>
      <c r="D424" s="202" t="s">
        <v>284</v>
      </c>
      <c r="E424" s="178"/>
      <c r="F424" s="178"/>
      <c r="G424" s="179"/>
      <c r="H424" s="201">
        <f t="shared" si="57"/>
        <v>0</v>
      </c>
      <c r="I424" s="181"/>
      <c r="J424" s="178"/>
      <c r="K424" s="182"/>
      <c r="L424" s="184"/>
      <c r="M424" s="184"/>
      <c r="N424" s="86"/>
      <c r="O424" s="86"/>
      <c r="P424" s="86"/>
      <c r="Q424" s="86"/>
      <c r="R424" s="86"/>
      <c r="S424" s="185"/>
      <c r="T424" s="7"/>
      <c r="U424" s="8"/>
      <c r="V424" s="8"/>
      <c r="W424" s="50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</row>
    <row r="425" spans="1:35" ht="17.25">
      <c r="A425" s="175">
        <v>44471</v>
      </c>
      <c r="B425" s="199">
        <v>6</v>
      </c>
      <c r="C425" s="200"/>
      <c r="D425" s="178">
        <v>774865486897</v>
      </c>
      <c r="E425" s="178" t="s">
        <v>320</v>
      </c>
      <c r="F425" s="178" t="s">
        <v>8</v>
      </c>
      <c r="G425" s="178">
        <v>13</v>
      </c>
      <c r="H425" s="201">
        <f t="shared" si="57"/>
        <v>11.3652</v>
      </c>
      <c r="I425" s="181">
        <v>33</v>
      </c>
      <c r="J425" s="178">
        <v>42</v>
      </c>
      <c r="K425" s="177">
        <v>41</v>
      </c>
      <c r="L425" s="184"/>
      <c r="M425" s="184">
        <f>570*G425</f>
        <v>7410</v>
      </c>
      <c r="N425" s="86"/>
      <c r="O425" s="86"/>
      <c r="P425" s="86"/>
      <c r="Q425" s="86"/>
      <c r="R425" s="86"/>
      <c r="S425" s="185"/>
      <c r="T425" s="7"/>
      <c r="U425" s="8"/>
      <c r="V425" s="8"/>
      <c r="W425" s="50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</row>
    <row r="426" spans="1:35" ht="17.25">
      <c r="A426" s="175">
        <v>44471</v>
      </c>
      <c r="B426" s="199">
        <v>7</v>
      </c>
      <c r="C426" s="177"/>
      <c r="D426" s="202" t="s">
        <v>284</v>
      </c>
      <c r="E426" s="178"/>
      <c r="F426" s="178"/>
      <c r="G426" s="179"/>
      <c r="H426" s="201">
        <f t="shared" si="57"/>
        <v>0</v>
      </c>
      <c r="I426" s="181"/>
      <c r="J426" s="178"/>
      <c r="K426" s="182"/>
      <c r="L426" s="184"/>
      <c r="M426" s="184"/>
      <c r="N426" s="86"/>
      <c r="O426" s="86"/>
      <c r="P426" s="86"/>
      <c r="Q426" s="86"/>
      <c r="R426" s="86"/>
      <c r="S426" s="185"/>
      <c r="T426" s="7"/>
      <c r="U426" s="8"/>
      <c r="V426" s="8"/>
      <c r="W426" s="50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</row>
    <row r="427" spans="1:35" ht="17.25">
      <c r="A427" s="175">
        <v>44471</v>
      </c>
      <c r="B427" s="199">
        <v>8</v>
      </c>
      <c r="C427" s="200"/>
      <c r="D427" s="178">
        <v>774865385534</v>
      </c>
      <c r="E427" s="178" t="s">
        <v>321</v>
      </c>
      <c r="F427" s="178" t="s">
        <v>4</v>
      </c>
      <c r="G427" s="178">
        <v>18</v>
      </c>
      <c r="H427" s="201">
        <f t="shared" si="57"/>
        <v>14.645200000000001</v>
      </c>
      <c r="I427" s="181">
        <v>41</v>
      </c>
      <c r="J427" s="178">
        <v>47</v>
      </c>
      <c r="K427" s="177">
        <v>38</v>
      </c>
      <c r="L427" s="184"/>
      <c r="M427" s="184">
        <f>570*G427</f>
        <v>10260</v>
      </c>
      <c r="N427" s="86"/>
      <c r="O427" s="86"/>
      <c r="P427" s="86"/>
      <c r="Q427" s="86"/>
      <c r="R427" s="86"/>
      <c r="S427" s="185"/>
      <c r="T427" s="7"/>
      <c r="U427" s="8"/>
      <c r="V427" s="8"/>
      <c r="W427" s="50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</row>
    <row r="428" spans="1:35" ht="17.25">
      <c r="A428" s="175">
        <v>44471</v>
      </c>
      <c r="B428" s="199">
        <v>9</v>
      </c>
      <c r="C428" s="177"/>
      <c r="D428" s="178">
        <v>774865292794</v>
      </c>
      <c r="E428" s="178" t="s">
        <v>322</v>
      </c>
      <c r="F428" s="178" t="s">
        <v>8</v>
      </c>
      <c r="G428" s="178">
        <v>21</v>
      </c>
      <c r="H428" s="201">
        <f t="shared" si="57"/>
        <v>15.4734</v>
      </c>
      <c r="I428" s="181">
        <v>41</v>
      </c>
      <c r="J428" s="178">
        <v>51</v>
      </c>
      <c r="K428" s="178">
        <v>37</v>
      </c>
      <c r="L428" s="184"/>
      <c r="M428" s="184">
        <f>560*G428</f>
        <v>11760</v>
      </c>
      <c r="N428" s="86"/>
      <c r="O428" s="86"/>
      <c r="P428" s="86"/>
      <c r="Q428" s="86"/>
      <c r="R428" s="86"/>
      <c r="S428" s="185"/>
      <c r="T428" s="7"/>
      <c r="U428" s="8"/>
      <c r="V428" s="8"/>
      <c r="W428" s="50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</row>
    <row r="429" spans="1:35" ht="17.25">
      <c r="A429" s="175">
        <v>44471</v>
      </c>
      <c r="B429" s="199">
        <v>10</v>
      </c>
      <c r="C429" s="177"/>
      <c r="D429" s="178">
        <v>774865287501</v>
      </c>
      <c r="E429" s="178" t="s">
        <v>323</v>
      </c>
      <c r="F429" s="178" t="s">
        <v>8</v>
      </c>
      <c r="G429" s="178">
        <v>21</v>
      </c>
      <c r="H429" s="201">
        <f t="shared" si="57"/>
        <v>16.279199999999999</v>
      </c>
      <c r="I429" s="181">
        <v>42</v>
      </c>
      <c r="J429" s="178">
        <v>51</v>
      </c>
      <c r="K429" s="178">
        <v>38</v>
      </c>
      <c r="L429" s="184"/>
      <c r="M429" s="184">
        <f t="shared" ref="M429:M431" si="58">560*G429</f>
        <v>11760</v>
      </c>
      <c r="N429" s="86"/>
      <c r="O429" s="86"/>
      <c r="P429" s="86"/>
      <c r="Q429" s="86"/>
      <c r="R429" s="86"/>
      <c r="S429" s="185"/>
      <c r="T429" s="7"/>
      <c r="U429" s="8"/>
      <c r="V429" s="8"/>
      <c r="W429" s="50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</row>
    <row r="430" spans="1:35" ht="17.25">
      <c r="A430" s="175">
        <v>44471</v>
      </c>
      <c r="B430" s="199">
        <v>11</v>
      </c>
      <c r="C430" s="177"/>
      <c r="D430" s="178">
        <v>774865332997</v>
      </c>
      <c r="E430" s="178" t="s">
        <v>324</v>
      </c>
      <c r="F430" s="178" t="s">
        <v>4</v>
      </c>
      <c r="G430" s="178">
        <v>24</v>
      </c>
      <c r="H430" s="201">
        <f t="shared" si="57"/>
        <v>10.368</v>
      </c>
      <c r="I430" s="181">
        <v>45</v>
      </c>
      <c r="J430" s="178">
        <v>32</v>
      </c>
      <c r="K430" s="178">
        <v>36</v>
      </c>
      <c r="L430" s="184"/>
      <c r="M430" s="184">
        <f t="shared" si="58"/>
        <v>13440</v>
      </c>
      <c r="N430" s="86"/>
      <c r="O430" s="86"/>
      <c r="P430" s="86"/>
      <c r="Q430" s="86"/>
      <c r="R430" s="86"/>
      <c r="S430" s="185"/>
      <c r="T430" s="7"/>
      <c r="U430" s="8"/>
      <c r="V430" s="8"/>
      <c r="W430" s="50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</row>
    <row r="431" spans="1:35" ht="17.25">
      <c r="A431" s="175">
        <v>44471</v>
      </c>
      <c r="B431" s="199">
        <v>12</v>
      </c>
      <c r="C431" s="177"/>
      <c r="D431" s="178">
        <v>774865299870</v>
      </c>
      <c r="E431" s="178" t="s">
        <v>325</v>
      </c>
      <c r="F431" s="178" t="s">
        <v>4</v>
      </c>
      <c r="G431" s="178">
        <v>28</v>
      </c>
      <c r="H431" s="201">
        <f t="shared" si="57"/>
        <v>25.2</v>
      </c>
      <c r="I431" s="181">
        <v>50</v>
      </c>
      <c r="J431" s="178">
        <v>60</v>
      </c>
      <c r="K431" s="178">
        <v>42</v>
      </c>
      <c r="L431" s="184"/>
      <c r="M431" s="184">
        <f t="shared" si="58"/>
        <v>15680</v>
      </c>
      <c r="N431" s="86"/>
      <c r="O431" s="86"/>
      <c r="P431" s="86"/>
      <c r="Q431" s="86"/>
      <c r="R431" s="86"/>
      <c r="S431" s="185"/>
      <c r="T431" s="7"/>
      <c r="U431" s="8"/>
      <c r="V431" s="8"/>
      <c r="W431" s="50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</row>
    <row r="432" spans="1:35" ht="17.25">
      <c r="A432" s="175">
        <v>44471</v>
      </c>
      <c r="B432" s="199">
        <v>13</v>
      </c>
      <c r="C432" s="177"/>
      <c r="D432" s="202" t="s">
        <v>284</v>
      </c>
      <c r="E432" s="178"/>
      <c r="F432" s="178"/>
      <c r="G432" s="179"/>
      <c r="H432" s="201">
        <f t="shared" si="57"/>
        <v>0</v>
      </c>
      <c r="I432" s="181"/>
      <c r="J432" s="178"/>
      <c r="K432" s="182"/>
      <c r="L432" s="184"/>
      <c r="M432" s="184"/>
      <c r="N432" s="86"/>
      <c r="O432" s="86"/>
      <c r="P432" s="86"/>
      <c r="Q432" s="86"/>
      <c r="R432" s="86"/>
      <c r="S432" s="185"/>
      <c r="T432" s="7"/>
      <c r="U432" s="8"/>
      <c r="V432" s="8"/>
      <c r="W432" s="50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</row>
    <row r="433" spans="1:35" ht="17.25">
      <c r="A433" s="175">
        <v>44471</v>
      </c>
      <c r="B433" s="199">
        <v>14</v>
      </c>
      <c r="C433" s="177"/>
      <c r="D433" s="178">
        <v>774865272439</v>
      </c>
      <c r="E433" s="178" t="s">
        <v>326</v>
      </c>
      <c r="F433" s="178" t="s">
        <v>4</v>
      </c>
      <c r="G433" s="178">
        <v>17</v>
      </c>
      <c r="H433" s="201">
        <f t="shared" si="57"/>
        <v>12.544</v>
      </c>
      <c r="I433" s="181">
        <v>49</v>
      </c>
      <c r="J433" s="178">
        <v>40</v>
      </c>
      <c r="K433" s="178">
        <v>32</v>
      </c>
      <c r="L433" s="184"/>
      <c r="M433" s="184">
        <f>570*G433</f>
        <v>9690</v>
      </c>
      <c r="N433" s="86"/>
      <c r="O433" s="86"/>
      <c r="P433" s="86"/>
      <c r="Q433" s="86"/>
      <c r="R433" s="86"/>
      <c r="S433" s="185"/>
      <c r="T433" s="7"/>
      <c r="U433" s="8"/>
      <c r="V433" s="8"/>
      <c r="W433" s="50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</row>
    <row r="434" spans="1:35" ht="17.25">
      <c r="A434" s="175">
        <v>44471</v>
      </c>
      <c r="B434" s="199">
        <v>15</v>
      </c>
      <c r="C434" s="177"/>
      <c r="D434" s="202" t="s">
        <v>284</v>
      </c>
      <c r="E434" s="178"/>
      <c r="F434" s="178"/>
      <c r="G434" s="179"/>
      <c r="H434" s="201">
        <f t="shared" si="57"/>
        <v>0</v>
      </c>
      <c r="I434" s="181"/>
      <c r="J434" s="178"/>
      <c r="K434" s="182"/>
      <c r="L434" s="184"/>
      <c r="M434" s="184"/>
      <c r="N434" s="86"/>
      <c r="O434" s="86"/>
      <c r="P434" s="86"/>
      <c r="Q434" s="86"/>
      <c r="R434" s="86"/>
      <c r="S434" s="185"/>
      <c r="T434" s="7"/>
      <c r="U434" s="8"/>
      <c r="V434" s="8"/>
      <c r="W434" s="50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</row>
    <row r="435" spans="1:35" ht="17.25">
      <c r="A435" s="175">
        <v>44471</v>
      </c>
      <c r="B435" s="199">
        <v>16</v>
      </c>
      <c r="C435" s="177"/>
      <c r="D435" s="178">
        <v>774865328630</v>
      </c>
      <c r="E435" s="178" t="s">
        <v>327</v>
      </c>
      <c r="F435" s="178" t="s">
        <v>4</v>
      </c>
      <c r="G435" s="178">
        <v>18</v>
      </c>
      <c r="H435" s="201">
        <f t="shared" si="57"/>
        <v>16.279199999999999</v>
      </c>
      <c r="I435" s="181">
        <v>63</v>
      </c>
      <c r="J435" s="178">
        <v>38</v>
      </c>
      <c r="K435" s="178">
        <v>34</v>
      </c>
      <c r="L435" s="184"/>
      <c r="M435" s="184">
        <f>570*G435</f>
        <v>10260</v>
      </c>
      <c r="N435" s="86"/>
      <c r="O435" s="86"/>
      <c r="P435" s="86"/>
      <c r="Q435" s="86"/>
      <c r="R435" s="86"/>
      <c r="S435" s="185"/>
      <c r="T435" s="7"/>
      <c r="U435" s="8"/>
      <c r="V435" s="8"/>
      <c r="W435" s="50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</row>
    <row r="436" spans="1:35" ht="17.25">
      <c r="A436" s="175">
        <v>44471</v>
      </c>
      <c r="B436" s="199">
        <v>17</v>
      </c>
      <c r="C436" s="177"/>
      <c r="D436" s="202" t="s">
        <v>284</v>
      </c>
      <c r="E436" s="178"/>
      <c r="F436" s="178"/>
      <c r="G436" s="179"/>
      <c r="H436" s="201">
        <f t="shared" si="57"/>
        <v>0</v>
      </c>
      <c r="I436" s="181"/>
      <c r="J436" s="178"/>
      <c r="K436" s="182"/>
      <c r="L436" s="184"/>
      <c r="M436" s="184"/>
      <c r="N436" s="86"/>
      <c r="O436" s="86"/>
      <c r="P436" s="86"/>
      <c r="Q436" s="86"/>
      <c r="R436" s="86"/>
      <c r="S436" s="185"/>
      <c r="T436" s="7"/>
      <c r="U436" s="8"/>
      <c r="V436" s="8"/>
      <c r="W436" s="50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</row>
    <row r="437" spans="1:35" ht="17.25">
      <c r="A437" s="175">
        <v>44471</v>
      </c>
      <c r="B437" s="199">
        <v>18</v>
      </c>
      <c r="C437" s="177"/>
      <c r="D437" s="178">
        <v>774865324131</v>
      </c>
      <c r="E437" s="178" t="s">
        <v>327</v>
      </c>
      <c r="F437" s="178" t="s">
        <v>4</v>
      </c>
      <c r="G437" s="178">
        <v>21</v>
      </c>
      <c r="H437" s="201">
        <f t="shared" si="57"/>
        <v>18.849599999999999</v>
      </c>
      <c r="I437" s="181">
        <v>44</v>
      </c>
      <c r="J437" s="178">
        <v>34</v>
      </c>
      <c r="K437" s="178">
        <v>63</v>
      </c>
      <c r="L437" s="184"/>
      <c r="M437" s="184">
        <f t="shared" ref="M437:M445" si="59">560*G437</f>
        <v>11760</v>
      </c>
      <c r="N437" s="86"/>
      <c r="O437" s="86"/>
      <c r="P437" s="86"/>
      <c r="Q437" s="86"/>
      <c r="R437" s="86"/>
      <c r="S437" s="185"/>
      <c r="T437" s="7"/>
      <c r="U437" s="8"/>
      <c r="V437" s="8"/>
      <c r="W437" s="50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</row>
    <row r="438" spans="1:35" ht="17.25">
      <c r="A438" s="175">
        <v>44471</v>
      </c>
      <c r="B438" s="199">
        <v>19</v>
      </c>
      <c r="C438" s="177"/>
      <c r="D438" s="202" t="s">
        <v>284</v>
      </c>
      <c r="E438" s="178"/>
      <c r="F438" s="178"/>
      <c r="G438" s="179"/>
      <c r="H438" s="201">
        <f t="shared" si="57"/>
        <v>0</v>
      </c>
      <c r="I438" s="181"/>
      <c r="J438" s="178"/>
      <c r="K438" s="182"/>
      <c r="L438" s="184"/>
      <c r="M438" s="184"/>
      <c r="N438" s="86"/>
      <c r="O438" s="86"/>
      <c r="P438" s="86"/>
      <c r="Q438" s="86"/>
      <c r="R438" s="86"/>
      <c r="S438" s="185"/>
      <c r="T438" s="7"/>
      <c r="U438" s="8"/>
      <c r="V438" s="8"/>
      <c r="W438" s="50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</row>
    <row r="439" spans="1:35" ht="17.25">
      <c r="A439" s="175">
        <v>44471</v>
      </c>
      <c r="B439" s="199">
        <v>20</v>
      </c>
      <c r="C439" s="177"/>
      <c r="D439" s="178">
        <v>774865317850</v>
      </c>
      <c r="E439" s="178" t="s">
        <v>328</v>
      </c>
      <c r="F439" s="178" t="s">
        <v>4</v>
      </c>
      <c r="G439" s="178">
        <v>30</v>
      </c>
      <c r="H439" s="201">
        <f t="shared" si="57"/>
        <v>16.847999999999999</v>
      </c>
      <c r="I439" s="181">
        <v>54</v>
      </c>
      <c r="J439" s="178">
        <v>40</v>
      </c>
      <c r="K439" s="178">
        <v>39</v>
      </c>
      <c r="L439" s="184"/>
      <c r="M439" s="184">
        <f t="shared" si="59"/>
        <v>16800</v>
      </c>
      <c r="N439" s="86"/>
      <c r="O439" s="86"/>
      <c r="P439" s="86"/>
      <c r="Q439" s="86"/>
      <c r="R439" s="86"/>
      <c r="S439" s="185"/>
      <c r="T439" s="7"/>
      <c r="U439" s="8"/>
      <c r="V439" s="8"/>
      <c r="W439" s="50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</row>
    <row r="440" spans="1:35" ht="17.25">
      <c r="A440" s="175">
        <v>44471</v>
      </c>
      <c r="B440" s="199">
        <v>21</v>
      </c>
      <c r="C440" s="177"/>
      <c r="D440" s="178">
        <v>774865311451</v>
      </c>
      <c r="E440" s="178" t="s">
        <v>329</v>
      </c>
      <c r="F440" s="178" t="s">
        <v>4</v>
      </c>
      <c r="G440" s="178">
        <v>16</v>
      </c>
      <c r="H440" s="201">
        <f t="shared" si="57"/>
        <v>11.773400000000001</v>
      </c>
      <c r="I440" s="181">
        <v>37</v>
      </c>
      <c r="J440" s="178">
        <v>37</v>
      </c>
      <c r="K440" s="178">
        <v>43</v>
      </c>
      <c r="L440" s="184"/>
      <c r="M440" s="184">
        <f>570*G440</f>
        <v>9120</v>
      </c>
      <c r="N440" s="86"/>
      <c r="O440" s="86"/>
      <c r="P440" s="86"/>
      <c r="Q440" s="86"/>
      <c r="R440" s="86"/>
      <c r="S440" s="185"/>
      <c r="T440" s="7"/>
      <c r="U440" s="8"/>
      <c r="V440" s="8"/>
      <c r="W440" s="50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</row>
    <row r="441" spans="1:35" ht="17.25">
      <c r="A441" s="175">
        <v>44471</v>
      </c>
      <c r="B441" s="199">
        <v>22</v>
      </c>
      <c r="C441" s="177"/>
      <c r="D441" s="178">
        <v>774865369674</v>
      </c>
      <c r="E441" s="178" t="s">
        <v>330</v>
      </c>
      <c r="F441" s="178" t="s">
        <v>4</v>
      </c>
      <c r="G441" s="178">
        <v>22</v>
      </c>
      <c r="H441" s="201">
        <f t="shared" si="57"/>
        <v>17.719000000000001</v>
      </c>
      <c r="I441" s="181">
        <v>65</v>
      </c>
      <c r="J441" s="178">
        <v>47</v>
      </c>
      <c r="K441" s="177">
        <v>29</v>
      </c>
      <c r="L441" s="184"/>
      <c r="M441" s="184">
        <f t="shared" si="59"/>
        <v>12320</v>
      </c>
      <c r="N441" s="86"/>
      <c r="O441" s="86"/>
      <c r="P441" s="86"/>
      <c r="Q441" s="86"/>
      <c r="R441" s="86"/>
      <c r="S441" s="185"/>
      <c r="T441" s="7"/>
      <c r="U441" s="8"/>
      <c r="V441" s="8"/>
      <c r="W441" s="50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</row>
    <row r="442" spans="1:35" ht="17.25">
      <c r="A442" s="175">
        <v>44471</v>
      </c>
      <c r="B442" s="199">
        <v>23</v>
      </c>
      <c r="C442" s="177"/>
      <c r="D442" s="178">
        <v>774865276560</v>
      </c>
      <c r="E442" s="178" t="s">
        <v>331</v>
      </c>
      <c r="F442" s="178" t="s">
        <v>4</v>
      </c>
      <c r="G442" s="178">
        <v>24</v>
      </c>
      <c r="H442" s="201">
        <f t="shared" si="57"/>
        <v>19.439800000000002</v>
      </c>
      <c r="I442" s="181">
        <v>37</v>
      </c>
      <c r="J442" s="178">
        <v>37</v>
      </c>
      <c r="K442" s="178">
        <v>71</v>
      </c>
      <c r="L442" s="184"/>
      <c r="M442" s="184">
        <f t="shared" si="59"/>
        <v>13440</v>
      </c>
      <c r="N442" s="86"/>
      <c r="O442" s="86"/>
      <c r="P442" s="86"/>
      <c r="Q442" s="86"/>
      <c r="R442" s="86"/>
      <c r="S442" s="185"/>
      <c r="T442" s="7"/>
      <c r="U442" s="8"/>
      <c r="V442" s="8"/>
      <c r="W442" s="50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</row>
    <row r="443" spans="1:35" ht="17.25">
      <c r="A443" s="175">
        <v>44471</v>
      </c>
      <c r="B443" s="199">
        <v>24</v>
      </c>
      <c r="C443" s="177"/>
      <c r="D443" s="202" t="s">
        <v>284</v>
      </c>
      <c r="E443" s="178"/>
      <c r="F443" s="178"/>
      <c r="G443" s="179"/>
      <c r="H443" s="201">
        <f t="shared" si="57"/>
        <v>0</v>
      </c>
      <c r="I443" s="181"/>
      <c r="J443" s="178"/>
      <c r="K443" s="182"/>
      <c r="L443" s="184"/>
      <c r="M443" s="184"/>
      <c r="N443" s="86"/>
      <c r="O443" s="86"/>
      <c r="P443" s="86"/>
      <c r="Q443" s="86"/>
      <c r="R443" s="86"/>
      <c r="S443" s="185"/>
      <c r="T443" s="7"/>
      <c r="U443" s="8"/>
      <c r="V443" s="8"/>
      <c r="W443" s="50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</row>
    <row r="444" spans="1:35" ht="17.25">
      <c r="A444" s="175">
        <v>44471</v>
      </c>
      <c r="B444" s="199">
        <v>25</v>
      </c>
      <c r="C444" s="177"/>
      <c r="D444" s="178">
        <v>774865376036</v>
      </c>
      <c r="E444" s="178" t="s">
        <v>332</v>
      </c>
      <c r="F444" s="178" t="s">
        <v>4</v>
      </c>
      <c r="G444" s="178">
        <v>27</v>
      </c>
      <c r="H444" s="201">
        <f t="shared" si="57"/>
        <v>12.768000000000001</v>
      </c>
      <c r="I444" s="181">
        <v>56</v>
      </c>
      <c r="J444" s="178">
        <v>30</v>
      </c>
      <c r="K444" s="177">
        <v>38</v>
      </c>
      <c r="L444" s="184"/>
      <c r="M444" s="184">
        <f t="shared" si="59"/>
        <v>15120</v>
      </c>
      <c r="N444" s="86"/>
      <c r="O444" s="86"/>
      <c r="P444" s="86"/>
      <c r="Q444" s="86"/>
      <c r="R444" s="86"/>
      <c r="S444" s="185"/>
      <c r="T444" s="7"/>
      <c r="U444" s="8"/>
      <c r="V444" s="8"/>
      <c r="W444" s="50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</row>
    <row r="445" spans="1:35" ht="17.25">
      <c r="A445" s="175">
        <v>44471</v>
      </c>
      <c r="B445" s="199">
        <v>26</v>
      </c>
      <c r="C445" s="200" t="s">
        <v>15</v>
      </c>
      <c r="D445" s="178">
        <v>774865258550</v>
      </c>
      <c r="E445" s="178" t="s">
        <v>332</v>
      </c>
      <c r="F445" s="178" t="s">
        <v>4</v>
      </c>
      <c r="G445" s="178">
        <v>24</v>
      </c>
      <c r="H445" s="201">
        <f t="shared" si="57"/>
        <v>21.167999999999999</v>
      </c>
      <c r="I445" s="181">
        <v>40</v>
      </c>
      <c r="J445" s="178">
        <v>49</v>
      </c>
      <c r="K445" s="178">
        <v>54</v>
      </c>
      <c r="L445" s="184"/>
      <c r="M445" s="184">
        <f t="shared" si="59"/>
        <v>13440</v>
      </c>
      <c r="N445" s="86"/>
      <c r="O445" s="86"/>
      <c r="P445" s="86"/>
      <c r="Q445" s="86"/>
      <c r="R445" s="86"/>
      <c r="S445" s="185"/>
      <c r="T445" s="7"/>
      <c r="U445" s="8"/>
      <c r="V445" s="8"/>
      <c r="W445" s="50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</row>
    <row r="446" spans="1:35" ht="17.25">
      <c r="A446" s="175"/>
      <c r="B446" s="199"/>
      <c r="C446" s="200"/>
      <c r="D446" s="178"/>
      <c r="E446" s="178"/>
      <c r="F446" s="178"/>
      <c r="G446" s="178"/>
      <c r="H446" s="201"/>
      <c r="I446" s="181"/>
      <c r="J446" s="178"/>
      <c r="K446" s="178"/>
      <c r="L446" s="184"/>
      <c r="M446" s="184">
        <v>500</v>
      </c>
      <c r="N446" s="86"/>
      <c r="O446" s="86"/>
      <c r="P446" s="86"/>
      <c r="Q446" s="86"/>
      <c r="R446" s="86"/>
      <c r="S446" s="185"/>
      <c r="T446" s="7"/>
      <c r="U446" s="8"/>
      <c r="V446" s="8"/>
      <c r="W446" s="50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</row>
    <row r="447" spans="1:35" ht="17.25">
      <c r="A447" s="175">
        <v>44471</v>
      </c>
      <c r="B447" s="199">
        <v>27</v>
      </c>
      <c r="C447" s="177"/>
      <c r="D447" s="202" t="s">
        <v>284</v>
      </c>
      <c r="E447" s="178"/>
      <c r="F447" s="178"/>
      <c r="G447" s="179"/>
      <c r="H447" s="201">
        <f t="shared" si="57"/>
        <v>0</v>
      </c>
      <c r="I447" s="181"/>
      <c r="J447" s="178"/>
      <c r="K447" s="182"/>
      <c r="L447" s="184"/>
      <c r="M447" s="184"/>
      <c r="N447" s="86"/>
      <c r="O447" s="86"/>
      <c r="P447" s="86"/>
      <c r="Q447" s="86"/>
      <c r="R447" s="86"/>
      <c r="S447" s="185"/>
      <c r="T447" s="7"/>
      <c r="U447" s="8"/>
      <c r="V447" s="8"/>
      <c r="W447" s="50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</row>
    <row r="448" spans="1:35" ht="17.25">
      <c r="A448" s="175">
        <v>44471</v>
      </c>
      <c r="B448" s="199">
        <v>28</v>
      </c>
      <c r="C448" s="177"/>
      <c r="D448" s="202" t="s">
        <v>284</v>
      </c>
      <c r="E448" s="178"/>
      <c r="F448" s="178"/>
      <c r="G448" s="179"/>
      <c r="H448" s="201">
        <f t="shared" si="57"/>
        <v>0</v>
      </c>
      <c r="I448" s="181"/>
      <c r="J448" s="178"/>
      <c r="K448" s="182"/>
      <c r="L448" s="183"/>
      <c r="M448" s="184"/>
      <c r="N448" s="86"/>
      <c r="O448" s="86"/>
      <c r="P448" s="86"/>
      <c r="Q448" s="86"/>
      <c r="R448" s="86"/>
      <c r="S448" s="185"/>
      <c r="T448" s="7"/>
      <c r="U448" s="8"/>
      <c r="V448" s="8"/>
      <c r="W448" s="50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</row>
    <row r="449" spans="1:35" ht="17.25">
      <c r="A449" s="175">
        <v>44471</v>
      </c>
      <c r="B449" s="199">
        <v>29</v>
      </c>
      <c r="C449" s="177"/>
      <c r="D449" s="202" t="s">
        <v>284</v>
      </c>
      <c r="E449" s="178"/>
      <c r="F449" s="178"/>
      <c r="G449" s="179"/>
      <c r="H449" s="201">
        <f t="shared" si="57"/>
        <v>0</v>
      </c>
      <c r="I449" s="181"/>
      <c r="J449" s="178"/>
      <c r="K449" s="182"/>
      <c r="L449" s="183"/>
      <c r="M449" s="184"/>
      <c r="N449" s="86"/>
      <c r="O449" s="86"/>
      <c r="P449" s="86"/>
      <c r="Q449" s="86"/>
      <c r="R449" s="86"/>
      <c r="S449" s="86"/>
      <c r="T449" s="7"/>
      <c r="U449" s="8"/>
      <c r="V449" s="8"/>
      <c r="W449" s="50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</row>
    <row r="450" spans="1:35" ht="17.25">
      <c r="A450" s="175">
        <v>44471</v>
      </c>
      <c r="B450" s="199">
        <v>30</v>
      </c>
      <c r="C450" s="177"/>
      <c r="D450" s="202" t="s">
        <v>284</v>
      </c>
      <c r="E450" s="178"/>
      <c r="F450" s="178"/>
      <c r="G450" s="179"/>
      <c r="H450" s="201">
        <f t="shared" si="57"/>
        <v>0</v>
      </c>
      <c r="I450" s="181"/>
      <c r="J450" s="178"/>
      <c r="K450" s="182"/>
      <c r="L450" s="183"/>
      <c r="M450" s="184"/>
      <c r="N450" s="86"/>
      <c r="O450" s="86"/>
      <c r="P450" s="86"/>
      <c r="Q450" s="86"/>
      <c r="R450" s="86"/>
      <c r="S450" s="185"/>
      <c r="T450" s="7"/>
      <c r="U450" s="8"/>
      <c r="V450" s="8"/>
      <c r="W450" s="50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</row>
    <row r="451" spans="1:35" ht="17.25">
      <c r="A451" s="175">
        <v>44471</v>
      </c>
      <c r="B451" s="199">
        <v>31</v>
      </c>
      <c r="C451" s="177"/>
      <c r="D451" s="202" t="s">
        <v>284</v>
      </c>
      <c r="E451" s="178"/>
      <c r="F451" s="178"/>
      <c r="G451" s="179"/>
      <c r="H451" s="201">
        <f t="shared" si="57"/>
        <v>0</v>
      </c>
      <c r="I451" s="181"/>
      <c r="J451" s="178"/>
      <c r="K451" s="182"/>
      <c r="L451" s="183"/>
      <c r="M451" s="184"/>
      <c r="N451" s="86"/>
      <c r="O451" s="86"/>
      <c r="P451" s="86"/>
      <c r="Q451" s="86"/>
      <c r="R451" s="86"/>
      <c r="S451" s="185"/>
      <c r="T451" s="7"/>
      <c r="U451" s="8"/>
      <c r="V451" s="8"/>
      <c r="W451" s="50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</row>
    <row r="452" spans="1:35" ht="17.25">
      <c r="A452" s="175">
        <v>44471</v>
      </c>
      <c r="B452" s="199">
        <v>32</v>
      </c>
      <c r="C452" s="200"/>
      <c r="D452" s="178">
        <v>774865499198</v>
      </c>
      <c r="E452" s="178" t="s">
        <v>333</v>
      </c>
      <c r="F452" s="178" t="s">
        <v>4</v>
      </c>
      <c r="G452" s="178">
        <v>24</v>
      </c>
      <c r="H452" s="201">
        <f t="shared" si="57"/>
        <v>16.52</v>
      </c>
      <c r="I452" s="181">
        <v>59</v>
      </c>
      <c r="J452" s="178">
        <v>35</v>
      </c>
      <c r="K452" s="177">
        <v>40</v>
      </c>
      <c r="L452" s="183"/>
      <c r="M452" s="184">
        <f t="shared" ref="M452" si="60">560*G452</f>
        <v>13440</v>
      </c>
      <c r="N452" s="86"/>
      <c r="O452" s="86"/>
      <c r="P452" s="86"/>
      <c r="Q452" s="86"/>
      <c r="R452" s="86"/>
      <c r="S452" s="185"/>
      <c r="T452" s="7"/>
      <c r="U452" s="8"/>
      <c r="V452" s="8"/>
      <c r="W452" s="50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</row>
    <row r="453" spans="1:35" ht="17.25">
      <c r="A453" s="175">
        <v>44471</v>
      </c>
      <c r="B453" s="199">
        <v>33</v>
      </c>
      <c r="C453" s="200"/>
      <c r="D453" s="178">
        <v>774865305905</v>
      </c>
      <c r="E453" s="178" t="s">
        <v>333</v>
      </c>
      <c r="F453" s="178" t="s">
        <v>4</v>
      </c>
      <c r="G453" s="178">
        <v>11</v>
      </c>
      <c r="H453" s="201">
        <f t="shared" si="57"/>
        <v>9.702</v>
      </c>
      <c r="I453" s="181">
        <v>49</v>
      </c>
      <c r="J453" s="178">
        <v>33</v>
      </c>
      <c r="K453" s="178">
        <v>30</v>
      </c>
      <c r="L453" s="183"/>
      <c r="M453" s="184">
        <f t="shared" ref="M453" si="61">570*G453</f>
        <v>6270</v>
      </c>
      <c r="N453" s="86"/>
      <c r="O453" s="86"/>
      <c r="P453" s="86"/>
      <c r="Q453" s="86"/>
      <c r="R453" s="86"/>
      <c r="S453" s="185"/>
      <c r="T453" s="7"/>
      <c r="U453" s="8"/>
      <c r="V453" s="8"/>
      <c r="W453" s="50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</row>
    <row r="454" spans="1:35" ht="17.25">
      <c r="A454" s="175">
        <v>44471</v>
      </c>
      <c r="B454" s="199">
        <v>34</v>
      </c>
      <c r="C454" s="177"/>
      <c r="D454" s="202" t="s">
        <v>284</v>
      </c>
      <c r="E454" s="178"/>
      <c r="F454" s="178"/>
      <c r="G454" s="179"/>
      <c r="H454" s="201">
        <f t="shared" si="57"/>
        <v>0</v>
      </c>
      <c r="I454" s="181"/>
      <c r="J454" s="178"/>
      <c r="K454" s="182"/>
      <c r="L454" s="183"/>
      <c r="M454" s="184"/>
      <c r="N454" s="86"/>
      <c r="O454" s="86"/>
      <c r="P454" s="86"/>
      <c r="Q454" s="86"/>
      <c r="R454" s="86"/>
      <c r="S454" s="185"/>
      <c r="T454" s="7"/>
      <c r="U454" s="8"/>
      <c r="V454" s="8"/>
      <c r="W454" s="50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</row>
    <row r="455" spans="1:35" ht="17.25">
      <c r="A455" s="175">
        <v>44471</v>
      </c>
      <c r="B455" s="199">
        <v>35</v>
      </c>
      <c r="C455" s="200"/>
      <c r="D455" s="178">
        <v>774865201631</v>
      </c>
      <c r="E455" s="178" t="s">
        <v>334</v>
      </c>
      <c r="F455" s="178" t="s">
        <v>35</v>
      </c>
      <c r="G455" s="178">
        <v>30</v>
      </c>
      <c r="H455" s="201">
        <f t="shared" si="57"/>
        <v>27.241199999999999</v>
      </c>
      <c r="I455" s="181">
        <v>63</v>
      </c>
      <c r="J455" s="178">
        <v>47</v>
      </c>
      <c r="K455" s="178">
        <v>46</v>
      </c>
      <c r="L455" s="183"/>
      <c r="M455" s="184">
        <f>570*G455</f>
        <v>17100</v>
      </c>
      <c r="N455" s="86"/>
      <c r="O455" s="86"/>
      <c r="P455" s="86"/>
      <c r="Q455" s="86"/>
      <c r="R455" s="86"/>
      <c r="S455" s="185"/>
      <c r="T455" s="7"/>
      <c r="U455" s="8"/>
      <c r="V455" s="8"/>
      <c r="W455" s="50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</row>
    <row r="456" spans="1:35" ht="17.25">
      <c r="A456" s="175">
        <v>44471</v>
      </c>
      <c r="B456" s="199">
        <v>36</v>
      </c>
      <c r="C456" s="200"/>
      <c r="D456" s="178">
        <v>774865361364</v>
      </c>
      <c r="E456" s="178" t="s">
        <v>335</v>
      </c>
      <c r="F456" s="178" t="s">
        <v>4</v>
      </c>
      <c r="G456" s="178">
        <v>10</v>
      </c>
      <c r="H456" s="201">
        <f t="shared" si="57"/>
        <v>9.1519999999999992</v>
      </c>
      <c r="I456" s="181">
        <v>26</v>
      </c>
      <c r="J456" s="178">
        <v>44</v>
      </c>
      <c r="K456" s="177">
        <v>40</v>
      </c>
      <c r="L456" s="183"/>
      <c r="M456" s="184">
        <f>615*10</f>
        <v>6150</v>
      </c>
      <c r="N456" s="86"/>
      <c r="O456" s="86"/>
      <c r="P456" s="86"/>
      <c r="Q456" s="86"/>
      <c r="R456" s="86"/>
      <c r="S456" s="185"/>
      <c r="T456" s="7"/>
      <c r="U456" s="8"/>
      <c r="V456" s="8"/>
      <c r="W456" s="50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</row>
    <row r="457" spans="1:35" ht="17.25">
      <c r="A457" s="175">
        <v>44471</v>
      </c>
      <c r="B457" s="199">
        <v>37</v>
      </c>
      <c r="C457" s="200"/>
      <c r="D457" s="178">
        <v>774865280610</v>
      </c>
      <c r="E457" s="178" t="s">
        <v>336</v>
      </c>
      <c r="F457" s="178" t="s">
        <v>4</v>
      </c>
      <c r="G457" s="178">
        <v>11</v>
      </c>
      <c r="H457" s="201">
        <f t="shared" si="57"/>
        <v>9.2683999999999997</v>
      </c>
      <c r="I457" s="181">
        <v>34</v>
      </c>
      <c r="J457" s="178">
        <v>47</v>
      </c>
      <c r="K457" s="178">
        <v>29</v>
      </c>
      <c r="L457" s="183"/>
      <c r="M457" s="184">
        <f>570*G457</f>
        <v>6270</v>
      </c>
      <c r="N457" s="86"/>
      <c r="O457" s="86"/>
      <c r="P457" s="86"/>
      <c r="Q457" s="86"/>
      <c r="R457" s="86"/>
      <c r="S457" s="185"/>
      <c r="T457" s="7"/>
      <c r="U457" s="8"/>
      <c r="V457" s="8"/>
      <c r="W457" s="50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</row>
    <row r="458" spans="1:35">
      <c r="A458" s="64"/>
      <c r="B458" s="64"/>
      <c r="C458" s="64"/>
      <c r="D458" s="64"/>
      <c r="E458" s="64"/>
      <c r="F458" s="64"/>
      <c r="G458" s="64"/>
      <c r="H458" s="203"/>
      <c r="I458" s="48"/>
      <c r="J458" s="49"/>
      <c r="K458" s="8"/>
      <c r="L458" s="8"/>
      <c r="M458" s="44">
        <f>SUM(M418:M457)</f>
        <v>247810</v>
      </c>
      <c r="N458" s="45"/>
      <c r="O458" s="45"/>
      <c r="P458" s="45"/>
      <c r="Q458" s="45"/>
      <c r="R458" s="45">
        <v>247810</v>
      </c>
      <c r="S458" s="173"/>
      <c r="T458" s="7">
        <v>247810</v>
      </c>
      <c r="U458" s="45"/>
      <c r="V458" s="45"/>
      <c r="W458" s="50">
        <v>247810</v>
      </c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</row>
    <row r="459" spans="1:35">
      <c r="A459" s="64"/>
      <c r="B459" s="64"/>
      <c r="C459" s="64"/>
      <c r="D459" s="203"/>
      <c r="E459" s="37"/>
      <c r="F459" s="64"/>
      <c r="G459" s="64"/>
      <c r="H459" s="203"/>
      <c r="I459" s="70"/>
      <c r="J459" s="16"/>
      <c r="K459" s="86"/>
      <c r="L459" s="86"/>
      <c r="M459" s="16"/>
      <c r="N459" s="86"/>
      <c r="O459" s="86"/>
      <c r="P459" s="86"/>
      <c r="S459" s="197"/>
      <c r="T459" s="7"/>
      <c r="U459" s="8"/>
      <c r="V459" s="8"/>
      <c r="W459" s="50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</row>
    <row r="460" spans="1:35" ht="17.25">
      <c r="A460" s="175">
        <v>44473</v>
      </c>
      <c r="B460" s="199">
        <v>1</v>
      </c>
      <c r="C460" s="200" t="s">
        <v>15</v>
      </c>
      <c r="D460" s="178">
        <v>774865266823</v>
      </c>
      <c r="E460" s="178" t="s">
        <v>337</v>
      </c>
      <c r="F460" s="178" t="s">
        <v>4</v>
      </c>
      <c r="G460" s="178">
        <v>27</v>
      </c>
      <c r="H460" s="201">
        <f t="shared" ref="H460:H465" si="62">I460*J460*K460/5000</f>
        <v>26.254200000000001</v>
      </c>
      <c r="I460" s="181">
        <v>47</v>
      </c>
      <c r="J460" s="178">
        <v>57</v>
      </c>
      <c r="K460" s="178">
        <v>49</v>
      </c>
      <c r="L460" s="183">
        <v>565</v>
      </c>
      <c r="M460" s="184">
        <f t="shared" ref="M460:M462" si="63">560*G460</f>
        <v>15120</v>
      </c>
      <c r="N460" s="86"/>
      <c r="O460" s="86"/>
      <c r="P460" s="86"/>
      <c r="T460" s="7"/>
      <c r="U460" s="8"/>
      <c r="V460" s="8"/>
      <c r="W460" s="50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</row>
    <row r="461" spans="1:35" ht="17.25">
      <c r="A461" s="175"/>
      <c r="B461" s="199"/>
      <c r="C461" s="200"/>
      <c r="D461" s="178"/>
      <c r="E461" s="178"/>
      <c r="F461" s="178"/>
      <c r="G461" s="178"/>
      <c r="H461" s="201"/>
      <c r="I461" s="181"/>
      <c r="J461" s="178"/>
      <c r="K461" s="178"/>
      <c r="L461" s="183"/>
      <c r="M461" s="184">
        <v>500</v>
      </c>
      <c r="N461" s="86"/>
      <c r="O461" s="86"/>
      <c r="P461" s="86"/>
      <c r="T461" s="7"/>
      <c r="U461" s="8"/>
      <c r="V461" s="8"/>
      <c r="W461" s="50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</row>
    <row r="462" spans="1:35" ht="17.25">
      <c r="A462" s="204">
        <v>44483</v>
      </c>
      <c r="B462" s="205"/>
      <c r="C462" s="206" t="s">
        <v>338</v>
      </c>
      <c r="D462" s="136">
        <v>774957822295</v>
      </c>
      <c r="E462" s="136" t="s">
        <v>339</v>
      </c>
      <c r="F462" s="136" t="s">
        <v>8</v>
      </c>
      <c r="G462" s="136">
        <v>28</v>
      </c>
      <c r="H462" s="207">
        <v>23.712</v>
      </c>
      <c r="I462" s="136">
        <v>57</v>
      </c>
      <c r="J462" s="136">
        <v>52</v>
      </c>
      <c r="K462" s="136">
        <v>40</v>
      </c>
      <c r="L462" s="183"/>
      <c r="M462" s="184">
        <f t="shared" si="63"/>
        <v>15680</v>
      </c>
      <c r="N462" s="86"/>
      <c r="O462" s="86"/>
      <c r="P462" s="86"/>
      <c r="T462" s="7"/>
      <c r="U462" s="8"/>
      <c r="V462" s="8"/>
      <c r="W462" s="50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</row>
    <row r="463" spans="1:35" ht="17.25">
      <c r="A463" s="204"/>
      <c r="B463" s="205"/>
      <c r="C463" s="206"/>
      <c r="D463" s="136"/>
      <c r="E463" s="136"/>
      <c r="F463" s="136"/>
      <c r="G463" s="136"/>
      <c r="H463" s="207"/>
      <c r="I463" s="195"/>
      <c r="J463" s="136"/>
      <c r="K463" s="136"/>
      <c r="L463" s="183"/>
      <c r="M463" s="184">
        <v>500</v>
      </c>
      <c r="N463" s="86"/>
      <c r="O463" s="86"/>
      <c r="P463" s="86"/>
      <c r="T463" s="7"/>
      <c r="U463" s="8"/>
      <c r="V463" s="8"/>
      <c r="W463" s="50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</row>
    <row r="464" spans="1:35" ht="17.25">
      <c r="A464" s="175">
        <v>44473</v>
      </c>
      <c r="B464" s="199">
        <v>3</v>
      </c>
      <c r="C464" s="200"/>
      <c r="D464" s="178">
        <v>774865198193</v>
      </c>
      <c r="E464" s="178" t="s">
        <v>340</v>
      </c>
      <c r="F464" s="178" t="s">
        <v>35</v>
      </c>
      <c r="G464" s="178">
        <v>17</v>
      </c>
      <c r="H464" s="201">
        <f t="shared" si="62"/>
        <v>16.4268</v>
      </c>
      <c r="I464" s="181">
        <v>39</v>
      </c>
      <c r="J464" s="178">
        <v>54</v>
      </c>
      <c r="K464" s="178">
        <v>39</v>
      </c>
      <c r="L464" s="183">
        <v>590</v>
      </c>
      <c r="M464" s="184">
        <f>580*G464</f>
        <v>9860</v>
      </c>
      <c r="N464" s="86"/>
      <c r="O464" s="86"/>
      <c r="P464" s="86"/>
      <c r="T464" s="7"/>
      <c r="U464" s="8"/>
      <c r="V464" s="8"/>
      <c r="W464" s="50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</row>
    <row r="465" spans="1:35" ht="17.25">
      <c r="A465" s="175">
        <v>44473</v>
      </c>
      <c r="B465" s="199">
        <v>4</v>
      </c>
      <c r="C465" s="200" t="s">
        <v>15</v>
      </c>
      <c r="D465" s="178">
        <v>774865534138</v>
      </c>
      <c r="E465" s="178" t="s">
        <v>341</v>
      </c>
      <c r="F465" s="178" t="s">
        <v>2</v>
      </c>
      <c r="G465" s="178">
        <v>3</v>
      </c>
      <c r="H465" s="201">
        <f t="shared" si="62"/>
        <v>2.1528</v>
      </c>
      <c r="I465" s="181">
        <v>26</v>
      </c>
      <c r="J465" s="178">
        <v>23</v>
      </c>
      <c r="K465" s="177">
        <v>18</v>
      </c>
      <c r="L465" s="183"/>
      <c r="M465" s="184">
        <v>2500</v>
      </c>
      <c r="N465" s="86"/>
      <c r="O465" s="86"/>
      <c r="P465" s="86"/>
      <c r="T465" s="7"/>
      <c r="U465" s="8"/>
      <c r="V465" s="8"/>
      <c r="W465" s="50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</row>
    <row r="466" spans="1:35" ht="17.25">
      <c r="A466" s="10"/>
      <c r="B466" s="208"/>
      <c r="C466" s="128"/>
      <c r="D466" s="13"/>
      <c r="E466" s="13"/>
      <c r="F466" s="13"/>
      <c r="G466" s="13"/>
      <c r="H466" s="151"/>
      <c r="I466" s="140"/>
      <c r="J466" s="62"/>
      <c r="K466" s="209"/>
      <c r="L466" s="86"/>
      <c r="M466" s="16">
        <v>500</v>
      </c>
      <c r="N466" s="86"/>
      <c r="O466" s="86"/>
      <c r="P466" s="86"/>
      <c r="T466" s="7"/>
      <c r="U466" s="8"/>
      <c r="V466" s="8"/>
      <c r="W466" s="50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</row>
    <row r="467" spans="1:35">
      <c r="A467" s="45"/>
      <c r="B467" s="45"/>
      <c r="C467" s="45"/>
      <c r="D467" s="45"/>
      <c r="E467" s="45"/>
      <c r="F467" s="45"/>
      <c r="G467" s="45"/>
      <c r="H467" s="210"/>
      <c r="I467" s="43"/>
      <c r="J467" s="44"/>
      <c r="K467" s="45"/>
      <c r="L467" s="45"/>
      <c r="M467" s="44">
        <f>SUM(M460:M466)</f>
        <v>44660</v>
      </c>
      <c r="N467" s="45"/>
      <c r="O467" s="45"/>
      <c r="P467" s="45"/>
      <c r="Q467" s="45"/>
      <c r="R467" s="45">
        <v>44660</v>
      </c>
      <c r="S467" s="45">
        <v>44660</v>
      </c>
      <c r="T467" s="7">
        <v>44660</v>
      </c>
      <c r="U467" s="45"/>
      <c r="V467" s="45"/>
      <c r="W467" s="45">
        <v>44660</v>
      </c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</row>
    <row r="468" spans="1:35">
      <c r="A468" s="64"/>
      <c r="B468" s="64"/>
      <c r="C468" s="64"/>
      <c r="D468" s="64"/>
      <c r="E468" s="64"/>
      <c r="F468" s="64"/>
      <c r="G468" s="64"/>
      <c r="H468" s="203"/>
      <c r="I468" s="48"/>
      <c r="J468" s="49"/>
      <c r="K468" s="8"/>
      <c r="L468" s="8"/>
      <c r="M468" s="49"/>
      <c r="N468" s="8"/>
      <c r="O468" s="8"/>
      <c r="P468" s="8"/>
      <c r="T468" s="7"/>
      <c r="U468" s="8"/>
      <c r="V468" s="8"/>
      <c r="W468" s="50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</row>
    <row r="469" spans="1:35" ht="17.25">
      <c r="A469" s="175">
        <v>44474</v>
      </c>
      <c r="B469" s="199">
        <v>1</v>
      </c>
      <c r="C469" s="200"/>
      <c r="D469" s="178">
        <v>774882221680</v>
      </c>
      <c r="E469" s="178" t="s">
        <v>342</v>
      </c>
      <c r="F469" s="178" t="s">
        <v>4</v>
      </c>
      <c r="G469" s="178">
        <v>12</v>
      </c>
      <c r="H469" s="180">
        <f t="shared" ref="H469:H490" si="64">I469*J469*K469/5000</f>
        <v>6.0384000000000002</v>
      </c>
      <c r="I469" s="181">
        <v>24</v>
      </c>
      <c r="J469" s="178">
        <v>37</v>
      </c>
      <c r="K469" s="178">
        <v>34</v>
      </c>
      <c r="L469" s="183">
        <v>575</v>
      </c>
      <c r="M469" s="184">
        <f>575*G469</f>
        <v>6900</v>
      </c>
      <c r="N469" s="86"/>
      <c r="O469" s="86"/>
      <c r="P469" s="86"/>
      <c r="Q469" s="86"/>
      <c r="R469" s="86"/>
      <c r="S469" s="86"/>
      <c r="T469" s="7"/>
      <c r="U469" s="8"/>
      <c r="V469" s="8"/>
      <c r="W469" s="50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</row>
    <row r="470" spans="1:35" ht="17.25">
      <c r="A470" s="175">
        <v>44474</v>
      </c>
      <c r="B470" s="199">
        <v>2</v>
      </c>
      <c r="C470" s="200"/>
      <c r="D470" s="178">
        <v>774881758104</v>
      </c>
      <c r="E470" s="178" t="s">
        <v>343</v>
      </c>
      <c r="F470" s="178" t="s">
        <v>8</v>
      </c>
      <c r="G470" s="178">
        <v>27</v>
      </c>
      <c r="H470" s="180">
        <f t="shared" si="64"/>
        <v>22.68</v>
      </c>
      <c r="I470" s="181">
        <v>45</v>
      </c>
      <c r="J470" s="178">
        <v>60</v>
      </c>
      <c r="K470" s="178">
        <v>42</v>
      </c>
      <c r="L470" s="183">
        <v>565</v>
      </c>
      <c r="M470" s="184">
        <f>565*G470</f>
        <v>15255</v>
      </c>
      <c r="N470" s="86"/>
      <c r="O470" s="86"/>
      <c r="P470" s="86"/>
      <c r="Q470" s="86"/>
      <c r="R470" s="86"/>
      <c r="S470" s="86"/>
      <c r="T470" s="7"/>
      <c r="U470" s="8"/>
      <c r="V470" s="8"/>
      <c r="W470" s="50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</row>
    <row r="471" spans="1:35" ht="17.25">
      <c r="A471" s="175">
        <v>44474</v>
      </c>
      <c r="B471" s="199">
        <v>3</v>
      </c>
      <c r="C471" s="200"/>
      <c r="D471" s="178">
        <v>774882152460</v>
      </c>
      <c r="E471" s="178" t="s">
        <v>344</v>
      </c>
      <c r="F471" s="178" t="s">
        <v>4</v>
      </c>
      <c r="G471" s="178">
        <v>28</v>
      </c>
      <c r="H471" s="180">
        <f t="shared" si="64"/>
        <v>23.1</v>
      </c>
      <c r="I471" s="181">
        <v>50</v>
      </c>
      <c r="J471" s="178">
        <v>55</v>
      </c>
      <c r="K471" s="178">
        <v>42</v>
      </c>
      <c r="L471" s="183">
        <v>565</v>
      </c>
      <c r="M471" s="184">
        <f t="shared" ref="M471:M484" si="65">565*G471</f>
        <v>15820</v>
      </c>
      <c r="N471" s="86"/>
      <c r="O471" s="86"/>
      <c r="P471" s="86"/>
      <c r="Q471" s="86"/>
      <c r="R471" s="86"/>
      <c r="S471" s="86"/>
      <c r="T471" s="7"/>
      <c r="U471" s="8"/>
      <c r="V471" s="8"/>
      <c r="W471" s="50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</row>
    <row r="472" spans="1:35" ht="17.25">
      <c r="A472" s="175">
        <v>44474</v>
      </c>
      <c r="B472" s="199">
        <v>4</v>
      </c>
      <c r="C472" s="200"/>
      <c r="D472" s="178">
        <v>774881625728</v>
      </c>
      <c r="E472" s="178" t="s">
        <v>345</v>
      </c>
      <c r="F472" s="178" t="s">
        <v>4</v>
      </c>
      <c r="G472" s="178">
        <v>28</v>
      </c>
      <c r="H472" s="180">
        <f t="shared" si="64"/>
        <v>15.147</v>
      </c>
      <c r="I472" s="181">
        <v>51</v>
      </c>
      <c r="J472" s="178">
        <v>55</v>
      </c>
      <c r="K472" s="178">
        <v>27</v>
      </c>
      <c r="L472" s="183">
        <v>565</v>
      </c>
      <c r="M472" s="184">
        <f t="shared" si="65"/>
        <v>15820</v>
      </c>
      <c r="N472" s="86"/>
      <c r="O472" s="86"/>
      <c r="P472" s="86"/>
      <c r="Q472" s="86"/>
      <c r="R472" s="86"/>
      <c r="S472" s="86"/>
      <c r="T472" s="7"/>
      <c r="U472" s="8"/>
      <c r="V472" s="8"/>
      <c r="W472" s="50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</row>
    <row r="473" spans="1:35" ht="17.25">
      <c r="A473" s="175">
        <v>44474</v>
      </c>
      <c r="B473" s="199">
        <v>5</v>
      </c>
      <c r="C473" s="200"/>
      <c r="D473" s="178">
        <v>774881761317</v>
      </c>
      <c r="E473" s="178" t="s">
        <v>346</v>
      </c>
      <c r="F473" s="178" t="s">
        <v>4</v>
      </c>
      <c r="G473" s="178">
        <v>14</v>
      </c>
      <c r="H473" s="180">
        <f t="shared" si="64"/>
        <v>9.8783999999999992</v>
      </c>
      <c r="I473" s="181">
        <v>28</v>
      </c>
      <c r="J473" s="178">
        <v>42</v>
      </c>
      <c r="K473" s="178">
        <v>42</v>
      </c>
      <c r="L473" s="183">
        <v>575</v>
      </c>
      <c r="M473" s="184">
        <f>575*G473</f>
        <v>8050</v>
      </c>
      <c r="N473" s="86"/>
      <c r="O473" s="86"/>
      <c r="P473" s="86"/>
      <c r="Q473" s="86"/>
      <c r="R473" s="86"/>
      <c r="S473" s="86"/>
      <c r="T473" s="7"/>
      <c r="U473" s="8"/>
      <c r="V473" s="8"/>
      <c r="W473" s="50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</row>
    <row r="474" spans="1:35" ht="17.25">
      <c r="A474" s="175">
        <v>44474</v>
      </c>
      <c r="B474" s="199">
        <v>6</v>
      </c>
      <c r="C474" s="200"/>
      <c r="D474" s="178">
        <v>774880983230</v>
      </c>
      <c r="E474" s="178" t="s">
        <v>347</v>
      </c>
      <c r="F474" s="178" t="s">
        <v>8</v>
      </c>
      <c r="G474" s="178">
        <v>23</v>
      </c>
      <c r="H474" s="180">
        <f t="shared" si="64"/>
        <v>9.1080000000000005</v>
      </c>
      <c r="I474" s="181">
        <v>33</v>
      </c>
      <c r="J474" s="178">
        <v>69</v>
      </c>
      <c r="K474" s="178">
        <v>20</v>
      </c>
      <c r="L474" s="183">
        <v>565</v>
      </c>
      <c r="M474" s="184">
        <f t="shared" si="65"/>
        <v>12995</v>
      </c>
      <c r="N474" s="86"/>
      <c r="O474" s="86"/>
      <c r="P474" s="86"/>
      <c r="Q474" s="86"/>
      <c r="R474" s="86"/>
      <c r="S474" s="86"/>
      <c r="T474" s="7"/>
      <c r="U474" s="8"/>
      <c r="V474" s="8"/>
      <c r="W474" s="50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</row>
    <row r="475" spans="1:35" ht="17.25">
      <c r="A475" s="175">
        <v>44474</v>
      </c>
      <c r="B475" s="199">
        <v>7</v>
      </c>
      <c r="C475" s="200"/>
      <c r="D475" s="178">
        <v>774881051306</v>
      </c>
      <c r="E475" s="178" t="s">
        <v>347</v>
      </c>
      <c r="F475" s="178" t="s">
        <v>8</v>
      </c>
      <c r="G475" s="178">
        <v>23</v>
      </c>
      <c r="H475" s="180">
        <f t="shared" si="64"/>
        <v>9.1080000000000005</v>
      </c>
      <c r="I475" s="181">
        <v>33</v>
      </c>
      <c r="J475" s="178">
        <v>69</v>
      </c>
      <c r="K475" s="178">
        <v>20</v>
      </c>
      <c r="L475" s="183">
        <v>565</v>
      </c>
      <c r="M475" s="184">
        <f t="shared" si="65"/>
        <v>12995</v>
      </c>
      <c r="N475" s="86"/>
      <c r="O475" s="86"/>
      <c r="P475" s="86"/>
      <c r="Q475" s="86"/>
      <c r="R475" s="86"/>
      <c r="S475" s="86"/>
      <c r="T475" s="7"/>
      <c r="U475" s="8"/>
      <c r="V475" s="8"/>
      <c r="W475" s="50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</row>
    <row r="476" spans="1:35" ht="17.25">
      <c r="A476" s="175">
        <v>44474</v>
      </c>
      <c r="B476" s="199">
        <v>8</v>
      </c>
      <c r="C476" s="200"/>
      <c r="D476" s="178">
        <v>774881012629</v>
      </c>
      <c r="E476" s="178" t="s">
        <v>347</v>
      </c>
      <c r="F476" s="178" t="s">
        <v>8</v>
      </c>
      <c r="G476" s="178">
        <v>23</v>
      </c>
      <c r="H476" s="180">
        <f t="shared" si="64"/>
        <v>8.8320000000000007</v>
      </c>
      <c r="I476" s="181">
        <v>32</v>
      </c>
      <c r="J476" s="178">
        <v>69</v>
      </c>
      <c r="K476" s="178">
        <v>20</v>
      </c>
      <c r="L476" s="183">
        <v>565</v>
      </c>
      <c r="M476" s="184">
        <f t="shared" si="65"/>
        <v>12995</v>
      </c>
      <c r="N476" s="86"/>
      <c r="O476" s="86"/>
      <c r="P476" s="86"/>
      <c r="Q476" s="86"/>
      <c r="R476" s="86"/>
      <c r="S476" s="86"/>
      <c r="T476" s="7"/>
      <c r="U476" s="8"/>
      <c r="V476" s="8"/>
      <c r="W476" s="50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</row>
    <row r="477" spans="1:35" ht="17.25">
      <c r="A477" s="175">
        <v>44474</v>
      </c>
      <c r="B477" s="199">
        <v>9</v>
      </c>
      <c r="C477" s="200"/>
      <c r="D477" s="178">
        <v>774880079130</v>
      </c>
      <c r="E477" s="178" t="s">
        <v>348</v>
      </c>
      <c r="F477" s="178" t="s">
        <v>2</v>
      </c>
      <c r="G477" s="178">
        <v>12</v>
      </c>
      <c r="H477" s="180">
        <f t="shared" si="64"/>
        <v>3.52</v>
      </c>
      <c r="I477" s="181">
        <v>25</v>
      </c>
      <c r="J477" s="178">
        <v>32</v>
      </c>
      <c r="K477" s="178">
        <v>22</v>
      </c>
      <c r="L477" s="183">
        <v>540</v>
      </c>
      <c r="M477" s="184">
        <f>540*12</f>
        <v>6480</v>
      </c>
      <c r="N477" s="86"/>
      <c r="O477" s="86"/>
      <c r="P477" s="86"/>
      <c r="Q477" s="86"/>
      <c r="R477" s="86"/>
      <c r="S477" s="86"/>
      <c r="T477" s="7"/>
      <c r="U477" s="8"/>
      <c r="V477" s="8"/>
      <c r="W477" s="50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</row>
    <row r="478" spans="1:35" ht="17.25">
      <c r="A478" s="175">
        <v>44474</v>
      </c>
      <c r="B478" s="199">
        <v>10</v>
      </c>
      <c r="C478" s="200" t="s">
        <v>15</v>
      </c>
      <c r="D478" s="178">
        <v>774881452726</v>
      </c>
      <c r="E478" s="178" t="s">
        <v>349</v>
      </c>
      <c r="F478" s="178" t="s">
        <v>4</v>
      </c>
      <c r="G478" s="178">
        <v>22</v>
      </c>
      <c r="H478" s="180">
        <f t="shared" si="64"/>
        <v>19.824000000000002</v>
      </c>
      <c r="I478" s="181">
        <v>40</v>
      </c>
      <c r="J478" s="178">
        <v>59</v>
      </c>
      <c r="K478" s="178">
        <v>42</v>
      </c>
      <c r="L478" s="183">
        <v>565</v>
      </c>
      <c r="M478" s="184">
        <f t="shared" si="65"/>
        <v>12430</v>
      </c>
      <c r="N478" s="86"/>
      <c r="O478" s="86"/>
      <c r="P478" s="86"/>
      <c r="Q478" s="86"/>
      <c r="R478" s="86"/>
      <c r="S478" s="86"/>
      <c r="T478" s="7"/>
      <c r="U478" s="8"/>
      <c r="V478" s="8"/>
      <c r="W478" s="50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</row>
    <row r="479" spans="1:35" ht="17.25">
      <c r="A479" s="175">
        <v>44474</v>
      </c>
      <c r="B479" s="199">
        <v>11</v>
      </c>
      <c r="C479" s="200" t="s">
        <v>15</v>
      </c>
      <c r="D479" s="178">
        <v>774881522185</v>
      </c>
      <c r="E479" s="178" t="s">
        <v>350</v>
      </c>
      <c r="F479" s="178" t="s">
        <v>4</v>
      </c>
      <c r="G479" s="178">
        <v>23</v>
      </c>
      <c r="H479" s="180">
        <f t="shared" si="64"/>
        <v>20.72</v>
      </c>
      <c r="I479" s="181">
        <v>50</v>
      </c>
      <c r="J479" s="178">
        <v>56</v>
      </c>
      <c r="K479" s="178">
        <v>37</v>
      </c>
      <c r="L479" s="183">
        <v>565</v>
      </c>
      <c r="M479" s="184">
        <f t="shared" si="65"/>
        <v>12995</v>
      </c>
      <c r="N479" s="86"/>
      <c r="O479" s="86"/>
      <c r="P479" s="86"/>
      <c r="Q479" s="86"/>
      <c r="R479" s="86"/>
      <c r="S479" s="86"/>
      <c r="T479" s="7"/>
      <c r="U479" s="8"/>
      <c r="V479" s="8"/>
      <c r="W479" s="50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</row>
    <row r="480" spans="1:35" ht="17.25">
      <c r="A480" s="175">
        <v>44474</v>
      </c>
      <c r="B480" s="199">
        <v>12</v>
      </c>
      <c r="C480" s="200" t="s">
        <v>15</v>
      </c>
      <c r="D480" s="178">
        <v>774881088222</v>
      </c>
      <c r="E480" s="178" t="s">
        <v>351</v>
      </c>
      <c r="F480" s="178" t="s">
        <v>4</v>
      </c>
      <c r="G480" s="178">
        <v>28</v>
      </c>
      <c r="H480" s="180">
        <f t="shared" si="64"/>
        <v>27.378</v>
      </c>
      <c r="I480" s="181">
        <v>90</v>
      </c>
      <c r="J480" s="178">
        <v>39</v>
      </c>
      <c r="K480" s="178">
        <v>39</v>
      </c>
      <c r="L480" s="183">
        <v>565</v>
      </c>
      <c r="M480" s="184">
        <f t="shared" si="65"/>
        <v>15820</v>
      </c>
      <c r="N480" s="86"/>
      <c r="O480" s="86"/>
      <c r="P480" s="86"/>
      <c r="Q480" s="86"/>
      <c r="R480" s="86"/>
      <c r="S480" s="86"/>
      <c r="T480" s="7"/>
      <c r="U480" s="8"/>
      <c r="V480" s="8"/>
      <c r="W480" s="50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</row>
    <row r="481" spans="1:35" ht="17.25">
      <c r="A481" s="175"/>
      <c r="B481" s="199"/>
      <c r="C481" s="200"/>
      <c r="D481" s="178"/>
      <c r="E481" s="178"/>
      <c r="F481" s="178"/>
      <c r="G481" s="178"/>
      <c r="H481" s="180"/>
      <c r="I481" s="181"/>
      <c r="J481" s="178"/>
      <c r="K481" s="178"/>
      <c r="L481" s="183"/>
      <c r="M481" s="184">
        <v>1500</v>
      </c>
      <c r="N481" s="86"/>
      <c r="O481" s="86"/>
      <c r="P481" s="86"/>
      <c r="Q481" s="86"/>
      <c r="R481" s="86"/>
      <c r="S481" s="86"/>
      <c r="T481" s="7"/>
      <c r="U481" s="8"/>
      <c r="V481" s="8"/>
      <c r="W481" s="50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</row>
    <row r="482" spans="1:35" ht="17.25">
      <c r="A482" s="204">
        <v>44477</v>
      </c>
      <c r="B482" s="211" t="s">
        <v>352</v>
      </c>
      <c r="C482" s="206" t="s">
        <v>138</v>
      </c>
      <c r="D482" s="136">
        <v>774906059885</v>
      </c>
      <c r="E482" s="136" t="s">
        <v>353</v>
      </c>
      <c r="F482" s="136" t="s">
        <v>96</v>
      </c>
      <c r="G482" s="136">
        <v>23</v>
      </c>
      <c r="H482" s="207">
        <v>22.32</v>
      </c>
      <c r="I482" s="136">
        <v>40</v>
      </c>
      <c r="J482" s="136">
        <v>62</v>
      </c>
      <c r="K482" s="136">
        <v>45</v>
      </c>
      <c r="L482" s="183"/>
      <c r="M482" s="184">
        <f>540*G482</f>
        <v>12420</v>
      </c>
      <c r="N482" s="86"/>
      <c r="O482" s="86"/>
      <c r="P482" s="86"/>
      <c r="Q482" s="86"/>
      <c r="R482" s="86"/>
      <c r="S482" s="86"/>
      <c r="T482" s="7"/>
      <c r="U482" s="8"/>
      <c r="V482" s="8"/>
      <c r="W482" s="50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</row>
    <row r="483" spans="1:35" ht="17.25">
      <c r="A483" s="204"/>
      <c r="B483" s="211"/>
      <c r="C483" s="206"/>
      <c r="D483" s="136"/>
      <c r="E483" s="136"/>
      <c r="F483" s="136"/>
      <c r="G483" s="136"/>
      <c r="H483" s="207"/>
      <c r="I483" s="195"/>
      <c r="J483" s="136"/>
      <c r="K483" s="136"/>
      <c r="L483" s="183"/>
      <c r="M483" s="184">
        <v>500</v>
      </c>
      <c r="N483" s="86"/>
      <c r="O483" s="86"/>
      <c r="P483" s="86"/>
      <c r="Q483" s="86"/>
      <c r="R483" s="86"/>
      <c r="S483" s="86"/>
      <c r="T483" s="7"/>
      <c r="U483" s="8"/>
      <c r="V483" s="8"/>
      <c r="W483" s="50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</row>
    <row r="484" spans="1:35" ht="17.25">
      <c r="A484" s="175">
        <v>44474</v>
      </c>
      <c r="B484" s="199">
        <v>14</v>
      </c>
      <c r="C484" s="200"/>
      <c r="D484" s="178">
        <v>774882047549</v>
      </c>
      <c r="E484" s="178" t="s">
        <v>354</v>
      </c>
      <c r="F484" s="178" t="s">
        <v>4</v>
      </c>
      <c r="G484" s="178">
        <v>22</v>
      </c>
      <c r="H484" s="180">
        <f t="shared" si="64"/>
        <v>15.4</v>
      </c>
      <c r="I484" s="181">
        <v>55</v>
      </c>
      <c r="J484" s="178">
        <v>40</v>
      </c>
      <c r="K484" s="178">
        <v>35</v>
      </c>
      <c r="L484" s="183">
        <v>565</v>
      </c>
      <c r="M484" s="184">
        <f t="shared" si="65"/>
        <v>12430</v>
      </c>
      <c r="N484" s="86"/>
      <c r="O484" s="86"/>
      <c r="P484" s="86"/>
      <c r="Q484" s="86"/>
      <c r="R484" s="86"/>
      <c r="S484" s="86"/>
      <c r="T484" s="7"/>
      <c r="U484" s="8"/>
      <c r="V484" s="8"/>
      <c r="W484" s="50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</row>
    <row r="485" spans="1:35" ht="17.25">
      <c r="A485" s="175">
        <v>44474</v>
      </c>
      <c r="B485" s="199">
        <v>15</v>
      </c>
      <c r="C485" s="200"/>
      <c r="D485" s="178">
        <v>774881893109</v>
      </c>
      <c r="E485" s="178" t="s">
        <v>354</v>
      </c>
      <c r="F485" s="178" t="s">
        <v>4</v>
      </c>
      <c r="G485" s="178">
        <v>12</v>
      </c>
      <c r="H485" s="180">
        <f t="shared" si="64"/>
        <v>8.7552000000000003</v>
      </c>
      <c r="I485" s="181">
        <v>36</v>
      </c>
      <c r="J485" s="178">
        <v>38</v>
      </c>
      <c r="K485" s="178">
        <v>32</v>
      </c>
      <c r="L485" s="183">
        <v>575</v>
      </c>
      <c r="M485" s="184">
        <f>575*G485</f>
        <v>6900</v>
      </c>
      <c r="N485" s="86"/>
      <c r="O485" s="86"/>
      <c r="P485" s="86"/>
      <c r="Q485" s="86"/>
      <c r="R485" s="86"/>
      <c r="S485" s="86"/>
      <c r="T485" s="7"/>
      <c r="U485" s="8"/>
      <c r="V485" s="8"/>
      <c r="W485" s="50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</row>
    <row r="486" spans="1:35" ht="17.25">
      <c r="A486" s="175">
        <v>44474</v>
      </c>
      <c r="B486" s="199">
        <v>16</v>
      </c>
      <c r="C486" s="200"/>
      <c r="D486" s="178">
        <v>774880206780</v>
      </c>
      <c r="E486" s="178" t="s">
        <v>355</v>
      </c>
      <c r="F486" s="178" t="s">
        <v>35</v>
      </c>
      <c r="G486" s="178">
        <v>17</v>
      </c>
      <c r="H486" s="180">
        <f t="shared" si="64"/>
        <v>16.335000000000001</v>
      </c>
      <c r="I486" s="181">
        <v>45</v>
      </c>
      <c r="J486" s="178">
        <v>55</v>
      </c>
      <c r="K486" s="178">
        <v>33</v>
      </c>
      <c r="L486" s="183">
        <v>590</v>
      </c>
      <c r="M486" s="184">
        <f>590*G486</f>
        <v>10030</v>
      </c>
      <c r="N486" s="86"/>
      <c r="O486" s="86"/>
      <c r="P486" s="86"/>
      <c r="Q486" s="86"/>
      <c r="R486" s="86"/>
      <c r="S486" s="86"/>
      <c r="T486" s="7"/>
      <c r="U486" s="8"/>
      <c r="V486" s="8"/>
      <c r="W486" s="50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</row>
    <row r="487" spans="1:35" ht="17.25">
      <c r="A487" s="175">
        <v>44474</v>
      </c>
      <c r="B487" s="199">
        <v>17</v>
      </c>
      <c r="C487" s="200" t="s">
        <v>15</v>
      </c>
      <c r="D487" s="178">
        <v>774881693798</v>
      </c>
      <c r="E487" s="178" t="s">
        <v>356</v>
      </c>
      <c r="F487" s="178" t="s">
        <v>4</v>
      </c>
      <c r="G487" s="178">
        <v>27</v>
      </c>
      <c r="H487" s="180">
        <f t="shared" si="64"/>
        <v>26.9498</v>
      </c>
      <c r="I487" s="181">
        <v>47</v>
      </c>
      <c r="J487" s="178">
        <v>61</v>
      </c>
      <c r="K487" s="178">
        <v>47</v>
      </c>
      <c r="L487" s="183">
        <v>565</v>
      </c>
      <c r="M487" s="184">
        <f t="shared" ref="M487" si="66">565*G487</f>
        <v>15255</v>
      </c>
      <c r="N487" s="86"/>
      <c r="O487" s="86"/>
      <c r="P487" s="86"/>
      <c r="Q487" s="86"/>
      <c r="R487" s="86"/>
      <c r="S487" s="86"/>
      <c r="T487" s="7"/>
      <c r="U487" s="8"/>
      <c r="V487" s="8"/>
      <c r="W487" s="50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</row>
    <row r="488" spans="1:35" ht="17.25">
      <c r="A488" s="175"/>
      <c r="B488" s="199"/>
      <c r="C488" s="200"/>
      <c r="D488" s="178"/>
      <c r="E488" s="178"/>
      <c r="F488" s="178"/>
      <c r="G488" s="178"/>
      <c r="H488" s="180"/>
      <c r="I488" s="181"/>
      <c r="J488" s="178"/>
      <c r="K488" s="178"/>
      <c r="L488" s="183"/>
      <c r="M488" s="184">
        <v>500</v>
      </c>
      <c r="N488" s="86"/>
      <c r="O488" s="86"/>
      <c r="P488" s="86"/>
      <c r="Q488" s="86"/>
      <c r="R488" s="86"/>
      <c r="S488" s="86"/>
      <c r="T488" s="7"/>
      <c r="U488" s="8"/>
      <c r="V488" s="8"/>
      <c r="W488" s="50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</row>
    <row r="489" spans="1:35" ht="17.25">
      <c r="A489" s="175">
        <v>44474</v>
      </c>
      <c r="B489" s="199">
        <v>18</v>
      </c>
      <c r="C489" s="200"/>
      <c r="D489" s="178">
        <v>774880175582</v>
      </c>
      <c r="E489" s="178" t="s">
        <v>357</v>
      </c>
      <c r="F489" s="178" t="s">
        <v>35</v>
      </c>
      <c r="G489" s="178">
        <v>11</v>
      </c>
      <c r="H489" s="180">
        <f t="shared" si="64"/>
        <v>10.811999999999999</v>
      </c>
      <c r="I489" s="181">
        <v>34</v>
      </c>
      <c r="J489" s="178">
        <v>53</v>
      </c>
      <c r="K489" s="178">
        <v>30</v>
      </c>
      <c r="L489" s="183">
        <v>590</v>
      </c>
      <c r="M489" s="184">
        <f>590*G489</f>
        <v>6490</v>
      </c>
      <c r="N489" s="86"/>
      <c r="O489" s="86"/>
      <c r="P489" s="86"/>
      <c r="Q489" s="86"/>
      <c r="R489" s="86"/>
      <c r="S489" s="86"/>
      <c r="T489" s="7"/>
      <c r="U489" s="8"/>
      <c r="V489" s="8"/>
      <c r="W489" s="50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</row>
    <row r="490" spans="1:35" ht="17.25">
      <c r="A490" s="175">
        <v>44474</v>
      </c>
      <c r="B490" s="199">
        <v>19</v>
      </c>
      <c r="C490" s="200"/>
      <c r="D490" s="178">
        <v>774881833147</v>
      </c>
      <c r="E490" s="178" t="s">
        <v>358</v>
      </c>
      <c r="F490" s="178" t="s">
        <v>4</v>
      </c>
      <c r="G490" s="178">
        <v>18</v>
      </c>
      <c r="H490" s="180">
        <f t="shared" si="64"/>
        <v>14.5008</v>
      </c>
      <c r="I490" s="181">
        <v>38</v>
      </c>
      <c r="J490" s="178">
        <v>53</v>
      </c>
      <c r="K490" s="178">
        <v>36</v>
      </c>
      <c r="L490" s="183">
        <v>575</v>
      </c>
      <c r="M490" s="184">
        <f>575*G490</f>
        <v>10350</v>
      </c>
      <c r="N490" s="86"/>
      <c r="O490" s="86"/>
      <c r="P490" s="86"/>
      <c r="Q490" s="86"/>
      <c r="R490" s="86"/>
      <c r="S490" s="86"/>
      <c r="T490" s="7"/>
      <c r="U490" s="8"/>
      <c r="V490" s="8"/>
      <c r="W490" s="50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</row>
    <row r="491" spans="1:35">
      <c r="A491" s="190"/>
      <c r="B491" s="190"/>
      <c r="C491" s="190"/>
      <c r="D491" s="190"/>
      <c r="E491" s="190"/>
      <c r="F491" s="190"/>
      <c r="G491" s="212"/>
      <c r="H491" s="190"/>
      <c r="I491"/>
      <c r="J491" s="191"/>
      <c r="K491" s="191"/>
      <c r="L491" s="8"/>
      <c r="M491" s="44">
        <f>SUM(M469:M490)</f>
        <v>224930</v>
      </c>
      <c r="N491" s="45"/>
      <c r="O491" s="45"/>
      <c r="P491" s="45"/>
      <c r="Q491" s="45"/>
      <c r="R491" s="45">
        <v>224930</v>
      </c>
      <c r="S491" s="45"/>
      <c r="T491" s="7">
        <v>224930</v>
      </c>
      <c r="U491" s="45"/>
      <c r="V491" s="45"/>
      <c r="W491" s="45">
        <v>224930</v>
      </c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</row>
    <row r="492" spans="1:35">
      <c r="A492" s="190"/>
      <c r="B492" s="190"/>
      <c r="C492" s="190"/>
      <c r="D492" s="190"/>
      <c r="E492" s="190"/>
      <c r="F492" s="190"/>
      <c r="G492" s="190"/>
      <c r="H492" s="190"/>
      <c r="I492"/>
      <c r="J492" s="191"/>
      <c r="K492" s="191"/>
      <c r="L492" s="8"/>
      <c r="M492" s="49"/>
      <c r="N492" s="8"/>
      <c r="O492" s="8"/>
      <c r="P492" s="8"/>
      <c r="T492" s="7"/>
      <c r="U492" s="8"/>
      <c r="V492" s="8"/>
      <c r="W492" s="50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</row>
    <row r="493" spans="1:35" ht="17.25">
      <c r="A493" s="213">
        <v>44475</v>
      </c>
      <c r="B493" s="214">
        <v>1</v>
      </c>
      <c r="C493" s="206"/>
      <c r="D493" s="136">
        <v>774897688310</v>
      </c>
      <c r="E493" s="136" t="s">
        <v>340</v>
      </c>
      <c r="F493" s="136" t="s">
        <v>4</v>
      </c>
      <c r="G493" s="13">
        <v>14</v>
      </c>
      <c r="H493" s="207">
        <f t="shared" ref="H493:H545" si="67">I493*J493*K493/5000</f>
        <v>9.9456000000000007</v>
      </c>
      <c r="I493" s="136">
        <v>42</v>
      </c>
      <c r="J493" s="136">
        <v>37</v>
      </c>
      <c r="K493" s="136">
        <v>32</v>
      </c>
      <c r="L493" s="178">
        <v>32</v>
      </c>
      <c r="M493" s="184">
        <f>575*G493</f>
        <v>8050</v>
      </c>
      <c r="N493" s="8"/>
      <c r="O493" s="8"/>
      <c r="P493" s="8"/>
      <c r="T493" s="7"/>
      <c r="U493" s="8"/>
      <c r="V493" s="8"/>
      <c r="W493" s="50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</row>
    <row r="494" spans="1:35" ht="17.25">
      <c r="A494" s="213">
        <v>44475</v>
      </c>
      <c r="B494" s="214">
        <v>2</v>
      </c>
      <c r="C494" s="206"/>
      <c r="D494" s="136">
        <v>774896793598</v>
      </c>
      <c r="E494" s="136" t="s">
        <v>359</v>
      </c>
      <c r="F494" s="136" t="s">
        <v>8</v>
      </c>
      <c r="G494" s="13">
        <v>25</v>
      </c>
      <c r="H494" s="207">
        <f t="shared" si="67"/>
        <v>23.404800000000002</v>
      </c>
      <c r="I494" s="136">
        <v>48</v>
      </c>
      <c r="J494" s="136">
        <v>46</v>
      </c>
      <c r="K494" s="136">
        <v>53</v>
      </c>
      <c r="L494" s="178">
        <v>53</v>
      </c>
      <c r="M494" s="184">
        <f t="shared" ref="M494:M498" si="68">565*G494</f>
        <v>14125</v>
      </c>
      <c r="N494" s="8"/>
      <c r="O494" s="8"/>
      <c r="P494" s="8"/>
      <c r="T494" s="7"/>
      <c r="U494" s="8"/>
      <c r="V494" s="8"/>
      <c r="W494" s="50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</row>
    <row r="495" spans="1:35" ht="17.25">
      <c r="A495" s="213">
        <v>44475</v>
      </c>
      <c r="B495" s="214">
        <v>3</v>
      </c>
      <c r="C495" s="206"/>
      <c r="D495" s="136">
        <v>774897244261</v>
      </c>
      <c r="E495" s="136" t="s">
        <v>360</v>
      </c>
      <c r="F495" s="136" t="s">
        <v>8</v>
      </c>
      <c r="G495" s="13">
        <v>25</v>
      </c>
      <c r="H495" s="207">
        <f t="shared" si="67"/>
        <v>20.399999999999999</v>
      </c>
      <c r="I495" s="136">
        <v>50</v>
      </c>
      <c r="J495" s="136">
        <v>40</v>
      </c>
      <c r="K495" s="136">
        <v>51</v>
      </c>
      <c r="L495" s="178">
        <v>51</v>
      </c>
      <c r="M495" s="184">
        <f t="shared" si="68"/>
        <v>14125</v>
      </c>
      <c r="N495" s="8"/>
      <c r="O495" s="8"/>
      <c r="P495" s="8"/>
      <c r="T495" s="7"/>
      <c r="U495" s="8"/>
      <c r="V495" s="8"/>
      <c r="W495" s="50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</row>
    <row r="496" spans="1:35" ht="17.25">
      <c r="A496" s="213">
        <v>44475</v>
      </c>
      <c r="B496" s="214">
        <v>4</v>
      </c>
      <c r="C496" s="206"/>
      <c r="D496" s="136">
        <v>774897688950</v>
      </c>
      <c r="E496" s="136" t="s">
        <v>361</v>
      </c>
      <c r="F496" s="136" t="s">
        <v>8</v>
      </c>
      <c r="G496" s="13">
        <v>25</v>
      </c>
      <c r="H496" s="207">
        <f t="shared" si="67"/>
        <v>20.046600000000002</v>
      </c>
      <c r="I496" s="136">
        <v>43</v>
      </c>
      <c r="J496" s="136">
        <v>37</v>
      </c>
      <c r="K496" s="136">
        <v>63</v>
      </c>
      <c r="L496" s="178">
        <v>63</v>
      </c>
      <c r="M496" s="184">
        <f t="shared" si="68"/>
        <v>14125</v>
      </c>
      <c r="N496" s="8"/>
      <c r="O496" s="8"/>
      <c r="P496" s="8"/>
      <c r="T496" s="7"/>
      <c r="U496" s="8"/>
      <c r="V496" s="8"/>
      <c r="W496" s="50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</row>
    <row r="497" spans="1:35" ht="17.25">
      <c r="A497" s="213">
        <v>44475</v>
      </c>
      <c r="B497" s="214">
        <v>5</v>
      </c>
      <c r="C497" s="206"/>
      <c r="D497" s="136">
        <v>774896993480</v>
      </c>
      <c r="E497" s="136" t="s">
        <v>362</v>
      </c>
      <c r="F497" s="136" t="s">
        <v>4</v>
      </c>
      <c r="G497" s="13">
        <v>20</v>
      </c>
      <c r="H497" s="207">
        <f t="shared" si="67"/>
        <v>15.741</v>
      </c>
      <c r="I497" s="136">
        <v>33</v>
      </c>
      <c r="J497" s="136">
        <v>45</v>
      </c>
      <c r="K497" s="136">
        <v>53</v>
      </c>
      <c r="L497" s="178">
        <v>53</v>
      </c>
      <c r="M497" s="184">
        <f>575*G497</f>
        <v>11500</v>
      </c>
      <c r="N497" s="8"/>
      <c r="O497" s="8"/>
      <c r="P497" s="8"/>
      <c r="T497" s="7"/>
      <c r="U497" s="8"/>
      <c r="V497" s="8"/>
      <c r="W497" s="50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</row>
    <row r="498" spans="1:35" ht="17.25">
      <c r="A498" s="213">
        <v>44475</v>
      </c>
      <c r="B498" s="214">
        <v>6</v>
      </c>
      <c r="C498" s="206"/>
      <c r="D498" s="136">
        <v>774897125399</v>
      </c>
      <c r="E498" s="136" t="s">
        <v>363</v>
      </c>
      <c r="F498" s="136" t="s">
        <v>4</v>
      </c>
      <c r="G498" s="13">
        <v>21</v>
      </c>
      <c r="H498" s="207">
        <f t="shared" si="67"/>
        <v>20.520199999999999</v>
      </c>
      <c r="I498" s="136">
        <v>37</v>
      </c>
      <c r="J498" s="136">
        <v>59</v>
      </c>
      <c r="K498" s="136">
        <v>47</v>
      </c>
      <c r="L498" s="178">
        <v>47</v>
      </c>
      <c r="M498" s="184">
        <f t="shared" si="68"/>
        <v>11865</v>
      </c>
      <c r="N498" s="8"/>
      <c r="O498" s="8"/>
      <c r="P498" s="8"/>
      <c r="T498" s="7"/>
      <c r="U498" s="8"/>
      <c r="V498" s="8"/>
      <c r="W498" s="50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</row>
    <row r="499" spans="1:35" ht="17.25">
      <c r="A499" s="213">
        <v>44475</v>
      </c>
      <c r="B499" s="214">
        <v>7</v>
      </c>
      <c r="C499" s="206"/>
      <c r="D499" s="136">
        <v>774897223528</v>
      </c>
      <c r="E499" s="136" t="s">
        <v>364</v>
      </c>
      <c r="F499" s="136" t="s">
        <v>4</v>
      </c>
      <c r="G499" s="13">
        <v>19</v>
      </c>
      <c r="H499" s="207">
        <f t="shared" si="67"/>
        <v>13.69</v>
      </c>
      <c r="I499" s="136">
        <v>50</v>
      </c>
      <c r="J499" s="136">
        <v>37</v>
      </c>
      <c r="K499" s="136">
        <v>37</v>
      </c>
      <c r="L499" s="178">
        <v>37</v>
      </c>
      <c r="M499" s="184">
        <f t="shared" ref="M499:M505" si="69">575*G499</f>
        <v>10925</v>
      </c>
      <c r="N499" s="8"/>
      <c r="O499" s="8"/>
      <c r="P499" s="8"/>
      <c r="T499" s="7"/>
      <c r="U499" s="8"/>
      <c r="V499" s="8"/>
      <c r="W499" s="50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</row>
    <row r="500" spans="1:35" ht="17.25">
      <c r="A500" s="213">
        <v>44475</v>
      </c>
      <c r="B500" s="214">
        <v>8</v>
      </c>
      <c r="C500" s="206"/>
      <c r="D500" s="136">
        <v>774897502664</v>
      </c>
      <c r="E500" s="136" t="s">
        <v>365</v>
      </c>
      <c r="F500" s="136" t="s">
        <v>8</v>
      </c>
      <c r="G500" s="13">
        <v>13</v>
      </c>
      <c r="H500" s="207">
        <f t="shared" si="67"/>
        <v>9.8192000000000004</v>
      </c>
      <c r="I500" s="136">
        <v>34</v>
      </c>
      <c r="J500" s="136">
        <v>38</v>
      </c>
      <c r="K500" s="136">
        <v>38</v>
      </c>
      <c r="L500" s="178">
        <v>38</v>
      </c>
      <c r="M500" s="184">
        <f t="shared" si="69"/>
        <v>7475</v>
      </c>
      <c r="N500" s="8"/>
      <c r="O500" s="8"/>
      <c r="P500" s="8"/>
      <c r="T500" s="7"/>
      <c r="U500" s="8"/>
      <c r="V500" s="8"/>
      <c r="W500" s="50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</row>
    <row r="501" spans="1:35" ht="17.25">
      <c r="A501" s="213">
        <v>44475</v>
      </c>
      <c r="B501" s="214">
        <v>9</v>
      </c>
      <c r="C501" s="206"/>
      <c r="D501" s="136">
        <v>774894133961</v>
      </c>
      <c r="E501" s="136" t="s">
        <v>366</v>
      </c>
      <c r="F501" s="136" t="s">
        <v>4</v>
      </c>
      <c r="G501" s="13">
        <v>19</v>
      </c>
      <c r="H501" s="207">
        <f t="shared" si="67"/>
        <v>15.884</v>
      </c>
      <c r="I501" s="136">
        <v>55</v>
      </c>
      <c r="J501" s="136">
        <v>38</v>
      </c>
      <c r="K501" s="136">
        <v>38</v>
      </c>
      <c r="L501" s="178">
        <v>38</v>
      </c>
      <c r="M501" s="184">
        <f t="shared" si="69"/>
        <v>10925</v>
      </c>
      <c r="N501" s="8"/>
      <c r="O501" s="8"/>
      <c r="P501" s="8"/>
      <c r="T501" s="7"/>
      <c r="U501" s="8"/>
      <c r="V501" s="8"/>
      <c r="W501" s="50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</row>
    <row r="502" spans="1:35" ht="17.25">
      <c r="A502" s="213">
        <v>44475</v>
      </c>
      <c r="B502" s="214">
        <v>10</v>
      </c>
      <c r="C502" s="206"/>
      <c r="D502" s="136">
        <v>774897046534</v>
      </c>
      <c r="E502" s="136" t="s">
        <v>367</v>
      </c>
      <c r="F502" s="136" t="s">
        <v>8</v>
      </c>
      <c r="G502" s="13">
        <v>6</v>
      </c>
      <c r="H502" s="207">
        <f t="shared" si="67"/>
        <v>2.7719999999999998</v>
      </c>
      <c r="I502" s="136">
        <v>28</v>
      </c>
      <c r="J502" s="136">
        <v>33</v>
      </c>
      <c r="K502" s="136">
        <v>15</v>
      </c>
      <c r="L502" s="178">
        <v>15</v>
      </c>
      <c r="M502" s="184">
        <f>750*G502</f>
        <v>4500</v>
      </c>
      <c r="N502" s="8"/>
      <c r="O502" s="8"/>
      <c r="P502" s="8"/>
      <c r="T502" s="7"/>
      <c r="U502" s="8"/>
      <c r="V502" s="8"/>
      <c r="W502" s="50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</row>
    <row r="503" spans="1:35" ht="17.25">
      <c r="A503" s="213">
        <v>44475</v>
      </c>
      <c r="B503" s="214">
        <v>11</v>
      </c>
      <c r="C503" s="206"/>
      <c r="D503" s="136">
        <v>774906800750</v>
      </c>
      <c r="E503" s="136" t="s">
        <v>368</v>
      </c>
      <c r="F503" s="136" t="s">
        <v>8</v>
      </c>
      <c r="G503" s="13">
        <v>17</v>
      </c>
      <c r="H503" s="207">
        <f t="shared" si="67"/>
        <v>14.4078</v>
      </c>
      <c r="I503" s="136">
        <v>33</v>
      </c>
      <c r="J503" s="136">
        <v>59</v>
      </c>
      <c r="K503" s="136">
        <v>37</v>
      </c>
      <c r="L503" s="178">
        <v>37</v>
      </c>
      <c r="M503" s="184">
        <f t="shared" si="69"/>
        <v>9775</v>
      </c>
      <c r="N503" s="8"/>
      <c r="O503" s="8"/>
      <c r="P503" s="8"/>
      <c r="T503" s="7"/>
      <c r="U503" s="8"/>
      <c r="V503" s="8"/>
      <c r="W503" s="50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</row>
    <row r="504" spans="1:35" ht="17.25">
      <c r="A504" s="213">
        <v>44475</v>
      </c>
      <c r="B504" s="214">
        <v>12</v>
      </c>
      <c r="C504" s="206"/>
      <c r="D504" s="136">
        <v>774894203560</v>
      </c>
      <c r="E504" s="136" t="s">
        <v>369</v>
      </c>
      <c r="F504" s="136" t="s">
        <v>4</v>
      </c>
      <c r="G504" s="13">
        <v>24</v>
      </c>
      <c r="H504" s="207">
        <f t="shared" si="67"/>
        <v>21.402000000000001</v>
      </c>
      <c r="I504" s="136">
        <v>41</v>
      </c>
      <c r="J504" s="136">
        <v>58</v>
      </c>
      <c r="K504" s="136">
        <v>45</v>
      </c>
      <c r="L504" s="178">
        <v>45</v>
      </c>
      <c r="M504" s="184">
        <f t="shared" ref="M504:M506" si="70">565*G504</f>
        <v>13560</v>
      </c>
      <c r="N504" s="8"/>
      <c r="O504" s="8"/>
      <c r="P504" s="8"/>
      <c r="T504" s="7"/>
      <c r="U504" s="8"/>
      <c r="V504" s="8"/>
      <c r="W504" s="50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</row>
    <row r="505" spans="1:35" ht="17.25">
      <c r="A505" s="213">
        <v>44475</v>
      </c>
      <c r="B505" s="214">
        <v>13</v>
      </c>
      <c r="C505" s="206"/>
      <c r="D505" s="136">
        <v>774896930441</v>
      </c>
      <c r="E505" s="136" t="s">
        <v>370</v>
      </c>
      <c r="F505" s="136" t="s">
        <v>8</v>
      </c>
      <c r="G505" s="13">
        <v>15</v>
      </c>
      <c r="H505" s="207">
        <f t="shared" si="67"/>
        <v>6.65</v>
      </c>
      <c r="I505" s="136">
        <v>25</v>
      </c>
      <c r="J505" s="136">
        <v>35</v>
      </c>
      <c r="K505" s="136">
        <v>38</v>
      </c>
      <c r="L505" s="178">
        <v>38</v>
      </c>
      <c r="M505" s="184">
        <f t="shared" si="69"/>
        <v>8625</v>
      </c>
      <c r="N505" s="8"/>
      <c r="O505" s="8"/>
      <c r="P505" s="8"/>
      <c r="T505" s="7"/>
      <c r="U505" s="8"/>
      <c r="V505" s="8"/>
      <c r="W505" s="50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</row>
    <row r="506" spans="1:35" ht="17.25">
      <c r="A506" s="213">
        <v>44475</v>
      </c>
      <c r="B506" s="214">
        <v>14</v>
      </c>
      <c r="C506" s="206"/>
      <c r="D506" s="136">
        <v>774897404300</v>
      </c>
      <c r="E506" s="136" t="s">
        <v>371</v>
      </c>
      <c r="F506" s="136" t="s">
        <v>8</v>
      </c>
      <c r="G506" s="13">
        <v>25</v>
      </c>
      <c r="H506" s="207">
        <f t="shared" si="67"/>
        <v>12.672000000000001</v>
      </c>
      <c r="I506" s="136">
        <v>55</v>
      </c>
      <c r="J506" s="136">
        <v>32</v>
      </c>
      <c r="K506" s="136">
        <v>36</v>
      </c>
      <c r="L506" s="178">
        <v>36</v>
      </c>
      <c r="M506" s="184">
        <f t="shared" si="70"/>
        <v>14125</v>
      </c>
      <c r="N506" s="8"/>
      <c r="O506" s="8"/>
      <c r="P506" s="8"/>
      <c r="T506" s="7"/>
      <c r="U506" s="8"/>
      <c r="V506" s="8"/>
      <c r="W506" s="50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</row>
    <row r="507" spans="1:35" ht="17.25">
      <c r="A507" s="213">
        <v>44475</v>
      </c>
      <c r="B507" s="214">
        <v>15</v>
      </c>
      <c r="C507" s="206"/>
      <c r="D507" s="136">
        <v>774897536147</v>
      </c>
      <c r="E507" s="136" t="s">
        <v>372</v>
      </c>
      <c r="F507" s="136" t="s">
        <v>8</v>
      </c>
      <c r="G507" s="13">
        <v>10</v>
      </c>
      <c r="H507" s="207">
        <f t="shared" si="67"/>
        <v>6.72</v>
      </c>
      <c r="I507" s="136">
        <v>48</v>
      </c>
      <c r="J507" s="136">
        <v>35</v>
      </c>
      <c r="K507" s="136">
        <v>20</v>
      </c>
      <c r="L507" s="178">
        <v>20</v>
      </c>
      <c r="M507" s="184">
        <f>610*G507</f>
        <v>6100</v>
      </c>
      <c r="N507" s="8"/>
      <c r="O507" s="8"/>
      <c r="P507" s="8"/>
      <c r="T507" s="7"/>
      <c r="U507" s="8"/>
      <c r="V507" s="8"/>
      <c r="W507" s="50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</row>
    <row r="508" spans="1:35" ht="17.25">
      <c r="A508" s="213">
        <v>44475</v>
      </c>
      <c r="B508" s="214">
        <v>16</v>
      </c>
      <c r="C508" s="206"/>
      <c r="D508" s="136">
        <v>774928945075</v>
      </c>
      <c r="E508" s="136" t="s">
        <v>373</v>
      </c>
      <c r="F508" s="136" t="s">
        <v>4</v>
      </c>
      <c r="G508" s="13">
        <v>11</v>
      </c>
      <c r="H508" s="207">
        <f t="shared" si="67"/>
        <v>9.75</v>
      </c>
      <c r="I508" s="136">
        <v>50</v>
      </c>
      <c r="J508" s="136">
        <v>39</v>
      </c>
      <c r="K508" s="136">
        <v>25</v>
      </c>
      <c r="L508" s="178">
        <v>11</v>
      </c>
      <c r="M508" s="184">
        <f t="shared" ref="M508" si="71">575*G508</f>
        <v>6325</v>
      </c>
      <c r="N508" s="8"/>
      <c r="O508" s="8"/>
      <c r="P508" s="8"/>
      <c r="T508" s="7"/>
      <c r="U508" s="8"/>
      <c r="V508" s="8"/>
      <c r="W508" s="50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</row>
    <row r="509" spans="1:35" ht="17.25">
      <c r="A509" s="213">
        <v>44475</v>
      </c>
      <c r="B509" s="214">
        <v>17</v>
      </c>
      <c r="C509" s="206" t="s">
        <v>352</v>
      </c>
      <c r="D509" s="136">
        <v>774907671124</v>
      </c>
      <c r="E509" s="136" t="s">
        <v>374</v>
      </c>
      <c r="F509" s="136" t="s">
        <v>4</v>
      </c>
      <c r="G509" s="13">
        <v>33</v>
      </c>
      <c r="H509" s="207">
        <f t="shared" si="67"/>
        <v>29.987400000000001</v>
      </c>
      <c r="I509" s="136">
        <v>53</v>
      </c>
      <c r="J509" s="136">
        <v>69</v>
      </c>
      <c r="K509" s="136">
        <v>41</v>
      </c>
      <c r="L509" s="178">
        <v>41</v>
      </c>
      <c r="M509" s="184">
        <f t="shared" ref="M509:M522" si="72">565*G509</f>
        <v>18645</v>
      </c>
      <c r="N509" s="8"/>
      <c r="O509" s="8"/>
      <c r="P509" s="8"/>
      <c r="T509" s="7"/>
      <c r="U509" s="8"/>
      <c r="V509" s="8"/>
      <c r="W509" s="50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</row>
    <row r="510" spans="1:35" ht="17.25">
      <c r="A510" s="213">
        <v>44475</v>
      </c>
      <c r="B510" s="214">
        <v>18</v>
      </c>
      <c r="C510" s="206"/>
      <c r="D510" s="136">
        <v>774908446775</v>
      </c>
      <c r="E510" s="136" t="s">
        <v>375</v>
      </c>
      <c r="F510" s="136" t="s">
        <v>4</v>
      </c>
      <c r="G510" s="13">
        <v>28</v>
      </c>
      <c r="H510" s="207">
        <f t="shared" si="67"/>
        <v>21.84</v>
      </c>
      <c r="I510" s="136">
        <v>50</v>
      </c>
      <c r="J510" s="136">
        <v>52</v>
      </c>
      <c r="K510" s="136">
        <v>42</v>
      </c>
      <c r="L510" s="178">
        <v>42</v>
      </c>
      <c r="M510" s="184">
        <f t="shared" si="72"/>
        <v>15820</v>
      </c>
      <c r="N510" s="8"/>
      <c r="O510" s="8"/>
      <c r="P510" s="8"/>
      <c r="T510" s="7"/>
      <c r="U510" s="8"/>
      <c r="V510" s="8"/>
      <c r="W510" s="50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</row>
    <row r="511" spans="1:35" ht="17.25">
      <c r="A511" s="213">
        <v>44475</v>
      </c>
      <c r="B511" s="214">
        <v>19</v>
      </c>
      <c r="C511" s="206" t="s">
        <v>352</v>
      </c>
      <c r="D511" s="136">
        <v>774908003820</v>
      </c>
      <c r="E511" s="136" t="s">
        <v>376</v>
      </c>
      <c r="F511" s="136" t="s">
        <v>4</v>
      </c>
      <c r="G511" s="13">
        <v>16</v>
      </c>
      <c r="H511" s="207">
        <f t="shared" si="67"/>
        <v>13.44</v>
      </c>
      <c r="I511" s="136">
        <v>40</v>
      </c>
      <c r="J511" s="136">
        <v>56</v>
      </c>
      <c r="K511" s="136">
        <v>30</v>
      </c>
      <c r="L511" s="178">
        <v>30</v>
      </c>
      <c r="M511" s="184">
        <f t="shared" ref="M511:M512" si="73">575*G511</f>
        <v>9200</v>
      </c>
      <c r="N511" s="8"/>
      <c r="O511" s="8"/>
      <c r="P511" s="8"/>
      <c r="T511" s="7"/>
      <c r="U511" s="8"/>
      <c r="V511" s="8"/>
      <c r="W511" s="50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</row>
    <row r="512" spans="1:35" ht="17.25">
      <c r="A512" s="213">
        <v>44475</v>
      </c>
      <c r="B512" s="214">
        <v>20</v>
      </c>
      <c r="C512" s="206" t="s">
        <v>352</v>
      </c>
      <c r="D512" s="136">
        <v>774907365657</v>
      </c>
      <c r="E512" s="136" t="s">
        <v>377</v>
      </c>
      <c r="F512" s="136" t="s">
        <v>4</v>
      </c>
      <c r="G512" s="13">
        <v>17</v>
      </c>
      <c r="H512" s="207">
        <f t="shared" si="67"/>
        <v>15.3088</v>
      </c>
      <c r="I512" s="136">
        <v>52</v>
      </c>
      <c r="J512" s="136">
        <v>46</v>
      </c>
      <c r="K512" s="136">
        <v>32</v>
      </c>
      <c r="L512" s="178">
        <v>32</v>
      </c>
      <c r="M512" s="184">
        <f t="shared" si="73"/>
        <v>9775</v>
      </c>
      <c r="N512" s="8"/>
      <c r="O512" s="8"/>
      <c r="P512" s="8"/>
      <c r="T512" s="7"/>
      <c r="U512" s="8"/>
      <c r="V512" s="8"/>
      <c r="W512" s="50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</row>
    <row r="513" spans="1:35" ht="17.25">
      <c r="A513" s="213">
        <v>44475</v>
      </c>
      <c r="B513" s="214">
        <v>21</v>
      </c>
      <c r="C513" s="206"/>
      <c r="D513" s="136">
        <v>774896670664</v>
      </c>
      <c r="E513" s="136" t="s">
        <v>378</v>
      </c>
      <c r="F513" s="136" t="s">
        <v>4</v>
      </c>
      <c r="G513" s="215">
        <v>10</v>
      </c>
      <c r="H513" s="207">
        <f t="shared" si="67"/>
        <v>8.16</v>
      </c>
      <c r="I513" s="136">
        <v>30</v>
      </c>
      <c r="J513" s="136">
        <v>40</v>
      </c>
      <c r="K513" s="136">
        <v>34</v>
      </c>
      <c r="L513" s="178">
        <v>34</v>
      </c>
      <c r="M513" s="184">
        <f>615*G513</f>
        <v>6150</v>
      </c>
      <c r="N513" s="8"/>
      <c r="O513" s="8"/>
      <c r="P513" s="8"/>
      <c r="T513" s="7"/>
      <c r="U513" s="8"/>
      <c r="V513" s="8"/>
      <c r="W513" s="50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</row>
    <row r="514" spans="1:35" ht="17.25">
      <c r="A514" s="213">
        <v>44475</v>
      </c>
      <c r="B514" s="214">
        <v>22</v>
      </c>
      <c r="C514" s="206" t="s">
        <v>15</v>
      </c>
      <c r="D514" s="136">
        <v>774897112127</v>
      </c>
      <c r="E514" s="136" t="s">
        <v>379</v>
      </c>
      <c r="F514" s="136" t="s">
        <v>4</v>
      </c>
      <c r="G514" s="13">
        <v>21</v>
      </c>
      <c r="H514" s="207">
        <f t="shared" si="67"/>
        <v>25.225200000000001</v>
      </c>
      <c r="I514" s="136">
        <v>49</v>
      </c>
      <c r="J514" s="136">
        <v>39</v>
      </c>
      <c r="K514" s="136">
        <v>66</v>
      </c>
      <c r="L514" s="178">
        <v>66</v>
      </c>
      <c r="M514" s="184">
        <f t="shared" si="72"/>
        <v>11865</v>
      </c>
      <c r="N514" s="8"/>
      <c r="O514" s="8"/>
      <c r="P514" s="8"/>
      <c r="T514" s="7"/>
      <c r="U514" s="8"/>
      <c r="V514" s="8"/>
      <c r="W514" s="50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</row>
    <row r="515" spans="1:35" ht="17.25">
      <c r="A515" s="213">
        <v>44475</v>
      </c>
      <c r="B515" s="214">
        <v>23</v>
      </c>
      <c r="C515" s="206" t="s">
        <v>15</v>
      </c>
      <c r="D515" s="136">
        <v>774896909332</v>
      </c>
      <c r="E515" s="136" t="s">
        <v>375</v>
      </c>
      <c r="F515" s="136" t="s">
        <v>4</v>
      </c>
      <c r="G515" s="13">
        <v>28</v>
      </c>
      <c r="H515" s="207">
        <f t="shared" si="67"/>
        <v>15.609</v>
      </c>
      <c r="I515" s="136">
        <v>55</v>
      </c>
      <c r="J515" s="136">
        <v>33</v>
      </c>
      <c r="K515" s="136">
        <v>43</v>
      </c>
      <c r="L515" s="178">
        <v>43</v>
      </c>
      <c r="M515" s="184">
        <f t="shared" si="72"/>
        <v>15820</v>
      </c>
      <c r="N515" s="8"/>
      <c r="O515" s="8"/>
      <c r="P515" s="8"/>
      <c r="T515" s="7"/>
      <c r="U515" s="8"/>
      <c r="V515" s="8"/>
      <c r="W515" s="50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</row>
    <row r="516" spans="1:35" ht="17.25">
      <c r="A516" s="213"/>
      <c r="B516" s="214"/>
      <c r="C516" s="206"/>
      <c r="D516" s="136"/>
      <c r="E516" s="136"/>
      <c r="F516" s="136"/>
      <c r="G516" s="13"/>
      <c r="H516" s="207"/>
      <c r="I516" s="136"/>
      <c r="J516" s="136"/>
      <c r="K516" s="136"/>
      <c r="L516" s="178"/>
      <c r="M516" s="184">
        <v>1000</v>
      </c>
      <c r="N516" s="8"/>
      <c r="O516" s="8"/>
      <c r="P516" s="8"/>
      <c r="T516" s="7"/>
      <c r="U516" s="8"/>
      <c r="V516" s="8"/>
      <c r="W516" s="50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</row>
    <row r="517" spans="1:35" ht="17.25">
      <c r="A517" s="213">
        <v>44475</v>
      </c>
      <c r="B517" s="214">
        <v>24</v>
      </c>
      <c r="C517" s="206"/>
      <c r="D517" s="136">
        <v>774897350010</v>
      </c>
      <c r="E517" s="136" t="s">
        <v>380</v>
      </c>
      <c r="F517" s="136" t="s">
        <v>4</v>
      </c>
      <c r="G517" s="13">
        <v>27</v>
      </c>
      <c r="H517" s="207">
        <f t="shared" si="67"/>
        <v>20.073599999999999</v>
      </c>
      <c r="I517" s="136">
        <v>41</v>
      </c>
      <c r="J517" s="136">
        <v>48</v>
      </c>
      <c r="K517" s="136">
        <v>51</v>
      </c>
      <c r="L517" s="178"/>
      <c r="M517" s="184">
        <f t="shared" si="72"/>
        <v>15255</v>
      </c>
      <c r="N517" s="8"/>
      <c r="O517" s="8"/>
      <c r="P517" s="8"/>
      <c r="T517" s="7"/>
      <c r="U517" s="8"/>
      <c r="V517" s="8"/>
      <c r="W517" s="50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</row>
    <row r="518" spans="1:35" ht="17.25">
      <c r="A518" s="213">
        <v>44475</v>
      </c>
      <c r="B518" s="214">
        <v>25</v>
      </c>
      <c r="C518" s="206"/>
      <c r="D518" s="136">
        <v>774894087156</v>
      </c>
      <c r="E518" s="136" t="s">
        <v>378</v>
      </c>
      <c r="F518" s="136" t="s">
        <v>4</v>
      </c>
      <c r="G518" s="13">
        <v>22</v>
      </c>
      <c r="H518" s="207">
        <f t="shared" si="67"/>
        <v>17.7944</v>
      </c>
      <c r="I518" s="136">
        <v>29</v>
      </c>
      <c r="J518" s="136">
        <v>52</v>
      </c>
      <c r="K518" s="136">
        <v>59</v>
      </c>
      <c r="L518" s="178">
        <v>51</v>
      </c>
      <c r="M518" s="184">
        <f t="shared" si="72"/>
        <v>12430</v>
      </c>
      <c r="N518" s="8"/>
      <c r="O518" s="8"/>
      <c r="P518" s="8"/>
      <c r="T518" s="7"/>
      <c r="U518" s="8"/>
      <c r="V518" s="8"/>
      <c r="W518" s="50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</row>
    <row r="519" spans="1:35" ht="17.25">
      <c r="A519" s="213">
        <v>44475</v>
      </c>
      <c r="B519" s="214">
        <v>26</v>
      </c>
      <c r="C519" s="206"/>
      <c r="D519" s="136">
        <v>774894357699</v>
      </c>
      <c r="E519" s="136" t="s">
        <v>381</v>
      </c>
      <c r="F519" s="136" t="s">
        <v>4</v>
      </c>
      <c r="G519" s="13">
        <v>11</v>
      </c>
      <c r="H519" s="207">
        <f t="shared" si="67"/>
        <v>7.68</v>
      </c>
      <c r="I519" s="136">
        <v>40</v>
      </c>
      <c r="J519" s="136">
        <v>30</v>
      </c>
      <c r="K519" s="136">
        <v>32</v>
      </c>
      <c r="L519" s="178">
        <v>59</v>
      </c>
      <c r="M519" s="184">
        <f t="shared" ref="M519" si="74">575*G519</f>
        <v>6325</v>
      </c>
      <c r="N519" s="8"/>
      <c r="O519" s="8"/>
      <c r="P519" s="8"/>
      <c r="T519" s="7"/>
      <c r="U519" s="8"/>
      <c r="V519" s="8"/>
      <c r="W519" s="50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</row>
    <row r="520" spans="1:35" ht="17.25">
      <c r="A520" s="213">
        <v>44475</v>
      </c>
      <c r="B520" s="214">
        <v>27</v>
      </c>
      <c r="C520" s="206"/>
      <c r="D520" s="136">
        <v>774894294966</v>
      </c>
      <c r="E520" s="136" t="s">
        <v>382</v>
      </c>
      <c r="F520" s="136" t="s">
        <v>8</v>
      </c>
      <c r="G520" s="13">
        <v>28</v>
      </c>
      <c r="H520" s="207">
        <f t="shared" si="67"/>
        <v>11.872</v>
      </c>
      <c r="I520" s="136">
        <v>40</v>
      </c>
      <c r="J520" s="136">
        <v>53</v>
      </c>
      <c r="K520" s="136">
        <v>28</v>
      </c>
      <c r="L520" s="178">
        <v>32</v>
      </c>
      <c r="M520" s="184">
        <f>575*G520</f>
        <v>16100</v>
      </c>
      <c r="N520" s="8"/>
      <c r="O520" s="8"/>
      <c r="P520" s="8"/>
      <c r="T520" s="7"/>
      <c r="U520" s="8"/>
      <c r="V520" s="8"/>
      <c r="W520" s="50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</row>
    <row r="521" spans="1:35" ht="17.25">
      <c r="A521" s="213">
        <v>44475</v>
      </c>
      <c r="B521" s="214">
        <v>28</v>
      </c>
      <c r="C521" s="206"/>
      <c r="D521" s="136">
        <v>774897145390</v>
      </c>
      <c r="E521" s="136" t="s">
        <v>383</v>
      </c>
      <c r="F521" s="136" t="s">
        <v>8</v>
      </c>
      <c r="G521" s="13">
        <v>29</v>
      </c>
      <c r="H521" s="207">
        <f t="shared" si="67"/>
        <v>14.0556</v>
      </c>
      <c r="I521" s="136">
        <v>34</v>
      </c>
      <c r="J521" s="136">
        <v>53</v>
      </c>
      <c r="K521" s="136">
        <v>39</v>
      </c>
      <c r="L521" s="178">
        <v>28</v>
      </c>
      <c r="M521" s="184">
        <f t="shared" si="72"/>
        <v>16385</v>
      </c>
      <c r="N521" s="8"/>
      <c r="O521" s="8"/>
      <c r="P521" s="8"/>
      <c r="T521" s="7"/>
      <c r="U521" s="8"/>
      <c r="V521" s="8"/>
      <c r="W521" s="50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</row>
    <row r="522" spans="1:35" ht="17.25">
      <c r="A522" s="213">
        <v>44475</v>
      </c>
      <c r="B522" s="214">
        <v>29</v>
      </c>
      <c r="C522" s="206"/>
      <c r="D522" s="136">
        <v>774905284510</v>
      </c>
      <c r="E522" s="136" t="s">
        <v>384</v>
      </c>
      <c r="F522" s="136" t="s">
        <v>4</v>
      </c>
      <c r="G522" s="215">
        <v>22</v>
      </c>
      <c r="H522" s="207">
        <f t="shared" si="67"/>
        <v>18.868200000000002</v>
      </c>
      <c r="I522" s="136">
        <v>39</v>
      </c>
      <c r="J522" s="136">
        <v>59</v>
      </c>
      <c r="K522" s="136">
        <v>41</v>
      </c>
      <c r="L522" s="178">
        <v>39</v>
      </c>
      <c r="M522" s="184">
        <f t="shared" si="72"/>
        <v>12430</v>
      </c>
      <c r="N522" s="8"/>
      <c r="O522" s="8"/>
      <c r="P522" s="8"/>
      <c r="T522" s="7"/>
      <c r="U522" s="8"/>
      <c r="V522" s="8"/>
      <c r="W522" s="50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</row>
    <row r="523" spans="1:35" ht="17.25">
      <c r="A523" s="213">
        <v>44475</v>
      </c>
      <c r="B523" s="214">
        <v>30</v>
      </c>
      <c r="C523" s="206"/>
      <c r="D523" s="136">
        <v>774894331942</v>
      </c>
      <c r="E523" s="136" t="s">
        <v>385</v>
      </c>
      <c r="F523" s="136" t="s">
        <v>2</v>
      </c>
      <c r="G523" s="13">
        <v>17</v>
      </c>
      <c r="H523" s="207">
        <f t="shared" si="67"/>
        <v>12</v>
      </c>
      <c r="I523" s="136">
        <v>50</v>
      </c>
      <c r="J523" s="136">
        <v>40</v>
      </c>
      <c r="K523" s="136">
        <v>30</v>
      </c>
      <c r="L523" s="178">
        <v>41</v>
      </c>
      <c r="M523" s="184">
        <f>540*G523</f>
        <v>9180</v>
      </c>
      <c r="N523" s="8"/>
      <c r="O523" s="8"/>
      <c r="P523" s="8"/>
      <c r="T523" s="7"/>
      <c r="U523" s="8"/>
      <c r="V523" s="8"/>
      <c r="W523" s="50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</row>
    <row r="524" spans="1:35" ht="17.25">
      <c r="A524" s="213">
        <v>44475</v>
      </c>
      <c r="B524" s="214">
        <v>31</v>
      </c>
      <c r="C524" s="206" t="s">
        <v>352</v>
      </c>
      <c r="D524" s="136">
        <v>774895173777</v>
      </c>
      <c r="E524" s="136" t="s">
        <v>386</v>
      </c>
      <c r="F524" s="136" t="s">
        <v>35</v>
      </c>
      <c r="G524" s="13">
        <v>12</v>
      </c>
      <c r="H524" s="207">
        <f t="shared" si="67"/>
        <v>11.5434</v>
      </c>
      <c r="I524" s="136">
        <v>53</v>
      </c>
      <c r="J524" s="136">
        <v>33</v>
      </c>
      <c r="K524" s="136">
        <v>33</v>
      </c>
      <c r="L524" s="178">
        <v>30</v>
      </c>
      <c r="M524" s="184">
        <f>590*G524</f>
        <v>7080</v>
      </c>
      <c r="N524" s="8"/>
      <c r="O524" s="8"/>
      <c r="P524" s="8"/>
      <c r="T524" s="7"/>
      <c r="U524" s="8"/>
      <c r="V524" s="8"/>
      <c r="W524" s="50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</row>
    <row r="525" spans="1:35" ht="17.25">
      <c r="A525" s="213">
        <v>44475</v>
      </c>
      <c r="B525" s="214">
        <v>32</v>
      </c>
      <c r="C525" s="206" t="s">
        <v>352</v>
      </c>
      <c r="D525" s="136">
        <v>774895092828</v>
      </c>
      <c r="E525" s="136" t="s">
        <v>387</v>
      </c>
      <c r="F525" s="136" t="s">
        <v>35</v>
      </c>
      <c r="G525" s="13">
        <v>34</v>
      </c>
      <c r="H525" s="207">
        <f t="shared" si="67"/>
        <v>29.007999999999999</v>
      </c>
      <c r="I525" s="136">
        <v>70</v>
      </c>
      <c r="J525" s="136">
        <v>56</v>
      </c>
      <c r="K525" s="136">
        <v>37</v>
      </c>
      <c r="L525" s="178">
        <v>33</v>
      </c>
      <c r="M525" s="184">
        <f>580*G525</f>
        <v>19720</v>
      </c>
      <c r="N525" s="8"/>
      <c r="O525" s="8"/>
      <c r="P525" s="8"/>
      <c r="T525" s="7"/>
      <c r="U525" s="8"/>
      <c r="V525" s="8"/>
      <c r="W525" s="50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</row>
    <row r="526" spans="1:35" ht="17.25">
      <c r="A526" s="213">
        <v>44475</v>
      </c>
      <c r="B526" s="214">
        <v>33</v>
      </c>
      <c r="C526" s="206"/>
      <c r="D526" s="136">
        <v>774894224797</v>
      </c>
      <c r="E526" s="136" t="s">
        <v>388</v>
      </c>
      <c r="F526" s="136" t="s">
        <v>2</v>
      </c>
      <c r="G526" s="13">
        <v>22</v>
      </c>
      <c r="H526" s="207">
        <f t="shared" si="67"/>
        <v>21.0184</v>
      </c>
      <c r="I526" s="136">
        <v>43</v>
      </c>
      <c r="J526" s="136">
        <v>52</v>
      </c>
      <c r="K526" s="136">
        <v>47</v>
      </c>
      <c r="L526" s="178">
        <v>37</v>
      </c>
      <c r="M526" s="184">
        <f>530*G526</f>
        <v>11660</v>
      </c>
      <c r="N526" s="8"/>
      <c r="O526" s="8"/>
      <c r="P526" s="8"/>
      <c r="T526" s="7"/>
      <c r="U526" s="8"/>
      <c r="V526" s="8"/>
      <c r="W526" s="50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</row>
    <row r="527" spans="1:35" ht="17.25">
      <c r="A527" s="213">
        <v>44475</v>
      </c>
      <c r="B527" s="214">
        <v>34</v>
      </c>
      <c r="C527" s="206" t="s">
        <v>352</v>
      </c>
      <c r="D527" s="136">
        <v>774895345165</v>
      </c>
      <c r="E527" s="136" t="s">
        <v>389</v>
      </c>
      <c r="F527" s="136" t="s">
        <v>2</v>
      </c>
      <c r="G527" s="13">
        <v>22</v>
      </c>
      <c r="H527" s="207">
        <f t="shared" si="67"/>
        <v>21.859200000000001</v>
      </c>
      <c r="I527" s="136">
        <v>44</v>
      </c>
      <c r="J527" s="136">
        <v>54</v>
      </c>
      <c r="K527" s="136">
        <v>46</v>
      </c>
      <c r="L527" s="178">
        <v>47</v>
      </c>
      <c r="M527" s="184">
        <f>530*G527</f>
        <v>11660</v>
      </c>
      <c r="N527" s="8"/>
      <c r="O527" s="8"/>
      <c r="P527" s="8"/>
      <c r="T527" s="7"/>
      <c r="U527" s="8"/>
      <c r="V527" s="8"/>
      <c r="W527" s="50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</row>
    <row r="528" spans="1:35" ht="17.25">
      <c r="A528" s="213">
        <v>44475</v>
      </c>
      <c r="B528" s="214">
        <v>35</v>
      </c>
      <c r="C528" s="206" t="s">
        <v>352</v>
      </c>
      <c r="D528" s="136">
        <v>774895265852</v>
      </c>
      <c r="E528" s="136" t="s">
        <v>389</v>
      </c>
      <c r="F528" s="136" t="s">
        <v>2</v>
      </c>
      <c r="G528" s="13">
        <v>16</v>
      </c>
      <c r="H528" s="207">
        <f t="shared" si="67"/>
        <v>15.624000000000001</v>
      </c>
      <c r="I528" s="136">
        <v>36</v>
      </c>
      <c r="J528" s="136">
        <v>62</v>
      </c>
      <c r="K528" s="136">
        <v>35</v>
      </c>
      <c r="L528" s="178">
        <v>46</v>
      </c>
      <c r="M528" s="184">
        <f>540*G528</f>
        <v>8640</v>
      </c>
      <c r="N528" s="8"/>
      <c r="O528" s="8"/>
      <c r="P528" s="8"/>
      <c r="T528" s="7"/>
      <c r="U528" s="8"/>
      <c r="V528" s="8"/>
      <c r="W528" s="50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</row>
    <row r="529" spans="1:35" ht="17.25">
      <c r="A529" s="213">
        <v>44475</v>
      </c>
      <c r="B529" s="214">
        <v>36</v>
      </c>
      <c r="C529" s="206" t="s">
        <v>15</v>
      </c>
      <c r="D529" s="136">
        <v>774897233779</v>
      </c>
      <c r="E529" s="136" t="s">
        <v>390</v>
      </c>
      <c r="F529" s="136" t="s">
        <v>8</v>
      </c>
      <c r="G529" s="13">
        <v>14</v>
      </c>
      <c r="H529" s="207">
        <f t="shared" si="67"/>
        <v>15.2958</v>
      </c>
      <c r="I529" s="136">
        <v>37</v>
      </c>
      <c r="J529" s="136">
        <v>39</v>
      </c>
      <c r="K529" s="136">
        <v>53</v>
      </c>
      <c r="L529" s="178">
        <v>35</v>
      </c>
      <c r="M529" s="184">
        <f t="shared" ref="M529" si="75">575*G529</f>
        <v>8050</v>
      </c>
      <c r="N529" s="8"/>
      <c r="O529" s="8"/>
      <c r="P529" s="8"/>
      <c r="T529" s="7"/>
      <c r="U529" s="8"/>
      <c r="V529" s="8"/>
      <c r="W529" s="50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</row>
    <row r="530" spans="1:35" ht="17.25">
      <c r="A530" s="213"/>
      <c r="B530" s="214"/>
      <c r="C530" s="206"/>
      <c r="D530" s="136"/>
      <c r="E530" s="136"/>
      <c r="F530" s="136"/>
      <c r="G530" s="13"/>
      <c r="H530" s="207"/>
      <c r="I530" s="136"/>
      <c r="J530" s="136"/>
      <c r="K530" s="136"/>
      <c r="L530" s="178"/>
      <c r="M530" s="184">
        <v>500</v>
      </c>
      <c r="N530" s="8"/>
      <c r="O530" s="8"/>
      <c r="P530" s="8"/>
      <c r="T530" s="7"/>
      <c r="U530" s="8"/>
      <c r="V530" s="8"/>
      <c r="W530" s="50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</row>
    <row r="531" spans="1:35" ht="17.25">
      <c r="A531" s="213">
        <v>44475</v>
      </c>
      <c r="B531" s="214">
        <v>37</v>
      </c>
      <c r="C531" s="206" t="s">
        <v>352</v>
      </c>
      <c r="D531" s="136">
        <v>774908106567</v>
      </c>
      <c r="E531" s="136" t="s">
        <v>391</v>
      </c>
      <c r="F531" s="136" t="s">
        <v>4</v>
      </c>
      <c r="G531" s="13">
        <v>30</v>
      </c>
      <c r="H531" s="207">
        <f t="shared" si="67"/>
        <v>19.958400000000001</v>
      </c>
      <c r="I531" s="136">
        <v>63</v>
      </c>
      <c r="J531" s="136">
        <v>48</v>
      </c>
      <c r="K531" s="136">
        <v>33</v>
      </c>
      <c r="L531" s="178">
        <v>53</v>
      </c>
      <c r="M531" s="184">
        <f t="shared" ref="M531" si="76">565*G531</f>
        <v>16950</v>
      </c>
      <c r="N531" s="8"/>
      <c r="O531" s="8"/>
      <c r="P531" s="8"/>
      <c r="T531" s="7"/>
      <c r="U531" s="8"/>
      <c r="V531" s="8"/>
      <c r="W531" s="50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</row>
    <row r="532" spans="1:35" ht="17.25">
      <c r="A532" s="213">
        <v>44475</v>
      </c>
      <c r="B532" s="214">
        <v>38</v>
      </c>
      <c r="C532" s="206"/>
      <c r="D532" s="136">
        <v>774908177765</v>
      </c>
      <c r="E532" s="136" t="s">
        <v>392</v>
      </c>
      <c r="F532" s="136" t="s">
        <v>4</v>
      </c>
      <c r="G532" s="13">
        <v>19</v>
      </c>
      <c r="H532" s="207">
        <f t="shared" si="67"/>
        <v>18.303999999999998</v>
      </c>
      <c r="I532" s="136">
        <v>52</v>
      </c>
      <c r="J532" s="136">
        <v>40</v>
      </c>
      <c r="K532" s="136">
        <v>44</v>
      </c>
      <c r="L532" s="178"/>
      <c r="M532" s="184">
        <f t="shared" ref="M532" si="77">575*G532</f>
        <v>10925</v>
      </c>
      <c r="N532" s="8"/>
      <c r="O532" s="8"/>
      <c r="P532" s="8"/>
      <c r="T532" s="7"/>
      <c r="U532" s="8"/>
      <c r="V532" s="8"/>
      <c r="W532" s="50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</row>
    <row r="533" spans="1:35" ht="17.25">
      <c r="A533" s="213">
        <v>44475</v>
      </c>
      <c r="B533" s="214">
        <v>39</v>
      </c>
      <c r="C533" s="206"/>
      <c r="D533" s="136">
        <v>774908355755</v>
      </c>
      <c r="E533" s="136" t="s">
        <v>393</v>
      </c>
      <c r="F533" s="136" t="s">
        <v>8</v>
      </c>
      <c r="G533" s="215">
        <v>24</v>
      </c>
      <c r="H533" s="207">
        <f t="shared" si="67"/>
        <v>20.591999999999999</v>
      </c>
      <c r="I533" s="136">
        <v>55</v>
      </c>
      <c r="J533" s="136">
        <v>39</v>
      </c>
      <c r="K533" s="136">
        <v>48</v>
      </c>
      <c r="L533" s="178">
        <v>33</v>
      </c>
      <c r="M533" s="184">
        <f t="shared" ref="M533:M545" si="78">565*G533</f>
        <v>13560</v>
      </c>
      <c r="N533" s="8"/>
      <c r="O533" s="8"/>
      <c r="P533" s="8"/>
      <c r="T533" s="7"/>
      <c r="U533" s="8"/>
      <c r="V533" s="8"/>
      <c r="W533" s="50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</row>
    <row r="534" spans="1:35" ht="17.25">
      <c r="A534" s="213">
        <v>44475</v>
      </c>
      <c r="B534" s="214">
        <v>40</v>
      </c>
      <c r="C534" s="206"/>
      <c r="D534" s="136">
        <v>774908276100</v>
      </c>
      <c r="E534" s="136" t="s">
        <v>394</v>
      </c>
      <c r="F534" s="136" t="s">
        <v>8</v>
      </c>
      <c r="G534" s="13">
        <v>24</v>
      </c>
      <c r="H534" s="207">
        <f t="shared" si="67"/>
        <v>13.728</v>
      </c>
      <c r="I534" s="136">
        <v>52</v>
      </c>
      <c r="J534" s="136">
        <v>40</v>
      </c>
      <c r="K534" s="136">
        <v>33</v>
      </c>
      <c r="L534" s="178">
        <v>44</v>
      </c>
      <c r="M534" s="184">
        <f>575*G534</f>
        <v>13800</v>
      </c>
      <c r="N534" s="8"/>
      <c r="O534" s="8"/>
      <c r="P534" s="8"/>
      <c r="T534" s="7"/>
      <c r="U534" s="8"/>
      <c r="V534" s="8"/>
      <c r="W534" s="50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</row>
    <row r="535" spans="1:35" ht="17.25">
      <c r="A535" s="213">
        <v>44475</v>
      </c>
      <c r="B535" s="214">
        <v>41</v>
      </c>
      <c r="C535" s="206"/>
      <c r="D535" s="136">
        <v>774908532017</v>
      </c>
      <c r="E535" s="136" t="s">
        <v>395</v>
      </c>
      <c r="F535" s="136" t="s">
        <v>4</v>
      </c>
      <c r="G535" s="13">
        <v>24</v>
      </c>
      <c r="H535" s="207">
        <f t="shared" si="67"/>
        <v>23.1</v>
      </c>
      <c r="I535" s="136">
        <v>55</v>
      </c>
      <c r="J535" s="136">
        <v>42</v>
      </c>
      <c r="K535" s="136">
        <v>50</v>
      </c>
      <c r="L535" s="178">
        <v>48</v>
      </c>
      <c r="M535" s="184">
        <f t="shared" si="78"/>
        <v>13560</v>
      </c>
      <c r="N535" s="8"/>
      <c r="O535" s="8"/>
      <c r="P535" s="8"/>
      <c r="T535" s="7"/>
      <c r="U535" s="8"/>
      <c r="V535" s="8"/>
      <c r="W535" s="50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</row>
    <row r="536" spans="1:35" ht="17.25">
      <c r="A536" s="213">
        <v>44475</v>
      </c>
      <c r="B536" s="214">
        <v>42</v>
      </c>
      <c r="C536" s="206"/>
      <c r="D536" s="136">
        <v>774919077314</v>
      </c>
      <c r="E536" s="136" t="s">
        <v>396</v>
      </c>
      <c r="F536" s="136" t="s">
        <v>4</v>
      </c>
      <c r="G536" s="13">
        <v>26</v>
      </c>
      <c r="H536" s="207">
        <f t="shared" si="67"/>
        <v>13.3848</v>
      </c>
      <c r="I536" s="136">
        <v>33</v>
      </c>
      <c r="J536" s="136">
        <v>39</v>
      </c>
      <c r="K536" s="136">
        <v>52</v>
      </c>
      <c r="L536" s="178">
        <v>33</v>
      </c>
      <c r="M536" s="184">
        <f t="shared" si="78"/>
        <v>14690</v>
      </c>
      <c r="N536" s="8"/>
      <c r="O536" s="8"/>
      <c r="P536" s="8"/>
      <c r="T536" s="7"/>
      <c r="U536" s="8"/>
      <c r="V536" s="8"/>
      <c r="W536" s="50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</row>
    <row r="537" spans="1:35" ht="17.25">
      <c r="A537" s="213">
        <v>44475</v>
      </c>
      <c r="B537" s="214">
        <v>43</v>
      </c>
      <c r="C537" s="206"/>
      <c r="D537" s="216" t="s">
        <v>284</v>
      </c>
      <c r="E537" s="136"/>
      <c r="F537" s="136"/>
      <c r="G537" s="136"/>
      <c r="H537" s="207"/>
      <c r="I537" s="136"/>
      <c r="J537" s="136"/>
      <c r="K537" s="136"/>
      <c r="L537" s="178"/>
      <c r="M537" s="184">
        <f t="shared" si="78"/>
        <v>0</v>
      </c>
      <c r="N537" s="8"/>
      <c r="O537" s="8"/>
      <c r="P537" s="8"/>
      <c r="T537" s="7"/>
      <c r="U537" s="8"/>
      <c r="V537" s="8"/>
      <c r="W537" s="50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</row>
    <row r="538" spans="1:35" ht="17.25">
      <c r="A538" s="213">
        <v>44475</v>
      </c>
      <c r="B538" s="214">
        <v>44</v>
      </c>
      <c r="C538" s="206"/>
      <c r="D538" s="136">
        <v>774919041699</v>
      </c>
      <c r="E538" s="136" t="s">
        <v>397</v>
      </c>
      <c r="F538" s="136" t="s">
        <v>4</v>
      </c>
      <c r="G538" s="13">
        <v>24</v>
      </c>
      <c r="H538" s="207">
        <f t="shared" si="67"/>
        <v>4.1820000000000004</v>
      </c>
      <c r="I538" s="136">
        <v>51</v>
      </c>
      <c r="J538" s="136">
        <v>41</v>
      </c>
      <c r="K538" s="136">
        <v>10</v>
      </c>
      <c r="L538" s="178">
        <v>52</v>
      </c>
      <c r="M538" s="184">
        <f t="shared" si="78"/>
        <v>13560</v>
      </c>
      <c r="N538" s="8"/>
      <c r="O538" s="8"/>
      <c r="P538" s="8"/>
      <c r="T538" s="7"/>
      <c r="U538" s="8"/>
      <c r="V538" s="8"/>
      <c r="W538" s="50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</row>
    <row r="539" spans="1:35" ht="17.25">
      <c r="A539" s="213">
        <v>44475</v>
      </c>
      <c r="B539" s="214">
        <v>45</v>
      </c>
      <c r="C539" s="206"/>
      <c r="D539" s="136">
        <v>774897349196</v>
      </c>
      <c r="E539" s="136" t="s">
        <v>398</v>
      </c>
      <c r="F539" s="136" t="s">
        <v>4</v>
      </c>
      <c r="G539" s="13">
        <v>21</v>
      </c>
      <c r="H539" s="207">
        <f t="shared" si="67"/>
        <v>23.500800000000002</v>
      </c>
      <c r="I539" s="136">
        <v>68</v>
      </c>
      <c r="J539" s="136">
        <v>32</v>
      </c>
      <c r="K539" s="136">
        <v>54</v>
      </c>
      <c r="L539" s="178"/>
      <c r="M539" s="184">
        <f t="shared" si="78"/>
        <v>11865</v>
      </c>
      <c r="N539" s="8"/>
      <c r="O539" s="8"/>
      <c r="P539" s="8"/>
      <c r="T539" s="7"/>
      <c r="U539" s="8"/>
      <c r="V539" s="8"/>
      <c r="W539" s="50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</row>
    <row r="540" spans="1:35" ht="17.25">
      <c r="A540" s="213">
        <v>44475</v>
      </c>
      <c r="B540" s="214">
        <v>46</v>
      </c>
      <c r="C540" s="206"/>
      <c r="D540" s="136">
        <v>774897174537</v>
      </c>
      <c r="E540" s="136" t="s">
        <v>398</v>
      </c>
      <c r="F540" s="136" t="s">
        <v>4</v>
      </c>
      <c r="G540" s="13">
        <v>16</v>
      </c>
      <c r="H540" s="207">
        <f t="shared" si="67"/>
        <v>28.2744</v>
      </c>
      <c r="I540" s="136">
        <v>77</v>
      </c>
      <c r="J540" s="136">
        <v>34</v>
      </c>
      <c r="K540" s="136">
        <v>54</v>
      </c>
      <c r="L540" s="178">
        <v>10</v>
      </c>
      <c r="M540" s="184">
        <f t="shared" ref="M540" si="79">575*G540</f>
        <v>9200</v>
      </c>
      <c r="N540" s="8"/>
      <c r="O540" s="8"/>
      <c r="P540" s="8"/>
      <c r="T540" s="7"/>
      <c r="U540" s="8"/>
      <c r="V540" s="8"/>
      <c r="W540" s="50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</row>
    <row r="541" spans="1:35" ht="17.25">
      <c r="A541" s="213">
        <v>44475</v>
      </c>
      <c r="B541" s="214">
        <v>47</v>
      </c>
      <c r="C541" s="206" t="s">
        <v>352</v>
      </c>
      <c r="D541" s="136">
        <v>774907590697</v>
      </c>
      <c r="E541" s="136" t="s">
        <v>399</v>
      </c>
      <c r="F541" s="136" t="s">
        <v>4</v>
      </c>
      <c r="G541" s="13">
        <v>27</v>
      </c>
      <c r="H541" s="207">
        <f t="shared" si="67"/>
        <v>27.456</v>
      </c>
      <c r="I541" s="136">
        <v>80</v>
      </c>
      <c r="J541" s="136">
        <v>33</v>
      </c>
      <c r="K541" s="136">
        <v>52</v>
      </c>
      <c r="L541" s="136">
        <v>54</v>
      </c>
      <c r="M541" s="184">
        <f t="shared" si="78"/>
        <v>15255</v>
      </c>
      <c r="N541" s="8"/>
      <c r="O541" s="8"/>
      <c r="P541" s="8"/>
      <c r="T541" s="7"/>
      <c r="U541" s="8"/>
      <c r="V541" s="8"/>
      <c r="W541" s="50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</row>
    <row r="542" spans="1:35" ht="17.25">
      <c r="A542" s="213">
        <v>44475</v>
      </c>
      <c r="B542" s="214">
        <v>48</v>
      </c>
      <c r="C542" s="206" t="s">
        <v>352</v>
      </c>
      <c r="D542" s="136">
        <v>774907915372</v>
      </c>
      <c r="E542" s="136" t="s">
        <v>400</v>
      </c>
      <c r="F542" s="136" t="s">
        <v>4</v>
      </c>
      <c r="G542" s="13">
        <v>22</v>
      </c>
      <c r="H542" s="207">
        <f t="shared" si="67"/>
        <v>20.064</v>
      </c>
      <c r="I542" s="136">
        <v>55</v>
      </c>
      <c r="J542" s="136">
        <v>32</v>
      </c>
      <c r="K542" s="136">
        <v>57</v>
      </c>
      <c r="L542" s="136">
        <v>54</v>
      </c>
      <c r="M542" s="184">
        <f t="shared" si="78"/>
        <v>12430</v>
      </c>
      <c r="N542" s="8"/>
      <c r="O542" s="8"/>
      <c r="P542" s="8"/>
      <c r="T542" s="7"/>
      <c r="U542" s="8"/>
      <c r="V542" s="8"/>
      <c r="W542" s="50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</row>
    <row r="543" spans="1:35" ht="17.25">
      <c r="A543" s="213">
        <v>44475</v>
      </c>
      <c r="B543" s="214">
        <v>49</v>
      </c>
      <c r="C543" s="206" t="s">
        <v>352</v>
      </c>
      <c r="D543" s="136">
        <v>774907818162</v>
      </c>
      <c r="E543" s="136" t="s">
        <v>401</v>
      </c>
      <c r="F543" s="136" t="s">
        <v>4</v>
      </c>
      <c r="G543" s="13">
        <v>18</v>
      </c>
      <c r="H543" s="207">
        <f t="shared" si="67"/>
        <v>18.655999999999999</v>
      </c>
      <c r="I543" s="136">
        <v>55</v>
      </c>
      <c r="J543" s="136">
        <v>32</v>
      </c>
      <c r="K543" s="136">
        <v>53</v>
      </c>
      <c r="L543" s="178">
        <v>52</v>
      </c>
      <c r="M543" s="184">
        <f t="shared" ref="M543:M544" si="80">575*G543</f>
        <v>10350</v>
      </c>
      <c r="N543" s="8"/>
      <c r="O543" s="8"/>
      <c r="P543" s="8"/>
      <c r="T543" s="7"/>
      <c r="U543" s="8"/>
      <c r="V543" s="8"/>
      <c r="W543" s="50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</row>
    <row r="544" spans="1:35" ht="17.25">
      <c r="A544" s="213">
        <v>44475</v>
      </c>
      <c r="B544" s="214">
        <v>50</v>
      </c>
      <c r="C544" s="206" t="s">
        <v>352</v>
      </c>
      <c r="D544" s="136">
        <v>774930034990</v>
      </c>
      <c r="E544" s="136" t="s">
        <v>402</v>
      </c>
      <c r="F544" s="136" t="s">
        <v>4</v>
      </c>
      <c r="G544" s="13">
        <v>16</v>
      </c>
      <c r="H544" s="207">
        <f t="shared" si="67"/>
        <v>13.642200000000001</v>
      </c>
      <c r="I544" s="136">
        <v>53</v>
      </c>
      <c r="J544" s="136">
        <v>39</v>
      </c>
      <c r="K544" s="136">
        <v>33</v>
      </c>
      <c r="L544" s="178">
        <v>57</v>
      </c>
      <c r="M544" s="184">
        <f t="shared" si="80"/>
        <v>9200</v>
      </c>
      <c r="N544" s="8"/>
      <c r="O544" s="8"/>
      <c r="P544" s="8"/>
      <c r="T544" s="7"/>
      <c r="U544" s="8"/>
      <c r="V544" s="8"/>
      <c r="W544" s="50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</row>
    <row r="545" spans="1:35" ht="17.25">
      <c r="A545" s="213">
        <v>44475</v>
      </c>
      <c r="B545" s="214">
        <v>51</v>
      </c>
      <c r="C545" s="206"/>
      <c r="D545" s="136">
        <v>774919014088</v>
      </c>
      <c r="E545" s="136" t="s">
        <v>403</v>
      </c>
      <c r="F545" s="136" t="s">
        <v>4</v>
      </c>
      <c r="G545" s="13">
        <v>24</v>
      </c>
      <c r="H545" s="207">
        <f t="shared" si="67"/>
        <v>13.837999999999999</v>
      </c>
      <c r="I545" s="136">
        <v>55</v>
      </c>
      <c r="J545" s="136">
        <v>37</v>
      </c>
      <c r="K545" s="136">
        <v>34</v>
      </c>
      <c r="L545" s="178">
        <v>53</v>
      </c>
      <c r="M545" s="184">
        <f t="shared" si="78"/>
        <v>13560</v>
      </c>
      <c r="N545" s="8"/>
      <c r="O545" s="8"/>
      <c r="P545" s="8"/>
      <c r="T545" s="7"/>
      <c r="U545" s="8"/>
      <c r="V545" s="8"/>
      <c r="W545" s="50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</row>
    <row r="546" spans="1:35">
      <c r="A546" s="129"/>
      <c r="B546" s="129"/>
      <c r="C546" s="129"/>
      <c r="D546" s="129"/>
      <c r="E546" s="129"/>
      <c r="F546" s="129"/>
      <c r="G546" s="129"/>
      <c r="H546" s="129"/>
      <c r="I546" s="129"/>
      <c r="J546" s="108"/>
      <c r="K546" s="108"/>
      <c r="L546" s="45"/>
      <c r="M546" s="44">
        <f>SUM(M493:M545)</f>
        <v>588720</v>
      </c>
      <c r="N546" s="45"/>
      <c r="O546" s="45"/>
      <c r="P546" s="45"/>
      <c r="Q546" s="45"/>
      <c r="R546" s="45">
        <v>588720</v>
      </c>
      <c r="S546" s="45"/>
      <c r="T546" s="7">
        <v>588720</v>
      </c>
      <c r="U546" s="45"/>
      <c r="V546" s="45"/>
      <c r="W546" s="45">
        <v>588720</v>
      </c>
      <c r="X546" s="45"/>
      <c r="Y546" s="45"/>
      <c r="Z546" s="45"/>
      <c r="AA546" s="45"/>
      <c r="AB546" s="8"/>
      <c r="AC546" s="8"/>
      <c r="AD546" s="8"/>
      <c r="AE546" s="8"/>
      <c r="AF546" s="8"/>
      <c r="AG546" s="8"/>
      <c r="AH546" s="8"/>
      <c r="AI546" s="8"/>
    </row>
    <row r="547" spans="1:35">
      <c r="A547" s="190"/>
      <c r="B547" s="190"/>
      <c r="C547" s="190"/>
      <c r="D547" s="190"/>
      <c r="E547" s="190"/>
      <c r="F547" s="190"/>
      <c r="G547" s="190"/>
      <c r="H547" s="190"/>
      <c r="I547"/>
      <c r="J547" s="191"/>
      <c r="K547" s="191"/>
      <c r="L547" s="8"/>
      <c r="M547" s="49"/>
      <c r="N547" s="8"/>
      <c r="O547" s="8"/>
      <c r="P547" s="8"/>
      <c r="T547" s="7"/>
      <c r="U547" s="8"/>
      <c r="V547" s="8"/>
      <c r="W547" s="50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</row>
    <row r="548" spans="1:35" ht="17.25">
      <c r="A548" s="175">
        <v>44476</v>
      </c>
      <c r="B548" s="199">
        <v>1</v>
      </c>
      <c r="C548" s="200"/>
      <c r="D548" s="178">
        <v>774919031323</v>
      </c>
      <c r="E548" s="178" t="s">
        <v>404</v>
      </c>
      <c r="F548" s="178" t="s">
        <v>150</v>
      </c>
      <c r="G548" s="178">
        <v>8</v>
      </c>
      <c r="H548" s="180">
        <f t="shared" ref="H548:H580" si="81">I548*J548*K548/5000</f>
        <v>5.2080000000000002</v>
      </c>
      <c r="I548" s="178">
        <v>42</v>
      </c>
      <c r="J548" s="178">
        <v>31</v>
      </c>
      <c r="K548" s="178">
        <v>20</v>
      </c>
      <c r="L548" s="183"/>
      <c r="M548" s="184">
        <f>615*G548</f>
        <v>4920</v>
      </c>
      <c r="N548" s="183"/>
      <c r="O548" s="8"/>
      <c r="P548" s="8"/>
      <c r="T548" s="7"/>
      <c r="U548" s="8"/>
      <c r="V548" s="8"/>
      <c r="W548" s="50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</row>
    <row r="549" spans="1:35" ht="17.25">
      <c r="A549" s="175">
        <v>44476</v>
      </c>
      <c r="B549" s="199">
        <v>2</v>
      </c>
      <c r="C549" s="200" t="s">
        <v>352</v>
      </c>
      <c r="D549" s="178">
        <v>774918745322</v>
      </c>
      <c r="E549" s="178" t="s">
        <v>405</v>
      </c>
      <c r="F549" s="178" t="s">
        <v>8</v>
      </c>
      <c r="G549" s="178">
        <v>29</v>
      </c>
      <c r="H549" s="180">
        <f t="shared" si="81"/>
        <v>25.85</v>
      </c>
      <c r="I549" s="178">
        <v>50</v>
      </c>
      <c r="J549" s="178">
        <v>55</v>
      </c>
      <c r="K549" s="178">
        <v>47</v>
      </c>
      <c r="L549" s="183"/>
      <c r="M549" s="184">
        <f t="shared" ref="M549:M554" si="82">565*G549</f>
        <v>16385</v>
      </c>
      <c r="N549" s="183"/>
      <c r="O549" s="8"/>
      <c r="P549" s="8"/>
      <c r="T549" s="7"/>
      <c r="U549" s="8"/>
      <c r="V549" s="8"/>
      <c r="W549" s="50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</row>
    <row r="550" spans="1:35" ht="17.25">
      <c r="A550" s="175">
        <v>44476</v>
      </c>
      <c r="B550" s="199">
        <v>3</v>
      </c>
      <c r="C550" s="200"/>
      <c r="D550" s="178">
        <v>774906710986</v>
      </c>
      <c r="E550" s="178" t="s">
        <v>406</v>
      </c>
      <c r="F550" s="178" t="s">
        <v>4</v>
      </c>
      <c r="G550" s="178">
        <v>23</v>
      </c>
      <c r="H550" s="180">
        <f t="shared" si="81"/>
        <v>12.792</v>
      </c>
      <c r="I550" s="178">
        <v>52</v>
      </c>
      <c r="J550" s="178">
        <v>30</v>
      </c>
      <c r="K550" s="178">
        <v>41</v>
      </c>
      <c r="L550" s="183"/>
      <c r="M550" s="184">
        <f t="shared" si="82"/>
        <v>12995</v>
      </c>
      <c r="N550" s="183"/>
      <c r="O550" s="8"/>
      <c r="P550" s="8"/>
      <c r="T550" s="7"/>
      <c r="U550" s="8"/>
      <c r="V550" s="8"/>
      <c r="W550" s="50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</row>
    <row r="551" spans="1:35" ht="17.25">
      <c r="A551" s="175">
        <v>44476</v>
      </c>
      <c r="B551" s="199">
        <v>4</v>
      </c>
      <c r="C551" s="200"/>
      <c r="D551" s="178">
        <v>774906648325</v>
      </c>
      <c r="E551" s="178" t="s">
        <v>407</v>
      </c>
      <c r="F551" s="178" t="s">
        <v>4</v>
      </c>
      <c r="G551" s="178">
        <v>23</v>
      </c>
      <c r="H551" s="180">
        <f t="shared" si="81"/>
        <v>12.792</v>
      </c>
      <c r="I551" s="178">
        <v>52</v>
      </c>
      <c r="J551" s="178">
        <v>30</v>
      </c>
      <c r="K551" s="178">
        <v>41</v>
      </c>
      <c r="L551" s="183"/>
      <c r="M551" s="184">
        <f t="shared" si="82"/>
        <v>12995</v>
      </c>
      <c r="N551" s="183"/>
      <c r="O551" s="8"/>
      <c r="P551" s="8"/>
      <c r="T551" s="7"/>
      <c r="U551" s="8"/>
      <c r="V551" s="8"/>
      <c r="W551" s="50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</row>
    <row r="552" spans="1:35" ht="17.25">
      <c r="A552" s="175">
        <v>44476</v>
      </c>
      <c r="B552" s="199">
        <v>5</v>
      </c>
      <c r="C552" s="200"/>
      <c r="D552" s="178">
        <v>774906599389</v>
      </c>
      <c r="E552" s="178" t="s">
        <v>407</v>
      </c>
      <c r="F552" s="178" t="s">
        <v>4</v>
      </c>
      <c r="G552" s="178">
        <v>24</v>
      </c>
      <c r="H552" s="180">
        <f t="shared" si="81"/>
        <v>13.038</v>
      </c>
      <c r="I552" s="178">
        <v>53</v>
      </c>
      <c r="J552" s="178">
        <v>30</v>
      </c>
      <c r="K552" s="178">
        <v>41</v>
      </c>
      <c r="L552" s="183"/>
      <c r="M552" s="184">
        <f t="shared" si="82"/>
        <v>13560</v>
      </c>
      <c r="N552" s="183"/>
      <c r="O552" s="8"/>
      <c r="P552" s="8"/>
      <c r="T552" s="7"/>
      <c r="U552" s="8"/>
      <c r="V552" s="8"/>
      <c r="W552" s="50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</row>
    <row r="553" spans="1:35" ht="17.25">
      <c r="A553" s="175">
        <v>44476</v>
      </c>
      <c r="B553" s="199">
        <v>6</v>
      </c>
      <c r="C553" s="200"/>
      <c r="D553" s="178">
        <v>774906431221</v>
      </c>
      <c r="E553" s="178" t="s">
        <v>406</v>
      </c>
      <c r="F553" s="178" t="s">
        <v>4</v>
      </c>
      <c r="G553" s="178">
        <v>24</v>
      </c>
      <c r="H553" s="180">
        <f t="shared" si="81"/>
        <v>12.667199999999999</v>
      </c>
      <c r="I553" s="178">
        <v>52</v>
      </c>
      <c r="J553" s="178">
        <v>29</v>
      </c>
      <c r="K553" s="178">
        <v>42</v>
      </c>
      <c r="L553" s="183"/>
      <c r="M553" s="184">
        <f t="shared" si="82"/>
        <v>13560</v>
      </c>
      <c r="N553" s="183"/>
      <c r="O553" s="8"/>
      <c r="P553" s="8"/>
      <c r="T553" s="7"/>
      <c r="U553" s="8"/>
      <c r="V553" s="8"/>
      <c r="W553" s="50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</row>
    <row r="554" spans="1:35" ht="17.25">
      <c r="A554" s="175">
        <v>44476</v>
      </c>
      <c r="B554" s="199">
        <v>7</v>
      </c>
      <c r="C554" s="200"/>
      <c r="D554" s="178">
        <v>774907124386</v>
      </c>
      <c r="E554" s="178" t="s">
        <v>408</v>
      </c>
      <c r="F554" s="178" t="s">
        <v>4</v>
      </c>
      <c r="G554" s="178">
        <v>27</v>
      </c>
      <c r="H554" s="180">
        <f t="shared" si="81"/>
        <v>17.027999999999999</v>
      </c>
      <c r="I554" s="178">
        <v>43</v>
      </c>
      <c r="J554" s="178">
        <v>55</v>
      </c>
      <c r="K554" s="178">
        <v>36</v>
      </c>
      <c r="L554" s="183"/>
      <c r="M554" s="184">
        <f t="shared" si="82"/>
        <v>15255</v>
      </c>
      <c r="N554" s="183"/>
      <c r="O554" s="8"/>
      <c r="P554" s="8"/>
      <c r="T554" s="7"/>
      <c r="U554" s="8"/>
      <c r="V554" s="8"/>
      <c r="W554" s="50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</row>
    <row r="555" spans="1:35" ht="17.25">
      <c r="A555" s="175">
        <v>44476</v>
      </c>
      <c r="B555" s="199">
        <v>8</v>
      </c>
      <c r="C555" s="200"/>
      <c r="D555" s="178">
        <v>774907222949</v>
      </c>
      <c r="E555" s="178" t="s">
        <v>409</v>
      </c>
      <c r="F555" s="178" t="s">
        <v>4</v>
      </c>
      <c r="G555" s="178">
        <v>10</v>
      </c>
      <c r="H555" s="180">
        <f t="shared" si="81"/>
        <v>9.5312000000000001</v>
      </c>
      <c r="I555" s="178">
        <v>28</v>
      </c>
      <c r="J555" s="178">
        <v>37</v>
      </c>
      <c r="K555" s="178">
        <v>46</v>
      </c>
      <c r="L555" s="183"/>
      <c r="M555" s="184">
        <f>615*G555</f>
        <v>6150</v>
      </c>
      <c r="N555" s="183"/>
      <c r="O555" s="8"/>
      <c r="P555" s="8"/>
      <c r="T555" s="7"/>
      <c r="U555" s="8"/>
      <c r="V555" s="8"/>
      <c r="W555" s="50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</row>
    <row r="556" spans="1:35" ht="17.25">
      <c r="A556" s="175">
        <v>44476</v>
      </c>
      <c r="B556" s="199">
        <v>9</v>
      </c>
      <c r="C556" s="200"/>
      <c r="D556" s="178">
        <v>774906864603</v>
      </c>
      <c r="E556" s="178" t="s">
        <v>410</v>
      </c>
      <c r="F556" s="178" t="s">
        <v>4</v>
      </c>
      <c r="G556" s="178">
        <v>18</v>
      </c>
      <c r="H556" s="180">
        <f t="shared" si="81"/>
        <v>9.5679999999999996</v>
      </c>
      <c r="I556" s="178">
        <v>40</v>
      </c>
      <c r="J556" s="178">
        <v>52</v>
      </c>
      <c r="K556" s="178">
        <v>23</v>
      </c>
      <c r="L556" s="183"/>
      <c r="M556" s="184">
        <f>575*G556</f>
        <v>10350</v>
      </c>
      <c r="N556" s="183"/>
      <c r="O556" s="8"/>
      <c r="P556" s="8"/>
      <c r="T556" s="7"/>
      <c r="U556" s="8"/>
      <c r="V556" s="8"/>
      <c r="W556" s="50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</row>
    <row r="557" spans="1:35" ht="17.25">
      <c r="A557" s="175">
        <v>44476</v>
      </c>
      <c r="B557" s="199">
        <v>10</v>
      </c>
      <c r="C557" s="200" t="s">
        <v>352</v>
      </c>
      <c r="D557" s="178">
        <v>774906101654</v>
      </c>
      <c r="E557" s="178" t="s">
        <v>411</v>
      </c>
      <c r="F557" s="178" t="s">
        <v>2</v>
      </c>
      <c r="G557" s="178">
        <v>13</v>
      </c>
      <c r="H557" s="180">
        <f t="shared" si="81"/>
        <v>9.6161999999999992</v>
      </c>
      <c r="I557" s="178">
        <v>47</v>
      </c>
      <c r="J557" s="178">
        <v>31</v>
      </c>
      <c r="K557" s="178">
        <v>33</v>
      </c>
      <c r="L557" s="183"/>
      <c r="M557" s="184">
        <f>540*12</f>
        <v>6480</v>
      </c>
      <c r="N557" s="183"/>
      <c r="O557" s="8"/>
      <c r="P557" s="8"/>
      <c r="T557" s="7"/>
      <c r="U557" s="8"/>
      <c r="V557" s="8"/>
      <c r="W557" s="50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</row>
    <row r="558" spans="1:35" ht="17.25">
      <c r="A558" s="175">
        <v>44476</v>
      </c>
      <c r="B558" s="199">
        <v>11</v>
      </c>
      <c r="C558" s="200"/>
      <c r="D558" s="178">
        <v>774906046440</v>
      </c>
      <c r="E558" s="178" t="s">
        <v>412</v>
      </c>
      <c r="F558" s="178" t="s">
        <v>4</v>
      </c>
      <c r="G558" s="178">
        <v>10</v>
      </c>
      <c r="H558" s="180">
        <f t="shared" si="81"/>
        <v>9.4600000000000009</v>
      </c>
      <c r="I558" s="178">
        <v>43</v>
      </c>
      <c r="J558" s="178">
        <v>25</v>
      </c>
      <c r="K558" s="178">
        <v>44</v>
      </c>
      <c r="L558" s="183"/>
      <c r="M558" s="184">
        <f>615*G558</f>
        <v>6150</v>
      </c>
      <c r="N558" s="183"/>
      <c r="O558" s="8"/>
      <c r="P558" s="8"/>
      <c r="T558" s="7"/>
      <c r="U558" s="8"/>
      <c r="V558" s="8"/>
      <c r="W558" s="50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</row>
    <row r="559" spans="1:35" ht="17.25">
      <c r="A559" s="175">
        <v>44476</v>
      </c>
      <c r="B559" s="199">
        <v>12</v>
      </c>
      <c r="C559" s="200" t="s">
        <v>352</v>
      </c>
      <c r="D559" s="178">
        <v>774918857877</v>
      </c>
      <c r="E559" s="178" t="s">
        <v>413</v>
      </c>
      <c r="F559" s="178" t="s">
        <v>8</v>
      </c>
      <c r="G559" s="178">
        <v>31</v>
      </c>
      <c r="H559" s="180">
        <f t="shared" si="81"/>
        <v>25.864000000000001</v>
      </c>
      <c r="I559" s="178">
        <v>61</v>
      </c>
      <c r="J559" s="178">
        <v>40</v>
      </c>
      <c r="K559" s="178">
        <v>53</v>
      </c>
      <c r="L559" s="183"/>
      <c r="M559" s="184">
        <f t="shared" ref="M559:M564" si="83">565*G559</f>
        <v>17515</v>
      </c>
      <c r="N559" s="183"/>
      <c r="O559" s="8"/>
      <c r="P559" s="8"/>
      <c r="T559" s="7"/>
      <c r="U559" s="8"/>
      <c r="V559" s="8"/>
      <c r="W559" s="50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</row>
    <row r="560" spans="1:35" ht="17.25">
      <c r="A560" s="175">
        <v>44476</v>
      </c>
      <c r="B560" s="199">
        <v>13</v>
      </c>
      <c r="C560" s="200"/>
      <c r="D560" s="178">
        <v>774906833990</v>
      </c>
      <c r="E560" s="178" t="s">
        <v>414</v>
      </c>
      <c r="F560" s="178" t="s">
        <v>4</v>
      </c>
      <c r="G560" s="178">
        <v>22</v>
      </c>
      <c r="H560" s="180">
        <f t="shared" si="81"/>
        <v>18.251200000000001</v>
      </c>
      <c r="I560" s="178">
        <v>61</v>
      </c>
      <c r="J560" s="178">
        <v>44</v>
      </c>
      <c r="K560" s="178">
        <v>34</v>
      </c>
      <c r="L560" s="183"/>
      <c r="M560" s="184">
        <f t="shared" si="83"/>
        <v>12430</v>
      </c>
      <c r="N560" s="183"/>
      <c r="O560" s="8"/>
      <c r="P560" s="8"/>
      <c r="T560" s="7"/>
      <c r="U560" s="8"/>
      <c r="V560" s="8"/>
      <c r="W560" s="50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</row>
    <row r="561" spans="1:35" ht="17.25">
      <c r="A561" s="175">
        <v>44476</v>
      </c>
      <c r="B561" s="199">
        <v>14</v>
      </c>
      <c r="C561" s="200"/>
      <c r="D561" s="178">
        <v>774906706126</v>
      </c>
      <c r="E561" s="178" t="s">
        <v>415</v>
      </c>
      <c r="F561" s="178" t="s">
        <v>4</v>
      </c>
      <c r="G561" s="178">
        <v>24</v>
      </c>
      <c r="H561" s="180">
        <f t="shared" si="81"/>
        <v>20.312999999999999</v>
      </c>
      <c r="I561" s="178">
        <v>61</v>
      </c>
      <c r="J561" s="178">
        <v>45</v>
      </c>
      <c r="K561" s="178">
        <v>37</v>
      </c>
      <c r="L561" s="183"/>
      <c r="M561" s="184">
        <f t="shared" si="83"/>
        <v>13560</v>
      </c>
      <c r="N561" s="183"/>
      <c r="O561" s="8"/>
      <c r="P561" s="8"/>
      <c r="T561" s="7"/>
      <c r="U561" s="8"/>
      <c r="V561" s="8"/>
      <c r="W561" s="50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</row>
    <row r="562" spans="1:35" ht="17.25">
      <c r="A562" s="175">
        <v>44476</v>
      </c>
      <c r="B562" s="199">
        <v>15</v>
      </c>
      <c r="C562" s="200"/>
      <c r="D562" s="178">
        <v>774906182680</v>
      </c>
      <c r="E562" s="178" t="s">
        <v>416</v>
      </c>
      <c r="F562" s="178" t="s">
        <v>4</v>
      </c>
      <c r="G562" s="178">
        <v>21</v>
      </c>
      <c r="H562" s="180">
        <f t="shared" si="81"/>
        <v>14.882400000000001</v>
      </c>
      <c r="I562" s="178">
        <v>39</v>
      </c>
      <c r="J562" s="178">
        <v>53</v>
      </c>
      <c r="K562" s="178">
        <v>36</v>
      </c>
      <c r="L562" s="183"/>
      <c r="M562" s="184">
        <f t="shared" si="83"/>
        <v>11865</v>
      </c>
      <c r="N562" s="183"/>
      <c r="O562" s="8"/>
      <c r="P562" s="8"/>
      <c r="T562" s="7"/>
      <c r="U562" s="8"/>
      <c r="V562" s="8"/>
      <c r="W562" s="50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</row>
    <row r="563" spans="1:35" ht="17.25">
      <c r="A563" s="175">
        <v>44476</v>
      </c>
      <c r="B563" s="199">
        <v>16</v>
      </c>
      <c r="C563" s="200"/>
      <c r="D563" s="178">
        <v>774906539280</v>
      </c>
      <c r="E563" s="178" t="s">
        <v>417</v>
      </c>
      <c r="F563" s="178" t="s">
        <v>4</v>
      </c>
      <c r="G563" s="178">
        <v>21</v>
      </c>
      <c r="H563" s="180">
        <f t="shared" si="81"/>
        <v>14.882400000000001</v>
      </c>
      <c r="I563" s="178">
        <v>39</v>
      </c>
      <c r="J563" s="178">
        <v>53</v>
      </c>
      <c r="K563" s="178">
        <v>36</v>
      </c>
      <c r="L563" s="183"/>
      <c r="M563" s="184">
        <f t="shared" si="83"/>
        <v>11865</v>
      </c>
      <c r="N563" s="183"/>
      <c r="O563" s="8"/>
      <c r="P563" s="8"/>
      <c r="T563" s="7"/>
      <c r="U563" s="8"/>
      <c r="V563" s="8"/>
      <c r="W563" s="50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</row>
    <row r="564" spans="1:35" ht="17.25">
      <c r="A564" s="175">
        <v>44476</v>
      </c>
      <c r="B564" s="199">
        <v>17</v>
      </c>
      <c r="C564" s="200" t="s">
        <v>15</v>
      </c>
      <c r="D564" s="178">
        <v>774906965646</v>
      </c>
      <c r="E564" s="178" t="s">
        <v>418</v>
      </c>
      <c r="F564" s="178" t="s">
        <v>4</v>
      </c>
      <c r="G564" s="178">
        <v>24</v>
      </c>
      <c r="H564" s="180">
        <f t="shared" si="81"/>
        <v>18.860399999999998</v>
      </c>
      <c r="I564" s="178">
        <v>62</v>
      </c>
      <c r="J564" s="178">
        <v>39</v>
      </c>
      <c r="K564" s="178">
        <v>39</v>
      </c>
      <c r="L564" s="183"/>
      <c r="M564" s="184">
        <f t="shared" si="83"/>
        <v>13560</v>
      </c>
      <c r="N564" s="183"/>
      <c r="O564" s="8"/>
      <c r="P564" s="8"/>
      <c r="T564" s="7"/>
      <c r="U564" s="8"/>
      <c r="V564" s="8"/>
      <c r="W564" s="50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</row>
    <row r="565" spans="1:35" ht="17.25">
      <c r="A565" s="175"/>
      <c r="B565" s="199"/>
      <c r="C565" s="200"/>
      <c r="D565" s="178"/>
      <c r="E565" s="178"/>
      <c r="F565" s="178"/>
      <c r="G565" s="178"/>
      <c r="H565" s="180"/>
      <c r="I565" s="178"/>
      <c r="J565" s="178"/>
      <c r="K565" s="178"/>
      <c r="L565" s="183"/>
      <c r="M565" s="184">
        <v>500</v>
      </c>
      <c r="N565" s="183"/>
      <c r="O565" s="8"/>
      <c r="P565" s="8"/>
      <c r="T565" s="7"/>
      <c r="U565" s="8"/>
      <c r="V565" s="8"/>
      <c r="W565" s="50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</row>
    <row r="566" spans="1:35" ht="17.25">
      <c r="A566" s="175">
        <v>44476</v>
      </c>
      <c r="B566" s="199">
        <v>18</v>
      </c>
      <c r="C566" s="200"/>
      <c r="D566" s="178">
        <v>774906030680</v>
      </c>
      <c r="E566" s="178" t="s">
        <v>419</v>
      </c>
      <c r="F566" s="178" t="s">
        <v>4</v>
      </c>
      <c r="G566" s="178">
        <v>14</v>
      </c>
      <c r="H566" s="180">
        <f t="shared" si="81"/>
        <v>10.685600000000001</v>
      </c>
      <c r="I566" s="178">
        <v>38</v>
      </c>
      <c r="J566" s="178">
        <v>37</v>
      </c>
      <c r="K566" s="178">
        <v>38</v>
      </c>
      <c r="L566" s="183"/>
      <c r="M566" s="184">
        <f t="shared" ref="M566:M570" si="84">575*G566</f>
        <v>8050</v>
      </c>
      <c r="N566" s="183"/>
      <c r="O566" s="8"/>
      <c r="P566" s="8"/>
      <c r="T566" s="7"/>
      <c r="U566" s="8"/>
      <c r="V566" s="8"/>
      <c r="W566" s="50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</row>
    <row r="567" spans="1:35" ht="17.25">
      <c r="A567" s="175">
        <v>44476</v>
      </c>
      <c r="B567" s="199">
        <v>19</v>
      </c>
      <c r="C567" s="200"/>
      <c r="D567" s="178">
        <v>774906894992</v>
      </c>
      <c r="E567" s="178" t="s">
        <v>420</v>
      </c>
      <c r="F567" s="178" t="s">
        <v>4</v>
      </c>
      <c r="G567" s="178">
        <v>18</v>
      </c>
      <c r="H567" s="180">
        <f t="shared" si="81"/>
        <v>15.824</v>
      </c>
      <c r="I567" s="178">
        <v>46</v>
      </c>
      <c r="J567" s="178">
        <v>43</v>
      </c>
      <c r="K567" s="178">
        <v>40</v>
      </c>
      <c r="L567" s="183"/>
      <c r="M567" s="184">
        <f t="shared" si="84"/>
        <v>10350</v>
      </c>
      <c r="N567" s="183"/>
      <c r="O567" s="8"/>
      <c r="P567" s="8"/>
      <c r="T567" s="7"/>
      <c r="U567" s="8"/>
      <c r="V567" s="8"/>
      <c r="W567" s="50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</row>
    <row r="568" spans="1:35" ht="17.25">
      <c r="A568" s="175">
        <v>44476</v>
      </c>
      <c r="B568" s="199">
        <v>20</v>
      </c>
      <c r="C568" s="200"/>
      <c r="D568" s="178">
        <v>774906758969</v>
      </c>
      <c r="E568" s="178" t="s">
        <v>421</v>
      </c>
      <c r="F568" s="178" t="s">
        <v>4</v>
      </c>
      <c r="G568" s="178">
        <v>12</v>
      </c>
      <c r="H568" s="180">
        <f t="shared" si="81"/>
        <v>11.840400000000001</v>
      </c>
      <c r="I568" s="178">
        <v>39</v>
      </c>
      <c r="J568" s="178">
        <v>33</v>
      </c>
      <c r="K568" s="178">
        <v>46</v>
      </c>
      <c r="L568" s="183"/>
      <c r="M568" s="184">
        <f t="shared" si="84"/>
        <v>6900</v>
      </c>
      <c r="N568" s="183"/>
      <c r="O568" s="8"/>
      <c r="P568" s="8"/>
      <c r="T568" s="7"/>
      <c r="U568" s="8"/>
      <c r="V568" s="8"/>
      <c r="W568" s="50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</row>
    <row r="569" spans="1:35" ht="17.25">
      <c r="A569" s="175">
        <v>44476</v>
      </c>
      <c r="B569" s="199">
        <v>21</v>
      </c>
      <c r="C569" s="200"/>
      <c r="D569" s="178">
        <v>774906153695</v>
      </c>
      <c r="E569" s="178" t="s">
        <v>422</v>
      </c>
      <c r="F569" s="178" t="s">
        <v>8</v>
      </c>
      <c r="G569" s="178">
        <v>30</v>
      </c>
      <c r="H569" s="180">
        <f t="shared" si="81"/>
        <v>17.9056</v>
      </c>
      <c r="I569" s="178">
        <v>62</v>
      </c>
      <c r="J569" s="178">
        <v>38</v>
      </c>
      <c r="K569" s="178">
        <v>38</v>
      </c>
      <c r="L569" s="183"/>
      <c r="M569" s="184">
        <f t="shared" ref="M569:M571" si="85">565*G569</f>
        <v>16950</v>
      </c>
      <c r="N569" s="183"/>
      <c r="O569" s="8"/>
      <c r="P569" s="8"/>
      <c r="T569" s="7"/>
      <c r="U569" s="8"/>
      <c r="V569" s="8"/>
      <c r="W569" s="50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</row>
    <row r="570" spans="1:35" ht="17.25">
      <c r="A570" s="175">
        <v>44476</v>
      </c>
      <c r="B570" s="199">
        <v>22</v>
      </c>
      <c r="C570" s="200"/>
      <c r="D570" s="178">
        <v>774918796529</v>
      </c>
      <c r="E570" s="178" t="s">
        <v>423</v>
      </c>
      <c r="F570" s="178" t="s">
        <v>150</v>
      </c>
      <c r="G570" s="178">
        <v>15</v>
      </c>
      <c r="H570" s="180">
        <f t="shared" si="81"/>
        <v>14.414400000000001</v>
      </c>
      <c r="I570" s="178">
        <v>42</v>
      </c>
      <c r="J570" s="178">
        <v>52</v>
      </c>
      <c r="K570" s="178">
        <v>33</v>
      </c>
      <c r="L570" s="183"/>
      <c r="M570" s="184">
        <f t="shared" si="84"/>
        <v>8625</v>
      </c>
      <c r="N570" s="183"/>
      <c r="O570" s="8"/>
      <c r="P570" s="8"/>
      <c r="T570" s="7"/>
      <c r="U570" s="8"/>
      <c r="V570" s="8"/>
      <c r="W570" s="50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</row>
    <row r="571" spans="1:35" ht="17.25">
      <c r="A571" s="175">
        <v>44476</v>
      </c>
      <c r="B571" s="199">
        <v>23</v>
      </c>
      <c r="C571" s="200"/>
      <c r="D571" s="178" t="s">
        <v>424</v>
      </c>
      <c r="E571" s="178" t="s">
        <v>425</v>
      </c>
      <c r="F571" s="178" t="s">
        <v>8</v>
      </c>
      <c r="G571" s="178">
        <v>21</v>
      </c>
      <c r="H571" s="180">
        <f t="shared" si="81"/>
        <v>7.9463999999999997</v>
      </c>
      <c r="I571" s="178">
        <v>43</v>
      </c>
      <c r="J571" s="178">
        <v>42</v>
      </c>
      <c r="K571" s="178">
        <v>22</v>
      </c>
      <c r="L571" s="183"/>
      <c r="M571" s="184">
        <f t="shared" si="85"/>
        <v>11865</v>
      </c>
      <c r="N571" s="183"/>
      <c r="O571" s="8"/>
      <c r="P571" s="8"/>
      <c r="T571" s="7"/>
      <c r="U571" s="8"/>
      <c r="V571" s="8"/>
      <c r="W571" s="50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</row>
    <row r="572" spans="1:35" ht="17.25">
      <c r="A572" s="175">
        <v>44476</v>
      </c>
      <c r="B572" s="199">
        <v>24</v>
      </c>
      <c r="C572" s="200"/>
      <c r="D572" s="178">
        <v>774906067975</v>
      </c>
      <c r="E572" s="178" t="s">
        <v>426</v>
      </c>
      <c r="F572" s="178" t="s">
        <v>4</v>
      </c>
      <c r="G572" s="178">
        <v>13</v>
      </c>
      <c r="H572" s="180">
        <f t="shared" si="81"/>
        <v>7.5392000000000001</v>
      </c>
      <c r="I572" s="178">
        <v>32</v>
      </c>
      <c r="J572" s="178">
        <v>38</v>
      </c>
      <c r="K572" s="178">
        <v>31</v>
      </c>
      <c r="L572" s="183"/>
      <c r="M572" s="184">
        <f t="shared" ref="M572:M577" si="86">575*G572</f>
        <v>7475</v>
      </c>
      <c r="N572" s="183"/>
      <c r="O572" s="8"/>
      <c r="P572" s="8"/>
      <c r="T572" s="7"/>
      <c r="U572" s="8"/>
      <c r="V572" s="8"/>
      <c r="W572" s="50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</row>
    <row r="573" spans="1:35" ht="17.25">
      <c r="A573" s="175">
        <v>44476</v>
      </c>
      <c r="B573" s="199">
        <v>25</v>
      </c>
      <c r="C573" s="200"/>
      <c r="D573" s="178">
        <v>774906146822</v>
      </c>
      <c r="E573" s="178" t="s">
        <v>427</v>
      </c>
      <c r="F573" s="178" t="s">
        <v>4</v>
      </c>
      <c r="G573" s="178">
        <v>15</v>
      </c>
      <c r="H573" s="180">
        <f t="shared" si="81"/>
        <v>10.8576</v>
      </c>
      <c r="I573" s="178">
        <v>29</v>
      </c>
      <c r="J573" s="178">
        <v>48</v>
      </c>
      <c r="K573" s="178">
        <v>39</v>
      </c>
      <c r="L573" s="183"/>
      <c r="M573" s="184">
        <f t="shared" si="86"/>
        <v>8625</v>
      </c>
      <c r="N573" s="183"/>
      <c r="O573" s="8"/>
      <c r="P573" s="8"/>
      <c r="T573" s="7"/>
      <c r="U573" s="8"/>
      <c r="V573" s="8"/>
      <c r="W573" s="50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</row>
    <row r="574" spans="1:35" ht="17.25">
      <c r="A574" s="175">
        <v>44476</v>
      </c>
      <c r="B574" s="199">
        <v>26</v>
      </c>
      <c r="C574" s="200"/>
      <c r="D574" s="178">
        <v>774906581961</v>
      </c>
      <c r="E574" s="178" t="s">
        <v>428</v>
      </c>
      <c r="F574" s="178" t="s">
        <v>4</v>
      </c>
      <c r="G574" s="178">
        <v>11</v>
      </c>
      <c r="H574" s="180">
        <f t="shared" si="81"/>
        <v>9.9960000000000004</v>
      </c>
      <c r="I574" s="178">
        <v>42</v>
      </c>
      <c r="J574" s="178">
        <v>35</v>
      </c>
      <c r="K574" s="178">
        <v>34</v>
      </c>
      <c r="L574" s="183"/>
      <c r="M574" s="184">
        <f t="shared" si="86"/>
        <v>6325</v>
      </c>
      <c r="N574" s="183"/>
      <c r="O574" s="8"/>
      <c r="P574" s="8"/>
      <c r="T574" s="7"/>
      <c r="U574" s="8"/>
      <c r="V574" s="8"/>
      <c r="W574" s="50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</row>
    <row r="575" spans="1:35" ht="17.25">
      <c r="A575" s="175">
        <v>44476</v>
      </c>
      <c r="B575" s="199">
        <v>27</v>
      </c>
      <c r="C575" s="200"/>
      <c r="D575" s="178">
        <v>774906664700</v>
      </c>
      <c r="E575" s="178" t="s">
        <v>429</v>
      </c>
      <c r="F575" s="178" t="s">
        <v>4</v>
      </c>
      <c r="G575" s="178">
        <v>15</v>
      </c>
      <c r="H575" s="180">
        <f t="shared" si="81"/>
        <v>12.775600000000001</v>
      </c>
      <c r="I575" s="178">
        <v>41</v>
      </c>
      <c r="J575" s="178">
        <v>41</v>
      </c>
      <c r="K575" s="178">
        <v>38</v>
      </c>
      <c r="L575" s="183"/>
      <c r="M575" s="184">
        <f t="shared" si="86"/>
        <v>8625</v>
      </c>
      <c r="N575" s="183"/>
      <c r="O575" s="8"/>
      <c r="P575" s="8"/>
      <c r="T575" s="7"/>
      <c r="U575" s="8"/>
      <c r="V575" s="8"/>
      <c r="W575" s="50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</row>
    <row r="576" spans="1:35" ht="17.25">
      <c r="A576" s="175">
        <v>44476</v>
      </c>
      <c r="B576" s="199">
        <v>28</v>
      </c>
      <c r="C576" s="200"/>
      <c r="D576" s="178">
        <v>774906292375</v>
      </c>
      <c r="E576" s="178" t="s">
        <v>430</v>
      </c>
      <c r="F576" s="178" t="s">
        <v>4</v>
      </c>
      <c r="G576" s="178">
        <v>20</v>
      </c>
      <c r="H576" s="180">
        <f t="shared" si="81"/>
        <v>16.128</v>
      </c>
      <c r="I576" s="178">
        <v>30</v>
      </c>
      <c r="J576" s="178">
        <v>56</v>
      </c>
      <c r="K576" s="178">
        <v>48</v>
      </c>
      <c r="L576" s="183"/>
      <c r="M576" s="184">
        <f t="shared" si="86"/>
        <v>11500</v>
      </c>
      <c r="N576" s="183"/>
      <c r="O576" s="8"/>
      <c r="P576" s="8"/>
      <c r="T576" s="7"/>
      <c r="U576" s="8"/>
      <c r="V576" s="8"/>
      <c r="W576" s="50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</row>
    <row r="577" spans="1:35" ht="17.25">
      <c r="A577" s="175">
        <v>44476</v>
      </c>
      <c r="B577" s="199">
        <v>29</v>
      </c>
      <c r="C577" s="200" t="s">
        <v>352</v>
      </c>
      <c r="D577" s="178">
        <v>774918769455</v>
      </c>
      <c r="E577" s="178" t="s">
        <v>431</v>
      </c>
      <c r="F577" s="178" t="s">
        <v>4</v>
      </c>
      <c r="G577" s="178">
        <v>16</v>
      </c>
      <c r="H577" s="180">
        <f t="shared" si="81"/>
        <v>14.955399999999999</v>
      </c>
      <c r="I577" s="178">
        <v>37</v>
      </c>
      <c r="J577" s="178">
        <v>43</v>
      </c>
      <c r="K577" s="178">
        <v>47</v>
      </c>
      <c r="L577" s="183"/>
      <c r="M577" s="184">
        <f t="shared" si="86"/>
        <v>9200</v>
      </c>
      <c r="N577" s="183"/>
      <c r="O577" s="8"/>
      <c r="P577" s="8"/>
      <c r="T577" s="7"/>
      <c r="U577" s="8"/>
      <c r="V577" s="8"/>
      <c r="W577" s="50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</row>
    <row r="578" spans="1:35" ht="17.25">
      <c r="A578" s="175">
        <v>44476</v>
      </c>
      <c r="B578" s="199">
        <v>30</v>
      </c>
      <c r="C578" s="200" t="s">
        <v>352</v>
      </c>
      <c r="D578" s="178">
        <v>774906204303</v>
      </c>
      <c r="E578" s="178" t="s">
        <v>432</v>
      </c>
      <c r="F578" s="178" t="s">
        <v>4</v>
      </c>
      <c r="G578" s="178">
        <v>24</v>
      </c>
      <c r="H578" s="180">
        <f t="shared" si="81"/>
        <v>23.349599999999999</v>
      </c>
      <c r="I578" s="178">
        <v>54</v>
      </c>
      <c r="J578" s="178">
        <v>47</v>
      </c>
      <c r="K578" s="178">
        <v>46</v>
      </c>
      <c r="L578" s="183"/>
      <c r="M578" s="184">
        <f t="shared" ref="M578:M580" si="87">565*G578</f>
        <v>13560</v>
      </c>
      <c r="N578" s="183"/>
      <c r="O578" s="8"/>
      <c r="P578" s="8"/>
      <c r="T578" s="7"/>
      <c r="U578" s="8"/>
      <c r="V578" s="8"/>
      <c r="W578" s="50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</row>
    <row r="579" spans="1:35" ht="17.25">
      <c r="A579" s="175">
        <v>44476</v>
      </c>
      <c r="B579" s="199">
        <v>31</v>
      </c>
      <c r="C579" s="200" t="s">
        <v>352</v>
      </c>
      <c r="D579" s="178">
        <v>774918917578</v>
      </c>
      <c r="E579" s="178" t="s">
        <v>433</v>
      </c>
      <c r="F579" s="178" t="s">
        <v>4</v>
      </c>
      <c r="G579" s="178">
        <v>31</v>
      </c>
      <c r="H579" s="180">
        <f t="shared" si="81"/>
        <v>26.783999999999999</v>
      </c>
      <c r="I579" s="178">
        <v>62</v>
      </c>
      <c r="J579" s="178">
        <v>48</v>
      </c>
      <c r="K579" s="178">
        <v>45</v>
      </c>
      <c r="L579" s="183"/>
      <c r="M579" s="184">
        <f t="shared" si="87"/>
        <v>17515</v>
      </c>
      <c r="N579" s="183"/>
      <c r="O579" s="8"/>
      <c r="P579" s="8"/>
      <c r="T579" s="7"/>
      <c r="U579" s="8"/>
      <c r="V579" s="8"/>
      <c r="W579" s="50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</row>
    <row r="580" spans="1:35" ht="17.25">
      <c r="A580" s="175">
        <v>44476</v>
      </c>
      <c r="B580" s="199">
        <v>32</v>
      </c>
      <c r="C580" s="200" t="s">
        <v>352</v>
      </c>
      <c r="D580" s="178">
        <v>774918824875</v>
      </c>
      <c r="E580" s="178" t="s">
        <v>433</v>
      </c>
      <c r="F580" s="178" t="s">
        <v>4</v>
      </c>
      <c r="G580" s="178">
        <v>24</v>
      </c>
      <c r="H580" s="180">
        <f t="shared" si="81"/>
        <v>19.788599999999999</v>
      </c>
      <c r="I580" s="178">
        <v>59</v>
      </c>
      <c r="J580" s="178">
        <v>39</v>
      </c>
      <c r="K580" s="178">
        <v>43</v>
      </c>
      <c r="L580" s="183"/>
      <c r="M580" s="184">
        <f t="shared" si="87"/>
        <v>13560</v>
      </c>
      <c r="N580" s="183"/>
      <c r="O580" s="8"/>
      <c r="P580" s="8"/>
      <c r="T580" s="7"/>
      <c r="U580" s="8"/>
      <c r="V580" s="8"/>
      <c r="W580" s="50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</row>
    <row r="581" spans="1:35" ht="17.25">
      <c r="A581" s="187"/>
      <c r="B581" s="217"/>
      <c r="C581" s="169"/>
      <c r="D581" s="41"/>
      <c r="E581" s="41"/>
      <c r="F581" s="41"/>
      <c r="G581" s="41"/>
      <c r="H581" s="171"/>
      <c r="I581" s="41"/>
      <c r="J581" s="41"/>
      <c r="K581" s="41"/>
      <c r="L581" s="45"/>
      <c r="M581" s="44">
        <f>SUM(M548:M580)</f>
        <v>359220</v>
      </c>
      <c r="N581" s="45"/>
      <c r="O581" s="45"/>
      <c r="P581" s="45"/>
      <c r="Q581" s="45"/>
      <c r="R581" s="45">
        <v>359220</v>
      </c>
      <c r="S581" s="45"/>
      <c r="T581" s="7">
        <v>359220</v>
      </c>
      <c r="U581" s="45"/>
      <c r="V581" s="45"/>
      <c r="W581" s="45">
        <v>359220</v>
      </c>
      <c r="X581" s="45"/>
      <c r="Y581" s="45"/>
      <c r="Z581" s="45"/>
      <c r="AA581" s="8"/>
      <c r="AB581" s="8"/>
      <c r="AC581" s="8"/>
      <c r="AD581" s="8"/>
      <c r="AE581" s="8"/>
      <c r="AF581" s="8"/>
      <c r="AG581" s="8"/>
      <c r="AH581" s="8"/>
      <c r="AI581" s="8"/>
    </row>
    <row r="582" spans="1:35" ht="17.25">
      <c r="A582" s="213"/>
      <c r="B582" s="214"/>
      <c r="C582" s="206"/>
      <c r="D582" s="136"/>
      <c r="E582" s="136"/>
      <c r="F582" s="136"/>
      <c r="G582" s="136"/>
      <c r="H582" s="207"/>
      <c r="I582" s="136"/>
      <c r="J582" s="136"/>
      <c r="K582" s="136"/>
      <c r="L582" s="8"/>
      <c r="M582" s="49"/>
      <c r="N582" s="8"/>
      <c r="O582" s="8"/>
      <c r="P582" s="8"/>
      <c r="T582" s="7"/>
      <c r="U582" s="8"/>
      <c r="V582" s="8"/>
      <c r="W582" s="21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</row>
    <row r="583" spans="1:35" ht="17.25">
      <c r="A583" s="175">
        <v>44480</v>
      </c>
      <c r="B583" s="177">
        <v>1</v>
      </c>
      <c r="C583" s="200" t="s">
        <v>352</v>
      </c>
      <c r="D583" s="178">
        <v>774930020206</v>
      </c>
      <c r="E583" s="178" t="s">
        <v>185</v>
      </c>
      <c r="F583" s="178" t="s">
        <v>4</v>
      </c>
      <c r="G583" s="178">
        <v>29</v>
      </c>
      <c r="H583" s="180">
        <f t="shared" ref="H583:H650" si="88">I583*J583*K583/5000</f>
        <v>26.330400000000001</v>
      </c>
      <c r="I583" s="178">
        <v>53</v>
      </c>
      <c r="J583" s="178">
        <v>69</v>
      </c>
      <c r="K583" s="178">
        <v>36</v>
      </c>
      <c r="L583" s="183"/>
      <c r="M583" s="184">
        <f t="shared" ref="M583:M587" si="89">565*G583</f>
        <v>16385</v>
      </c>
      <c r="N583" s="8"/>
      <c r="O583" s="8"/>
      <c r="P583" s="8"/>
      <c r="T583" s="7"/>
      <c r="U583" s="8"/>
      <c r="V583" s="8"/>
      <c r="W583" s="21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</row>
    <row r="584" spans="1:35" ht="17.25">
      <c r="A584" s="175">
        <v>44480</v>
      </c>
      <c r="B584" s="177">
        <v>2</v>
      </c>
      <c r="C584" s="200"/>
      <c r="D584" s="178">
        <v>774930018629</v>
      </c>
      <c r="E584" s="178" t="s">
        <v>434</v>
      </c>
      <c r="F584" s="178" t="s">
        <v>8</v>
      </c>
      <c r="G584" s="178">
        <v>14</v>
      </c>
      <c r="H584" s="180">
        <f t="shared" si="88"/>
        <v>7.4249999999999998</v>
      </c>
      <c r="I584" s="178">
        <v>25</v>
      </c>
      <c r="J584" s="178">
        <v>55</v>
      </c>
      <c r="K584" s="178">
        <v>27</v>
      </c>
      <c r="L584" s="219"/>
      <c r="M584" s="184">
        <f t="shared" ref="M584" si="90">575*G584</f>
        <v>8050</v>
      </c>
      <c r="N584" s="8"/>
      <c r="O584" s="8"/>
      <c r="P584" s="8"/>
      <c r="T584" s="7"/>
      <c r="U584" s="8"/>
      <c r="V584" s="8"/>
      <c r="W584" s="21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</row>
    <row r="585" spans="1:35" ht="17.25">
      <c r="A585" s="175">
        <v>44480</v>
      </c>
      <c r="B585" s="177">
        <v>3</v>
      </c>
      <c r="C585" s="200"/>
      <c r="D585" s="178">
        <v>774931572887</v>
      </c>
      <c r="E585" s="178" t="s">
        <v>435</v>
      </c>
      <c r="F585" s="178" t="s">
        <v>4</v>
      </c>
      <c r="G585" s="178">
        <v>21</v>
      </c>
      <c r="H585" s="180">
        <f t="shared" si="88"/>
        <v>20.16</v>
      </c>
      <c r="I585" s="178">
        <v>56</v>
      </c>
      <c r="J585" s="178">
        <v>50</v>
      </c>
      <c r="K585" s="178">
        <v>36</v>
      </c>
      <c r="L585" s="183"/>
      <c r="M585" s="184">
        <f t="shared" si="89"/>
        <v>11865</v>
      </c>
      <c r="N585" s="8"/>
      <c r="O585" s="8"/>
      <c r="P585" s="8"/>
      <c r="T585" s="7"/>
      <c r="U585" s="8"/>
      <c r="V585" s="8"/>
      <c r="W585" s="21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</row>
    <row r="586" spans="1:35" ht="17.25">
      <c r="A586" s="175">
        <v>44480</v>
      </c>
      <c r="B586" s="177">
        <v>4</v>
      </c>
      <c r="C586" s="200"/>
      <c r="D586" s="178">
        <v>774931857933</v>
      </c>
      <c r="E586" s="178" t="s">
        <v>436</v>
      </c>
      <c r="F586" s="178" t="s">
        <v>4</v>
      </c>
      <c r="G586" s="178">
        <v>30</v>
      </c>
      <c r="H586" s="180">
        <f t="shared" si="88"/>
        <v>29.5944</v>
      </c>
      <c r="I586" s="178">
        <v>44</v>
      </c>
      <c r="J586" s="178">
        <v>59</v>
      </c>
      <c r="K586" s="178">
        <v>57</v>
      </c>
      <c r="L586" s="183"/>
      <c r="M586" s="184">
        <f t="shared" si="89"/>
        <v>16950</v>
      </c>
      <c r="N586" s="8"/>
      <c r="O586" s="8"/>
      <c r="P586" s="8"/>
      <c r="T586" s="7"/>
      <c r="U586" s="8"/>
      <c r="V586" s="8"/>
      <c r="W586" s="21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</row>
    <row r="587" spans="1:35" ht="17.25">
      <c r="A587" s="175">
        <v>44480</v>
      </c>
      <c r="B587" s="177">
        <v>5</v>
      </c>
      <c r="C587" s="200"/>
      <c r="D587" s="178">
        <v>774930040138</v>
      </c>
      <c r="E587" s="178" t="s">
        <v>437</v>
      </c>
      <c r="F587" s="178" t="s">
        <v>4</v>
      </c>
      <c r="G587" s="178">
        <v>26</v>
      </c>
      <c r="H587" s="180">
        <f t="shared" si="88"/>
        <v>24.815999999999999</v>
      </c>
      <c r="I587" s="178">
        <v>55</v>
      </c>
      <c r="J587" s="178">
        <v>48</v>
      </c>
      <c r="K587" s="178">
        <v>47</v>
      </c>
      <c r="L587" s="183"/>
      <c r="M587" s="184">
        <f t="shared" si="89"/>
        <v>14690</v>
      </c>
      <c r="N587" s="8"/>
      <c r="O587" s="8"/>
      <c r="P587" s="8"/>
      <c r="T587" s="7"/>
      <c r="U587" s="8"/>
      <c r="V587" s="8"/>
      <c r="W587" s="21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</row>
    <row r="588" spans="1:35" ht="17.25">
      <c r="A588" s="175">
        <v>44480</v>
      </c>
      <c r="B588" s="177">
        <v>6</v>
      </c>
      <c r="C588" s="200" t="s">
        <v>15</v>
      </c>
      <c r="D588" s="178">
        <v>774930095650</v>
      </c>
      <c r="E588" s="178" t="s">
        <v>438</v>
      </c>
      <c r="F588" s="178" t="s">
        <v>2</v>
      </c>
      <c r="G588" s="178">
        <v>17</v>
      </c>
      <c r="H588" s="180">
        <f t="shared" si="88"/>
        <v>16.990400000000001</v>
      </c>
      <c r="I588" s="178">
        <v>56</v>
      </c>
      <c r="J588" s="178">
        <v>41</v>
      </c>
      <c r="K588" s="178">
        <v>37</v>
      </c>
      <c r="L588" s="183"/>
      <c r="M588" s="184">
        <f>540*G588</f>
        <v>9180</v>
      </c>
      <c r="N588" s="8"/>
      <c r="O588" s="8"/>
      <c r="P588" s="8"/>
      <c r="T588" s="7"/>
      <c r="U588" s="8"/>
      <c r="V588" s="8"/>
      <c r="W588" s="21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</row>
    <row r="589" spans="1:35" ht="17.25">
      <c r="A589" s="175"/>
      <c r="B589" s="177"/>
      <c r="C589" s="200"/>
      <c r="D589" s="178"/>
      <c r="E589" s="178"/>
      <c r="F589" s="178"/>
      <c r="G589" s="178"/>
      <c r="H589" s="180"/>
      <c r="I589" s="178"/>
      <c r="J589" s="178"/>
      <c r="K589" s="178"/>
      <c r="L589" s="220"/>
      <c r="M589" s="221">
        <v>500</v>
      </c>
      <c r="N589" s="8"/>
      <c r="O589" s="8"/>
      <c r="P589" s="8"/>
      <c r="T589" s="7"/>
      <c r="U589" s="8"/>
      <c r="V589" s="8"/>
      <c r="W589" s="21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</row>
    <row r="590" spans="1:35" ht="17.25">
      <c r="A590" s="175">
        <v>44480</v>
      </c>
      <c r="B590" s="177">
        <v>7</v>
      </c>
      <c r="C590" s="200"/>
      <c r="D590" s="178">
        <v>774930090901</v>
      </c>
      <c r="E590" s="178" t="s">
        <v>439</v>
      </c>
      <c r="F590" s="178" t="s">
        <v>96</v>
      </c>
      <c r="G590" s="178">
        <v>18</v>
      </c>
      <c r="H590" s="180">
        <f t="shared" si="88"/>
        <v>15.465999999999999</v>
      </c>
      <c r="I590" s="178">
        <v>55</v>
      </c>
      <c r="J590" s="178">
        <v>38</v>
      </c>
      <c r="K590" s="178">
        <v>37</v>
      </c>
      <c r="L590" s="219"/>
      <c r="M590" s="222">
        <f>560*G590</f>
        <v>10080</v>
      </c>
      <c r="N590" s="8"/>
      <c r="O590" s="8"/>
      <c r="P590" s="8"/>
      <c r="T590" s="7"/>
      <c r="U590" s="8"/>
      <c r="V590" s="8"/>
      <c r="W590" s="21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</row>
    <row r="591" spans="1:35" ht="17.25">
      <c r="A591" s="175">
        <v>44480</v>
      </c>
      <c r="B591" s="177">
        <v>8</v>
      </c>
      <c r="C591" s="200"/>
      <c r="D591" s="178">
        <v>774930052212</v>
      </c>
      <c r="E591" s="178" t="s">
        <v>440</v>
      </c>
      <c r="F591" s="178" t="s">
        <v>4</v>
      </c>
      <c r="G591" s="178">
        <v>27</v>
      </c>
      <c r="H591" s="180">
        <f t="shared" si="88"/>
        <v>14.333600000000001</v>
      </c>
      <c r="I591" s="178">
        <v>46</v>
      </c>
      <c r="J591" s="178">
        <v>41</v>
      </c>
      <c r="K591" s="178">
        <v>38</v>
      </c>
      <c r="L591" s="183"/>
      <c r="M591" s="184">
        <f t="shared" ref="M591:M599" si="91">565*G591</f>
        <v>15255</v>
      </c>
      <c r="N591" s="8"/>
      <c r="O591" s="8"/>
      <c r="P591" s="8"/>
      <c r="T591" s="7"/>
      <c r="U591" s="8"/>
      <c r="V591" s="8"/>
      <c r="W591" s="21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</row>
    <row r="592" spans="1:35" ht="17.25">
      <c r="A592" s="175">
        <v>44480</v>
      </c>
      <c r="B592" s="177">
        <v>9</v>
      </c>
      <c r="C592" s="200"/>
      <c r="D592" s="178">
        <v>774930049363</v>
      </c>
      <c r="E592" s="178" t="s">
        <v>440</v>
      </c>
      <c r="F592" s="178" t="s">
        <v>4</v>
      </c>
      <c r="G592" s="178">
        <v>28</v>
      </c>
      <c r="H592" s="180">
        <f t="shared" si="88"/>
        <v>14.645200000000001</v>
      </c>
      <c r="I592" s="178">
        <v>47</v>
      </c>
      <c r="J592" s="178">
        <v>41</v>
      </c>
      <c r="K592" s="178">
        <v>38</v>
      </c>
      <c r="L592" s="183"/>
      <c r="M592" s="184">
        <f t="shared" si="91"/>
        <v>15820</v>
      </c>
      <c r="N592" s="8"/>
      <c r="O592" s="8"/>
      <c r="P592" s="8"/>
      <c r="T592" s="7"/>
      <c r="U592" s="8"/>
      <c r="V592" s="8"/>
      <c r="W592" s="21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</row>
    <row r="593" spans="1:35" ht="17.25">
      <c r="A593" s="175">
        <v>44480</v>
      </c>
      <c r="B593" s="177">
        <v>10</v>
      </c>
      <c r="C593" s="200"/>
      <c r="D593" s="178">
        <v>774931309250</v>
      </c>
      <c r="E593" s="178" t="s">
        <v>441</v>
      </c>
      <c r="F593" s="178" t="s">
        <v>4</v>
      </c>
      <c r="G593" s="178">
        <v>25</v>
      </c>
      <c r="H593" s="180">
        <f t="shared" si="88"/>
        <v>14.288</v>
      </c>
      <c r="I593" s="178">
        <v>47</v>
      </c>
      <c r="J593" s="178">
        <v>40</v>
      </c>
      <c r="K593" s="178">
        <v>38</v>
      </c>
      <c r="L593" s="183"/>
      <c r="M593" s="184">
        <f t="shared" si="91"/>
        <v>14125</v>
      </c>
      <c r="N593" s="8"/>
      <c r="O593" s="8"/>
      <c r="P593" s="8"/>
      <c r="T593" s="7"/>
      <c r="U593" s="8"/>
      <c r="V593" s="8"/>
      <c r="W593" s="21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</row>
    <row r="594" spans="1:35" ht="17.25">
      <c r="A594" s="175">
        <v>44480</v>
      </c>
      <c r="B594" s="177">
        <v>11</v>
      </c>
      <c r="C594" s="200"/>
      <c r="D594" s="178">
        <v>774931320715</v>
      </c>
      <c r="E594" s="178" t="s">
        <v>441</v>
      </c>
      <c r="F594" s="178" t="s">
        <v>4</v>
      </c>
      <c r="G594" s="178">
        <v>23</v>
      </c>
      <c r="H594" s="180">
        <f t="shared" si="88"/>
        <v>13.984</v>
      </c>
      <c r="I594" s="178">
        <v>46</v>
      </c>
      <c r="J594" s="178">
        <v>40</v>
      </c>
      <c r="K594" s="178">
        <v>38</v>
      </c>
      <c r="L594" s="183"/>
      <c r="M594" s="184">
        <f t="shared" si="91"/>
        <v>12995</v>
      </c>
      <c r="N594" s="8"/>
      <c r="O594" s="8"/>
      <c r="P594" s="8"/>
      <c r="T594" s="7"/>
      <c r="U594" s="8"/>
      <c r="V594" s="8"/>
      <c r="W594" s="21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</row>
    <row r="595" spans="1:35" ht="17.25">
      <c r="A595" s="175">
        <v>44480</v>
      </c>
      <c r="B595" s="177">
        <v>12</v>
      </c>
      <c r="C595" s="200"/>
      <c r="D595" s="178">
        <v>774930082535</v>
      </c>
      <c r="E595" s="178" t="s">
        <v>442</v>
      </c>
      <c r="F595" s="178" t="s">
        <v>4</v>
      </c>
      <c r="G595" s="178">
        <v>17</v>
      </c>
      <c r="H595" s="180">
        <f t="shared" si="88"/>
        <v>16.707599999999999</v>
      </c>
      <c r="I595" s="178">
        <v>51</v>
      </c>
      <c r="J595" s="178">
        <v>42</v>
      </c>
      <c r="K595" s="178">
        <v>39</v>
      </c>
      <c r="L595" s="219"/>
      <c r="M595" s="184">
        <f t="shared" ref="M595" si="92">575*G595</f>
        <v>9775</v>
      </c>
      <c r="N595" s="8"/>
      <c r="O595" s="8"/>
      <c r="P595" s="8"/>
      <c r="T595" s="7"/>
      <c r="U595" s="8"/>
      <c r="V595" s="8"/>
      <c r="W595" s="21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</row>
    <row r="596" spans="1:35" ht="17.25">
      <c r="A596" s="175">
        <v>44480</v>
      </c>
      <c r="B596" s="177">
        <v>13</v>
      </c>
      <c r="C596" s="200"/>
      <c r="D596" s="178">
        <v>774930054329</v>
      </c>
      <c r="E596" s="178" t="s">
        <v>443</v>
      </c>
      <c r="F596" s="178" t="s">
        <v>4</v>
      </c>
      <c r="G596" s="178">
        <v>28</v>
      </c>
      <c r="H596" s="180">
        <f t="shared" si="88"/>
        <v>15.219200000000001</v>
      </c>
      <c r="I596" s="178">
        <v>41</v>
      </c>
      <c r="J596" s="178">
        <v>58</v>
      </c>
      <c r="K596" s="178">
        <v>32</v>
      </c>
      <c r="L596" s="183"/>
      <c r="M596" s="184">
        <f t="shared" si="91"/>
        <v>15820</v>
      </c>
      <c r="N596" s="8"/>
      <c r="O596" s="8"/>
      <c r="P596" s="8"/>
      <c r="T596" s="7"/>
      <c r="U596" s="8"/>
      <c r="V596" s="8"/>
      <c r="W596" s="21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</row>
    <row r="597" spans="1:35" ht="17.25">
      <c r="A597" s="175">
        <v>44480</v>
      </c>
      <c r="B597" s="177">
        <v>14</v>
      </c>
      <c r="C597" s="200"/>
      <c r="D597" s="178">
        <v>774931683188</v>
      </c>
      <c r="E597" s="178" t="s">
        <v>444</v>
      </c>
      <c r="F597" s="178" t="s">
        <v>4</v>
      </c>
      <c r="G597" s="178">
        <v>24</v>
      </c>
      <c r="H597" s="180">
        <f t="shared" si="88"/>
        <v>22.44</v>
      </c>
      <c r="I597" s="178">
        <v>51</v>
      </c>
      <c r="J597" s="178">
        <v>55</v>
      </c>
      <c r="K597" s="178">
        <v>40</v>
      </c>
      <c r="L597" s="183"/>
      <c r="M597" s="184">
        <f t="shared" si="91"/>
        <v>13560</v>
      </c>
      <c r="N597" s="8"/>
      <c r="O597" s="8"/>
      <c r="P597" s="8"/>
      <c r="T597" s="7"/>
      <c r="U597" s="8"/>
      <c r="V597" s="8"/>
      <c r="W597" s="21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</row>
    <row r="598" spans="1:35" ht="17.25">
      <c r="A598" s="175">
        <v>44480</v>
      </c>
      <c r="B598" s="177">
        <v>15</v>
      </c>
      <c r="C598" s="200"/>
      <c r="D598" s="178">
        <v>774931514406</v>
      </c>
      <c r="E598" s="178" t="s">
        <v>445</v>
      </c>
      <c r="F598" s="178" t="s">
        <v>4</v>
      </c>
      <c r="G598" s="178">
        <v>30</v>
      </c>
      <c r="H598" s="180">
        <f t="shared" si="88"/>
        <v>27.268799999999999</v>
      </c>
      <c r="I598" s="178">
        <v>92</v>
      </c>
      <c r="J598" s="178">
        <v>39</v>
      </c>
      <c r="K598" s="178">
        <v>38</v>
      </c>
      <c r="L598" s="183"/>
      <c r="M598" s="184">
        <f t="shared" si="91"/>
        <v>16950</v>
      </c>
      <c r="N598" s="8"/>
      <c r="O598" s="8"/>
      <c r="P598" s="8"/>
      <c r="T598" s="7"/>
      <c r="U598" s="8"/>
      <c r="V598" s="8"/>
      <c r="W598" s="21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</row>
    <row r="599" spans="1:35" ht="17.25">
      <c r="A599" s="175">
        <v>44480</v>
      </c>
      <c r="B599" s="177">
        <v>16</v>
      </c>
      <c r="C599" s="200" t="s">
        <v>15</v>
      </c>
      <c r="D599" s="178">
        <v>774930003464</v>
      </c>
      <c r="E599" s="178" t="s">
        <v>446</v>
      </c>
      <c r="F599" s="178" t="s">
        <v>4</v>
      </c>
      <c r="G599" s="178">
        <v>22</v>
      </c>
      <c r="H599" s="180">
        <f t="shared" si="88"/>
        <v>21.312000000000001</v>
      </c>
      <c r="I599" s="178">
        <v>48</v>
      </c>
      <c r="J599" s="178">
        <v>60</v>
      </c>
      <c r="K599" s="178">
        <v>37</v>
      </c>
      <c r="L599" s="183"/>
      <c r="M599" s="184">
        <f t="shared" si="91"/>
        <v>12430</v>
      </c>
      <c r="N599" s="8"/>
      <c r="O599" s="8"/>
      <c r="P599" s="8"/>
      <c r="T599" s="7"/>
      <c r="U599" s="8"/>
      <c r="V599" s="8"/>
      <c r="W599" s="21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</row>
    <row r="600" spans="1:35" ht="17.25">
      <c r="A600" s="175"/>
      <c r="B600" s="177"/>
      <c r="C600" s="200"/>
      <c r="D600" s="178"/>
      <c r="E600" s="178"/>
      <c r="F600" s="178"/>
      <c r="G600" s="178"/>
      <c r="H600" s="180"/>
      <c r="I600" s="178"/>
      <c r="J600" s="178"/>
      <c r="K600" s="178"/>
      <c r="L600" s="223"/>
      <c r="M600" s="224">
        <v>500</v>
      </c>
      <c r="N600" s="8"/>
      <c r="O600" s="8"/>
      <c r="P600" s="8"/>
      <c r="T600" s="7"/>
      <c r="U600" s="8"/>
      <c r="V600" s="8"/>
      <c r="W600" s="21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</row>
    <row r="601" spans="1:35" ht="17.25">
      <c r="A601" s="175">
        <v>44480</v>
      </c>
      <c r="B601" s="177">
        <v>17</v>
      </c>
      <c r="C601" s="200"/>
      <c r="D601" s="178">
        <v>774931390365</v>
      </c>
      <c r="E601" s="178" t="s">
        <v>447</v>
      </c>
      <c r="F601" s="178" t="s">
        <v>22</v>
      </c>
      <c r="G601" s="178">
        <v>9</v>
      </c>
      <c r="H601" s="180">
        <f t="shared" si="88"/>
        <v>8.1432000000000002</v>
      </c>
      <c r="I601" s="178">
        <v>36</v>
      </c>
      <c r="J601" s="178">
        <v>29</v>
      </c>
      <c r="K601" s="178">
        <v>39</v>
      </c>
      <c r="L601" s="223"/>
      <c r="M601" s="224">
        <f>610*G601</f>
        <v>5490</v>
      </c>
      <c r="N601" s="8"/>
      <c r="O601" s="8"/>
      <c r="P601" s="8"/>
      <c r="T601" s="7"/>
      <c r="U601" s="8"/>
      <c r="V601" s="8"/>
      <c r="W601" s="21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</row>
    <row r="602" spans="1:35" ht="17.25">
      <c r="A602" s="175">
        <v>44480</v>
      </c>
      <c r="B602" s="177">
        <v>18</v>
      </c>
      <c r="C602" s="200"/>
      <c r="D602" s="178">
        <v>774931724192</v>
      </c>
      <c r="E602" s="178" t="s">
        <v>448</v>
      </c>
      <c r="F602" s="178" t="s">
        <v>449</v>
      </c>
      <c r="G602" s="178">
        <v>11</v>
      </c>
      <c r="H602" s="180">
        <f t="shared" si="88"/>
        <v>8.2992000000000008</v>
      </c>
      <c r="I602" s="178">
        <v>39</v>
      </c>
      <c r="J602" s="178">
        <v>38</v>
      </c>
      <c r="K602" s="178">
        <v>28</v>
      </c>
      <c r="L602" s="219"/>
      <c r="M602" s="184">
        <f t="shared" ref="M602:M603" si="93">575*G602</f>
        <v>6325</v>
      </c>
      <c r="N602" s="8"/>
      <c r="O602" s="8"/>
      <c r="P602" s="8"/>
      <c r="T602" s="7"/>
      <c r="U602" s="8"/>
      <c r="V602" s="8"/>
      <c r="W602" s="21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</row>
    <row r="603" spans="1:35" ht="17.25">
      <c r="A603" s="175">
        <v>44480</v>
      </c>
      <c r="B603" s="177">
        <v>19</v>
      </c>
      <c r="C603" s="200"/>
      <c r="D603" s="178">
        <v>774930016361</v>
      </c>
      <c r="E603" s="178" t="s">
        <v>450</v>
      </c>
      <c r="F603" s="178" t="s">
        <v>4</v>
      </c>
      <c r="G603" s="178">
        <v>12</v>
      </c>
      <c r="H603" s="180">
        <f t="shared" si="88"/>
        <v>9.702</v>
      </c>
      <c r="I603" s="178">
        <v>35</v>
      </c>
      <c r="J603" s="178">
        <v>33</v>
      </c>
      <c r="K603" s="178">
        <v>42</v>
      </c>
      <c r="L603" s="219"/>
      <c r="M603" s="184">
        <f t="shared" si="93"/>
        <v>6900</v>
      </c>
      <c r="N603" s="8"/>
      <c r="O603" s="8"/>
      <c r="P603" s="8"/>
      <c r="T603" s="7"/>
      <c r="U603" s="8"/>
      <c r="V603" s="8"/>
      <c r="W603" s="21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</row>
    <row r="604" spans="1:35" ht="17.25">
      <c r="A604" s="175">
        <v>44480</v>
      </c>
      <c r="B604" s="177">
        <v>20</v>
      </c>
      <c r="C604" s="200"/>
      <c r="D604" s="178">
        <v>774931351302</v>
      </c>
      <c r="E604" s="178" t="s">
        <v>451</v>
      </c>
      <c r="F604" s="178" t="s">
        <v>4</v>
      </c>
      <c r="G604" s="178">
        <v>28</v>
      </c>
      <c r="H604" s="180">
        <f t="shared" si="88"/>
        <v>20.9</v>
      </c>
      <c r="I604" s="178">
        <v>50</v>
      </c>
      <c r="J604" s="178">
        <v>55</v>
      </c>
      <c r="K604" s="178">
        <v>38</v>
      </c>
      <c r="L604" s="183"/>
      <c r="M604" s="184">
        <f t="shared" ref="M604:M605" si="94">565*G604</f>
        <v>15820</v>
      </c>
      <c r="N604" s="8"/>
      <c r="O604" s="8"/>
      <c r="P604" s="8"/>
      <c r="T604" s="7"/>
      <c r="U604" s="8"/>
      <c r="V604" s="8"/>
      <c r="W604" s="21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</row>
    <row r="605" spans="1:35" ht="17.25">
      <c r="A605" s="175">
        <v>44480</v>
      </c>
      <c r="B605" s="177">
        <v>21</v>
      </c>
      <c r="C605" s="200"/>
      <c r="D605" s="178">
        <v>774930076838</v>
      </c>
      <c r="E605" s="178" t="s">
        <v>452</v>
      </c>
      <c r="F605" s="178" t="s">
        <v>4</v>
      </c>
      <c r="G605" s="178">
        <v>28</v>
      </c>
      <c r="H605" s="180">
        <f t="shared" si="88"/>
        <v>20.757000000000001</v>
      </c>
      <c r="I605" s="178">
        <v>51</v>
      </c>
      <c r="J605" s="178">
        <v>55</v>
      </c>
      <c r="K605" s="178">
        <v>37</v>
      </c>
      <c r="L605" s="183"/>
      <c r="M605" s="184">
        <f t="shared" si="94"/>
        <v>15820</v>
      </c>
      <c r="N605" s="8"/>
      <c r="O605" s="8"/>
      <c r="P605" s="8"/>
      <c r="T605" s="7"/>
      <c r="U605" s="8"/>
      <c r="V605" s="8"/>
      <c r="W605" s="21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</row>
    <row r="606" spans="1:35" ht="17.25">
      <c r="A606" s="175">
        <v>44480</v>
      </c>
      <c r="B606" s="177">
        <v>22</v>
      </c>
      <c r="C606" s="200"/>
      <c r="D606" s="178">
        <v>774930086060</v>
      </c>
      <c r="E606" s="178" t="s">
        <v>453</v>
      </c>
      <c r="F606" s="178" t="s">
        <v>4</v>
      </c>
      <c r="G606" s="178">
        <v>11</v>
      </c>
      <c r="H606" s="180">
        <f t="shared" si="88"/>
        <v>10.123200000000001</v>
      </c>
      <c r="I606" s="178">
        <v>38</v>
      </c>
      <c r="J606" s="178">
        <v>37</v>
      </c>
      <c r="K606" s="178">
        <v>36</v>
      </c>
      <c r="L606" s="219"/>
      <c r="M606" s="184">
        <f t="shared" ref="M606:M607" si="95">575*G606</f>
        <v>6325</v>
      </c>
      <c r="N606" s="8"/>
      <c r="O606" s="8"/>
      <c r="P606" s="8"/>
      <c r="T606" s="7"/>
      <c r="U606" s="8"/>
      <c r="V606" s="8"/>
      <c r="W606" s="21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</row>
    <row r="607" spans="1:35" ht="17.25">
      <c r="A607" s="175">
        <v>44480</v>
      </c>
      <c r="B607" s="177">
        <v>23</v>
      </c>
      <c r="C607" s="200"/>
      <c r="D607" s="178">
        <v>774931799672</v>
      </c>
      <c r="E607" s="178" t="s">
        <v>454</v>
      </c>
      <c r="F607" s="178" t="s">
        <v>4</v>
      </c>
      <c r="G607" s="178">
        <v>11</v>
      </c>
      <c r="H607" s="180">
        <f t="shared" si="88"/>
        <v>9.3247999999999998</v>
      </c>
      <c r="I607" s="178">
        <v>31</v>
      </c>
      <c r="J607" s="178">
        <v>47</v>
      </c>
      <c r="K607" s="178">
        <v>32</v>
      </c>
      <c r="L607" s="219"/>
      <c r="M607" s="184">
        <f t="shared" si="95"/>
        <v>6325</v>
      </c>
      <c r="N607" s="8"/>
      <c r="O607" s="8"/>
      <c r="P607" s="8"/>
      <c r="T607" s="7"/>
      <c r="U607" s="8"/>
      <c r="V607" s="8"/>
      <c r="W607" s="21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</row>
    <row r="608" spans="1:35" ht="17.25">
      <c r="A608" s="175">
        <v>44480</v>
      </c>
      <c r="B608" s="177">
        <v>24</v>
      </c>
      <c r="C608" s="200"/>
      <c r="D608" s="178">
        <v>774931272293</v>
      </c>
      <c r="E608" s="178" t="s">
        <v>455</v>
      </c>
      <c r="F608" s="178" t="s">
        <v>4</v>
      </c>
      <c r="G608" s="178">
        <v>21</v>
      </c>
      <c r="H608" s="180">
        <f t="shared" si="88"/>
        <v>17.900600000000001</v>
      </c>
      <c r="I608" s="178">
        <v>59</v>
      </c>
      <c r="J608" s="178">
        <v>41</v>
      </c>
      <c r="K608" s="178">
        <v>37</v>
      </c>
      <c r="L608" s="183"/>
      <c r="M608" s="184">
        <f t="shared" ref="M608:M612" si="96">565*G608</f>
        <v>11865</v>
      </c>
      <c r="N608" s="8"/>
      <c r="O608" s="8"/>
      <c r="P608" s="8"/>
      <c r="T608" s="7"/>
      <c r="U608" s="8"/>
      <c r="V608" s="8"/>
      <c r="W608" s="21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</row>
    <row r="609" spans="1:35" ht="17.25">
      <c r="A609" s="175">
        <v>44480</v>
      </c>
      <c r="B609" s="177">
        <v>25</v>
      </c>
      <c r="C609" s="200"/>
      <c r="D609" s="178">
        <v>774930073162</v>
      </c>
      <c r="E609" s="178" t="s">
        <v>455</v>
      </c>
      <c r="F609" s="178" t="s">
        <v>4</v>
      </c>
      <c r="G609" s="178">
        <v>21</v>
      </c>
      <c r="H609" s="180">
        <f t="shared" si="88"/>
        <v>19.7456</v>
      </c>
      <c r="I609" s="178">
        <v>56</v>
      </c>
      <c r="J609" s="178">
        <v>43</v>
      </c>
      <c r="K609" s="178">
        <v>41</v>
      </c>
      <c r="L609" s="183"/>
      <c r="M609" s="184">
        <f t="shared" si="96"/>
        <v>11865</v>
      </c>
      <c r="N609" s="8"/>
      <c r="O609" s="8"/>
      <c r="P609" s="8"/>
      <c r="T609" s="7"/>
      <c r="U609" s="8"/>
      <c r="V609" s="8"/>
      <c r="W609" s="21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</row>
    <row r="610" spans="1:35" ht="17.25">
      <c r="A610" s="175">
        <v>44480</v>
      </c>
      <c r="B610" s="177">
        <v>26</v>
      </c>
      <c r="C610" s="200"/>
      <c r="D610" s="178">
        <v>774931285102</v>
      </c>
      <c r="E610" s="178" t="s">
        <v>456</v>
      </c>
      <c r="F610" s="178" t="s">
        <v>4</v>
      </c>
      <c r="G610" s="178">
        <v>21</v>
      </c>
      <c r="H610" s="180">
        <f t="shared" si="88"/>
        <v>17.539200000000001</v>
      </c>
      <c r="I610" s="178">
        <v>58</v>
      </c>
      <c r="J610" s="178">
        <v>42</v>
      </c>
      <c r="K610" s="178">
        <v>36</v>
      </c>
      <c r="L610" s="183"/>
      <c r="M610" s="184">
        <f t="shared" si="96"/>
        <v>11865</v>
      </c>
      <c r="N610" s="8"/>
      <c r="O610" s="8"/>
      <c r="P610" s="8"/>
      <c r="T610" s="7"/>
      <c r="U610" s="8"/>
      <c r="V610" s="8"/>
      <c r="W610" s="21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</row>
    <row r="611" spans="1:35" ht="17.25">
      <c r="A611" s="175">
        <v>44480</v>
      </c>
      <c r="B611" s="177">
        <v>27</v>
      </c>
      <c r="C611" s="200"/>
      <c r="D611" s="178">
        <v>774931254570</v>
      </c>
      <c r="E611" s="178" t="s">
        <v>456</v>
      </c>
      <c r="F611" s="178" t="s">
        <v>4</v>
      </c>
      <c r="G611" s="178">
        <v>16</v>
      </c>
      <c r="H611" s="180">
        <f t="shared" si="88"/>
        <v>15.582000000000001</v>
      </c>
      <c r="I611" s="178">
        <v>53</v>
      </c>
      <c r="J611" s="178">
        <v>42</v>
      </c>
      <c r="K611" s="178">
        <v>35</v>
      </c>
      <c r="L611" s="219"/>
      <c r="M611" s="184">
        <f t="shared" ref="M611:M616" si="97">575*G611</f>
        <v>9200</v>
      </c>
      <c r="N611" s="8"/>
      <c r="O611" s="8"/>
      <c r="P611" s="8"/>
      <c r="T611" s="7"/>
      <c r="U611" s="8"/>
      <c r="V611" s="8"/>
      <c r="W611" s="21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</row>
    <row r="612" spans="1:35" ht="17.25">
      <c r="A612" s="175">
        <v>44480</v>
      </c>
      <c r="B612" s="177">
        <v>28</v>
      </c>
      <c r="C612" s="200"/>
      <c r="D612" s="178">
        <v>774930057590</v>
      </c>
      <c r="E612" s="178" t="s">
        <v>457</v>
      </c>
      <c r="F612" s="178" t="s">
        <v>4</v>
      </c>
      <c r="G612" s="178">
        <v>21</v>
      </c>
      <c r="H612" s="180">
        <f t="shared" si="88"/>
        <v>17.900600000000001</v>
      </c>
      <c r="I612" s="178">
        <v>59</v>
      </c>
      <c r="J612" s="178">
        <v>37</v>
      </c>
      <c r="K612" s="178">
        <v>41</v>
      </c>
      <c r="L612" s="183"/>
      <c r="M612" s="184">
        <f t="shared" si="96"/>
        <v>11865</v>
      </c>
      <c r="N612" s="8"/>
      <c r="O612" s="8"/>
      <c r="P612" s="8"/>
      <c r="T612" s="7"/>
      <c r="U612" s="8"/>
      <c r="V612" s="8"/>
      <c r="W612" s="21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</row>
    <row r="613" spans="1:35" ht="17.25">
      <c r="A613" s="175">
        <v>44480</v>
      </c>
      <c r="B613" s="177">
        <v>29</v>
      </c>
      <c r="C613" s="200"/>
      <c r="D613" s="178">
        <v>774931263244</v>
      </c>
      <c r="E613" s="178" t="s">
        <v>457</v>
      </c>
      <c r="F613" s="178" t="s">
        <v>4</v>
      </c>
      <c r="G613" s="178">
        <v>17</v>
      </c>
      <c r="H613" s="180">
        <f t="shared" si="88"/>
        <v>16.071999999999999</v>
      </c>
      <c r="I613" s="178">
        <v>56</v>
      </c>
      <c r="J613" s="178">
        <v>41</v>
      </c>
      <c r="K613" s="178">
        <v>35</v>
      </c>
      <c r="L613" s="219"/>
      <c r="M613" s="184">
        <f t="shared" si="97"/>
        <v>9775</v>
      </c>
      <c r="N613" s="8"/>
      <c r="O613" s="8"/>
      <c r="P613" s="8"/>
      <c r="T613" s="7"/>
      <c r="U613" s="8"/>
      <c r="V613" s="8"/>
      <c r="W613" s="21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</row>
    <row r="614" spans="1:35" ht="17.25">
      <c r="A614" s="175">
        <v>44480</v>
      </c>
      <c r="B614" s="177">
        <v>30</v>
      </c>
      <c r="C614" s="200"/>
      <c r="D614" s="178">
        <v>774931353349</v>
      </c>
      <c r="E614" s="178" t="s">
        <v>458</v>
      </c>
      <c r="F614" s="178" t="s">
        <v>35</v>
      </c>
      <c r="G614" s="178">
        <v>17</v>
      </c>
      <c r="H614" s="180">
        <f t="shared" si="88"/>
        <v>17.6904</v>
      </c>
      <c r="I614" s="178">
        <v>36</v>
      </c>
      <c r="J614" s="178">
        <v>63</v>
      </c>
      <c r="K614" s="178">
        <v>39</v>
      </c>
      <c r="L614" s="219"/>
      <c r="M614" s="184">
        <f>590*G614</f>
        <v>10030</v>
      </c>
      <c r="N614" s="8"/>
      <c r="O614" s="8"/>
      <c r="P614" s="8"/>
      <c r="T614" s="7"/>
      <c r="U614" s="8"/>
      <c r="V614" s="8"/>
      <c r="W614" s="21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</row>
    <row r="615" spans="1:35" ht="17.25">
      <c r="A615" s="175">
        <v>44480</v>
      </c>
      <c r="B615" s="177">
        <v>31</v>
      </c>
      <c r="C615" s="200"/>
      <c r="D615" s="178">
        <v>774931726438</v>
      </c>
      <c r="E615" s="178" t="s">
        <v>459</v>
      </c>
      <c r="F615" s="178" t="s">
        <v>4</v>
      </c>
      <c r="G615" s="178">
        <v>28</v>
      </c>
      <c r="H615" s="180">
        <f t="shared" si="88"/>
        <v>22.495999999999999</v>
      </c>
      <c r="I615" s="178">
        <v>37</v>
      </c>
      <c r="J615" s="178">
        <v>80</v>
      </c>
      <c r="K615" s="178">
        <v>38</v>
      </c>
      <c r="L615" s="183"/>
      <c r="M615" s="184">
        <f t="shared" ref="M615:M622" si="98">565*G615</f>
        <v>15820</v>
      </c>
      <c r="N615" s="8"/>
      <c r="O615" s="8"/>
      <c r="P615" s="8"/>
      <c r="T615" s="7"/>
      <c r="U615" s="8"/>
      <c r="V615" s="8"/>
      <c r="W615" s="21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</row>
    <row r="616" spans="1:35" ht="17.25">
      <c r="A616" s="175">
        <v>44480</v>
      </c>
      <c r="B616" s="177">
        <v>32</v>
      </c>
      <c r="C616" s="200" t="s">
        <v>15</v>
      </c>
      <c r="D616" s="178">
        <v>774931705429</v>
      </c>
      <c r="E616" s="178" t="s">
        <v>460</v>
      </c>
      <c r="F616" s="178" t="s">
        <v>4</v>
      </c>
      <c r="G616" s="178">
        <v>13</v>
      </c>
      <c r="H616" s="180">
        <f t="shared" si="88"/>
        <v>12.0916</v>
      </c>
      <c r="I616" s="178">
        <v>43</v>
      </c>
      <c r="J616" s="178">
        <v>37</v>
      </c>
      <c r="K616" s="178">
        <v>38</v>
      </c>
      <c r="L616" s="219"/>
      <c r="M616" s="184">
        <f t="shared" si="97"/>
        <v>7475</v>
      </c>
      <c r="N616" s="8"/>
      <c r="O616" s="8"/>
      <c r="P616" s="8"/>
      <c r="T616" s="7"/>
      <c r="U616" s="8"/>
      <c r="V616" s="8"/>
      <c r="W616" s="21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</row>
    <row r="617" spans="1:35" ht="17.25">
      <c r="A617" s="175"/>
      <c r="B617" s="177"/>
      <c r="C617" s="200"/>
      <c r="D617" s="178"/>
      <c r="E617" s="178"/>
      <c r="F617" s="178"/>
      <c r="G617" s="178"/>
      <c r="H617" s="180"/>
      <c r="I617" s="178"/>
      <c r="J617" s="178"/>
      <c r="K617" s="178"/>
      <c r="L617" s="219"/>
      <c r="M617" s="184">
        <v>500</v>
      </c>
      <c r="N617" s="8"/>
      <c r="O617" s="8"/>
      <c r="P617" s="8"/>
      <c r="T617" s="7"/>
      <c r="U617" s="8"/>
      <c r="V617" s="8"/>
      <c r="W617" s="21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</row>
    <row r="618" spans="1:35" ht="17.25">
      <c r="A618" s="175">
        <v>44480</v>
      </c>
      <c r="B618" s="177">
        <v>33</v>
      </c>
      <c r="C618" s="200"/>
      <c r="D618" s="178">
        <v>774931707763</v>
      </c>
      <c r="E618" s="178" t="s">
        <v>461</v>
      </c>
      <c r="F618" s="178" t="s">
        <v>4</v>
      </c>
      <c r="G618" s="178">
        <v>23</v>
      </c>
      <c r="H618" s="180">
        <f t="shared" si="88"/>
        <v>22.14</v>
      </c>
      <c r="I618" s="178">
        <v>41</v>
      </c>
      <c r="J618" s="178">
        <v>50</v>
      </c>
      <c r="K618" s="178">
        <v>54</v>
      </c>
      <c r="L618" s="183"/>
      <c r="M618" s="184">
        <f t="shared" si="98"/>
        <v>12995</v>
      </c>
      <c r="N618" s="8"/>
      <c r="O618" s="8"/>
      <c r="P618" s="8"/>
      <c r="T618" s="7"/>
      <c r="U618" s="8"/>
      <c r="V618" s="8"/>
      <c r="W618" s="21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</row>
    <row r="619" spans="1:35" ht="17.25">
      <c r="A619" s="175">
        <v>44480</v>
      </c>
      <c r="B619" s="177">
        <v>34</v>
      </c>
      <c r="C619" s="200"/>
      <c r="D619" s="178">
        <v>774930010764</v>
      </c>
      <c r="E619" s="178" t="s">
        <v>462</v>
      </c>
      <c r="F619" s="178" t="s">
        <v>4</v>
      </c>
      <c r="G619" s="178">
        <v>27</v>
      </c>
      <c r="H619" s="180">
        <f t="shared" si="88"/>
        <v>26.107199999999999</v>
      </c>
      <c r="I619" s="178">
        <v>63</v>
      </c>
      <c r="J619" s="178">
        <v>74</v>
      </c>
      <c r="K619" s="178">
        <v>28</v>
      </c>
      <c r="L619" s="183"/>
      <c r="M619" s="184">
        <f t="shared" si="98"/>
        <v>15255</v>
      </c>
      <c r="N619" s="8"/>
      <c r="O619" s="8"/>
      <c r="P619" s="8"/>
      <c r="T619" s="7"/>
      <c r="U619" s="8"/>
      <c r="V619" s="8"/>
      <c r="W619" s="21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</row>
    <row r="620" spans="1:35" ht="17.25">
      <c r="A620" s="175">
        <v>44480</v>
      </c>
      <c r="B620" s="177">
        <v>35</v>
      </c>
      <c r="C620" s="200" t="s">
        <v>352</v>
      </c>
      <c r="D620" s="178">
        <v>774930100722</v>
      </c>
      <c r="E620" s="178" t="s">
        <v>463</v>
      </c>
      <c r="F620" s="178" t="s">
        <v>4</v>
      </c>
      <c r="G620" s="178">
        <v>27</v>
      </c>
      <c r="H620" s="180">
        <f t="shared" si="88"/>
        <v>19.68</v>
      </c>
      <c r="I620" s="178">
        <v>60</v>
      </c>
      <c r="J620" s="178">
        <v>41</v>
      </c>
      <c r="K620" s="178">
        <v>40</v>
      </c>
      <c r="L620" s="183"/>
      <c r="M620" s="184">
        <f t="shared" si="98"/>
        <v>15255</v>
      </c>
      <c r="N620" s="8"/>
      <c r="O620" s="8"/>
      <c r="P620" s="8"/>
      <c r="T620" s="7"/>
      <c r="U620" s="8"/>
      <c r="V620" s="8"/>
      <c r="W620" s="21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</row>
    <row r="621" spans="1:35" ht="17.25">
      <c r="A621" s="175">
        <v>44480</v>
      </c>
      <c r="B621" s="177">
        <v>36</v>
      </c>
      <c r="C621" s="200"/>
      <c r="D621" s="178">
        <v>774930061846</v>
      </c>
      <c r="E621" s="178" t="s">
        <v>464</v>
      </c>
      <c r="F621" s="178" t="s">
        <v>4</v>
      </c>
      <c r="G621" s="178">
        <v>27</v>
      </c>
      <c r="H621" s="180">
        <f t="shared" si="88"/>
        <v>26.55</v>
      </c>
      <c r="I621" s="178">
        <v>59</v>
      </c>
      <c r="J621" s="178">
        <v>50</v>
      </c>
      <c r="K621" s="178">
        <v>45</v>
      </c>
      <c r="L621" s="183"/>
      <c r="M621" s="184">
        <f t="shared" si="98"/>
        <v>15255</v>
      </c>
      <c r="N621" s="8"/>
      <c r="O621" s="8"/>
      <c r="P621" s="8"/>
      <c r="T621" s="7"/>
      <c r="U621" s="8"/>
      <c r="V621" s="8"/>
      <c r="W621" s="21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</row>
    <row r="622" spans="1:35" ht="17.25">
      <c r="A622" s="175">
        <v>44480</v>
      </c>
      <c r="B622" s="177">
        <v>37</v>
      </c>
      <c r="C622" s="200"/>
      <c r="D622" s="178">
        <v>774931660810</v>
      </c>
      <c r="E622" s="178" t="s">
        <v>465</v>
      </c>
      <c r="F622" s="178" t="s">
        <v>8</v>
      </c>
      <c r="G622" s="178">
        <v>25</v>
      </c>
      <c r="H622" s="180">
        <f t="shared" si="88"/>
        <v>19.404</v>
      </c>
      <c r="I622" s="178">
        <v>49</v>
      </c>
      <c r="J622" s="178">
        <v>45</v>
      </c>
      <c r="K622" s="178">
        <v>44</v>
      </c>
      <c r="L622" s="183"/>
      <c r="M622" s="184">
        <f t="shared" si="98"/>
        <v>14125</v>
      </c>
      <c r="N622" s="8"/>
      <c r="O622" s="8"/>
      <c r="P622" s="8"/>
      <c r="T622" s="7"/>
      <c r="U622" s="8"/>
      <c r="V622" s="8"/>
      <c r="W622" s="21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</row>
    <row r="623" spans="1:35" ht="17.25">
      <c r="A623" s="175">
        <v>44480</v>
      </c>
      <c r="B623" s="177">
        <v>38</v>
      </c>
      <c r="C623" s="200"/>
      <c r="D623" s="178">
        <v>774931796445</v>
      </c>
      <c r="E623" s="178" t="s">
        <v>466</v>
      </c>
      <c r="F623" s="178" t="s">
        <v>8</v>
      </c>
      <c r="G623" s="178">
        <v>17</v>
      </c>
      <c r="H623" s="180">
        <f t="shared" si="88"/>
        <v>14.8666</v>
      </c>
      <c r="I623" s="178">
        <v>41</v>
      </c>
      <c r="J623" s="178">
        <v>49</v>
      </c>
      <c r="K623" s="178">
        <v>37</v>
      </c>
      <c r="L623" s="219"/>
      <c r="M623" s="184">
        <f t="shared" ref="M623:M625" si="99">575*G623</f>
        <v>9775</v>
      </c>
      <c r="N623" s="8"/>
      <c r="O623" s="8"/>
      <c r="P623" s="8"/>
      <c r="T623" s="7"/>
      <c r="U623" s="8"/>
      <c r="V623" s="8"/>
      <c r="W623" s="21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</row>
    <row r="624" spans="1:35" ht="17.25">
      <c r="A624" s="204">
        <v>44482</v>
      </c>
      <c r="B624" s="205"/>
      <c r="C624" s="206"/>
      <c r="D624" s="136">
        <v>774943612134</v>
      </c>
      <c r="E624" s="136" t="s">
        <v>467</v>
      </c>
      <c r="F624" s="136" t="s">
        <v>8</v>
      </c>
      <c r="G624" s="136">
        <v>17</v>
      </c>
      <c r="H624" s="180">
        <f t="shared" si="88"/>
        <v>0</v>
      </c>
      <c r="I624" s="178"/>
      <c r="J624" s="178"/>
      <c r="K624" s="178"/>
      <c r="L624" s="219"/>
      <c r="M624" s="184">
        <f t="shared" si="99"/>
        <v>9775</v>
      </c>
      <c r="N624" s="8"/>
      <c r="O624" s="8"/>
      <c r="P624" s="8"/>
      <c r="T624" s="7"/>
      <c r="U624" s="8"/>
      <c r="V624" s="8"/>
      <c r="W624" s="21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</row>
    <row r="625" spans="1:35" ht="17.25">
      <c r="A625" s="175">
        <v>44480</v>
      </c>
      <c r="B625" s="177">
        <v>40</v>
      </c>
      <c r="C625" s="200" t="s">
        <v>352</v>
      </c>
      <c r="D625" s="178">
        <v>774931614030</v>
      </c>
      <c r="E625" s="178" t="s">
        <v>468</v>
      </c>
      <c r="F625" s="178" t="s">
        <v>8</v>
      </c>
      <c r="G625" s="178">
        <v>30</v>
      </c>
      <c r="H625" s="180">
        <f t="shared" si="88"/>
        <v>18.072800000000001</v>
      </c>
      <c r="I625" s="178">
        <v>58</v>
      </c>
      <c r="J625" s="178">
        <v>38</v>
      </c>
      <c r="K625" s="178">
        <v>41</v>
      </c>
      <c r="L625" s="219"/>
      <c r="M625" s="184">
        <f t="shared" si="99"/>
        <v>17250</v>
      </c>
      <c r="N625" s="8"/>
      <c r="O625" s="8"/>
      <c r="P625" s="8"/>
      <c r="T625" s="7"/>
      <c r="U625" s="8"/>
      <c r="V625" s="8"/>
      <c r="W625" s="21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</row>
    <row r="626" spans="1:35" ht="17.25">
      <c r="A626" s="175">
        <v>44480</v>
      </c>
      <c r="B626" s="177">
        <v>41</v>
      </c>
      <c r="C626" s="200"/>
      <c r="D626" s="178">
        <v>774931336482</v>
      </c>
      <c r="E626" s="178" t="s">
        <v>469</v>
      </c>
      <c r="F626" s="178" t="s">
        <v>4</v>
      </c>
      <c r="G626" s="178">
        <v>27</v>
      </c>
      <c r="H626" s="180">
        <f t="shared" si="88"/>
        <v>15.709199999999999</v>
      </c>
      <c r="I626" s="178">
        <v>53</v>
      </c>
      <c r="J626" s="178">
        <v>39</v>
      </c>
      <c r="K626" s="178">
        <v>38</v>
      </c>
      <c r="L626" s="183"/>
      <c r="M626" s="184">
        <f t="shared" ref="M626:M633" si="100">565*G626</f>
        <v>15255</v>
      </c>
      <c r="N626" s="8"/>
      <c r="O626" s="8"/>
      <c r="P626" s="8"/>
      <c r="T626" s="7"/>
      <c r="U626" s="8"/>
      <c r="V626" s="8"/>
      <c r="W626" s="21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</row>
    <row r="627" spans="1:35" ht="17.25">
      <c r="A627" s="175">
        <v>44480</v>
      </c>
      <c r="B627" s="177">
        <v>42</v>
      </c>
      <c r="C627" s="177"/>
      <c r="D627" s="178">
        <v>774932313146</v>
      </c>
      <c r="E627" s="178" t="s">
        <v>470</v>
      </c>
      <c r="F627" s="178" t="s">
        <v>4</v>
      </c>
      <c r="G627" s="178">
        <v>25</v>
      </c>
      <c r="H627" s="180">
        <f t="shared" si="88"/>
        <v>19.328399999999998</v>
      </c>
      <c r="I627" s="178">
        <v>39</v>
      </c>
      <c r="J627" s="178">
        <v>59</v>
      </c>
      <c r="K627" s="178">
        <v>42</v>
      </c>
      <c r="L627" s="183"/>
      <c r="M627" s="184">
        <f t="shared" si="100"/>
        <v>14125</v>
      </c>
      <c r="N627" s="8"/>
      <c r="O627" s="8"/>
      <c r="P627" s="8"/>
      <c r="T627" s="7"/>
      <c r="U627" s="8"/>
      <c r="V627" s="8"/>
      <c r="W627" s="21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</row>
    <row r="628" spans="1:35" ht="17.25">
      <c r="A628" s="175">
        <v>44480</v>
      </c>
      <c r="B628" s="177">
        <v>43</v>
      </c>
      <c r="C628" s="200" t="s">
        <v>15</v>
      </c>
      <c r="D628" s="178">
        <v>774931834509</v>
      </c>
      <c r="E628" s="178" t="s">
        <v>471</v>
      </c>
      <c r="F628" s="178" t="s">
        <v>4</v>
      </c>
      <c r="G628" s="178">
        <v>14</v>
      </c>
      <c r="H628" s="180">
        <f t="shared" si="88"/>
        <v>12.464</v>
      </c>
      <c r="I628" s="178">
        <v>40</v>
      </c>
      <c r="J628" s="178">
        <v>38</v>
      </c>
      <c r="K628" s="178">
        <v>41</v>
      </c>
      <c r="L628" s="219"/>
      <c r="M628" s="184">
        <f t="shared" ref="M628:M631" si="101">575*G628</f>
        <v>8050</v>
      </c>
      <c r="N628" s="8"/>
      <c r="O628" s="8"/>
      <c r="P628" s="8"/>
      <c r="T628" s="7"/>
      <c r="U628" s="8"/>
      <c r="V628" s="8"/>
      <c r="W628" s="21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</row>
    <row r="629" spans="1:35" ht="17.25">
      <c r="A629" s="175"/>
      <c r="B629" s="177"/>
      <c r="C629" s="200"/>
      <c r="D629" s="178"/>
      <c r="E629" s="178"/>
      <c r="F629" s="178"/>
      <c r="G629" s="178"/>
      <c r="H629" s="180"/>
      <c r="I629" s="178"/>
      <c r="J629" s="178"/>
      <c r="K629" s="178"/>
      <c r="L629" s="219"/>
      <c r="M629" s="184">
        <v>500</v>
      </c>
      <c r="N629" s="8"/>
      <c r="O629" s="8"/>
      <c r="P629" s="8"/>
      <c r="T629" s="7"/>
      <c r="U629" s="8"/>
      <c r="V629" s="8"/>
      <c r="W629" s="21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</row>
    <row r="630" spans="1:35" ht="17.25">
      <c r="A630" s="175">
        <v>44480</v>
      </c>
      <c r="B630" s="177">
        <v>44</v>
      </c>
      <c r="C630" s="177"/>
      <c r="D630" s="178">
        <v>774932365051</v>
      </c>
      <c r="E630" s="178" t="s">
        <v>472</v>
      </c>
      <c r="F630" s="178" t="s">
        <v>4</v>
      </c>
      <c r="G630" s="178">
        <v>22</v>
      </c>
      <c r="H630" s="180">
        <f t="shared" si="88"/>
        <v>21.287199999999999</v>
      </c>
      <c r="I630" s="178">
        <v>41</v>
      </c>
      <c r="J630" s="178">
        <v>59</v>
      </c>
      <c r="K630" s="178">
        <v>44</v>
      </c>
      <c r="L630" s="183"/>
      <c r="M630" s="184">
        <f t="shared" si="100"/>
        <v>12430</v>
      </c>
      <c r="N630" s="8"/>
      <c r="O630" s="8"/>
      <c r="P630" s="8"/>
      <c r="T630" s="7"/>
      <c r="U630" s="8"/>
      <c r="V630" s="8"/>
      <c r="W630" s="21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</row>
    <row r="631" spans="1:35" ht="17.25">
      <c r="A631" s="175">
        <v>44480</v>
      </c>
      <c r="B631" s="177">
        <v>45</v>
      </c>
      <c r="C631" s="200"/>
      <c r="D631" s="178">
        <v>774930007908</v>
      </c>
      <c r="E631" s="178" t="s">
        <v>473</v>
      </c>
      <c r="F631" s="178" t="s">
        <v>4</v>
      </c>
      <c r="G631" s="178">
        <v>11</v>
      </c>
      <c r="H631" s="180">
        <f t="shared" si="88"/>
        <v>10.92</v>
      </c>
      <c r="I631" s="178">
        <v>30</v>
      </c>
      <c r="J631" s="178">
        <v>52</v>
      </c>
      <c r="K631" s="178">
        <v>35</v>
      </c>
      <c r="L631" s="183"/>
      <c r="M631" s="184">
        <f t="shared" si="101"/>
        <v>6325</v>
      </c>
      <c r="N631" s="8"/>
      <c r="O631" s="8"/>
      <c r="P631" s="8"/>
      <c r="T631" s="7"/>
      <c r="U631" s="8"/>
      <c r="V631" s="8"/>
      <c r="W631" s="21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</row>
    <row r="632" spans="1:35" ht="17.25">
      <c r="A632" s="175">
        <v>44480</v>
      </c>
      <c r="B632" s="177">
        <v>46</v>
      </c>
      <c r="C632" s="177"/>
      <c r="D632" s="178">
        <v>774932384815</v>
      </c>
      <c r="E632" s="178" t="s">
        <v>474</v>
      </c>
      <c r="F632" s="178" t="s">
        <v>4</v>
      </c>
      <c r="G632" s="178">
        <v>23</v>
      </c>
      <c r="H632" s="180">
        <f t="shared" si="88"/>
        <v>16.581600000000002</v>
      </c>
      <c r="I632" s="178">
        <v>36</v>
      </c>
      <c r="J632" s="178">
        <v>49</v>
      </c>
      <c r="K632" s="178">
        <v>47</v>
      </c>
      <c r="L632" s="183"/>
      <c r="M632" s="184">
        <f t="shared" si="100"/>
        <v>12995</v>
      </c>
      <c r="N632" s="8"/>
      <c r="O632" s="8"/>
      <c r="P632" s="8"/>
      <c r="T632" s="7"/>
      <c r="U632" s="8"/>
      <c r="V632" s="8"/>
      <c r="W632" s="21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</row>
    <row r="633" spans="1:35" ht="17.25">
      <c r="A633" s="175">
        <v>44480</v>
      </c>
      <c r="B633" s="177">
        <v>47</v>
      </c>
      <c r="C633" s="200"/>
      <c r="D633" s="178">
        <v>774931731301</v>
      </c>
      <c r="E633" s="178" t="s">
        <v>475</v>
      </c>
      <c r="F633" s="178" t="s">
        <v>4</v>
      </c>
      <c r="G633" s="178">
        <v>26</v>
      </c>
      <c r="H633" s="180">
        <f t="shared" si="88"/>
        <v>19.007999999999999</v>
      </c>
      <c r="I633" s="178">
        <v>36</v>
      </c>
      <c r="J633" s="178">
        <v>48</v>
      </c>
      <c r="K633" s="178">
        <v>55</v>
      </c>
      <c r="L633" s="183"/>
      <c r="M633" s="184">
        <f t="shared" si="100"/>
        <v>14690</v>
      </c>
      <c r="N633" s="8"/>
      <c r="O633" s="8"/>
      <c r="P633" s="8"/>
      <c r="T633" s="7"/>
      <c r="U633" s="8"/>
      <c r="V633" s="8"/>
      <c r="W633" s="21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</row>
    <row r="634" spans="1:35" ht="17.25">
      <c r="A634" s="175">
        <v>44480</v>
      </c>
      <c r="B634" s="177">
        <v>48</v>
      </c>
      <c r="C634" s="200"/>
      <c r="D634" s="178">
        <v>774931754200</v>
      </c>
      <c r="E634" s="178" t="s">
        <v>475</v>
      </c>
      <c r="F634" s="178" t="s">
        <v>4</v>
      </c>
      <c r="G634" s="178">
        <v>19</v>
      </c>
      <c r="H634" s="180">
        <f t="shared" si="88"/>
        <v>15.744</v>
      </c>
      <c r="I634" s="178">
        <v>40</v>
      </c>
      <c r="J634" s="178">
        <v>41</v>
      </c>
      <c r="K634" s="178">
        <v>48</v>
      </c>
      <c r="L634" s="219"/>
      <c r="M634" s="184">
        <f t="shared" ref="M634:M636" si="102">575*G634</f>
        <v>10925</v>
      </c>
      <c r="N634" s="8"/>
      <c r="O634" s="8"/>
      <c r="P634" s="8"/>
      <c r="T634" s="7"/>
      <c r="U634" s="8"/>
      <c r="V634" s="8"/>
      <c r="W634" s="21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</row>
    <row r="635" spans="1:35" ht="17.25">
      <c r="A635" s="175">
        <v>44480</v>
      </c>
      <c r="B635" s="177">
        <v>49</v>
      </c>
      <c r="C635" s="200"/>
      <c r="D635" s="178">
        <v>774931556674</v>
      </c>
      <c r="E635" s="178" t="s">
        <v>476</v>
      </c>
      <c r="F635" s="178" t="s">
        <v>4</v>
      </c>
      <c r="G635" s="178">
        <v>13</v>
      </c>
      <c r="H635" s="180">
        <f t="shared" si="88"/>
        <v>12.4184</v>
      </c>
      <c r="I635" s="178">
        <v>43</v>
      </c>
      <c r="J635" s="178">
        <v>38</v>
      </c>
      <c r="K635" s="178">
        <v>38</v>
      </c>
      <c r="L635" s="219"/>
      <c r="M635" s="184">
        <f t="shared" si="102"/>
        <v>7475</v>
      </c>
      <c r="N635" s="8"/>
      <c r="O635" s="8"/>
      <c r="P635" s="8"/>
      <c r="T635" s="7"/>
      <c r="U635" s="8"/>
      <c r="V635" s="8"/>
      <c r="W635" s="21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</row>
    <row r="636" spans="1:35" ht="17.25">
      <c r="A636" s="175">
        <v>44480</v>
      </c>
      <c r="B636" s="177">
        <v>50</v>
      </c>
      <c r="C636" s="200"/>
      <c r="D636" s="178">
        <v>774931539958</v>
      </c>
      <c r="E636" s="178" t="s">
        <v>476</v>
      </c>
      <c r="F636" s="178" t="s">
        <v>4</v>
      </c>
      <c r="G636" s="178">
        <v>20</v>
      </c>
      <c r="H636" s="180">
        <f t="shared" si="88"/>
        <v>19.063199999999998</v>
      </c>
      <c r="I636" s="178">
        <v>39</v>
      </c>
      <c r="J636" s="178">
        <v>47</v>
      </c>
      <c r="K636" s="178">
        <v>52</v>
      </c>
      <c r="L636" s="219"/>
      <c r="M636" s="184">
        <f t="shared" si="102"/>
        <v>11500</v>
      </c>
      <c r="N636" s="8"/>
      <c r="O636" s="8"/>
      <c r="P636" s="8"/>
      <c r="T636" s="7"/>
      <c r="U636" s="8"/>
      <c r="V636" s="8"/>
      <c r="W636" s="21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</row>
    <row r="637" spans="1:35" ht="17.25">
      <c r="A637" s="175">
        <v>44480</v>
      </c>
      <c r="B637" s="177">
        <v>51</v>
      </c>
      <c r="C637" s="177"/>
      <c r="D637" s="178">
        <v>774932468010</v>
      </c>
      <c r="E637" s="178" t="s">
        <v>477</v>
      </c>
      <c r="F637" s="178" t="s">
        <v>4</v>
      </c>
      <c r="G637" s="178">
        <v>21</v>
      </c>
      <c r="H637" s="180">
        <f t="shared" si="88"/>
        <v>18.433399999999999</v>
      </c>
      <c r="I637" s="178">
        <v>53</v>
      </c>
      <c r="J637" s="178">
        <v>47</v>
      </c>
      <c r="K637" s="178">
        <v>37</v>
      </c>
      <c r="L637" s="183"/>
      <c r="M637" s="184">
        <f t="shared" ref="M637:M640" si="103">565*G637</f>
        <v>11865</v>
      </c>
      <c r="N637" s="8"/>
      <c r="O637" s="8"/>
      <c r="P637" s="8"/>
      <c r="T637" s="7"/>
      <c r="U637" s="8"/>
      <c r="V637" s="8"/>
      <c r="W637" s="21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</row>
    <row r="638" spans="1:35" ht="17.25">
      <c r="A638" s="175">
        <v>44480</v>
      </c>
      <c r="B638" s="177">
        <v>52</v>
      </c>
      <c r="C638" s="200"/>
      <c r="D638" s="178">
        <v>774932221818</v>
      </c>
      <c r="E638" s="178" t="s">
        <v>478</v>
      </c>
      <c r="F638" s="178" t="s">
        <v>4</v>
      </c>
      <c r="G638" s="178">
        <v>23</v>
      </c>
      <c r="H638" s="180">
        <f t="shared" si="88"/>
        <v>19.063199999999998</v>
      </c>
      <c r="I638" s="178">
        <v>47</v>
      </c>
      <c r="J638" s="178">
        <v>39</v>
      </c>
      <c r="K638" s="178">
        <v>52</v>
      </c>
      <c r="L638" s="183"/>
      <c r="M638" s="184">
        <f t="shared" si="103"/>
        <v>12995</v>
      </c>
      <c r="N638" s="8"/>
      <c r="O638" s="8"/>
      <c r="P638" s="8"/>
      <c r="T638" s="7"/>
      <c r="U638" s="8"/>
      <c r="V638" s="8"/>
      <c r="W638" s="21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</row>
    <row r="639" spans="1:35" ht="17.25">
      <c r="A639" s="175">
        <v>44480</v>
      </c>
      <c r="B639" s="177">
        <v>53</v>
      </c>
      <c r="C639" s="200"/>
      <c r="D639" s="178">
        <v>774931372024</v>
      </c>
      <c r="E639" s="178" t="s">
        <v>475</v>
      </c>
      <c r="F639" s="178" t="s">
        <v>4</v>
      </c>
      <c r="G639" s="178">
        <v>18</v>
      </c>
      <c r="H639" s="180">
        <f t="shared" si="88"/>
        <v>15.670199999999999</v>
      </c>
      <c r="I639" s="178">
        <v>39</v>
      </c>
      <c r="J639" s="178">
        <v>41</v>
      </c>
      <c r="K639" s="178">
        <v>49</v>
      </c>
      <c r="L639" s="219"/>
      <c r="M639" s="184">
        <f t="shared" ref="M639:M645" si="104">575*G639</f>
        <v>10350</v>
      </c>
      <c r="N639" s="8"/>
      <c r="O639" s="8"/>
      <c r="P639" s="8"/>
      <c r="T639" s="7"/>
      <c r="U639" s="8"/>
      <c r="V639" s="8"/>
      <c r="W639" s="21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</row>
    <row r="640" spans="1:35" ht="17.25">
      <c r="A640" s="175">
        <v>44480</v>
      </c>
      <c r="B640" s="177">
        <v>54</v>
      </c>
      <c r="C640" s="200"/>
      <c r="D640" s="178">
        <v>774932270779</v>
      </c>
      <c r="E640" s="178" t="s">
        <v>478</v>
      </c>
      <c r="F640" s="178" t="s">
        <v>4</v>
      </c>
      <c r="G640" s="178">
        <v>24</v>
      </c>
      <c r="H640" s="180">
        <f t="shared" si="88"/>
        <v>23.500800000000002</v>
      </c>
      <c r="I640" s="178">
        <v>51</v>
      </c>
      <c r="J640" s="178">
        <v>64</v>
      </c>
      <c r="K640" s="178">
        <v>36</v>
      </c>
      <c r="L640" s="183"/>
      <c r="M640" s="184">
        <f t="shared" si="103"/>
        <v>13560</v>
      </c>
      <c r="N640" s="8"/>
      <c r="O640" s="8"/>
      <c r="P640" s="8"/>
      <c r="T640" s="7"/>
      <c r="U640" s="8"/>
      <c r="V640" s="8"/>
      <c r="W640" s="21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</row>
    <row r="641" spans="1:35" ht="17.25">
      <c r="A641" s="175">
        <v>44480</v>
      </c>
      <c r="B641" s="177">
        <v>55</v>
      </c>
      <c r="C641" s="200"/>
      <c r="D641" s="178">
        <v>774931963107</v>
      </c>
      <c r="E641" s="178" t="s">
        <v>479</v>
      </c>
      <c r="F641" s="178" t="s">
        <v>4</v>
      </c>
      <c r="G641" s="178">
        <v>11</v>
      </c>
      <c r="H641" s="180">
        <f t="shared" si="88"/>
        <v>10.032</v>
      </c>
      <c r="I641" s="178">
        <v>33</v>
      </c>
      <c r="J641" s="178">
        <v>40</v>
      </c>
      <c r="K641" s="178">
        <v>38</v>
      </c>
      <c r="L641" s="219"/>
      <c r="M641" s="184">
        <f t="shared" si="104"/>
        <v>6325</v>
      </c>
      <c r="N641" s="8"/>
      <c r="O641" s="8"/>
      <c r="P641" s="8"/>
      <c r="T641" s="7"/>
      <c r="U641" s="8"/>
      <c r="V641" s="8"/>
      <c r="W641" s="21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</row>
    <row r="642" spans="1:35" ht="17.25">
      <c r="A642" s="204">
        <v>44487</v>
      </c>
      <c r="B642" s="205"/>
      <c r="C642" s="225"/>
      <c r="D642" s="136">
        <v>284979812767</v>
      </c>
      <c r="E642" s="136" t="s">
        <v>480</v>
      </c>
      <c r="F642" s="136" t="s">
        <v>4</v>
      </c>
      <c r="G642" s="136">
        <v>11</v>
      </c>
      <c r="H642" s="207">
        <v>9.5830000000000002</v>
      </c>
      <c r="I642" s="136">
        <v>37</v>
      </c>
      <c r="J642" s="136">
        <v>37</v>
      </c>
      <c r="K642" s="136">
        <v>35</v>
      </c>
      <c r="L642" s="219"/>
      <c r="M642" s="184">
        <f t="shared" si="104"/>
        <v>6325</v>
      </c>
      <c r="N642" s="8"/>
      <c r="O642" s="8"/>
      <c r="P642" s="8"/>
      <c r="T642" s="7"/>
      <c r="U642" s="8"/>
      <c r="V642" s="8"/>
      <c r="W642" s="21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</row>
    <row r="643" spans="1:35" ht="17.25">
      <c r="A643" s="175">
        <v>44480</v>
      </c>
      <c r="B643" s="177">
        <v>57</v>
      </c>
      <c r="C643" s="200"/>
      <c r="D643" s="178">
        <v>774931385697</v>
      </c>
      <c r="E643" s="178" t="s">
        <v>145</v>
      </c>
      <c r="F643" s="178" t="s">
        <v>4</v>
      </c>
      <c r="G643" s="178">
        <v>11</v>
      </c>
      <c r="H643" s="180">
        <f t="shared" si="88"/>
        <v>9.18</v>
      </c>
      <c r="I643" s="178">
        <v>34</v>
      </c>
      <c r="J643" s="178">
        <v>50</v>
      </c>
      <c r="K643" s="178">
        <v>27</v>
      </c>
      <c r="L643" s="219"/>
      <c r="M643" s="184">
        <f t="shared" si="104"/>
        <v>6325</v>
      </c>
      <c r="N643" s="8"/>
      <c r="O643" s="8"/>
      <c r="P643" s="8"/>
      <c r="T643" s="7"/>
      <c r="U643" s="8"/>
      <c r="V643" s="8"/>
      <c r="W643" s="21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</row>
    <row r="644" spans="1:35" ht="17.25">
      <c r="A644" s="175">
        <v>44480</v>
      </c>
      <c r="B644" s="177">
        <v>58</v>
      </c>
      <c r="C644" s="200"/>
      <c r="D644" s="178">
        <v>774930005478</v>
      </c>
      <c r="E644" s="178" t="s">
        <v>145</v>
      </c>
      <c r="F644" s="178" t="s">
        <v>4</v>
      </c>
      <c r="G644" s="178">
        <v>22</v>
      </c>
      <c r="H644" s="180">
        <f t="shared" si="88"/>
        <v>20.1782</v>
      </c>
      <c r="I644" s="178">
        <v>49</v>
      </c>
      <c r="J644" s="178">
        <v>71</v>
      </c>
      <c r="K644" s="178">
        <v>29</v>
      </c>
      <c r="L644" s="183"/>
      <c r="M644" s="184">
        <f t="shared" ref="M644:M651" si="105">565*G644</f>
        <v>12430</v>
      </c>
      <c r="N644" s="8"/>
      <c r="O644" s="8"/>
      <c r="P644" s="8"/>
      <c r="T644" s="7"/>
      <c r="U644" s="8"/>
      <c r="V644" s="8"/>
      <c r="W644" s="21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</row>
    <row r="645" spans="1:35" ht="17.25">
      <c r="A645" s="175">
        <v>44480</v>
      </c>
      <c r="B645" s="177">
        <v>59</v>
      </c>
      <c r="C645" s="200"/>
      <c r="D645" s="178">
        <v>774931596200</v>
      </c>
      <c r="E645" s="178" t="s">
        <v>481</v>
      </c>
      <c r="F645" s="178" t="s">
        <v>4</v>
      </c>
      <c r="G645" s="178">
        <v>19</v>
      </c>
      <c r="H645" s="180">
        <f t="shared" si="88"/>
        <v>18.072800000000001</v>
      </c>
      <c r="I645" s="178">
        <v>58</v>
      </c>
      <c r="J645" s="178">
        <v>38</v>
      </c>
      <c r="K645" s="178">
        <v>41</v>
      </c>
      <c r="L645" s="219"/>
      <c r="M645" s="184">
        <f t="shared" si="104"/>
        <v>10925</v>
      </c>
      <c r="N645" s="8"/>
      <c r="O645" s="8"/>
      <c r="P645" s="8"/>
      <c r="T645" s="7"/>
      <c r="U645" s="8"/>
      <c r="V645" s="8"/>
      <c r="W645" s="21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</row>
    <row r="646" spans="1:35" ht="17.25">
      <c r="A646" s="175">
        <v>44480</v>
      </c>
      <c r="B646" s="177">
        <v>60</v>
      </c>
      <c r="C646" s="200"/>
      <c r="D646" s="178">
        <v>774931941396</v>
      </c>
      <c r="E646" s="178" t="s">
        <v>482</v>
      </c>
      <c r="F646" s="178" t="s">
        <v>4</v>
      </c>
      <c r="G646" s="178">
        <v>30</v>
      </c>
      <c r="H646" s="180">
        <f t="shared" si="88"/>
        <v>24.44</v>
      </c>
      <c r="I646" s="178">
        <v>47</v>
      </c>
      <c r="J646" s="178">
        <v>65</v>
      </c>
      <c r="K646" s="178">
        <v>40</v>
      </c>
      <c r="L646" s="183"/>
      <c r="M646" s="184">
        <f t="shared" si="105"/>
        <v>16950</v>
      </c>
      <c r="N646" s="8"/>
      <c r="O646" s="8"/>
      <c r="P646" s="8"/>
      <c r="T646" s="7"/>
      <c r="U646" s="8"/>
      <c r="V646" s="8"/>
      <c r="W646" s="21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</row>
    <row r="647" spans="1:35" ht="17.25">
      <c r="A647" s="175">
        <v>44480</v>
      </c>
      <c r="B647" s="177">
        <v>61</v>
      </c>
      <c r="C647" s="200"/>
      <c r="D647" s="178">
        <v>774931575371</v>
      </c>
      <c r="E647" s="178" t="s">
        <v>483</v>
      </c>
      <c r="F647" s="178" t="s">
        <v>4</v>
      </c>
      <c r="G647" s="178">
        <v>21</v>
      </c>
      <c r="H647" s="180">
        <f t="shared" si="88"/>
        <v>19.488</v>
      </c>
      <c r="I647" s="178">
        <v>40</v>
      </c>
      <c r="J647" s="178">
        <v>42</v>
      </c>
      <c r="K647" s="178">
        <v>58</v>
      </c>
      <c r="L647" s="183"/>
      <c r="M647" s="184">
        <f t="shared" si="105"/>
        <v>11865</v>
      </c>
      <c r="N647" s="8"/>
      <c r="O647" s="8"/>
      <c r="P647" s="8"/>
      <c r="T647" s="7"/>
      <c r="U647" s="8"/>
      <c r="V647" s="8"/>
      <c r="W647" s="21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</row>
    <row r="648" spans="1:35" ht="17.25">
      <c r="A648" s="175">
        <v>44480</v>
      </c>
      <c r="B648" s="177">
        <v>62</v>
      </c>
      <c r="C648" s="200"/>
      <c r="D648" s="178">
        <v>774931632544</v>
      </c>
      <c r="E648" s="178" t="s">
        <v>484</v>
      </c>
      <c r="F648" s="178" t="s">
        <v>4</v>
      </c>
      <c r="G648" s="178">
        <v>17</v>
      </c>
      <c r="H648" s="180">
        <f t="shared" si="88"/>
        <v>15.0024</v>
      </c>
      <c r="I648" s="178">
        <v>42</v>
      </c>
      <c r="J648" s="178">
        <v>47</v>
      </c>
      <c r="K648" s="178">
        <v>38</v>
      </c>
      <c r="L648" s="219"/>
      <c r="M648" s="184">
        <f t="shared" ref="M648" si="106">575*G648</f>
        <v>9775</v>
      </c>
      <c r="N648" s="8"/>
      <c r="O648" s="8"/>
      <c r="P648" s="8"/>
      <c r="T648" s="7"/>
      <c r="U648" s="8"/>
      <c r="V648" s="8"/>
      <c r="W648" s="21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</row>
    <row r="649" spans="1:35" ht="17.25">
      <c r="A649" s="175">
        <v>44480</v>
      </c>
      <c r="B649" s="177">
        <v>63</v>
      </c>
      <c r="C649" s="200"/>
      <c r="D649" s="178">
        <v>774931759624</v>
      </c>
      <c r="E649" s="178" t="s">
        <v>485</v>
      </c>
      <c r="F649" s="178" t="s">
        <v>4</v>
      </c>
      <c r="G649" s="178">
        <v>23</v>
      </c>
      <c r="H649" s="180">
        <f t="shared" si="88"/>
        <v>19.352</v>
      </c>
      <c r="I649" s="178">
        <v>40</v>
      </c>
      <c r="J649" s="178">
        <v>59</v>
      </c>
      <c r="K649" s="178">
        <v>41</v>
      </c>
      <c r="L649" s="183"/>
      <c r="M649" s="184">
        <f t="shared" si="105"/>
        <v>12995</v>
      </c>
      <c r="N649" s="8"/>
      <c r="O649" s="8"/>
      <c r="P649" s="8"/>
      <c r="T649" s="7"/>
      <c r="U649" s="8"/>
      <c r="V649" s="8"/>
      <c r="W649" s="21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</row>
    <row r="650" spans="1:35" ht="17.25">
      <c r="A650" s="175">
        <v>44480</v>
      </c>
      <c r="B650" s="177">
        <v>64</v>
      </c>
      <c r="C650" s="200"/>
      <c r="D650" s="178" t="s">
        <v>486</v>
      </c>
      <c r="E650" s="178" t="s">
        <v>487</v>
      </c>
      <c r="F650" s="178" t="s">
        <v>35</v>
      </c>
      <c r="G650" s="178">
        <v>20</v>
      </c>
      <c r="H650" s="180">
        <f t="shared" si="88"/>
        <v>15.228</v>
      </c>
      <c r="I650" s="178">
        <v>60</v>
      </c>
      <c r="J650" s="178">
        <v>27</v>
      </c>
      <c r="K650" s="178">
        <v>47</v>
      </c>
      <c r="L650" s="219"/>
      <c r="M650" s="184">
        <f>580*G650</f>
        <v>11600</v>
      </c>
      <c r="N650" s="8"/>
      <c r="O650" s="8"/>
      <c r="P650" s="8"/>
      <c r="T650" s="7"/>
      <c r="U650" s="8"/>
      <c r="V650" s="8"/>
      <c r="W650" s="21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</row>
    <row r="651" spans="1:35" ht="17.25">
      <c r="A651" s="175">
        <v>44480</v>
      </c>
      <c r="B651" s="177">
        <v>65</v>
      </c>
      <c r="C651" s="200" t="s">
        <v>352</v>
      </c>
      <c r="D651" s="178">
        <v>774930067914</v>
      </c>
      <c r="E651" s="178" t="s">
        <v>488</v>
      </c>
      <c r="F651" s="178" t="s">
        <v>4</v>
      </c>
      <c r="G651" s="178">
        <v>29</v>
      </c>
      <c r="H651" s="180">
        <f t="shared" ref="H651" si="107">I651*J651*K651/5000</f>
        <v>21.542400000000001</v>
      </c>
      <c r="I651" s="178">
        <v>51</v>
      </c>
      <c r="J651" s="178">
        <v>66</v>
      </c>
      <c r="K651" s="178">
        <v>32</v>
      </c>
      <c r="L651" s="183"/>
      <c r="M651" s="184">
        <f t="shared" si="105"/>
        <v>16385</v>
      </c>
      <c r="N651" s="8"/>
      <c r="O651" s="8"/>
      <c r="P651" s="8"/>
      <c r="T651" s="7"/>
      <c r="U651" s="8"/>
      <c r="V651" s="8"/>
      <c r="W651" s="21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</row>
    <row r="652" spans="1:35">
      <c r="A652"/>
      <c r="B652"/>
      <c r="C652"/>
      <c r="D652"/>
      <c r="E652"/>
      <c r="F652"/>
      <c r="G652"/>
      <c r="H652"/>
      <c r="I652"/>
      <c r="J652"/>
      <c r="K652"/>
      <c r="L652"/>
      <c r="M652" s="226"/>
      <c r="N652" s="8"/>
      <c r="O652" s="8"/>
      <c r="P652" s="8"/>
      <c r="T652" s="7"/>
      <c r="U652" s="8"/>
      <c r="V652" s="8"/>
      <c r="W652" s="21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</row>
    <row r="653" spans="1:35" ht="17.25">
      <c r="A653" s="187"/>
      <c r="B653" s="217"/>
      <c r="C653" s="169"/>
      <c r="D653" s="41"/>
      <c r="E653" s="41"/>
      <c r="F653" s="41"/>
      <c r="G653" s="41"/>
      <c r="H653" s="171"/>
      <c r="I653" s="41"/>
      <c r="J653" s="41"/>
      <c r="K653" s="41"/>
      <c r="L653" s="45"/>
      <c r="M653" s="44">
        <f>SUM(M583:M652)</f>
        <v>772820</v>
      </c>
      <c r="N653" s="45"/>
      <c r="O653" s="45"/>
      <c r="P653" s="45"/>
      <c r="Q653" s="45"/>
      <c r="R653" s="45"/>
      <c r="S653" s="45"/>
      <c r="T653" s="7">
        <v>772820</v>
      </c>
      <c r="U653" s="45"/>
      <c r="V653" s="45"/>
      <c r="W653" s="227">
        <v>772820</v>
      </c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</row>
    <row r="654" spans="1:35" ht="17.25">
      <c r="A654" s="213"/>
      <c r="B654" s="214"/>
      <c r="C654" s="206"/>
      <c r="D654" s="136"/>
      <c r="E654" s="136"/>
      <c r="F654" s="136"/>
      <c r="G654" s="136"/>
      <c r="H654" s="207"/>
      <c r="I654" s="136"/>
      <c r="J654" s="136"/>
      <c r="K654" s="136"/>
      <c r="L654" s="8"/>
      <c r="M654" s="49"/>
      <c r="N654" s="8"/>
      <c r="O654" s="8"/>
      <c r="P654" s="8"/>
      <c r="T654" s="7"/>
      <c r="U654" s="8"/>
      <c r="V654" s="8"/>
      <c r="W654" s="21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</row>
    <row r="655" spans="1:35" ht="17.25">
      <c r="A655" s="175">
        <v>44481</v>
      </c>
      <c r="B655" s="177">
        <v>1</v>
      </c>
      <c r="C655" s="177"/>
      <c r="D655" s="178">
        <v>774943700730</v>
      </c>
      <c r="E655" s="178" t="s">
        <v>489</v>
      </c>
      <c r="F655" s="178" t="s">
        <v>4</v>
      </c>
      <c r="G655" s="178">
        <v>24</v>
      </c>
      <c r="H655" s="180">
        <f t="shared" ref="H655:H698" si="108">I655*J655*K655/5000</f>
        <v>21.508600000000001</v>
      </c>
      <c r="I655" s="178">
        <v>41</v>
      </c>
      <c r="J655" s="178">
        <v>43</v>
      </c>
      <c r="K655" s="178">
        <v>61</v>
      </c>
      <c r="L655" s="183"/>
      <c r="M655" s="184">
        <f t="shared" ref="M655:M658" si="109">565*G655</f>
        <v>13560</v>
      </c>
      <c r="N655" s="8"/>
      <c r="O655" s="8"/>
      <c r="P655" s="8"/>
      <c r="T655" s="7"/>
      <c r="U655" s="8"/>
      <c r="V655" s="8"/>
      <c r="W655" s="21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</row>
    <row r="656" spans="1:35" ht="17.25">
      <c r="A656" s="175">
        <v>44481</v>
      </c>
      <c r="B656" s="177">
        <v>2</v>
      </c>
      <c r="C656" s="177"/>
      <c r="D656" s="178">
        <v>774944058916</v>
      </c>
      <c r="E656" s="178" t="s">
        <v>490</v>
      </c>
      <c r="F656" s="178" t="s">
        <v>4</v>
      </c>
      <c r="G656" s="178">
        <v>22</v>
      </c>
      <c r="H656" s="180">
        <f t="shared" si="108"/>
        <v>19.975200000000001</v>
      </c>
      <c r="I656" s="178">
        <v>41</v>
      </c>
      <c r="J656" s="178">
        <v>58</v>
      </c>
      <c r="K656" s="178">
        <v>42</v>
      </c>
      <c r="L656" s="183"/>
      <c r="M656" s="184">
        <f t="shared" si="109"/>
        <v>12430</v>
      </c>
      <c r="N656" s="8"/>
      <c r="O656" s="8"/>
      <c r="P656" s="8"/>
      <c r="T656" s="7"/>
      <c r="U656" s="8"/>
      <c r="V656" s="8"/>
      <c r="W656" s="21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</row>
    <row r="657" spans="1:35" ht="17.25">
      <c r="A657" s="175">
        <v>44481</v>
      </c>
      <c r="B657" s="177">
        <v>3</v>
      </c>
      <c r="C657" s="177"/>
      <c r="D657" s="178">
        <v>774943993239</v>
      </c>
      <c r="E657" s="178" t="s">
        <v>491</v>
      </c>
      <c r="F657" s="178" t="s">
        <v>4</v>
      </c>
      <c r="G657" s="178">
        <v>23</v>
      </c>
      <c r="H657" s="180">
        <f t="shared" si="108"/>
        <v>20.384</v>
      </c>
      <c r="I657" s="178">
        <v>52</v>
      </c>
      <c r="J657" s="178">
        <v>56</v>
      </c>
      <c r="K657" s="178">
        <v>35</v>
      </c>
      <c r="L657" s="183"/>
      <c r="M657" s="184">
        <f t="shared" si="109"/>
        <v>12995</v>
      </c>
      <c r="N657" s="8"/>
      <c r="O657" s="8"/>
      <c r="P657" s="8"/>
      <c r="T657" s="7"/>
      <c r="U657" s="8"/>
      <c r="V657" s="8"/>
      <c r="W657" s="21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</row>
    <row r="658" spans="1:35" ht="17.25">
      <c r="A658" s="175">
        <v>44481</v>
      </c>
      <c r="B658" s="177">
        <v>4</v>
      </c>
      <c r="C658" s="177"/>
      <c r="D658" s="178">
        <v>774943954985</v>
      </c>
      <c r="E658" s="178" t="s">
        <v>492</v>
      </c>
      <c r="F658" s="178" t="s">
        <v>4</v>
      </c>
      <c r="G658" s="178">
        <v>21</v>
      </c>
      <c r="H658" s="180">
        <f t="shared" si="108"/>
        <v>20.450800000000001</v>
      </c>
      <c r="I658" s="178">
        <v>41</v>
      </c>
      <c r="J658" s="178">
        <v>58</v>
      </c>
      <c r="K658" s="178">
        <v>43</v>
      </c>
      <c r="L658" s="183"/>
      <c r="M658" s="184">
        <f t="shared" si="109"/>
        <v>11865</v>
      </c>
      <c r="N658" s="8"/>
      <c r="O658" s="8"/>
      <c r="P658" s="8"/>
      <c r="T658" s="7"/>
      <c r="U658" s="8"/>
      <c r="V658" s="8"/>
      <c r="W658" s="21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</row>
    <row r="659" spans="1:35" ht="17.25">
      <c r="A659" s="175">
        <v>44481</v>
      </c>
      <c r="B659" s="177">
        <v>5</v>
      </c>
      <c r="C659" s="200"/>
      <c r="D659" s="178">
        <v>774933140677</v>
      </c>
      <c r="E659" s="178" t="s">
        <v>491</v>
      </c>
      <c r="F659" s="178" t="s">
        <v>4</v>
      </c>
      <c r="G659" s="178">
        <v>13</v>
      </c>
      <c r="H659" s="180">
        <f t="shared" si="108"/>
        <v>11.9712</v>
      </c>
      <c r="I659" s="178">
        <v>43</v>
      </c>
      <c r="J659" s="178">
        <v>48</v>
      </c>
      <c r="K659" s="178">
        <v>29</v>
      </c>
      <c r="L659" s="183"/>
      <c r="M659" s="184">
        <f t="shared" ref="M659:M660" si="110">575*G659</f>
        <v>7475</v>
      </c>
      <c r="N659" s="8"/>
      <c r="O659" s="8"/>
      <c r="P659" s="8"/>
      <c r="T659" s="7"/>
      <c r="U659" s="8"/>
      <c r="V659" s="8"/>
      <c r="W659" s="21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</row>
    <row r="660" spans="1:35" ht="17.25">
      <c r="A660" s="175">
        <v>44481</v>
      </c>
      <c r="B660" s="177">
        <v>6</v>
      </c>
      <c r="C660" s="177"/>
      <c r="D660" s="178">
        <v>774943673710</v>
      </c>
      <c r="E660" s="178" t="s">
        <v>474</v>
      </c>
      <c r="F660" s="178" t="s">
        <v>4</v>
      </c>
      <c r="G660" s="178">
        <v>18</v>
      </c>
      <c r="H660" s="180">
        <f t="shared" si="108"/>
        <v>14</v>
      </c>
      <c r="I660" s="178">
        <v>50</v>
      </c>
      <c r="J660" s="178">
        <v>40</v>
      </c>
      <c r="K660" s="178">
        <v>35</v>
      </c>
      <c r="L660" s="183"/>
      <c r="M660" s="184">
        <f t="shared" si="110"/>
        <v>10350</v>
      </c>
      <c r="N660" s="8"/>
      <c r="O660" s="8"/>
      <c r="P660" s="8"/>
      <c r="T660" s="7"/>
      <c r="U660" s="8"/>
      <c r="V660" s="8"/>
      <c r="W660" s="21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</row>
    <row r="661" spans="1:35" ht="17.25">
      <c r="A661" s="175">
        <v>44481</v>
      </c>
      <c r="B661" s="177">
        <v>7</v>
      </c>
      <c r="C661" s="177"/>
      <c r="D661" s="178">
        <v>774943622915</v>
      </c>
      <c r="E661" s="178" t="s">
        <v>493</v>
      </c>
      <c r="F661" s="178" t="s">
        <v>4</v>
      </c>
      <c r="G661" s="178">
        <v>21</v>
      </c>
      <c r="H661" s="180">
        <f t="shared" si="108"/>
        <v>16.32</v>
      </c>
      <c r="I661" s="178">
        <v>40</v>
      </c>
      <c r="J661" s="178">
        <v>68</v>
      </c>
      <c r="K661" s="178">
        <v>30</v>
      </c>
      <c r="L661" s="183"/>
      <c r="M661" s="184">
        <f t="shared" ref="M661:M662" si="111">565*G661</f>
        <v>11865</v>
      </c>
      <c r="N661" s="8"/>
      <c r="O661" s="8"/>
      <c r="P661" s="8"/>
      <c r="T661" s="7"/>
      <c r="U661" s="8"/>
      <c r="V661" s="8"/>
      <c r="W661" s="21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</row>
    <row r="662" spans="1:35" ht="17.25">
      <c r="A662" s="175">
        <v>44481</v>
      </c>
      <c r="B662" s="177">
        <v>8</v>
      </c>
      <c r="C662" s="200"/>
      <c r="D662" s="178">
        <v>774933306151</v>
      </c>
      <c r="E662" s="178" t="s">
        <v>494</v>
      </c>
      <c r="F662" s="178" t="s">
        <v>4</v>
      </c>
      <c r="G662" s="178">
        <v>27</v>
      </c>
      <c r="H662" s="180">
        <f t="shared" si="108"/>
        <v>16.829999999999998</v>
      </c>
      <c r="I662" s="178">
        <v>51</v>
      </c>
      <c r="J662" s="178">
        <v>55</v>
      </c>
      <c r="K662" s="178">
        <v>30</v>
      </c>
      <c r="L662" s="183"/>
      <c r="M662" s="184">
        <f t="shared" si="111"/>
        <v>15255</v>
      </c>
      <c r="N662" s="8"/>
      <c r="O662" s="8"/>
      <c r="P662" s="8"/>
      <c r="T662" s="7"/>
      <c r="U662" s="8"/>
      <c r="V662" s="8"/>
      <c r="W662" s="21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</row>
    <row r="663" spans="1:35" ht="17.25">
      <c r="A663" s="175">
        <v>44481</v>
      </c>
      <c r="B663" s="177">
        <v>9</v>
      </c>
      <c r="C663" s="177"/>
      <c r="D663" s="178">
        <v>774943893512</v>
      </c>
      <c r="E663" s="178" t="s">
        <v>495</v>
      </c>
      <c r="F663" s="178" t="s">
        <v>8</v>
      </c>
      <c r="G663" s="178">
        <v>18</v>
      </c>
      <c r="H663" s="180">
        <f t="shared" si="108"/>
        <v>17.135999999999999</v>
      </c>
      <c r="I663" s="178">
        <v>40</v>
      </c>
      <c r="J663" s="178">
        <v>63</v>
      </c>
      <c r="K663" s="178">
        <v>34</v>
      </c>
      <c r="L663" s="183"/>
      <c r="M663" s="184">
        <f t="shared" ref="M663:M669" si="112">575*G663</f>
        <v>10350</v>
      </c>
      <c r="N663" s="8"/>
      <c r="O663" s="8"/>
      <c r="P663" s="8"/>
      <c r="T663" s="7"/>
      <c r="U663" s="8"/>
      <c r="V663" s="8"/>
      <c r="W663" s="21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</row>
    <row r="664" spans="1:35" ht="17.25">
      <c r="A664" s="175">
        <v>44481</v>
      </c>
      <c r="B664" s="177">
        <v>10</v>
      </c>
      <c r="C664" s="200" t="s">
        <v>352</v>
      </c>
      <c r="D664" s="178">
        <v>774943648249</v>
      </c>
      <c r="E664" s="178" t="s">
        <v>496</v>
      </c>
      <c r="F664" s="178" t="s">
        <v>4</v>
      </c>
      <c r="G664" s="178">
        <v>20</v>
      </c>
      <c r="H664" s="180">
        <f t="shared" si="108"/>
        <v>18.291</v>
      </c>
      <c r="I664" s="178">
        <v>67</v>
      </c>
      <c r="J664" s="178">
        <v>39</v>
      </c>
      <c r="K664" s="178">
        <v>35</v>
      </c>
      <c r="L664" s="183"/>
      <c r="M664" s="184">
        <f t="shared" si="112"/>
        <v>11500</v>
      </c>
      <c r="N664" s="8"/>
      <c r="O664" s="8"/>
      <c r="P664" s="8"/>
      <c r="T664" s="7"/>
      <c r="U664" s="8"/>
      <c r="V664" s="8"/>
      <c r="W664" s="21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</row>
    <row r="665" spans="1:35" ht="17.25">
      <c r="A665" s="175">
        <v>44481</v>
      </c>
      <c r="B665" s="177">
        <v>11</v>
      </c>
      <c r="C665" s="200" t="s">
        <v>352</v>
      </c>
      <c r="D665" s="178">
        <v>774933196544</v>
      </c>
      <c r="E665" s="178" t="s">
        <v>497</v>
      </c>
      <c r="F665" s="178" t="s">
        <v>4</v>
      </c>
      <c r="G665" s="178">
        <v>17</v>
      </c>
      <c r="H665" s="180">
        <f t="shared" si="108"/>
        <v>13.586399999999999</v>
      </c>
      <c r="I665" s="178">
        <v>37</v>
      </c>
      <c r="J665" s="178">
        <v>51</v>
      </c>
      <c r="K665" s="178">
        <v>36</v>
      </c>
      <c r="L665" s="183"/>
      <c r="M665" s="184">
        <f t="shared" si="112"/>
        <v>9775</v>
      </c>
      <c r="N665" s="8"/>
      <c r="O665" s="8"/>
      <c r="P665" s="8"/>
      <c r="T665" s="7"/>
      <c r="U665" s="8"/>
      <c r="V665" s="8"/>
      <c r="W665" s="21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</row>
    <row r="666" spans="1:35" ht="17.25">
      <c r="A666" s="175">
        <v>44481</v>
      </c>
      <c r="B666" s="177">
        <v>12</v>
      </c>
      <c r="C666" s="200" t="s">
        <v>352</v>
      </c>
      <c r="D666" s="178">
        <v>774933253316</v>
      </c>
      <c r="E666" s="178" t="s">
        <v>497</v>
      </c>
      <c r="F666" s="178" t="s">
        <v>4</v>
      </c>
      <c r="G666" s="178">
        <v>14</v>
      </c>
      <c r="H666" s="180">
        <f t="shared" si="108"/>
        <v>11.321999999999999</v>
      </c>
      <c r="I666" s="178">
        <v>51</v>
      </c>
      <c r="J666" s="178">
        <v>37</v>
      </c>
      <c r="K666" s="178">
        <v>30</v>
      </c>
      <c r="L666" s="183"/>
      <c r="M666" s="184">
        <f t="shared" si="112"/>
        <v>8050</v>
      </c>
      <c r="N666" s="8"/>
      <c r="O666" s="8"/>
      <c r="P666" s="8"/>
      <c r="T666" s="7"/>
      <c r="U666" s="8"/>
      <c r="V666" s="8"/>
      <c r="W666" s="21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</row>
    <row r="667" spans="1:35" ht="17.25">
      <c r="A667" s="175">
        <v>44481</v>
      </c>
      <c r="B667" s="177">
        <v>13</v>
      </c>
      <c r="C667" s="200"/>
      <c r="D667" s="178">
        <v>774957882691</v>
      </c>
      <c r="E667" s="178" t="s">
        <v>498</v>
      </c>
      <c r="F667" s="178" t="s">
        <v>8</v>
      </c>
      <c r="G667" s="178">
        <v>14</v>
      </c>
      <c r="H667" s="180">
        <f t="shared" si="108"/>
        <v>10.101000000000001</v>
      </c>
      <c r="I667" s="178">
        <v>39</v>
      </c>
      <c r="J667" s="178">
        <v>37</v>
      </c>
      <c r="K667" s="178">
        <v>35</v>
      </c>
      <c r="L667" s="183"/>
      <c r="M667" s="184">
        <f t="shared" si="112"/>
        <v>8050</v>
      </c>
      <c r="N667" s="8"/>
      <c r="O667" s="8"/>
      <c r="P667" s="8"/>
      <c r="T667" s="7"/>
      <c r="U667" s="8"/>
      <c r="V667" s="8"/>
      <c r="W667" s="21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</row>
    <row r="668" spans="1:35" ht="17.25">
      <c r="A668" s="175">
        <v>44481</v>
      </c>
      <c r="B668" s="177">
        <v>14</v>
      </c>
      <c r="C668" s="200"/>
      <c r="D668" s="178">
        <v>774932883396</v>
      </c>
      <c r="E668" s="178" t="s">
        <v>499</v>
      </c>
      <c r="F668" s="178" t="s">
        <v>4</v>
      </c>
      <c r="G668" s="178">
        <v>23</v>
      </c>
      <c r="H668" s="180">
        <f t="shared" si="108"/>
        <v>22.729199999999999</v>
      </c>
      <c r="I668" s="178">
        <v>62</v>
      </c>
      <c r="J668" s="178">
        <v>47</v>
      </c>
      <c r="K668" s="178">
        <v>39</v>
      </c>
      <c r="L668" s="183"/>
      <c r="M668" s="184">
        <f t="shared" ref="M668:M671" si="113">565*G668</f>
        <v>12995</v>
      </c>
      <c r="N668" s="8"/>
      <c r="O668" s="8"/>
      <c r="P668" s="8"/>
      <c r="T668" s="7"/>
      <c r="U668" s="8"/>
      <c r="V668" s="8"/>
      <c r="W668" s="21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</row>
    <row r="669" spans="1:35" ht="17.25">
      <c r="A669" s="175">
        <v>44481</v>
      </c>
      <c r="B669" s="177">
        <v>15</v>
      </c>
      <c r="C669" s="200"/>
      <c r="D669" s="178">
        <v>774932098000</v>
      </c>
      <c r="E669" s="178" t="s">
        <v>500</v>
      </c>
      <c r="F669" s="178" t="s">
        <v>4</v>
      </c>
      <c r="G669" s="178">
        <v>14</v>
      </c>
      <c r="H669" s="180">
        <f t="shared" si="108"/>
        <v>11.9474</v>
      </c>
      <c r="I669" s="178">
        <v>41</v>
      </c>
      <c r="J669" s="178">
        <v>47</v>
      </c>
      <c r="K669" s="178">
        <v>31</v>
      </c>
      <c r="L669" s="183"/>
      <c r="M669" s="184">
        <f t="shared" si="112"/>
        <v>8050</v>
      </c>
      <c r="N669" s="8"/>
      <c r="O669" s="8"/>
      <c r="P669" s="8"/>
      <c r="T669" s="7"/>
      <c r="U669" s="8"/>
      <c r="V669" s="8"/>
      <c r="W669" s="21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</row>
    <row r="670" spans="1:35" ht="17.25">
      <c r="A670" s="175">
        <v>44481</v>
      </c>
      <c r="B670" s="177">
        <v>16</v>
      </c>
      <c r="C670" s="200"/>
      <c r="D670" s="178">
        <v>774943866004</v>
      </c>
      <c r="E670" s="178" t="s">
        <v>501</v>
      </c>
      <c r="F670" s="178" t="s">
        <v>4</v>
      </c>
      <c r="G670" s="178">
        <v>22</v>
      </c>
      <c r="H670" s="180">
        <f t="shared" si="108"/>
        <v>20.295999999999999</v>
      </c>
      <c r="I670" s="178">
        <v>40</v>
      </c>
      <c r="J670" s="178">
        <v>43</v>
      </c>
      <c r="K670" s="178">
        <v>59</v>
      </c>
      <c r="L670" s="183"/>
      <c r="M670" s="184">
        <f t="shared" si="113"/>
        <v>12430</v>
      </c>
      <c r="N670" s="8"/>
      <c r="O670" s="8"/>
      <c r="P670" s="8"/>
      <c r="T670" s="7"/>
      <c r="U670" s="8"/>
      <c r="V670" s="8"/>
      <c r="W670" s="21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</row>
    <row r="671" spans="1:35" ht="17.25">
      <c r="A671" s="175">
        <v>44481</v>
      </c>
      <c r="B671" s="177">
        <v>17</v>
      </c>
      <c r="C671" s="200"/>
      <c r="D671" s="178">
        <v>774933762851</v>
      </c>
      <c r="E671" s="178" t="s">
        <v>398</v>
      </c>
      <c r="F671" s="178" t="s">
        <v>4</v>
      </c>
      <c r="G671" s="178">
        <v>23</v>
      </c>
      <c r="H671" s="180">
        <f t="shared" si="108"/>
        <v>21.402000000000001</v>
      </c>
      <c r="I671" s="178">
        <v>41</v>
      </c>
      <c r="J671" s="178">
        <v>58</v>
      </c>
      <c r="K671" s="178">
        <v>45</v>
      </c>
      <c r="L671" s="183"/>
      <c r="M671" s="184">
        <f t="shared" si="113"/>
        <v>12995</v>
      </c>
      <c r="N671" s="8"/>
      <c r="O671" s="8"/>
      <c r="P671" s="8"/>
      <c r="T671" s="7"/>
      <c r="U671" s="8"/>
      <c r="V671" s="8"/>
      <c r="W671" s="21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</row>
    <row r="672" spans="1:35" ht="17.25">
      <c r="A672" s="175">
        <v>44481</v>
      </c>
      <c r="B672" s="177">
        <v>18</v>
      </c>
      <c r="C672" s="200"/>
      <c r="D672" s="178">
        <v>774933901970</v>
      </c>
      <c r="E672" s="178" t="s">
        <v>502</v>
      </c>
      <c r="F672" s="178" t="s">
        <v>4</v>
      </c>
      <c r="G672" s="178">
        <v>16</v>
      </c>
      <c r="H672" s="180">
        <f t="shared" si="108"/>
        <v>14.5512</v>
      </c>
      <c r="I672" s="178">
        <v>43</v>
      </c>
      <c r="J672" s="178">
        <v>47</v>
      </c>
      <c r="K672" s="178">
        <v>36</v>
      </c>
      <c r="L672" s="183"/>
      <c r="M672" s="184">
        <f t="shared" ref="M672" si="114">575*G672</f>
        <v>9200</v>
      </c>
      <c r="N672" s="8"/>
      <c r="O672" s="8"/>
      <c r="P672" s="8"/>
      <c r="T672" s="7"/>
      <c r="U672" s="8"/>
      <c r="V672" s="8"/>
      <c r="W672" s="21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</row>
    <row r="673" spans="1:35" ht="17.25">
      <c r="A673" s="175">
        <v>44481</v>
      </c>
      <c r="B673" s="177">
        <v>19</v>
      </c>
      <c r="C673" s="200"/>
      <c r="D673" s="178">
        <v>774933507083</v>
      </c>
      <c r="E673" s="178" t="s">
        <v>503</v>
      </c>
      <c r="F673" s="178" t="s">
        <v>4</v>
      </c>
      <c r="G673" s="178">
        <v>26</v>
      </c>
      <c r="H673" s="180">
        <f t="shared" si="108"/>
        <v>11.529199999999999</v>
      </c>
      <c r="I673" s="178">
        <v>41</v>
      </c>
      <c r="J673" s="178">
        <v>38</v>
      </c>
      <c r="K673" s="178">
        <v>37</v>
      </c>
      <c r="L673" s="183"/>
      <c r="M673" s="184">
        <f t="shared" ref="M673:M679" si="115">565*G673</f>
        <v>14690</v>
      </c>
      <c r="N673" s="8"/>
      <c r="O673" s="8"/>
      <c r="P673" s="8"/>
      <c r="T673" s="7"/>
      <c r="U673" s="8"/>
      <c r="V673" s="8"/>
      <c r="W673" s="21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</row>
    <row r="674" spans="1:35" ht="17.25">
      <c r="A674" s="175">
        <v>44481</v>
      </c>
      <c r="B674" s="177">
        <v>20</v>
      </c>
      <c r="C674" s="200"/>
      <c r="D674" s="178">
        <v>774931831750</v>
      </c>
      <c r="E674" s="178" t="s">
        <v>504</v>
      </c>
      <c r="F674" s="178" t="s">
        <v>4</v>
      </c>
      <c r="G674" s="178">
        <v>26</v>
      </c>
      <c r="H674" s="180">
        <f t="shared" si="108"/>
        <v>24.897600000000001</v>
      </c>
      <c r="I674" s="178">
        <v>52</v>
      </c>
      <c r="J674" s="178">
        <v>57</v>
      </c>
      <c r="K674" s="178">
        <v>42</v>
      </c>
      <c r="L674" s="183"/>
      <c r="M674" s="184">
        <f t="shared" si="115"/>
        <v>14690</v>
      </c>
      <c r="N674" s="8"/>
      <c r="O674" s="8"/>
      <c r="P674" s="8"/>
      <c r="T674" s="7"/>
      <c r="U674" s="8"/>
      <c r="V674" s="8"/>
      <c r="W674" s="21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</row>
    <row r="675" spans="1:35" ht="17.25">
      <c r="A675" s="175">
        <v>44481</v>
      </c>
      <c r="B675" s="177">
        <v>21</v>
      </c>
      <c r="C675" s="200" t="s">
        <v>15</v>
      </c>
      <c r="D675" s="178">
        <v>774932463051</v>
      </c>
      <c r="E675" s="178" t="s">
        <v>505</v>
      </c>
      <c r="F675" s="178" t="s">
        <v>4</v>
      </c>
      <c r="G675" s="178">
        <v>31</v>
      </c>
      <c r="H675" s="180">
        <f t="shared" si="108"/>
        <v>30.855</v>
      </c>
      <c r="I675" s="178">
        <v>51</v>
      </c>
      <c r="J675" s="178">
        <v>55</v>
      </c>
      <c r="K675" s="178">
        <v>55</v>
      </c>
      <c r="L675" s="183"/>
      <c r="M675" s="184">
        <f t="shared" si="115"/>
        <v>17515</v>
      </c>
      <c r="N675" s="8"/>
      <c r="O675" s="8"/>
      <c r="P675" s="8"/>
      <c r="T675" s="7"/>
      <c r="U675" s="8"/>
      <c r="V675" s="8"/>
      <c r="W675" s="21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</row>
    <row r="676" spans="1:35" ht="17.25">
      <c r="A676" s="175"/>
      <c r="B676" s="177"/>
      <c r="C676" s="200"/>
      <c r="D676" s="178"/>
      <c r="E676" s="178"/>
      <c r="F676" s="178"/>
      <c r="G676" s="178"/>
      <c r="H676" s="180"/>
      <c r="I676" s="178"/>
      <c r="J676" s="178"/>
      <c r="K676" s="178"/>
      <c r="L676" s="183"/>
      <c r="M676" s="184">
        <v>500</v>
      </c>
      <c r="N676" s="8"/>
      <c r="O676" s="8"/>
      <c r="P676" s="8"/>
      <c r="T676" s="7"/>
      <c r="U676" s="8"/>
      <c r="V676" s="8"/>
      <c r="W676" s="21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</row>
    <row r="677" spans="1:35" ht="17.25">
      <c r="A677" s="175">
        <v>44481</v>
      </c>
      <c r="B677" s="177">
        <v>22</v>
      </c>
      <c r="C677" s="200"/>
      <c r="D677" s="178">
        <v>774933606653</v>
      </c>
      <c r="E677" s="178" t="s">
        <v>506</v>
      </c>
      <c r="F677" s="178" t="s">
        <v>4</v>
      </c>
      <c r="G677" s="178">
        <v>26</v>
      </c>
      <c r="H677" s="180">
        <f t="shared" si="108"/>
        <v>25.239599999999999</v>
      </c>
      <c r="I677" s="178">
        <v>54</v>
      </c>
      <c r="J677" s="178">
        <v>57</v>
      </c>
      <c r="K677" s="178">
        <v>41</v>
      </c>
      <c r="L677" s="183"/>
      <c r="M677" s="184">
        <f t="shared" si="115"/>
        <v>14690</v>
      </c>
      <c r="N677" s="8"/>
      <c r="O677" s="8"/>
      <c r="P677" s="8"/>
      <c r="T677" s="7"/>
      <c r="U677" s="8"/>
      <c r="V677" s="8"/>
      <c r="W677" s="21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</row>
    <row r="678" spans="1:35" ht="17.25">
      <c r="A678" s="175">
        <v>44481</v>
      </c>
      <c r="B678" s="177">
        <v>23</v>
      </c>
      <c r="C678" s="177"/>
      <c r="D678" s="178">
        <v>774943563875</v>
      </c>
      <c r="E678" s="178" t="s">
        <v>507</v>
      </c>
      <c r="F678" s="178" t="s">
        <v>4</v>
      </c>
      <c r="G678" s="178">
        <v>29</v>
      </c>
      <c r="H678" s="180">
        <f t="shared" si="108"/>
        <v>17.153199999999998</v>
      </c>
      <c r="I678" s="178">
        <v>61</v>
      </c>
      <c r="J678" s="178">
        <v>37</v>
      </c>
      <c r="K678" s="178">
        <v>38</v>
      </c>
      <c r="L678" s="183"/>
      <c r="M678" s="184">
        <f t="shared" si="115"/>
        <v>16385</v>
      </c>
      <c r="N678" s="8"/>
      <c r="O678" s="8"/>
      <c r="P678" s="8"/>
      <c r="T678" s="7"/>
      <c r="U678" s="8"/>
      <c r="V678" s="8"/>
      <c r="W678" s="21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</row>
    <row r="679" spans="1:35" ht="17.25">
      <c r="A679" s="175">
        <v>44481</v>
      </c>
      <c r="B679" s="177">
        <v>24</v>
      </c>
      <c r="C679" s="200"/>
      <c r="D679" s="178">
        <v>774933709276</v>
      </c>
      <c r="E679" s="178" t="s">
        <v>508</v>
      </c>
      <c r="F679" s="178" t="s">
        <v>4</v>
      </c>
      <c r="G679" s="178">
        <v>23</v>
      </c>
      <c r="H679" s="180">
        <f t="shared" si="108"/>
        <v>22.766400000000001</v>
      </c>
      <c r="I679" s="178">
        <v>54</v>
      </c>
      <c r="J679" s="178">
        <v>62</v>
      </c>
      <c r="K679" s="178">
        <v>34</v>
      </c>
      <c r="L679" s="183"/>
      <c r="M679" s="184">
        <f t="shared" si="115"/>
        <v>12995</v>
      </c>
      <c r="N679" s="8"/>
      <c r="O679" s="8"/>
      <c r="P679" s="8"/>
      <c r="T679" s="7"/>
      <c r="U679" s="8"/>
      <c r="V679" s="8"/>
      <c r="W679" s="21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</row>
    <row r="680" spans="1:35" ht="17.25">
      <c r="A680" s="175">
        <v>44481</v>
      </c>
      <c r="B680" s="177">
        <v>25</v>
      </c>
      <c r="C680" s="200"/>
      <c r="D680" s="178">
        <v>774933662068</v>
      </c>
      <c r="E680" s="178" t="s">
        <v>509</v>
      </c>
      <c r="F680" s="178" t="s">
        <v>8</v>
      </c>
      <c r="G680" s="178">
        <v>14</v>
      </c>
      <c r="H680" s="180">
        <f t="shared" si="108"/>
        <v>10.685600000000001</v>
      </c>
      <c r="I680" s="178">
        <v>38</v>
      </c>
      <c r="J680" s="178">
        <v>38</v>
      </c>
      <c r="K680" s="178">
        <v>37</v>
      </c>
      <c r="L680" s="183"/>
      <c r="M680" s="184">
        <f t="shared" ref="M680:M685" si="116">575*G680</f>
        <v>8050</v>
      </c>
      <c r="N680" s="8"/>
      <c r="O680" s="8"/>
      <c r="P680" s="8"/>
      <c r="T680" s="7"/>
      <c r="U680" s="8"/>
      <c r="V680" s="8"/>
      <c r="W680" s="21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</row>
    <row r="681" spans="1:35" ht="17.25">
      <c r="A681" s="175">
        <v>44481</v>
      </c>
      <c r="B681" s="177">
        <v>26</v>
      </c>
      <c r="C681" s="200"/>
      <c r="D681" s="178">
        <v>774932156901</v>
      </c>
      <c r="E681" s="178" t="s">
        <v>510</v>
      </c>
      <c r="F681" s="178" t="s">
        <v>4</v>
      </c>
      <c r="G681" s="178">
        <v>15</v>
      </c>
      <c r="H681" s="180">
        <f t="shared" si="108"/>
        <v>14.493600000000001</v>
      </c>
      <c r="I681" s="178">
        <v>61</v>
      </c>
      <c r="J681" s="178">
        <v>36</v>
      </c>
      <c r="K681" s="178">
        <v>33</v>
      </c>
      <c r="L681" s="183"/>
      <c r="M681" s="184">
        <f t="shared" si="116"/>
        <v>8625</v>
      </c>
      <c r="N681" s="8"/>
      <c r="O681" s="8"/>
      <c r="P681" s="8"/>
      <c r="T681" s="7"/>
      <c r="U681" s="8"/>
      <c r="V681" s="8"/>
      <c r="W681" s="21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</row>
    <row r="682" spans="1:35" ht="17.25">
      <c r="A682" s="175">
        <v>44481</v>
      </c>
      <c r="B682" s="177">
        <v>27</v>
      </c>
      <c r="C682" s="200"/>
      <c r="D682" s="178">
        <v>774933443917</v>
      </c>
      <c r="E682" s="178" t="s">
        <v>511</v>
      </c>
      <c r="F682" s="178" t="s">
        <v>150</v>
      </c>
      <c r="G682" s="178">
        <v>24</v>
      </c>
      <c r="H682" s="180">
        <f t="shared" si="108"/>
        <v>23.452000000000002</v>
      </c>
      <c r="I682" s="178">
        <v>44</v>
      </c>
      <c r="J682" s="178">
        <v>65</v>
      </c>
      <c r="K682" s="178">
        <v>41</v>
      </c>
      <c r="L682" s="183"/>
      <c r="M682" s="184">
        <f t="shared" ref="M682" si="117">565*G682</f>
        <v>13560</v>
      </c>
      <c r="N682" s="8"/>
      <c r="O682" s="8"/>
      <c r="P682" s="8"/>
      <c r="T682" s="7"/>
      <c r="U682" s="8"/>
      <c r="V682" s="8"/>
      <c r="W682" s="21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</row>
    <row r="683" spans="1:35" ht="17.25">
      <c r="A683" s="175">
        <v>44481</v>
      </c>
      <c r="B683" s="177">
        <v>28</v>
      </c>
      <c r="C683" s="200"/>
      <c r="D683" s="178">
        <v>774933816513</v>
      </c>
      <c r="E683" s="178" t="s">
        <v>512</v>
      </c>
      <c r="F683" s="178" t="s">
        <v>150</v>
      </c>
      <c r="G683" s="178">
        <v>19</v>
      </c>
      <c r="H683" s="180">
        <f t="shared" si="108"/>
        <v>18.303999999999998</v>
      </c>
      <c r="I683" s="178">
        <v>44</v>
      </c>
      <c r="J683" s="178">
        <v>65</v>
      </c>
      <c r="K683" s="178">
        <v>32</v>
      </c>
      <c r="L683" s="183"/>
      <c r="M683" s="184">
        <f t="shared" si="116"/>
        <v>10925</v>
      </c>
      <c r="N683" s="8"/>
      <c r="O683" s="8"/>
      <c r="P683" s="8"/>
      <c r="T683" s="7"/>
      <c r="U683" s="8"/>
      <c r="V683" s="8"/>
      <c r="W683" s="21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</row>
    <row r="684" spans="1:35" ht="17.25">
      <c r="A684" s="175">
        <v>44481</v>
      </c>
      <c r="B684" s="177">
        <v>29</v>
      </c>
      <c r="C684" s="200"/>
      <c r="D684" s="178">
        <v>774932073956</v>
      </c>
      <c r="E684" s="178" t="s">
        <v>508</v>
      </c>
      <c r="F684" s="178" t="s">
        <v>4</v>
      </c>
      <c r="G684" s="178">
        <v>12</v>
      </c>
      <c r="H684" s="180">
        <f t="shared" si="108"/>
        <v>11.685</v>
      </c>
      <c r="I684" s="178">
        <v>41</v>
      </c>
      <c r="J684" s="178">
        <v>57</v>
      </c>
      <c r="K684" s="178">
        <v>25</v>
      </c>
      <c r="L684" s="183"/>
      <c r="M684" s="184">
        <f t="shared" si="116"/>
        <v>6900</v>
      </c>
      <c r="N684" s="8"/>
      <c r="O684" s="8"/>
      <c r="P684" s="8"/>
      <c r="T684" s="7"/>
      <c r="U684" s="8"/>
      <c r="V684" s="8"/>
      <c r="W684" s="21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</row>
    <row r="685" spans="1:35" ht="17.25">
      <c r="A685" s="175">
        <v>44481</v>
      </c>
      <c r="B685" s="177">
        <v>30</v>
      </c>
      <c r="C685" s="200"/>
      <c r="D685" s="178">
        <v>774932182129</v>
      </c>
      <c r="E685" s="178" t="s">
        <v>513</v>
      </c>
      <c r="F685" s="178" t="s">
        <v>4</v>
      </c>
      <c r="G685" s="178">
        <v>12</v>
      </c>
      <c r="H685" s="180">
        <f t="shared" si="108"/>
        <v>11.6</v>
      </c>
      <c r="I685" s="178">
        <v>50</v>
      </c>
      <c r="J685" s="178">
        <v>40</v>
      </c>
      <c r="K685" s="178">
        <v>29</v>
      </c>
      <c r="L685" s="183"/>
      <c r="M685" s="184">
        <f t="shared" si="116"/>
        <v>6900</v>
      </c>
      <c r="N685" s="8"/>
      <c r="O685" s="8"/>
      <c r="P685" s="8"/>
      <c r="T685" s="7"/>
      <c r="U685" s="8"/>
      <c r="V685" s="8"/>
      <c r="W685" s="21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</row>
    <row r="686" spans="1:35" ht="17.25">
      <c r="A686" s="175">
        <v>44481</v>
      </c>
      <c r="B686" s="177">
        <v>31</v>
      </c>
      <c r="C686" s="200"/>
      <c r="D686" s="178">
        <v>774932428851</v>
      </c>
      <c r="E686" s="178" t="s">
        <v>514</v>
      </c>
      <c r="F686" s="178" t="s">
        <v>4</v>
      </c>
      <c r="G686" s="178">
        <v>21</v>
      </c>
      <c r="H686" s="180">
        <f t="shared" si="108"/>
        <v>16.239999999999998</v>
      </c>
      <c r="I686" s="178">
        <v>40</v>
      </c>
      <c r="J686" s="178">
        <v>58</v>
      </c>
      <c r="K686" s="178">
        <v>35</v>
      </c>
      <c r="L686" s="183"/>
      <c r="M686" s="184">
        <f t="shared" ref="M686:M691" si="118">565*G686</f>
        <v>11865</v>
      </c>
      <c r="N686" s="8"/>
      <c r="O686" s="8"/>
      <c r="P686" s="8"/>
      <c r="T686" s="7"/>
      <c r="U686" s="8"/>
      <c r="V686" s="8"/>
      <c r="W686" s="21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</row>
    <row r="687" spans="1:35" ht="17.25">
      <c r="A687" s="175">
        <v>44481</v>
      </c>
      <c r="B687" s="177">
        <v>32</v>
      </c>
      <c r="C687" s="200"/>
      <c r="D687" s="178">
        <v>774932406386</v>
      </c>
      <c r="E687" s="178" t="s">
        <v>515</v>
      </c>
      <c r="F687" s="178" t="s">
        <v>4</v>
      </c>
      <c r="G687" s="178">
        <v>21</v>
      </c>
      <c r="H687" s="180">
        <f t="shared" si="108"/>
        <v>19.152000000000001</v>
      </c>
      <c r="I687" s="178">
        <v>40</v>
      </c>
      <c r="J687" s="178">
        <v>57</v>
      </c>
      <c r="K687" s="178">
        <v>42</v>
      </c>
      <c r="L687" s="183"/>
      <c r="M687" s="184">
        <f t="shared" si="118"/>
        <v>11865</v>
      </c>
      <c r="N687" s="8"/>
      <c r="O687" s="8"/>
      <c r="P687" s="8"/>
      <c r="T687" s="7"/>
      <c r="U687" s="8"/>
      <c r="V687" s="8"/>
      <c r="W687" s="21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</row>
    <row r="688" spans="1:35" ht="17.25">
      <c r="A688" s="175">
        <v>44481</v>
      </c>
      <c r="B688" s="177">
        <v>33</v>
      </c>
      <c r="C688" s="200"/>
      <c r="D688" s="178">
        <v>774932251660</v>
      </c>
      <c r="E688" s="178" t="s">
        <v>516</v>
      </c>
      <c r="F688" s="178" t="s">
        <v>4</v>
      </c>
      <c r="G688" s="178">
        <v>21</v>
      </c>
      <c r="H688" s="180">
        <f t="shared" si="108"/>
        <v>20.450800000000001</v>
      </c>
      <c r="I688" s="178">
        <v>41</v>
      </c>
      <c r="J688" s="178">
        <v>58</v>
      </c>
      <c r="K688" s="178">
        <v>43</v>
      </c>
      <c r="L688" s="183"/>
      <c r="M688" s="184">
        <f t="shared" si="118"/>
        <v>11865</v>
      </c>
      <c r="N688" s="8"/>
      <c r="O688" s="8"/>
      <c r="P688" s="8"/>
      <c r="T688" s="7"/>
      <c r="U688" s="8"/>
      <c r="V688" s="8"/>
      <c r="W688" s="21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</row>
    <row r="689" spans="1:35" ht="17.25">
      <c r="A689" s="175">
        <v>44481</v>
      </c>
      <c r="B689" s="177">
        <v>34</v>
      </c>
      <c r="C689" s="200"/>
      <c r="D689" s="178">
        <v>774932301131</v>
      </c>
      <c r="E689" s="178" t="s">
        <v>517</v>
      </c>
      <c r="F689" s="178" t="s">
        <v>4</v>
      </c>
      <c r="G689" s="178">
        <v>21</v>
      </c>
      <c r="H689" s="180">
        <f t="shared" si="108"/>
        <v>19.000800000000002</v>
      </c>
      <c r="I689" s="178">
        <v>39</v>
      </c>
      <c r="J689" s="178">
        <v>58</v>
      </c>
      <c r="K689" s="178">
        <v>42</v>
      </c>
      <c r="L689" s="183"/>
      <c r="M689" s="184">
        <f t="shared" si="118"/>
        <v>11865</v>
      </c>
      <c r="N689" s="8"/>
      <c r="O689" s="8"/>
      <c r="P689" s="8"/>
      <c r="T689" s="7"/>
      <c r="U689" s="8"/>
      <c r="V689" s="8"/>
      <c r="W689" s="21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</row>
    <row r="690" spans="1:35" ht="17.25">
      <c r="A690" s="175">
        <v>44481</v>
      </c>
      <c r="B690" s="177">
        <v>35</v>
      </c>
      <c r="C690" s="200"/>
      <c r="D690" s="178">
        <v>774932199010</v>
      </c>
      <c r="E690" s="178" t="s">
        <v>518</v>
      </c>
      <c r="F690" s="178" t="s">
        <v>4</v>
      </c>
      <c r="G690" s="178">
        <v>12</v>
      </c>
      <c r="H690" s="180">
        <f t="shared" si="108"/>
        <v>11.364599999999999</v>
      </c>
      <c r="I690" s="178">
        <v>31</v>
      </c>
      <c r="J690" s="178">
        <v>47</v>
      </c>
      <c r="K690" s="178">
        <v>39</v>
      </c>
      <c r="L690" s="183"/>
      <c r="M690" s="184">
        <f t="shared" ref="M690" si="119">575*G690</f>
        <v>6900</v>
      </c>
      <c r="N690" s="8"/>
      <c r="O690" s="8"/>
      <c r="P690" s="8"/>
      <c r="T690" s="7"/>
      <c r="U690" s="8"/>
      <c r="V690" s="8"/>
      <c r="W690" s="21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</row>
    <row r="691" spans="1:35" ht="17.25">
      <c r="A691" s="175">
        <v>44481</v>
      </c>
      <c r="B691" s="177">
        <v>36</v>
      </c>
      <c r="C691" s="200"/>
      <c r="D691" s="178">
        <v>774932229830</v>
      </c>
      <c r="E691" s="178" t="s">
        <v>519</v>
      </c>
      <c r="F691" s="178" t="s">
        <v>4</v>
      </c>
      <c r="G691" s="178">
        <v>24</v>
      </c>
      <c r="H691" s="180">
        <f t="shared" si="108"/>
        <v>18.094999999999999</v>
      </c>
      <c r="I691" s="178">
        <v>47</v>
      </c>
      <c r="J691" s="178">
        <v>55</v>
      </c>
      <c r="K691" s="178">
        <v>35</v>
      </c>
      <c r="L691" s="183"/>
      <c r="M691" s="184">
        <f t="shared" si="118"/>
        <v>13560</v>
      </c>
      <c r="N691" s="8"/>
      <c r="O691" s="8"/>
      <c r="P691" s="8"/>
      <c r="T691" s="7"/>
      <c r="U691" s="8"/>
      <c r="V691" s="8"/>
      <c r="W691" s="21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</row>
    <row r="692" spans="1:35" ht="17.25">
      <c r="A692" s="175">
        <v>44481</v>
      </c>
      <c r="B692" s="177">
        <v>37</v>
      </c>
      <c r="C692" s="200" t="s">
        <v>352</v>
      </c>
      <c r="D692" s="178">
        <v>774932545011</v>
      </c>
      <c r="E692" s="178" t="s">
        <v>520</v>
      </c>
      <c r="F692" s="178" t="s">
        <v>2</v>
      </c>
      <c r="G692" s="178">
        <v>9</v>
      </c>
      <c r="H692" s="180">
        <f t="shared" si="108"/>
        <v>8.6579999999999995</v>
      </c>
      <c r="I692" s="178">
        <v>37</v>
      </c>
      <c r="J692" s="178">
        <v>39</v>
      </c>
      <c r="K692" s="178">
        <v>30</v>
      </c>
      <c r="L692" s="183"/>
      <c r="M692" s="184">
        <f>550*G692</f>
        <v>4950</v>
      </c>
      <c r="N692" s="8"/>
      <c r="O692" s="8"/>
      <c r="P692" s="8"/>
      <c r="T692" s="7"/>
      <c r="U692" s="8"/>
      <c r="V692" s="8"/>
      <c r="W692" s="21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</row>
    <row r="693" spans="1:35" ht="17.25">
      <c r="A693" s="175">
        <v>44481</v>
      </c>
      <c r="B693" s="177">
        <v>38</v>
      </c>
      <c r="C693" s="200"/>
      <c r="D693" s="178">
        <v>774932527766</v>
      </c>
      <c r="E693" s="178" t="s">
        <v>296</v>
      </c>
      <c r="F693" s="178" t="s">
        <v>2</v>
      </c>
      <c r="G693" s="178">
        <v>30</v>
      </c>
      <c r="H693" s="180">
        <f t="shared" si="108"/>
        <v>27.284400000000002</v>
      </c>
      <c r="I693" s="178">
        <v>66</v>
      </c>
      <c r="J693" s="178">
        <v>53</v>
      </c>
      <c r="K693" s="178">
        <v>39</v>
      </c>
      <c r="L693" s="183"/>
      <c r="M693" s="184">
        <f>530*G693</f>
        <v>15900</v>
      </c>
      <c r="N693" s="8"/>
      <c r="O693" s="8"/>
      <c r="P693" s="8"/>
      <c r="T693" s="7"/>
      <c r="U693" s="8"/>
      <c r="V693" s="8"/>
      <c r="W693" s="21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</row>
    <row r="694" spans="1:35" ht="17.25">
      <c r="A694" s="175">
        <v>44481</v>
      </c>
      <c r="B694" s="177">
        <v>39</v>
      </c>
      <c r="C694" s="200"/>
      <c r="D694" s="178">
        <v>774932502383</v>
      </c>
      <c r="E694" s="178" t="s">
        <v>521</v>
      </c>
      <c r="F694" s="178" t="s">
        <v>2</v>
      </c>
      <c r="G694" s="178">
        <v>25</v>
      </c>
      <c r="H694" s="180">
        <f t="shared" si="108"/>
        <v>16.738399999999999</v>
      </c>
      <c r="I694" s="178">
        <v>61</v>
      </c>
      <c r="J694" s="178">
        <v>49</v>
      </c>
      <c r="K694" s="178">
        <v>28</v>
      </c>
      <c r="L694" s="183"/>
      <c r="M694" s="184">
        <f t="shared" ref="M694" si="120">530*G694</f>
        <v>13250</v>
      </c>
      <c r="N694" s="8"/>
      <c r="O694" s="8"/>
      <c r="P694" s="8"/>
      <c r="T694" s="7"/>
      <c r="U694" s="8"/>
      <c r="V694" s="8"/>
      <c r="W694" s="21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</row>
    <row r="695" spans="1:35" ht="17.25">
      <c r="A695" s="175">
        <v>44481</v>
      </c>
      <c r="B695" s="177">
        <v>40</v>
      </c>
      <c r="C695" s="200" t="s">
        <v>15</v>
      </c>
      <c r="D695" s="178">
        <v>774932138567</v>
      </c>
      <c r="E695" s="178" t="s">
        <v>245</v>
      </c>
      <c r="F695" s="178" t="s">
        <v>4</v>
      </c>
      <c r="G695" s="178">
        <v>16</v>
      </c>
      <c r="H695" s="180">
        <f t="shared" si="108"/>
        <v>15.2134</v>
      </c>
      <c r="I695" s="178">
        <v>43</v>
      </c>
      <c r="J695" s="178">
        <v>61</v>
      </c>
      <c r="K695" s="178">
        <v>29</v>
      </c>
      <c r="L695" s="183"/>
      <c r="M695" s="184">
        <f t="shared" ref="M695:M697" si="121">575*G695</f>
        <v>9200</v>
      </c>
      <c r="N695" s="8"/>
      <c r="O695" s="8"/>
      <c r="P695" s="8"/>
      <c r="T695" s="7"/>
      <c r="U695" s="8"/>
      <c r="V695" s="8"/>
      <c r="W695" s="21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</row>
    <row r="696" spans="1:35" ht="17.25">
      <c r="A696" s="175"/>
      <c r="B696" s="177"/>
      <c r="C696" s="200"/>
      <c r="D696" s="178"/>
      <c r="E696" s="178"/>
      <c r="F696" s="178"/>
      <c r="G696" s="178"/>
      <c r="H696" s="180"/>
      <c r="I696" s="178"/>
      <c r="J696" s="178"/>
      <c r="K696" s="178"/>
      <c r="L696" s="183"/>
      <c r="M696" s="184">
        <v>500</v>
      </c>
      <c r="N696" s="8"/>
      <c r="O696" s="8"/>
      <c r="P696" s="8"/>
      <c r="T696" s="7"/>
      <c r="U696" s="8"/>
      <c r="V696" s="8"/>
      <c r="W696" s="21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</row>
    <row r="697" spans="1:35" ht="17.25">
      <c r="A697" s="175">
        <v>44481</v>
      </c>
      <c r="B697" s="177">
        <v>41</v>
      </c>
      <c r="C697" s="200"/>
      <c r="D697" s="178">
        <v>774932284352</v>
      </c>
      <c r="E697" s="178" t="s">
        <v>522</v>
      </c>
      <c r="F697" s="178" t="s">
        <v>4</v>
      </c>
      <c r="G697" s="178">
        <v>15</v>
      </c>
      <c r="H697" s="180">
        <f t="shared" si="108"/>
        <v>12.276</v>
      </c>
      <c r="I697" s="178">
        <v>55</v>
      </c>
      <c r="J697" s="178">
        <v>31</v>
      </c>
      <c r="K697" s="178">
        <v>36</v>
      </c>
      <c r="L697" s="183"/>
      <c r="M697" s="184">
        <f t="shared" si="121"/>
        <v>8625</v>
      </c>
      <c r="N697" s="8"/>
      <c r="O697" s="8"/>
      <c r="P697" s="8"/>
      <c r="T697" s="7"/>
      <c r="U697" s="8"/>
      <c r="V697" s="8"/>
      <c r="W697" s="21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</row>
    <row r="698" spans="1:35" ht="17.25">
      <c r="A698" s="175">
        <v>44481</v>
      </c>
      <c r="B698" s="177">
        <v>42</v>
      </c>
      <c r="C698" s="200" t="s">
        <v>15</v>
      </c>
      <c r="D698" s="178">
        <v>774932859634</v>
      </c>
      <c r="E698" s="178" t="s">
        <v>282</v>
      </c>
      <c r="F698" s="178" t="s">
        <v>35</v>
      </c>
      <c r="G698" s="178">
        <v>3</v>
      </c>
      <c r="H698" s="180">
        <f t="shared" si="108"/>
        <v>2.7608000000000001</v>
      </c>
      <c r="I698" s="178">
        <v>28</v>
      </c>
      <c r="J698" s="178">
        <v>29</v>
      </c>
      <c r="K698" s="178">
        <v>17</v>
      </c>
      <c r="L698" s="183"/>
      <c r="M698" s="184">
        <v>3800</v>
      </c>
      <c r="N698" s="8"/>
      <c r="O698" s="8"/>
      <c r="P698" s="8"/>
      <c r="T698" s="7"/>
      <c r="U698" s="8"/>
      <c r="V698" s="8"/>
      <c r="W698" s="21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</row>
    <row r="699" spans="1:35" ht="17.25">
      <c r="A699" s="175"/>
      <c r="B699" s="177"/>
      <c r="C699" s="200"/>
      <c r="D699" s="178"/>
      <c r="E699" s="178"/>
      <c r="F699" s="178"/>
      <c r="G699" s="178"/>
      <c r="H699" s="180"/>
      <c r="I699" s="178"/>
      <c r="J699" s="178"/>
      <c r="K699" s="178"/>
      <c r="L699" s="183"/>
      <c r="M699" s="184">
        <v>500</v>
      </c>
      <c r="N699" s="8"/>
      <c r="O699" s="8"/>
      <c r="P699" s="8"/>
      <c r="T699" s="7"/>
      <c r="U699" s="8"/>
      <c r="V699" s="8"/>
      <c r="W699" s="21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</row>
    <row r="700" spans="1:35" ht="17.25">
      <c r="A700" s="175"/>
      <c r="B700" s="199"/>
      <c r="C700" s="200"/>
      <c r="D700" s="178"/>
      <c r="E700" s="178"/>
      <c r="F700" s="178"/>
      <c r="G700" s="178"/>
      <c r="H700" s="180"/>
      <c r="I700" s="178"/>
      <c r="J700" s="178"/>
      <c r="K700" s="178"/>
      <c r="L700" s="183"/>
      <c r="M700" s="184"/>
      <c r="N700" s="8"/>
      <c r="O700" s="8"/>
      <c r="P700" s="8"/>
      <c r="T700" s="7"/>
      <c r="U700" s="8"/>
      <c r="V700" s="8"/>
      <c r="W700" s="21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</row>
    <row r="701" spans="1:35" ht="17.25">
      <c r="A701" s="187"/>
      <c r="B701" s="217"/>
      <c r="C701" s="169"/>
      <c r="D701" s="41"/>
      <c r="E701" s="41"/>
      <c r="F701" s="41"/>
      <c r="G701" s="41"/>
      <c r="H701" s="171"/>
      <c r="I701" s="41"/>
      <c r="J701" s="41"/>
      <c r="K701" s="41"/>
      <c r="L701" s="45"/>
      <c r="M701" s="44">
        <f>SUM(M655:M700)</f>
        <v>470260</v>
      </c>
      <c r="N701" s="45"/>
      <c r="O701" s="45"/>
      <c r="P701" s="45"/>
      <c r="Q701" s="45"/>
      <c r="R701" s="45"/>
      <c r="S701" s="45"/>
      <c r="T701" s="7">
        <v>470260</v>
      </c>
      <c r="U701" s="45"/>
      <c r="V701" s="45"/>
      <c r="W701" s="227">
        <v>470260</v>
      </c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</row>
    <row r="702" spans="1:35" ht="17.25">
      <c r="A702" s="213"/>
      <c r="B702" s="214"/>
      <c r="C702" s="206"/>
      <c r="D702" s="136"/>
      <c r="E702" s="136"/>
      <c r="F702" s="136"/>
      <c r="G702" s="136"/>
      <c r="H702" s="207"/>
      <c r="I702" s="136"/>
      <c r="J702" s="136"/>
      <c r="K702" s="136"/>
      <c r="L702" s="8"/>
      <c r="M702" s="49"/>
      <c r="N702" s="8"/>
      <c r="O702" s="8"/>
      <c r="P702" s="8"/>
      <c r="T702" s="7"/>
      <c r="U702" s="8"/>
      <c r="V702" s="8"/>
      <c r="W702" s="21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</row>
    <row r="703" spans="1:35" ht="17.25">
      <c r="A703" s="175">
        <v>44482</v>
      </c>
      <c r="B703" s="177">
        <v>1</v>
      </c>
      <c r="C703" s="200" t="s">
        <v>523</v>
      </c>
      <c r="D703" s="178">
        <v>284882887894</v>
      </c>
      <c r="E703" s="178" t="s">
        <v>524</v>
      </c>
      <c r="F703" s="178" t="s">
        <v>4</v>
      </c>
      <c r="G703" s="178">
        <v>23</v>
      </c>
      <c r="H703" s="180">
        <f t="shared" ref="H703:H747" si="122">I703*J703*K703/5000</f>
        <v>21.327999999999999</v>
      </c>
      <c r="I703" s="178">
        <v>43</v>
      </c>
      <c r="J703" s="178">
        <v>62</v>
      </c>
      <c r="K703" s="178">
        <v>40</v>
      </c>
      <c r="L703" s="183"/>
      <c r="M703" s="184">
        <f t="shared" ref="M703:M706" si="123">565*G703</f>
        <v>12995</v>
      </c>
      <c r="N703" s="8"/>
      <c r="O703" s="8"/>
      <c r="P703" s="8"/>
      <c r="T703" s="7"/>
      <c r="U703" s="8"/>
      <c r="V703" s="8"/>
      <c r="W703" s="21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</row>
    <row r="704" spans="1:35" ht="17.25">
      <c r="A704" s="175">
        <v>44482</v>
      </c>
      <c r="B704" s="177">
        <v>2</v>
      </c>
      <c r="C704" s="200" t="s">
        <v>15</v>
      </c>
      <c r="D704" s="178">
        <v>284874899000</v>
      </c>
      <c r="E704" s="178" t="s">
        <v>525</v>
      </c>
      <c r="F704" s="178" t="s">
        <v>8</v>
      </c>
      <c r="G704" s="178">
        <v>13</v>
      </c>
      <c r="H704" s="180">
        <f t="shared" si="122"/>
        <v>11.529199999999999</v>
      </c>
      <c r="I704" s="178">
        <v>38</v>
      </c>
      <c r="J704" s="178">
        <v>37</v>
      </c>
      <c r="K704" s="178">
        <v>41</v>
      </c>
      <c r="L704" s="183"/>
      <c r="M704" s="184">
        <f t="shared" ref="M704" si="124">575*G704</f>
        <v>7475</v>
      </c>
      <c r="N704" s="8"/>
      <c r="O704" s="8"/>
      <c r="P704" s="8"/>
      <c r="T704" s="7"/>
      <c r="U704" s="8"/>
      <c r="V704" s="8"/>
      <c r="W704" s="21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</row>
    <row r="705" spans="1:35" ht="17.25">
      <c r="A705" s="175"/>
      <c r="B705" s="177"/>
      <c r="C705" s="200"/>
      <c r="D705" s="178"/>
      <c r="E705" s="178"/>
      <c r="F705" s="178"/>
      <c r="G705" s="178"/>
      <c r="H705" s="180"/>
      <c r="I705" s="178"/>
      <c r="J705" s="178"/>
      <c r="K705" s="178"/>
      <c r="L705" s="183"/>
      <c r="M705" s="184">
        <v>1000</v>
      </c>
      <c r="N705" s="8"/>
      <c r="O705" s="8"/>
      <c r="P705" s="8"/>
      <c r="T705" s="7"/>
      <c r="U705" s="8"/>
      <c r="V705" s="8"/>
      <c r="W705" s="21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</row>
    <row r="706" spans="1:35" ht="17.25">
      <c r="A706" s="175">
        <v>44482</v>
      </c>
      <c r="B706" s="177">
        <v>3</v>
      </c>
      <c r="C706" s="200"/>
      <c r="D706" s="178">
        <v>774956755655</v>
      </c>
      <c r="E706" s="178" t="s">
        <v>526</v>
      </c>
      <c r="F706" s="178" t="s">
        <v>4</v>
      </c>
      <c r="G706" s="178">
        <v>25</v>
      </c>
      <c r="H706" s="180">
        <f t="shared" si="122"/>
        <v>20.172000000000001</v>
      </c>
      <c r="I706" s="178">
        <v>41</v>
      </c>
      <c r="J706" s="178">
        <v>41</v>
      </c>
      <c r="K706" s="178">
        <v>60</v>
      </c>
      <c r="L706" s="183"/>
      <c r="M706" s="184">
        <f t="shared" si="123"/>
        <v>14125</v>
      </c>
      <c r="N706" s="8"/>
      <c r="O706" s="8"/>
      <c r="P706" s="8"/>
      <c r="T706" s="7"/>
      <c r="U706" s="8"/>
      <c r="V706" s="8"/>
      <c r="W706" s="21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</row>
    <row r="707" spans="1:35" ht="17.25">
      <c r="A707" s="175">
        <v>44482</v>
      </c>
      <c r="B707" s="177">
        <v>4</v>
      </c>
      <c r="C707" s="200"/>
      <c r="D707" s="178">
        <v>774956840335</v>
      </c>
      <c r="E707" s="178" t="s">
        <v>527</v>
      </c>
      <c r="F707" s="178" t="s">
        <v>2</v>
      </c>
      <c r="G707" s="178">
        <v>26</v>
      </c>
      <c r="H707" s="180">
        <f t="shared" si="122"/>
        <v>20.860800000000001</v>
      </c>
      <c r="I707" s="178">
        <v>41</v>
      </c>
      <c r="J707" s="178">
        <v>53</v>
      </c>
      <c r="K707" s="178">
        <v>48</v>
      </c>
      <c r="L707" s="183"/>
      <c r="M707" s="184">
        <f>530*G707</f>
        <v>13780</v>
      </c>
      <c r="N707" s="8"/>
      <c r="O707" s="8"/>
      <c r="P707" s="8"/>
      <c r="T707" s="7"/>
      <c r="U707" s="8"/>
      <c r="V707" s="8"/>
      <c r="W707" s="21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</row>
    <row r="708" spans="1:35" ht="17.25">
      <c r="A708" s="175">
        <v>44482</v>
      </c>
      <c r="B708" s="177">
        <v>5</v>
      </c>
      <c r="C708" s="200"/>
      <c r="D708" s="178">
        <v>284928393880</v>
      </c>
      <c r="E708" s="178" t="s">
        <v>528</v>
      </c>
      <c r="F708" s="178" t="s">
        <v>529</v>
      </c>
      <c r="G708" s="178">
        <v>30</v>
      </c>
      <c r="H708" s="180">
        <f t="shared" si="122"/>
        <v>19.4392</v>
      </c>
      <c r="I708" s="178">
        <v>47</v>
      </c>
      <c r="J708" s="178">
        <v>44</v>
      </c>
      <c r="K708" s="178">
        <v>47</v>
      </c>
      <c r="L708" s="183"/>
      <c r="M708" s="184">
        <f>580*G708</f>
        <v>17400</v>
      </c>
      <c r="N708" s="8"/>
      <c r="O708" s="8"/>
      <c r="P708" s="8"/>
      <c r="T708" s="7"/>
      <c r="U708" s="8"/>
      <c r="V708" s="8"/>
      <c r="W708" s="21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</row>
    <row r="709" spans="1:35" ht="17.25">
      <c r="A709" s="175">
        <v>44482</v>
      </c>
      <c r="B709" s="177">
        <v>6</v>
      </c>
      <c r="C709" s="200"/>
      <c r="D709" s="178">
        <v>774956864230</v>
      </c>
      <c r="E709" s="178" t="s">
        <v>530</v>
      </c>
      <c r="F709" s="178" t="s">
        <v>96</v>
      </c>
      <c r="G709" s="178">
        <v>26</v>
      </c>
      <c r="H709" s="180">
        <f t="shared" si="122"/>
        <v>24.425999999999998</v>
      </c>
      <c r="I709" s="178">
        <v>45</v>
      </c>
      <c r="J709" s="178">
        <v>59</v>
      </c>
      <c r="K709" s="178">
        <v>46</v>
      </c>
      <c r="L709" s="183"/>
      <c r="M709" s="184">
        <f>560*G709</f>
        <v>14560</v>
      </c>
      <c r="N709" s="8"/>
      <c r="O709" s="8"/>
      <c r="P709" s="8"/>
      <c r="T709" s="7"/>
      <c r="U709" s="8"/>
      <c r="V709" s="8"/>
      <c r="W709" s="21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</row>
    <row r="710" spans="1:35" ht="17.25">
      <c r="A710" s="175">
        <v>44482</v>
      </c>
      <c r="B710" s="177">
        <v>7</v>
      </c>
      <c r="C710" s="200"/>
      <c r="D710" s="178">
        <v>774956879070</v>
      </c>
      <c r="E710" s="178" t="s">
        <v>531</v>
      </c>
      <c r="F710" s="178" t="s">
        <v>96</v>
      </c>
      <c r="G710" s="178">
        <v>21</v>
      </c>
      <c r="H710" s="180">
        <f t="shared" si="122"/>
        <v>15.68</v>
      </c>
      <c r="I710" s="178">
        <v>40</v>
      </c>
      <c r="J710" s="178">
        <v>40</v>
      </c>
      <c r="K710" s="178">
        <v>49</v>
      </c>
      <c r="L710" s="183"/>
      <c r="M710" s="184">
        <f t="shared" ref="M710:M711" si="125">560*G710</f>
        <v>11760</v>
      </c>
      <c r="N710" s="8"/>
      <c r="O710" s="8"/>
      <c r="P710" s="8"/>
      <c r="T710" s="7"/>
      <c r="U710" s="8"/>
      <c r="V710" s="8"/>
      <c r="W710" s="21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</row>
    <row r="711" spans="1:35" ht="17.25">
      <c r="A711" s="175">
        <v>44482</v>
      </c>
      <c r="B711" s="177">
        <v>8</v>
      </c>
      <c r="C711" s="200"/>
      <c r="D711" s="178">
        <v>774956781814</v>
      </c>
      <c r="E711" s="178" t="s">
        <v>531</v>
      </c>
      <c r="F711" s="178" t="s">
        <v>96</v>
      </c>
      <c r="G711" s="178">
        <v>21</v>
      </c>
      <c r="H711" s="180">
        <f t="shared" si="122"/>
        <v>14.2974</v>
      </c>
      <c r="I711" s="178">
        <v>39</v>
      </c>
      <c r="J711" s="178">
        <v>47</v>
      </c>
      <c r="K711" s="178">
        <v>39</v>
      </c>
      <c r="L711" s="183"/>
      <c r="M711" s="184">
        <f t="shared" si="125"/>
        <v>11760</v>
      </c>
      <c r="N711" s="8"/>
      <c r="O711" s="8"/>
      <c r="P711" s="8"/>
      <c r="T711" s="7"/>
      <c r="U711" s="8"/>
      <c r="V711" s="8"/>
      <c r="W711" s="21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</row>
    <row r="712" spans="1:35" ht="17.25">
      <c r="A712" s="175">
        <v>44482</v>
      </c>
      <c r="B712" s="177">
        <v>9</v>
      </c>
      <c r="C712" s="200"/>
      <c r="D712" s="178">
        <v>774956722881</v>
      </c>
      <c r="E712" s="178" t="s">
        <v>155</v>
      </c>
      <c r="F712" s="178" t="s">
        <v>8</v>
      </c>
      <c r="G712" s="178">
        <v>29</v>
      </c>
      <c r="H712" s="180">
        <f t="shared" si="122"/>
        <v>22.254799999999999</v>
      </c>
      <c r="I712" s="178">
        <v>41</v>
      </c>
      <c r="J712" s="178">
        <v>59</v>
      </c>
      <c r="K712" s="178">
        <v>46</v>
      </c>
      <c r="L712" s="183"/>
      <c r="M712" s="184">
        <f t="shared" ref="M712:M713" si="126">565*G712</f>
        <v>16385</v>
      </c>
      <c r="N712" s="8"/>
      <c r="O712" s="8"/>
      <c r="P712" s="8"/>
      <c r="T712" s="7"/>
      <c r="U712" s="8"/>
      <c r="V712" s="8"/>
      <c r="W712" s="21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</row>
    <row r="713" spans="1:35" ht="17.25">
      <c r="A713" s="175">
        <v>44482</v>
      </c>
      <c r="B713" s="177">
        <v>10</v>
      </c>
      <c r="C713" s="200"/>
      <c r="D713" s="178">
        <v>774957207623</v>
      </c>
      <c r="E713" s="178" t="s">
        <v>532</v>
      </c>
      <c r="F713" s="178" t="s">
        <v>4</v>
      </c>
      <c r="G713" s="178">
        <v>25</v>
      </c>
      <c r="H713" s="180">
        <f t="shared" si="122"/>
        <v>22.271999999999998</v>
      </c>
      <c r="I713" s="178">
        <v>40</v>
      </c>
      <c r="J713" s="178">
        <v>58</v>
      </c>
      <c r="K713" s="178">
        <v>48</v>
      </c>
      <c r="L713" s="183"/>
      <c r="M713" s="184">
        <f t="shared" si="126"/>
        <v>14125</v>
      </c>
      <c r="N713" s="8"/>
      <c r="O713" s="8"/>
      <c r="P713" s="8"/>
      <c r="T713" s="7"/>
      <c r="U713" s="8"/>
      <c r="V713" s="8"/>
      <c r="W713" s="21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</row>
    <row r="714" spans="1:35" ht="17.25">
      <c r="A714" s="175">
        <v>44482</v>
      </c>
      <c r="B714" s="177">
        <v>11</v>
      </c>
      <c r="C714" s="200" t="s">
        <v>352</v>
      </c>
      <c r="D714" s="178">
        <v>284876727000</v>
      </c>
      <c r="E714" s="178" t="s">
        <v>533</v>
      </c>
      <c r="F714" s="178" t="s">
        <v>4</v>
      </c>
      <c r="G714" s="178">
        <v>18</v>
      </c>
      <c r="H714" s="180">
        <f t="shared" si="122"/>
        <v>11.3696</v>
      </c>
      <c r="I714" s="178">
        <v>44</v>
      </c>
      <c r="J714" s="178">
        <v>38</v>
      </c>
      <c r="K714" s="178">
        <v>34</v>
      </c>
      <c r="L714" s="183"/>
      <c r="M714" s="184">
        <f t="shared" ref="M714:M716" si="127">575*G714</f>
        <v>10350</v>
      </c>
      <c r="N714" s="8"/>
      <c r="O714" s="8"/>
      <c r="P714" s="8"/>
      <c r="T714" s="7"/>
      <c r="U714" s="8"/>
      <c r="V714" s="8"/>
      <c r="W714" s="21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</row>
    <row r="715" spans="1:35" ht="17.25">
      <c r="A715" s="175">
        <v>44482</v>
      </c>
      <c r="B715" s="177">
        <v>12</v>
      </c>
      <c r="C715" s="200"/>
      <c r="D715" s="178">
        <v>774956609220</v>
      </c>
      <c r="E715" s="178" t="s">
        <v>534</v>
      </c>
      <c r="F715" s="178" t="s">
        <v>4</v>
      </c>
      <c r="G715" s="178">
        <v>8</v>
      </c>
      <c r="H715" s="180">
        <f t="shared" si="122"/>
        <v>7.524</v>
      </c>
      <c r="I715" s="178">
        <v>38</v>
      </c>
      <c r="J715" s="178">
        <v>55</v>
      </c>
      <c r="K715" s="178">
        <v>18</v>
      </c>
      <c r="L715" s="183"/>
      <c r="M715" s="184">
        <f>610*G715</f>
        <v>4880</v>
      </c>
      <c r="N715" s="8"/>
      <c r="O715" s="8"/>
      <c r="P715" s="8"/>
      <c r="T715" s="7"/>
      <c r="U715" s="8"/>
      <c r="V715" s="8"/>
      <c r="W715" s="21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</row>
    <row r="716" spans="1:35" ht="17.25">
      <c r="A716" s="175">
        <v>44482</v>
      </c>
      <c r="B716" s="177">
        <v>13</v>
      </c>
      <c r="C716" s="200"/>
      <c r="D716" s="178">
        <v>284872024280</v>
      </c>
      <c r="E716" s="178" t="s">
        <v>535</v>
      </c>
      <c r="F716" s="178" t="s">
        <v>4</v>
      </c>
      <c r="G716" s="178">
        <v>11</v>
      </c>
      <c r="H716" s="180">
        <f t="shared" si="122"/>
        <v>9.7151999999999994</v>
      </c>
      <c r="I716" s="178">
        <v>32</v>
      </c>
      <c r="J716" s="178">
        <v>46</v>
      </c>
      <c r="K716" s="178">
        <v>33</v>
      </c>
      <c r="L716" s="183"/>
      <c r="M716" s="184">
        <f t="shared" si="127"/>
        <v>6325</v>
      </c>
      <c r="N716" s="8"/>
      <c r="O716" s="8"/>
      <c r="P716" s="8"/>
      <c r="T716" s="7"/>
      <c r="U716" s="8"/>
      <c r="V716" s="8"/>
      <c r="W716" s="21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</row>
    <row r="717" spans="1:35" ht="17.25">
      <c r="A717" s="204">
        <v>44491</v>
      </c>
      <c r="B717" s="205"/>
      <c r="C717" s="228"/>
      <c r="D717" s="136">
        <v>774983674607</v>
      </c>
      <c r="E717" s="136" t="s">
        <v>60</v>
      </c>
      <c r="F717" s="136" t="s">
        <v>4</v>
      </c>
      <c r="G717" s="136">
        <v>24</v>
      </c>
      <c r="H717" s="207">
        <v>23.443200000000001</v>
      </c>
      <c r="I717" s="136">
        <v>66</v>
      </c>
      <c r="J717" s="136">
        <v>48</v>
      </c>
      <c r="K717" s="136">
        <v>37</v>
      </c>
      <c r="L717" s="183"/>
      <c r="M717" s="184">
        <f t="shared" ref="M717:M721" si="128">565*G717</f>
        <v>13560</v>
      </c>
      <c r="N717" s="8"/>
      <c r="O717" s="8"/>
      <c r="P717" s="8"/>
      <c r="T717" s="7"/>
      <c r="U717" s="8"/>
      <c r="V717" s="8"/>
      <c r="W717" s="21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</row>
    <row r="718" spans="1:35" ht="17.25">
      <c r="A718" s="175">
        <v>44482</v>
      </c>
      <c r="B718" s="177">
        <v>15</v>
      </c>
      <c r="C718" s="200"/>
      <c r="D718" s="178">
        <v>774957569273</v>
      </c>
      <c r="E718" s="178" t="s">
        <v>536</v>
      </c>
      <c r="F718" s="178" t="s">
        <v>8</v>
      </c>
      <c r="G718" s="178">
        <v>23</v>
      </c>
      <c r="H718" s="180">
        <f t="shared" si="122"/>
        <v>14.710800000000001</v>
      </c>
      <c r="I718" s="178">
        <v>46</v>
      </c>
      <c r="J718" s="178">
        <v>41</v>
      </c>
      <c r="K718" s="178">
        <v>39</v>
      </c>
      <c r="L718" s="183"/>
      <c r="M718" s="184">
        <f t="shared" si="128"/>
        <v>12995</v>
      </c>
      <c r="N718" s="8"/>
      <c r="O718" s="8"/>
      <c r="P718" s="8"/>
      <c r="T718" s="7"/>
      <c r="U718" s="8"/>
      <c r="V718" s="8"/>
      <c r="W718" s="21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</row>
    <row r="719" spans="1:35" ht="17.25">
      <c r="A719" s="175">
        <v>44482</v>
      </c>
      <c r="B719" s="177">
        <v>16</v>
      </c>
      <c r="C719" s="200" t="s">
        <v>352</v>
      </c>
      <c r="D719" s="178">
        <v>284875746514</v>
      </c>
      <c r="E719" s="178" t="s">
        <v>537</v>
      </c>
      <c r="F719" s="178" t="s">
        <v>8</v>
      </c>
      <c r="G719" s="178">
        <v>23</v>
      </c>
      <c r="H719" s="180">
        <f t="shared" si="122"/>
        <v>22.815999999999999</v>
      </c>
      <c r="I719" s="178">
        <v>62</v>
      </c>
      <c r="J719" s="178">
        <v>46</v>
      </c>
      <c r="K719" s="178">
        <v>40</v>
      </c>
      <c r="L719" s="183"/>
      <c r="M719" s="184">
        <f t="shared" si="128"/>
        <v>12995</v>
      </c>
      <c r="N719" s="8"/>
      <c r="O719" s="8"/>
      <c r="P719" s="8"/>
      <c r="T719" s="7"/>
      <c r="U719" s="8"/>
      <c r="V719" s="8"/>
      <c r="W719" s="21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</row>
    <row r="720" spans="1:35" ht="17.25">
      <c r="A720" s="175">
        <v>44482</v>
      </c>
      <c r="B720" s="177">
        <v>17</v>
      </c>
      <c r="C720" s="200"/>
      <c r="D720" s="178">
        <v>774956606242</v>
      </c>
      <c r="E720" s="178" t="s">
        <v>538</v>
      </c>
      <c r="F720" s="178" t="s">
        <v>4</v>
      </c>
      <c r="G720" s="178">
        <v>14</v>
      </c>
      <c r="H720" s="180">
        <f t="shared" si="122"/>
        <v>11.544</v>
      </c>
      <c r="I720" s="178">
        <v>37</v>
      </c>
      <c r="J720" s="178">
        <v>39</v>
      </c>
      <c r="K720" s="178">
        <v>40</v>
      </c>
      <c r="L720" s="183"/>
      <c r="M720" s="184">
        <f t="shared" ref="M720:M726" si="129">575*G720</f>
        <v>8050</v>
      </c>
      <c r="N720" s="8"/>
      <c r="O720" s="8"/>
      <c r="P720" s="8"/>
      <c r="T720" s="7"/>
      <c r="U720" s="8"/>
      <c r="V720" s="8"/>
      <c r="W720" s="21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</row>
    <row r="721" spans="1:35" ht="17.25">
      <c r="A721" s="175">
        <v>44482</v>
      </c>
      <c r="B721" s="177">
        <v>18</v>
      </c>
      <c r="C721" s="200"/>
      <c r="D721" s="178">
        <v>284874595896</v>
      </c>
      <c r="E721" s="178" t="s">
        <v>539</v>
      </c>
      <c r="F721" s="178" t="s">
        <v>4</v>
      </c>
      <c r="G721" s="178">
        <v>25</v>
      </c>
      <c r="H721" s="180">
        <f t="shared" si="122"/>
        <v>24.96</v>
      </c>
      <c r="I721" s="178">
        <v>60</v>
      </c>
      <c r="J721" s="178">
        <v>40</v>
      </c>
      <c r="K721" s="178">
        <v>52</v>
      </c>
      <c r="L721" s="183"/>
      <c r="M721" s="184">
        <f t="shared" si="128"/>
        <v>14125</v>
      </c>
      <c r="N721" s="8"/>
      <c r="O721" s="8"/>
      <c r="P721" s="8"/>
      <c r="T721" s="7"/>
      <c r="U721" s="8"/>
      <c r="V721" s="8"/>
      <c r="W721" s="21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</row>
    <row r="722" spans="1:35" ht="17.25">
      <c r="A722" s="175">
        <v>44482</v>
      </c>
      <c r="B722" s="177">
        <v>19</v>
      </c>
      <c r="C722" s="200" t="s">
        <v>352</v>
      </c>
      <c r="D722" s="178">
        <v>284879673370</v>
      </c>
      <c r="E722" s="178" t="s">
        <v>540</v>
      </c>
      <c r="F722" s="178" t="s">
        <v>4</v>
      </c>
      <c r="G722" s="178">
        <v>16</v>
      </c>
      <c r="H722" s="180">
        <f t="shared" si="122"/>
        <v>14.903600000000001</v>
      </c>
      <c r="I722" s="178">
        <v>53</v>
      </c>
      <c r="J722" s="178">
        <v>37</v>
      </c>
      <c r="K722" s="178">
        <v>38</v>
      </c>
      <c r="L722" s="183"/>
      <c r="M722" s="184">
        <f t="shared" si="129"/>
        <v>9200</v>
      </c>
      <c r="N722" s="8"/>
      <c r="O722" s="8"/>
      <c r="P722" s="8"/>
      <c r="T722" s="7"/>
      <c r="U722" s="8"/>
      <c r="V722" s="8"/>
      <c r="W722" s="21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</row>
    <row r="723" spans="1:35" ht="17.25">
      <c r="A723" s="175">
        <v>44482</v>
      </c>
      <c r="B723" s="177">
        <v>20</v>
      </c>
      <c r="C723" s="200"/>
      <c r="D723" s="178">
        <v>774956661496</v>
      </c>
      <c r="E723" s="178" t="s">
        <v>541</v>
      </c>
      <c r="F723" s="178" t="s">
        <v>4</v>
      </c>
      <c r="G723" s="178">
        <v>8</v>
      </c>
      <c r="H723" s="180">
        <f t="shared" si="122"/>
        <v>6.4728000000000003</v>
      </c>
      <c r="I723" s="178">
        <v>31</v>
      </c>
      <c r="J723" s="178">
        <v>36</v>
      </c>
      <c r="K723" s="178">
        <v>29</v>
      </c>
      <c r="L723" s="183"/>
      <c r="M723" s="184">
        <f t="shared" si="129"/>
        <v>4600</v>
      </c>
      <c r="N723" s="8"/>
      <c r="O723" s="8"/>
      <c r="P723" s="8"/>
      <c r="T723" s="7"/>
      <c r="U723" s="8"/>
      <c r="V723" s="8"/>
      <c r="W723" s="21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</row>
    <row r="724" spans="1:35" ht="17.25">
      <c r="A724" s="175">
        <v>44482</v>
      </c>
      <c r="B724" s="177">
        <v>21</v>
      </c>
      <c r="C724" s="200" t="s">
        <v>15</v>
      </c>
      <c r="D724" s="178">
        <v>774956807211</v>
      </c>
      <c r="E724" s="178" t="s">
        <v>542</v>
      </c>
      <c r="F724" s="178" t="s">
        <v>4</v>
      </c>
      <c r="G724" s="178">
        <v>13</v>
      </c>
      <c r="H724" s="180">
        <f t="shared" si="122"/>
        <v>11.8104</v>
      </c>
      <c r="I724" s="178">
        <v>38</v>
      </c>
      <c r="J724" s="178">
        <v>37</v>
      </c>
      <c r="K724" s="178">
        <v>42</v>
      </c>
      <c r="L724" s="183"/>
      <c r="M724" s="184">
        <f t="shared" si="129"/>
        <v>7475</v>
      </c>
      <c r="N724" s="8"/>
      <c r="O724" s="8"/>
      <c r="P724" s="8"/>
      <c r="T724" s="7"/>
      <c r="U724" s="8"/>
      <c r="V724" s="8"/>
      <c r="W724" s="21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</row>
    <row r="725" spans="1:35" ht="17.25">
      <c r="A725" s="175"/>
      <c r="B725" s="177"/>
      <c r="C725" s="200"/>
      <c r="D725" s="178"/>
      <c r="E725" s="178"/>
      <c r="F725" s="178"/>
      <c r="G725" s="178"/>
      <c r="H725" s="180"/>
      <c r="I725" s="178"/>
      <c r="J725" s="178"/>
      <c r="K725" s="178"/>
      <c r="L725" s="183"/>
      <c r="M725" s="184">
        <v>500</v>
      </c>
      <c r="N725" s="8"/>
      <c r="O725" s="8"/>
      <c r="P725" s="8"/>
      <c r="T725" s="7"/>
      <c r="U725" s="8"/>
      <c r="V725" s="8"/>
      <c r="W725" s="21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</row>
    <row r="726" spans="1:35" ht="17.25">
      <c r="A726" s="175">
        <v>44482</v>
      </c>
      <c r="B726" s="177">
        <v>22</v>
      </c>
      <c r="C726" s="200"/>
      <c r="D726" s="178">
        <v>774956634882</v>
      </c>
      <c r="E726" s="178" t="s">
        <v>242</v>
      </c>
      <c r="F726" s="178" t="s">
        <v>4</v>
      </c>
      <c r="G726" s="178">
        <v>13</v>
      </c>
      <c r="H726" s="180">
        <f t="shared" si="122"/>
        <v>11.499599999999999</v>
      </c>
      <c r="I726" s="178">
        <v>37</v>
      </c>
      <c r="J726" s="178">
        <v>37</v>
      </c>
      <c r="K726" s="178">
        <v>42</v>
      </c>
      <c r="L726" s="183"/>
      <c r="M726" s="184">
        <f t="shared" si="129"/>
        <v>7475</v>
      </c>
      <c r="N726" s="8"/>
      <c r="O726" s="8"/>
      <c r="P726" s="8"/>
      <c r="T726" s="7"/>
      <c r="U726" s="8"/>
      <c r="V726" s="8"/>
      <c r="W726" s="21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</row>
    <row r="727" spans="1:35" ht="17.25">
      <c r="A727" s="175">
        <v>44482</v>
      </c>
      <c r="B727" s="177">
        <v>23</v>
      </c>
      <c r="C727" s="200"/>
      <c r="D727" s="178">
        <v>774957492371</v>
      </c>
      <c r="E727" s="178" t="s">
        <v>543</v>
      </c>
      <c r="F727" s="178" t="s">
        <v>4</v>
      </c>
      <c r="G727" s="178">
        <v>21</v>
      </c>
      <c r="H727" s="180">
        <f t="shared" si="122"/>
        <v>15.4224</v>
      </c>
      <c r="I727" s="178">
        <v>28</v>
      </c>
      <c r="J727" s="178">
        <v>54</v>
      </c>
      <c r="K727" s="178">
        <v>51</v>
      </c>
      <c r="L727" s="183"/>
      <c r="M727" s="184">
        <f t="shared" ref="M727:M728" si="130">565*G727</f>
        <v>11865</v>
      </c>
      <c r="N727" s="8"/>
      <c r="O727" s="8"/>
      <c r="P727" s="8"/>
      <c r="T727" s="7"/>
      <c r="U727" s="8"/>
      <c r="V727" s="8"/>
      <c r="W727" s="21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</row>
    <row r="728" spans="1:35" ht="17.25">
      <c r="A728" s="175">
        <v>44482</v>
      </c>
      <c r="B728" s="177">
        <v>24</v>
      </c>
      <c r="C728" s="200"/>
      <c r="D728" s="178">
        <v>774956782648</v>
      </c>
      <c r="E728" s="178" t="s">
        <v>544</v>
      </c>
      <c r="F728" s="178" t="s">
        <v>4</v>
      </c>
      <c r="G728" s="178">
        <v>21</v>
      </c>
      <c r="H728" s="180">
        <f t="shared" si="122"/>
        <v>17.4344</v>
      </c>
      <c r="I728" s="178">
        <v>62</v>
      </c>
      <c r="J728" s="178">
        <v>38</v>
      </c>
      <c r="K728" s="178">
        <v>37</v>
      </c>
      <c r="L728" s="183"/>
      <c r="M728" s="184">
        <f t="shared" si="130"/>
        <v>11865</v>
      </c>
      <c r="N728" s="8"/>
      <c r="O728" s="8"/>
      <c r="P728" s="8"/>
      <c r="T728" s="7"/>
      <c r="U728" s="8"/>
      <c r="V728" s="8"/>
      <c r="W728" s="21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</row>
    <row r="729" spans="1:35" ht="17.25">
      <c r="A729" s="175">
        <v>44482</v>
      </c>
      <c r="B729" s="177">
        <v>25</v>
      </c>
      <c r="C729" s="200"/>
      <c r="D729" s="178">
        <v>774956579587</v>
      </c>
      <c r="E729" s="178" t="s">
        <v>545</v>
      </c>
      <c r="F729" s="178" t="s">
        <v>4</v>
      </c>
      <c r="G729" s="178">
        <v>18</v>
      </c>
      <c r="H729" s="180">
        <f t="shared" si="122"/>
        <v>14.296799999999999</v>
      </c>
      <c r="I729" s="178">
        <v>46</v>
      </c>
      <c r="J729" s="178">
        <v>42</v>
      </c>
      <c r="K729" s="178">
        <v>37</v>
      </c>
      <c r="L729" s="183"/>
      <c r="M729" s="184">
        <f t="shared" ref="M729:M733" si="131">575*G729</f>
        <v>10350</v>
      </c>
      <c r="N729" s="8"/>
      <c r="O729" s="8"/>
      <c r="P729" s="8"/>
      <c r="T729" s="7"/>
      <c r="U729" s="8"/>
      <c r="V729" s="8"/>
      <c r="W729" s="21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</row>
    <row r="730" spans="1:35" ht="17.25">
      <c r="A730" s="175">
        <v>44482</v>
      </c>
      <c r="B730" s="177">
        <v>26</v>
      </c>
      <c r="C730" s="200" t="s">
        <v>15</v>
      </c>
      <c r="D730" s="178">
        <v>284874730081</v>
      </c>
      <c r="E730" s="178" t="s">
        <v>545</v>
      </c>
      <c r="F730" s="178" t="s">
        <v>4</v>
      </c>
      <c r="G730" s="178">
        <v>18</v>
      </c>
      <c r="H730" s="180">
        <f t="shared" si="122"/>
        <v>12.775600000000001</v>
      </c>
      <c r="I730" s="178">
        <v>41</v>
      </c>
      <c r="J730" s="178">
        <v>41</v>
      </c>
      <c r="K730" s="178">
        <v>38</v>
      </c>
      <c r="L730" s="183"/>
      <c r="M730" s="184">
        <f t="shared" si="131"/>
        <v>10350</v>
      </c>
      <c r="N730" s="8"/>
      <c r="O730" s="8"/>
      <c r="P730" s="8"/>
      <c r="T730" s="7"/>
      <c r="U730" s="8"/>
      <c r="V730" s="8"/>
      <c r="W730" s="21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</row>
    <row r="731" spans="1:35" ht="17.25">
      <c r="A731" s="175"/>
      <c r="B731" s="177"/>
      <c r="C731" s="200"/>
      <c r="D731" s="178"/>
      <c r="E731" s="178"/>
      <c r="F731" s="178"/>
      <c r="G731" s="178"/>
      <c r="H731" s="180"/>
      <c r="I731" s="178"/>
      <c r="J731" s="178"/>
      <c r="K731" s="178"/>
      <c r="L731" s="183"/>
      <c r="M731" s="184">
        <v>500</v>
      </c>
      <c r="N731" s="8"/>
      <c r="O731" s="8"/>
      <c r="P731" s="8"/>
      <c r="T731" s="7"/>
      <c r="U731" s="8"/>
      <c r="V731" s="8"/>
      <c r="W731" s="21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</row>
    <row r="732" spans="1:35" ht="17.25">
      <c r="A732" s="204">
        <v>44491</v>
      </c>
      <c r="B732" s="205"/>
      <c r="C732" s="228"/>
      <c r="D732" s="136">
        <v>774983016170</v>
      </c>
      <c r="E732" s="136" t="s">
        <v>546</v>
      </c>
      <c r="F732" s="136" t="s">
        <v>547</v>
      </c>
      <c r="G732" s="136">
        <v>7</v>
      </c>
      <c r="H732" s="136">
        <v>7</v>
      </c>
      <c r="I732" s="178"/>
      <c r="J732" s="178"/>
      <c r="K732" s="178"/>
      <c r="L732" s="183"/>
      <c r="M732" s="184">
        <f>610*H732</f>
        <v>4270</v>
      </c>
      <c r="N732" s="8"/>
      <c r="O732" s="8"/>
      <c r="P732" s="8"/>
      <c r="T732" s="7"/>
      <c r="U732" s="8"/>
      <c r="V732" s="8"/>
      <c r="W732" s="21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</row>
    <row r="733" spans="1:35" ht="17.25">
      <c r="A733" s="175">
        <v>44482</v>
      </c>
      <c r="B733" s="177">
        <v>28</v>
      </c>
      <c r="C733" s="200"/>
      <c r="D733" s="178">
        <v>774957255279</v>
      </c>
      <c r="E733" s="178" t="s">
        <v>548</v>
      </c>
      <c r="F733" s="178" t="s">
        <v>4</v>
      </c>
      <c r="G733" s="178">
        <v>19</v>
      </c>
      <c r="H733" s="180">
        <f t="shared" si="122"/>
        <v>16.442399999999999</v>
      </c>
      <c r="I733" s="178">
        <v>39</v>
      </c>
      <c r="J733" s="178">
        <v>62</v>
      </c>
      <c r="K733" s="178">
        <v>34</v>
      </c>
      <c r="L733" s="183"/>
      <c r="M733" s="184">
        <f t="shared" si="131"/>
        <v>10925</v>
      </c>
      <c r="N733" s="8"/>
      <c r="O733" s="8"/>
      <c r="P733" s="8"/>
      <c r="T733" s="7"/>
      <c r="U733" s="8"/>
      <c r="V733" s="8"/>
      <c r="W733" s="21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</row>
    <row r="734" spans="1:35" ht="17.25">
      <c r="A734" s="175">
        <v>44482</v>
      </c>
      <c r="B734" s="177">
        <v>29</v>
      </c>
      <c r="C734" s="200"/>
      <c r="D734" s="178">
        <v>284872144593</v>
      </c>
      <c r="E734" s="178" t="s">
        <v>549</v>
      </c>
      <c r="F734" s="178" t="s">
        <v>4</v>
      </c>
      <c r="G734" s="178">
        <v>9</v>
      </c>
      <c r="H734" s="180">
        <f t="shared" si="122"/>
        <v>8.7317999999999998</v>
      </c>
      <c r="I734" s="178">
        <v>33</v>
      </c>
      <c r="J734" s="178">
        <v>49</v>
      </c>
      <c r="K734" s="178">
        <v>27</v>
      </c>
      <c r="L734" s="183"/>
      <c r="M734" s="184">
        <f>610*G734</f>
        <v>5490</v>
      </c>
      <c r="N734" s="8"/>
      <c r="O734" s="8"/>
      <c r="P734" s="8"/>
      <c r="T734" s="7"/>
      <c r="U734" s="8"/>
      <c r="V734" s="8"/>
      <c r="W734" s="21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</row>
    <row r="735" spans="1:35" ht="17.25">
      <c r="A735" s="175">
        <v>44482</v>
      </c>
      <c r="B735" s="177">
        <v>30</v>
      </c>
      <c r="C735" s="200"/>
      <c r="D735" s="178">
        <v>774956698770</v>
      </c>
      <c r="E735" s="178" t="s">
        <v>374</v>
      </c>
      <c r="F735" s="178" t="s">
        <v>4</v>
      </c>
      <c r="G735" s="178">
        <v>25</v>
      </c>
      <c r="H735" s="180">
        <f t="shared" si="122"/>
        <v>24.235199999999999</v>
      </c>
      <c r="I735" s="178">
        <v>54</v>
      </c>
      <c r="J735" s="178">
        <v>33</v>
      </c>
      <c r="K735" s="178">
        <v>68</v>
      </c>
      <c r="L735" s="183"/>
      <c r="M735" s="184">
        <f t="shared" ref="M735:M741" si="132">565*G735</f>
        <v>14125</v>
      </c>
      <c r="N735" s="8"/>
      <c r="O735" s="8"/>
      <c r="P735" s="8"/>
      <c r="T735" s="7"/>
      <c r="U735" s="8"/>
      <c r="V735" s="8"/>
      <c r="W735" s="21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</row>
    <row r="736" spans="1:35" ht="17.25">
      <c r="A736" s="175">
        <v>44482</v>
      </c>
      <c r="B736" s="177">
        <v>31</v>
      </c>
      <c r="C736" s="200"/>
      <c r="D736" s="178">
        <v>774956877880</v>
      </c>
      <c r="E736" s="178" t="s">
        <v>550</v>
      </c>
      <c r="F736" s="178" t="s">
        <v>8</v>
      </c>
      <c r="G736" s="178">
        <v>30</v>
      </c>
      <c r="H736" s="180">
        <f t="shared" si="122"/>
        <v>13.055999999999999</v>
      </c>
      <c r="I736" s="178">
        <v>32</v>
      </c>
      <c r="J736" s="178">
        <v>51</v>
      </c>
      <c r="K736" s="178">
        <v>40</v>
      </c>
      <c r="L736" s="183"/>
      <c r="M736" s="184">
        <f t="shared" si="132"/>
        <v>16950</v>
      </c>
      <c r="N736" s="8"/>
      <c r="O736" s="8"/>
      <c r="P736" s="8"/>
      <c r="T736" s="7"/>
      <c r="U736" s="8"/>
      <c r="V736" s="8"/>
      <c r="W736" s="21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</row>
    <row r="737" spans="1:35" ht="17.25">
      <c r="A737" s="175">
        <v>44482</v>
      </c>
      <c r="B737" s="177">
        <v>32</v>
      </c>
      <c r="C737" s="200"/>
      <c r="D737" s="178">
        <v>774956664680</v>
      </c>
      <c r="E737" s="178" t="s">
        <v>551</v>
      </c>
      <c r="F737" s="178" t="s">
        <v>8</v>
      </c>
      <c r="G737" s="178">
        <v>29</v>
      </c>
      <c r="H737" s="180">
        <f t="shared" si="122"/>
        <v>13.464</v>
      </c>
      <c r="I737" s="178">
        <v>33</v>
      </c>
      <c r="J737" s="178">
        <v>51</v>
      </c>
      <c r="K737" s="178">
        <v>40</v>
      </c>
      <c r="L737" s="183"/>
      <c r="M737" s="184">
        <f t="shared" si="132"/>
        <v>16385</v>
      </c>
      <c r="N737" s="8"/>
      <c r="O737" s="8"/>
      <c r="P737" s="8"/>
      <c r="T737" s="7"/>
      <c r="U737" s="8"/>
      <c r="V737" s="8"/>
      <c r="W737" s="21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</row>
    <row r="738" spans="1:35" ht="17.25">
      <c r="A738" s="175">
        <v>44482</v>
      </c>
      <c r="B738" s="177">
        <v>33</v>
      </c>
      <c r="C738" s="200"/>
      <c r="D738" s="178">
        <v>774957228058</v>
      </c>
      <c r="E738" s="178" t="s">
        <v>552</v>
      </c>
      <c r="F738" s="178" t="s">
        <v>4</v>
      </c>
      <c r="G738" s="178">
        <v>30</v>
      </c>
      <c r="H738" s="180">
        <f t="shared" si="122"/>
        <v>26.352</v>
      </c>
      <c r="I738" s="178">
        <v>40</v>
      </c>
      <c r="J738" s="178">
        <v>61</v>
      </c>
      <c r="K738" s="178">
        <v>54</v>
      </c>
      <c r="L738" s="183"/>
      <c r="M738" s="184">
        <f t="shared" si="132"/>
        <v>16950</v>
      </c>
      <c r="N738" s="8"/>
      <c r="O738" s="8"/>
      <c r="P738" s="8"/>
      <c r="T738" s="7"/>
      <c r="U738" s="8"/>
      <c r="V738" s="8"/>
      <c r="W738" s="21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</row>
    <row r="739" spans="1:35" ht="17.25">
      <c r="A739" s="175">
        <v>44482</v>
      </c>
      <c r="B739" s="177">
        <v>34</v>
      </c>
      <c r="C739" s="200"/>
      <c r="D739" s="178">
        <v>774957333060</v>
      </c>
      <c r="E739" s="178" t="s">
        <v>553</v>
      </c>
      <c r="F739" s="178" t="s">
        <v>4</v>
      </c>
      <c r="G739" s="178">
        <v>27</v>
      </c>
      <c r="H739" s="180">
        <f t="shared" si="122"/>
        <v>17.9968</v>
      </c>
      <c r="I739" s="178">
        <v>64</v>
      </c>
      <c r="J739" s="178">
        <v>38</v>
      </c>
      <c r="K739" s="178">
        <v>37</v>
      </c>
      <c r="L739" s="183"/>
      <c r="M739" s="184">
        <f t="shared" si="132"/>
        <v>15255</v>
      </c>
      <c r="N739" s="8"/>
      <c r="O739" s="8"/>
      <c r="P739" s="8"/>
      <c r="T739" s="7"/>
      <c r="U739" s="8"/>
      <c r="V739" s="8"/>
      <c r="W739" s="21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</row>
    <row r="740" spans="1:35" ht="17.25">
      <c r="A740" s="175">
        <v>44482</v>
      </c>
      <c r="B740" s="177">
        <v>35</v>
      </c>
      <c r="C740" s="200"/>
      <c r="D740" s="178">
        <v>774957311765</v>
      </c>
      <c r="E740" s="178" t="s">
        <v>554</v>
      </c>
      <c r="F740" s="178" t="s">
        <v>4</v>
      </c>
      <c r="G740" s="178">
        <v>30</v>
      </c>
      <c r="H740" s="180">
        <f t="shared" si="122"/>
        <v>26.783999999999999</v>
      </c>
      <c r="I740" s="178">
        <v>40</v>
      </c>
      <c r="J740" s="178">
        <v>62</v>
      </c>
      <c r="K740" s="178">
        <v>54</v>
      </c>
      <c r="L740" s="183"/>
      <c r="M740" s="184">
        <f t="shared" si="132"/>
        <v>16950</v>
      </c>
      <c r="N740" s="8"/>
      <c r="O740" s="8"/>
      <c r="P740" s="8"/>
      <c r="T740" s="7"/>
      <c r="U740" s="8"/>
      <c r="V740" s="8"/>
      <c r="W740" s="21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</row>
    <row r="741" spans="1:35" ht="17.25">
      <c r="A741" s="175">
        <v>44482</v>
      </c>
      <c r="B741" s="177">
        <v>36</v>
      </c>
      <c r="C741" s="200"/>
      <c r="D741" s="178">
        <v>774956631048</v>
      </c>
      <c r="E741" s="178" t="s">
        <v>555</v>
      </c>
      <c r="F741" s="178" t="s">
        <v>8</v>
      </c>
      <c r="G741" s="178">
        <v>22</v>
      </c>
      <c r="H741" s="180">
        <f t="shared" si="122"/>
        <v>16.1616</v>
      </c>
      <c r="I741" s="178">
        <v>37</v>
      </c>
      <c r="J741" s="178">
        <v>39</v>
      </c>
      <c r="K741" s="178">
        <v>56</v>
      </c>
      <c r="L741" s="183"/>
      <c r="M741" s="184">
        <f t="shared" si="132"/>
        <v>12430</v>
      </c>
      <c r="N741" s="8"/>
      <c r="O741" s="8"/>
      <c r="P741" s="8"/>
      <c r="T741" s="7"/>
      <c r="U741" s="8"/>
      <c r="V741" s="8"/>
      <c r="W741" s="21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</row>
    <row r="742" spans="1:35" ht="17.25">
      <c r="A742" s="175">
        <v>44482</v>
      </c>
      <c r="B742" s="177">
        <v>37</v>
      </c>
      <c r="C742" s="200"/>
      <c r="D742" s="178">
        <v>774957291553</v>
      </c>
      <c r="E742" s="178" t="s">
        <v>556</v>
      </c>
      <c r="F742" s="178" t="s">
        <v>4</v>
      </c>
      <c r="G742" s="178">
        <v>15</v>
      </c>
      <c r="H742" s="180">
        <f t="shared" si="122"/>
        <v>12.700799999999999</v>
      </c>
      <c r="I742" s="178">
        <v>36</v>
      </c>
      <c r="J742" s="178">
        <v>49</v>
      </c>
      <c r="K742" s="178">
        <v>36</v>
      </c>
      <c r="L742" s="183"/>
      <c r="M742" s="184">
        <f t="shared" ref="M742:M744" si="133">575*G742</f>
        <v>8625</v>
      </c>
      <c r="N742" s="8"/>
      <c r="O742" s="8"/>
      <c r="P742" s="8"/>
      <c r="T742" s="7"/>
      <c r="U742" s="8"/>
      <c r="V742" s="8"/>
      <c r="W742" s="21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</row>
    <row r="743" spans="1:35" ht="17.25">
      <c r="A743" s="175">
        <v>44482</v>
      </c>
      <c r="B743" s="177">
        <v>38</v>
      </c>
      <c r="C743" s="200"/>
      <c r="D743" s="178">
        <v>284873493942</v>
      </c>
      <c r="E743" s="178" t="s">
        <v>557</v>
      </c>
      <c r="F743" s="178" t="s">
        <v>4</v>
      </c>
      <c r="G743" s="178">
        <v>17</v>
      </c>
      <c r="H743" s="180">
        <f t="shared" si="122"/>
        <v>14.0868</v>
      </c>
      <c r="I743" s="178">
        <v>39</v>
      </c>
      <c r="J743" s="178">
        <v>43</v>
      </c>
      <c r="K743" s="178">
        <v>42</v>
      </c>
      <c r="L743" s="183"/>
      <c r="M743" s="184">
        <f t="shared" si="133"/>
        <v>9775</v>
      </c>
      <c r="N743" s="8"/>
      <c r="O743" s="8"/>
      <c r="P743" s="8"/>
      <c r="T743" s="7"/>
      <c r="U743" s="8"/>
      <c r="V743" s="8"/>
      <c r="W743" s="21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</row>
    <row r="744" spans="1:35" ht="17.25">
      <c r="A744" s="175">
        <v>44482</v>
      </c>
      <c r="B744" s="177">
        <v>39</v>
      </c>
      <c r="C744" s="200"/>
      <c r="D744" s="178">
        <v>774956691032</v>
      </c>
      <c r="E744" s="178" t="s">
        <v>558</v>
      </c>
      <c r="F744" s="178" t="s">
        <v>8</v>
      </c>
      <c r="G744" s="178">
        <v>15</v>
      </c>
      <c r="H744" s="180">
        <f t="shared" si="122"/>
        <v>7.3567999999999998</v>
      </c>
      <c r="I744" s="178">
        <v>22</v>
      </c>
      <c r="J744" s="178">
        <v>44</v>
      </c>
      <c r="K744" s="178">
        <v>38</v>
      </c>
      <c r="L744" s="183"/>
      <c r="M744" s="184">
        <f t="shared" si="133"/>
        <v>8625</v>
      </c>
      <c r="N744" s="8"/>
      <c r="O744" s="8"/>
      <c r="P744" s="8"/>
      <c r="T744" s="7"/>
      <c r="U744" s="8"/>
      <c r="V744" s="8"/>
      <c r="W744" s="21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</row>
    <row r="745" spans="1:35" ht="17.25">
      <c r="A745" s="175">
        <v>44482</v>
      </c>
      <c r="B745" s="177">
        <v>40</v>
      </c>
      <c r="C745" s="200" t="s">
        <v>352</v>
      </c>
      <c r="D745" s="178">
        <v>284882354682</v>
      </c>
      <c r="E745" s="178" t="s">
        <v>559</v>
      </c>
      <c r="F745" s="178" t="s">
        <v>4</v>
      </c>
      <c r="G745" s="178">
        <v>23</v>
      </c>
      <c r="H745" s="180">
        <f t="shared" si="122"/>
        <v>22.88</v>
      </c>
      <c r="I745" s="178">
        <v>65</v>
      </c>
      <c r="J745" s="178">
        <v>44</v>
      </c>
      <c r="K745" s="178">
        <v>40</v>
      </c>
      <c r="L745" s="183"/>
      <c r="M745" s="184">
        <f t="shared" ref="M745:M751" si="134">565*G745</f>
        <v>12995</v>
      </c>
      <c r="N745" s="8"/>
      <c r="O745" s="8"/>
      <c r="P745" s="8"/>
      <c r="T745" s="7"/>
      <c r="U745" s="8"/>
      <c r="V745" s="8"/>
      <c r="W745" s="21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</row>
    <row r="746" spans="1:35" ht="17.25">
      <c r="A746" s="175">
        <v>44482</v>
      </c>
      <c r="B746" s="177">
        <v>41</v>
      </c>
      <c r="C746" s="200" t="s">
        <v>352</v>
      </c>
      <c r="D746" s="178">
        <v>284875535430</v>
      </c>
      <c r="E746" s="178" t="s">
        <v>560</v>
      </c>
      <c r="F746" s="178" t="s">
        <v>4</v>
      </c>
      <c r="G746" s="178">
        <v>8</v>
      </c>
      <c r="H746" s="180">
        <f t="shared" si="122"/>
        <v>4.1261999999999999</v>
      </c>
      <c r="I746" s="178">
        <v>23</v>
      </c>
      <c r="J746" s="178">
        <v>39</v>
      </c>
      <c r="K746" s="178">
        <v>23</v>
      </c>
      <c r="L746" s="183"/>
      <c r="M746" s="184">
        <f>610*G746</f>
        <v>4880</v>
      </c>
      <c r="N746" s="8"/>
      <c r="O746" s="8"/>
      <c r="P746" s="8"/>
      <c r="T746" s="7"/>
      <c r="U746" s="8"/>
      <c r="V746" s="8"/>
      <c r="W746" s="21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</row>
    <row r="747" spans="1:35" ht="17.25">
      <c r="A747" s="175">
        <v>44482</v>
      </c>
      <c r="B747" s="177">
        <v>42</v>
      </c>
      <c r="C747" s="200" t="s">
        <v>352</v>
      </c>
      <c r="D747" s="178">
        <v>284978848018</v>
      </c>
      <c r="E747" s="178" t="s">
        <v>561</v>
      </c>
      <c r="F747" s="178" t="s">
        <v>4</v>
      </c>
      <c r="G747" s="178">
        <v>32</v>
      </c>
      <c r="H747" s="180">
        <f t="shared" si="122"/>
        <v>0</v>
      </c>
      <c r="I747" s="178"/>
      <c r="J747" s="178"/>
      <c r="K747" s="178"/>
      <c r="L747" s="183"/>
      <c r="M747" s="184">
        <f t="shared" si="134"/>
        <v>18080</v>
      </c>
      <c r="N747" s="8"/>
      <c r="O747" s="8"/>
      <c r="P747" s="8"/>
      <c r="T747" s="7"/>
      <c r="U747" s="8"/>
      <c r="V747" s="8"/>
      <c r="W747" s="21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</row>
    <row r="748" spans="1:35" ht="17.25">
      <c r="A748" s="213"/>
      <c r="B748" s="214"/>
      <c r="C748" s="206"/>
      <c r="D748" s="41"/>
      <c r="E748" s="41"/>
      <c r="F748" s="41"/>
      <c r="G748" s="41"/>
      <c r="H748" s="171"/>
      <c r="I748" s="41"/>
      <c r="J748" s="41"/>
      <c r="K748" s="41"/>
      <c r="L748" s="45"/>
      <c r="M748" s="44">
        <f>SUM(M703:M747)</f>
        <v>485535</v>
      </c>
      <c r="N748" s="45"/>
      <c r="O748" s="45"/>
      <c r="P748" s="45"/>
      <c r="Q748" s="45"/>
      <c r="R748" s="45"/>
      <c r="S748" s="45"/>
      <c r="T748" s="7">
        <v>485535</v>
      </c>
      <c r="U748" s="45"/>
      <c r="V748" s="45"/>
      <c r="W748" s="227">
        <v>485535</v>
      </c>
      <c r="X748" s="45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</row>
    <row r="749" spans="1:35" ht="17.25">
      <c r="A749" s="229"/>
      <c r="B749" s="230"/>
      <c r="C749" s="231"/>
      <c r="D749" s="81"/>
      <c r="E749" s="81"/>
      <c r="F749" s="81"/>
      <c r="G749" s="81"/>
      <c r="H749" s="232"/>
      <c r="I749" s="81"/>
      <c r="J749" s="81"/>
      <c r="K749" s="81"/>
      <c r="L749" s="8"/>
      <c r="M749" s="49"/>
      <c r="N749" s="8"/>
      <c r="O749" s="8"/>
      <c r="P749" s="8"/>
      <c r="T749" s="7"/>
      <c r="U749" s="8"/>
      <c r="V749" s="8"/>
      <c r="W749" s="21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</row>
    <row r="750" spans="1:35" ht="17.25">
      <c r="A750" s="175">
        <v>44483</v>
      </c>
      <c r="B750" s="177">
        <v>1</v>
      </c>
      <c r="C750" s="200" t="s">
        <v>352</v>
      </c>
      <c r="D750" s="178">
        <v>284880058507</v>
      </c>
      <c r="E750" s="178" t="s">
        <v>562</v>
      </c>
      <c r="F750" s="178" t="s">
        <v>4</v>
      </c>
      <c r="G750" s="178">
        <v>32</v>
      </c>
      <c r="H750" s="180">
        <f t="shared" ref="H750:H782" si="135">I750*J750*K750/5000</f>
        <v>28.611000000000001</v>
      </c>
      <c r="I750" s="178">
        <v>51</v>
      </c>
      <c r="J750" s="178">
        <v>55</v>
      </c>
      <c r="K750" s="178">
        <v>51</v>
      </c>
      <c r="L750" s="183"/>
      <c r="M750" s="184">
        <f t="shared" si="134"/>
        <v>18080</v>
      </c>
      <c r="N750" s="8"/>
      <c r="O750" s="8"/>
      <c r="P750" s="8"/>
      <c r="T750" s="7"/>
      <c r="U750" s="8"/>
      <c r="V750" s="8"/>
      <c r="W750" s="21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</row>
    <row r="751" spans="1:35" ht="17.25">
      <c r="A751" s="175">
        <v>44483</v>
      </c>
      <c r="B751" s="177">
        <v>2</v>
      </c>
      <c r="C751" s="200"/>
      <c r="D751" s="178">
        <v>284980389139</v>
      </c>
      <c r="E751" s="178" t="s">
        <v>563</v>
      </c>
      <c r="F751" s="178" t="s">
        <v>4</v>
      </c>
      <c r="G751" s="178">
        <v>30</v>
      </c>
      <c r="H751" s="180">
        <f t="shared" si="135"/>
        <v>23.52</v>
      </c>
      <c r="I751" s="178">
        <v>40</v>
      </c>
      <c r="J751" s="178">
        <v>60</v>
      </c>
      <c r="K751" s="178">
        <v>49</v>
      </c>
      <c r="L751" s="183"/>
      <c r="M751" s="184">
        <f t="shared" si="134"/>
        <v>16950</v>
      </c>
      <c r="N751" s="8"/>
      <c r="O751" s="8"/>
      <c r="P751" s="8"/>
      <c r="T751" s="7"/>
      <c r="U751" s="8"/>
      <c r="V751" s="8"/>
      <c r="W751" s="21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</row>
    <row r="752" spans="1:35" ht="17.25">
      <c r="A752" s="175">
        <v>44483</v>
      </c>
      <c r="B752" s="177">
        <v>3</v>
      </c>
      <c r="C752" s="200" t="s">
        <v>352</v>
      </c>
      <c r="D752" s="178">
        <v>284884408759</v>
      </c>
      <c r="E752" s="178" t="s">
        <v>564</v>
      </c>
      <c r="F752" s="178" t="s">
        <v>8</v>
      </c>
      <c r="G752" s="178">
        <v>12</v>
      </c>
      <c r="H752" s="180">
        <f t="shared" si="135"/>
        <v>8.58</v>
      </c>
      <c r="I752" s="178">
        <v>39</v>
      </c>
      <c r="J752" s="178">
        <v>44</v>
      </c>
      <c r="K752" s="178">
        <v>25</v>
      </c>
      <c r="L752" s="183"/>
      <c r="M752" s="184">
        <f t="shared" ref="M752:M753" si="136">575*G752</f>
        <v>6900</v>
      </c>
      <c r="N752" s="8"/>
      <c r="O752" s="8"/>
      <c r="P752" s="8"/>
      <c r="T752" s="7"/>
      <c r="U752" s="8"/>
      <c r="V752" s="8"/>
      <c r="W752" s="21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</row>
    <row r="753" spans="1:35" ht="17.25">
      <c r="A753" s="175">
        <v>44483</v>
      </c>
      <c r="B753" s="177">
        <v>4</v>
      </c>
      <c r="C753" s="200" t="s">
        <v>523</v>
      </c>
      <c r="D753" s="178">
        <v>284883207794</v>
      </c>
      <c r="E753" s="178" t="s">
        <v>565</v>
      </c>
      <c r="F753" s="178" t="s">
        <v>4</v>
      </c>
      <c r="G753" s="178">
        <v>17</v>
      </c>
      <c r="H753" s="180">
        <f t="shared" si="135"/>
        <v>11.0732</v>
      </c>
      <c r="I753" s="178">
        <v>38</v>
      </c>
      <c r="J753" s="178">
        <v>47</v>
      </c>
      <c r="K753" s="178">
        <v>31</v>
      </c>
      <c r="L753" s="183"/>
      <c r="M753" s="184">
        <f t="shared" si="136"/>
        <v>9775</v>
      </c>
      <c r="N753" s="8"/>
      <c r="O753" s="8"/>
      <c r="P753" s="8"/>
      <c r="T753" s="7"/>
      <c r="U753" s="8"/>
      <c r="V753" s="8"/>
      <c r="W753" s="21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</row>
    <row r="754" spans="1:35" ht="17.25">
      <c r="A754" s="175"/>
      <c r="B754" s="177"/>
      <c r="C754" s="200"/>
      <c r="D754" s="178"/>
      <c r="E754" s="178"/>
      <c r="F754" s="178"/>
      <c r="G754" s="178"/>
      <c r="H754" s="180"/>
      <c r="I754" s="178"/>
      <c r="J754" s="178"/>
      <c r="K754" s="178"/>
      <c r="L754" s="183"/>
      <c r="M754" s="184">
        <v>500</v>
      </c>
      <c r="N754" s="8"/>
      <c r="O754" s="8"/>
      <c r="P754" s="8"/>
      <c r="T754" s="7"/>
      <c r="U754" s="8"/>
      <c r="V754" s="8"/>
      <c r="W754" s="21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</row>
    <row r="755" spans="1:35" ht="17.25">
      <c r="A755" s="204">
        <v>44490</v>
      </c>
      <c r="B755" s="205"/>
      <c r="C755" s="228" t="s">
        <v>15</v>
      </c>
      <c r="D755" s="136">
        <v>774970520854</v>
      </c>
      <c r="E755" s="136" t="s">
        <v>566</v>
      </c>
      <c r="F755" s="136" t="s">
        <v>4</v>
      </c>
      <c r="G755" s="136">
        <v>22</v>
      </c>
      <c r="H755" s="207">
        <v>13.209</v>
      </c>
      <c r="I755" s="136">
        <v>51</v>
      </c>
      <c r="J755" s="136">
        <v>37</v>
      </c>
      <c r="K755" s="136">
        <v>35</v>
      </c>
      <c r="L755" s="183"/>
      <c r="M755" s="184">
        <f t="shared" ref="M755" si="137">565*G755</f>
        <v>12430</v>
      </c>
      <c r="N755" s="8"/>
      <c r="O755" s="8"/>
      <c r="P755" s="8"/>
      <c r="T755" s="7"/>
      <c r="U755" s="8"/>
      <c r="V755" s="8"/>
      <c r="W755" s="21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</row>
    <row r="756" spans="1:35" ht="17.25">
      <c r="A756" s="204"/>
      <c r="B756" s="205"/>
      <c r="C756" s="228"/>
      <c r="D756" s="136"/>
      <c r="E756" s="136"/>
      <c r="F756" s="136"/>
      <c r="G756" s="136"/>
      <c r="H756" s="207"/>
      <c r="I756" s="136"/>
      <c r="J756" s="136"/>
      <c r="K756" s="136"/>
      <c r="L756" s="183"/>
      <c r="M756" s="184">
        <v>500</v>
      </c>
      <c r="N756" s="8"/>
      <c r="O756" s="8"/>
      <c r="P756" s="8"/>
      <c r="T756" s="7"/>
      <c r="U756" s="8"/>
      <c r="V756" s="8"/>
      <c r="W756" s="21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</row>
    <row r="757" spans="1:35" ht="17.25">
      <c r="A757" s="175">
        <v>44483</v>
      </c>
      <c r="B757" s="177">
        <v>6</v>
      </c>
      <c r="C757" s="200"/>
      <c r="D757" s="178" t="s">
        <v>567</v>
      </c>
      <c r="E757" s="178" t="s">
        <v>568</v>
      </c>
      <c r="F757" s="178" t="s">
        <v>4</v>
      </c>
      <c r="G757" s="178">
        <v>15</v>
      </c>
      <c r="H757" s="180">
        <f t="shared" si="135"/>
        <v>14.333600000000001</v>
      </c>
      <c r="I757" s="178">
        <v>46</v>
      </c>
      <c r="J757" s="178">
        <v>41</v>
      </c>
      <c r="K757" s="178">
        <v>38</v>
      </c>
      <c r="L757" s="183"/>
      <c r="M757" s="184">
        <f t="shared" ref="M757:M758" si="138">575*G757</f>
        <v>8625</v>
      </c>
      <c r="N757" s="8"/>
      <c r="O757" s="8"/>
      <c r="P757" s="8"/>
      <c r="T757" s="7"/>
      <c r="U757" s="8"/>
      <c r="V757" s="8"/>
      <c r="W757" s="21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</row>
    <row r="758" spans="1:35" ht="17.25">
      <c r="A758" s="175">
        <v>44483</v>
      </c>
      <c r="B758" s="177">
        <v>7</v>
      </c>
      <c r="C758" s="200"/>
      <c r="D758" s="178">
        <v>284981085429</v>
      </c>
      <c r="E758" s="178" t="s">
        <v>569</v>
      </c>
      <c r="F758" s="178" t="s">
        <v>8</v>
      </c>
      <c r="G758" s="178">
        <v>16</v>
      </c>
      <c r="H758" s="180">
        <f t="shared" si="135"/>
        <v>15.670199999999999</v>
      </c>
      <c r="I758" s="178">
        <v>41</v>
      </c>
      <c r="J758" s="178">
        <v>39</v>
      </c>
      <c r="K758" s="178">
        <v>49</v>
      </c>
      <c r="L758" s="183"/>
      <c r="M758" s="184">
        <f t="shared" si="138"/>
        <v>9200</v>
      </c>
      <c r="N758" s="8"/>
      <c r="O758" s="8"/>
      <c r="P758" s="8"/>
      <c r="T758" s="7"/>
      <c r="U758" s="8"/>
      <c r="V758" s="8"/>
      <c r="W758" s="21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</row>
    <row r="759" spans="1:35" ht="17.25">
      <c r="A759" s="175">
        <v>44483</v>
      </c>
      <c r="B759" s="177">
        <v>8</v>
      </c>
      <c r="C759" s="200"/>
      <c r="D759" s="178">
        <v>284980002530</v>
      </c>
      <c r="E759" s="178" t="s">
        <v>570</v>
      </c>
      <c r="F759" s="178" t="s">
        <v>4</v>
      </c>
      <c r="G759" s="178">
        <v>24</v>
      </c>
      <c r="H759" s="180">
        <f t="shared" si="135"/>
        <v>16.3184</v>
      </c>
      <c r="I759" s="178">
        <v>28</v>
      </c>
      <c r="J759" s="178">
        <v>62</v>
      </c>
      <c r="K759" s="178">
        <v>47</v>
      </c>
      <c r="L759" s="183"/>
      <c r="M759" s="184">
        <f t="shared" ref="M759:M764" si="139">565*G759</f>
        <v>13560</v>
      </c>
      <c r="N759" s="8"/>
      <c r="O759" s="8"/>
      <c r="P759" s="8"/>
      <c r="T759" s="7"/>
      <c r="U759" s="8"/>
      <c r="V759" s="8"/>
      <c r="W759" s="21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</row>
    <row r="760" spans="1:35" ht="17.25">
      <c r="A760" s="175">
        <v>44483</v>
      </c>
      <c r="B760" s="177">
        <v>9</v>
      </c>
      <c r="C760" s="200"/>
      <c r="D760" s="178">
        <v>284978920202</v>
      </c>
      <c r="E760" s="178" t="s">
        <v>571</v>
      </c>
      <c r="F760" s="178" t="s">
        <v>572</v>
      </c>
      <c r="G760" s="178">
        <v>25</v>
      </c>
      <c r="H760" s="180">
        <f t="shared" si="135"/>
        <v>19.992000000000001</v>
      </c>
      <c r="I760" s="178">
        <v>40</v>
      </c>
      <c r="J760" s="178">
        <v>49</v>
      </c>
      <c r="K760" s="178">
        <v>51</v>
      </c>
      <c r="L760" s="183"/>
      <c r="M760" s="184">
        <f t="shared" si="139"/>
        <v>14125</v>
      </c>
      <c r="N760" s="8"/>
      <c r="O760" s="8"/>
      <c r="P760" s="8"/>
      <c r="T760" s="7"/>
      <c r="U760" s="8"/>
      <c r="V760" s="8"/>
      <c r="W760" s="21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</row>
    <row r="761" spans="1:35" ht="17.25">
      <c r="A761" s="175">
        <v>44483</v>
      </c>
      <c r="B761" s="177">
        <v>10</v>
      </c>
      <c r="C761" s="200" t="s">
        <v>352</v>
      </c>
      <c r="D761" s="178">
        <v>284978781117</v>
      </c>
      <c r="E761" s="178" t="s">
        <v>573</v>
      </c>
      <c r="F761" s="178" t="s">
        <v>4</v>
      </c>
      <c r="G761" s="178">
        <v>23</v>
      </c>
      <c r="H761" s="180">
        <f t="shared" si="135"/>
        <v>21.216000000000001</v>
      </c>
      <c r="I761" s="178">
        <v>39</v>
      </c>
      <c r="J761" s="178">
        <v>40</v>
      </c>
      <c r="K761" s="178">
        <v>68</v>
      </c>
      <c r="L761" s="183"/>
      <c r="M761" s="184">
        <f t="shared" si="139"/>
        <v>12995</v>
      </c>
      <c r="N761" s="8"/>
      <c r="O761" s="8"/>
      <c r="P761" s="8"/>
      <c r="T761" s="7"/>
      <c r="U761" s="8"/>
      <c r="V761" s="8"/>
      <c r="W761" s="21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</row>
    <row r="762" spans="1:35" ht="17.25">
      <c r="A762" s="175">
        <v>44483</v>
      </c>
      <c r="B762" s="177">
        <v>11</v>
      </c>
      <c r="C762" s="200"/>
      <c r="D762" s="178">
        <v>284980672793</v>
      </c>
      <c r="E762" s="178" t="s">
        <v>574</v>
      </c>
      <c r="F762" s="178" t="s">
        <v>8</v>
      </c>
      <c r="G762" s="178">
        <v>20</v>
      </c>
      <c r="H762" s="180">
        <f t="shared" si="135"/>
        <v>16.9344</v>
      </c>
      <c r="I762" s="178">
        <v>42</v>
      </c>
      <c r="J762" s="178">
        <v>42</v>
      </c>
      <c r="K762" s="178">
        <v>48</v>
      </c>
      <c r="L762" s="183"/>
      <c r="M762" s="184">
        <f t="shared" ref="M762" si="140">575*G762</f>
        <v>11500</v>
      </c>
      <c r="N762" s="8"/>
      <c r="O762" s="8"/>
      <c r="P762" s="8"/>
      <c r="T762" s="7"/>
      <c r="U762" s="8"/>
      <c r="V762" s="8"/>
      <c r="W762" s="21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</row>
    <row r="763" spans="1:35" ht="17.25">
      <c r="A763" s="175">
        <v>44483</v>
      </c>
      <c r="B763" s="177">
        <v>12</v>
      </c>
      <c r="C763" s="200" t="s">
        <v>352</v>
      </c>
      <c r="D763" s="178">
        <v>284980588296</v>
      </c>
      <c r="E763" s="178" t="s">
        <v>575</v>
      </c>
      <c r="F763" s="178" t="s">
        <v>4</v>
      </c>
      <c r="G763" s="178">
        <v>21</v>
      </c>
      <c r="H763" s="180">
        <f t="shared" si="135"/>
        <v>19.739999999999998</v>
      </c>
      <c r="I763" s="178">
        <v>42</v>
      </c>
      <c r="J763" s="178">
        <v>50</v>
      </c>
      <c r="K763" s="178">
        <v>47</v>
      </c>
      <c r="L763" s="183"/>
      <c r="M763" s="184">
        <f t="shared" si="139"/>
        <v>11865</v>
      </c>
      <c r="N763" s="8"/>
      <c r="O763" s="8"/>
      <c r="P763" s="8"/>
      <c r="T763" s="7"/>
      <c r="U763" s="8"/>
      <c r="V763" s="8"/>
      <c r="W763" s="21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</row>
    <row r="764" spans="1:35" ht="17.25">
      <c r="A764" s="175">
        <v>44483</v>
      </c>
      <c r="B764" s="177">
        <v>13</v>
      </c>
      <c r="C764" s="200" t="s">
        <v>352</v>
      </c>
      <c r="D764" s="178">
        <v>284980541287</v>
      </c>
      <c r="E764" s="178" t="s">
        <v>575</v>
      </c>
      <c r="F764" s="178" t="s">
        <v>4</v>
      </c>
      <c r="G764" s="178">
        <v>30</v>
      </c>
      <c r="H764" s="180">
        <f t="shared" si="135"/>
        <v>26.808800000000002</v>
      </c>
      <c r="I764" s="178">
        <v>62</v>
      </c>
      <c r="J764" s="178">
        <v>47</v>
      </c>
      <c r="K764" s="178">
        <v>46</v>
      </c>
      <c r="L764" s="183"/>
      <c r="M764" s="184">
        <f t="shared" si="139"/>
        <v>16950</v>
      </c>
      <c r="N764" s="8"/>
      <c r="O764" s="8"/>
      <c r="P764" s="8"/>
      <c r="T764" s="7"/>
      <c r="U764" s="8"/>
      <c r="V764" s="8"/>
      <c r="W764" s="21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</row>
    <row r="765" spans="1:35" ht="17.25">
      <c r="A765" s="175">
        <v>44483</v>
      </c>
      <c r="B765" s="177">
        <v>14</v>
      </c>
      <c r="C765" s="200" t="s">
        <v>352</v>
      </c>
      <c r="D765" s="178">
        <v>284879173322</v>
      </c>
      <c r="E765" s="178" t="s">
        <v>576</v>
      </c>
      <c r="F765" s="178" t="s">
        <v>4</v>
      </c>
      <c r="G765" s="178">
        <v>14</v>
      </c>
      <c r="H765" s="180">
        <f t="shared" si="135"/>
        <v>11.8408</v>
      </c>
      <c r="I765" s="178">
        <v>38</v>
      </c>
      <c r="J765" s="178">
        <v>41</v>
      </c>
      <c r="K765" s="178">
        <v>38</v>
      </c>
      <c r="L765" s="183"/>
      <c r="M765" s="184">
        <f t="shared" ref="M765:M766" si="141">575*G765</f>
        <v>8050</v>
      </c>
      <c r="N765" s="8"/>
      <c r="O765" s="8"/>
      <c r="P765" s="8"/>
      <c r="T765" s="7"/>
      <c r="U765" s="8"/>
      <c r="V765" s="8"/>
      <c r="W765" s="21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</row>
    <row r="766" spans="1:35" ht="17.25">
      <c r="A766" s="175">
        <v>44483</v>
      </c>
      <c r="B766" s="177">
        <v>15</v>
      </c>
      <c r="C766" s="200" t="s">
        <v>352</v>
      </c>
      <c r="D766" s="178">
        <v>284884801582</v>
      </c>
      <c r="E766" s="178" t="s">
        <v>577</v>
      </c>
      <c r="F766" s="178" t="s">
        <v>4</v>
      </c>
      <c r="G766" s="178">
        <v>20</v>
      </c>
      <c r="H766" s="180">
        <f t="shared" si="135"/>
        <v>13.984</v>
      </c>
      <c r="I766" s="178">
        <v>46</v>
      </c>
      <c r="J766" s="178">
        <v>40</v>
      </c>
      <c r="K766" s="178">
        <v>38</v>
      </c>
      <c r="L766" s="183"/>
      <c r="M766" s="184">
        <f t="shared" si="141"/>
        <v>11500</v>
      </c>
      <c r="N766" s="8"/>
      <c r="O766" s="8"/>
      <c r="P766" s="8"/>
      <c r="T766" s="7"/>
      <c r="U766" s="8"/>
      <c r="V766" s="8"/>
      <c r="W766" s="21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</row>
    <row r="767" spans="1:35" ht="17.25">
      <c r="A767" s="175">
        <v>44483</v>
      </c>
      <c r="B767" s="177">
        <v>16</v>
      </c>
      <c r="C767" s="200" t="s">
        <v>352</v>
      </c>
      <c r="D767" s="178">
        <v>284878886737</v>
      </c>
      <c r="E767" s="178" t="s">
        <v>578</v>
      </c>
      <c r="F767" s="178" t="s">
        <v>4</v>
      </c>
      <c r="G767" s="178">
        <v>21</v>
      </c>
      <c r="H767" s="180">
        <f t="shared" si="135"/>
        <v>19.27</v>
      </c>
      <c r="I767" s="178">
        <v>41</v>
      </c>
      <c r="J767" s="178">
        <v>50</v>
      </c>
      <c r="K767" s="178">
        <v>47</v>
      </c>
      <c r="L767" s="183"/>
      <c r="M767" s="184">
        <f t="shared" ref="M767" si="142">565*G767</f>
        <v>11865</v>
      </c>
      <c r="N767" s="8"/>
      <c r="O767" s="8"/>
      <c r="P767" s="8"/>
      <c r="T767" s="7"/>
      <c r="U767" s="8"/>
      <c r="V767" s="8"/>
      <c r="W767" s="21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</row>
    <row r="768" spans="1:35" ht="17.25">
      <c r="A768" s="175">
        <v>44483</v>
      </c>
      <c r="B768" s="177">
        <v>17</v>
      </c>
      <c r="C768" s="200" t="s">
        <v>352</v>
      </c>
      <c r="D768" s="178">
        <v>284881650987</v>
      </c>
      <c r="E768" s="178" t="s">
        <v>579</v>
      </c>
      <c r="F768" s="178" t="s">
        <v>4</v>
      </c>
      <c r="G768" s="178">
        <v>20</v>
      </c>
      <c r="H768" s="180">
        <f t="shared" si="135"/>
        <v>8.19</v>
      </c>
      <c r="I768" s="178">
        <v>39</v>
      </c>
      <c r="J768" s="178">
        <v>35</v>
      </c>
      <c r="K768" s="178">
        <v>30</v>
      </c>
      <c r="L768" s="183"/>
      <c r="M768" s="184">
        <f t="shared" ref="M768:M773" si="143">575*G768</f>
        <v>11500</v>
      </c>
      <c r="N768" s="8"/>
      <c r="O768" s="8"/>
      <c r="P768" s="8"/>
      <c r="T768" s="7"/>
      <c r="U768" s="8"/>
      <c r="V768" s="8"/>
      <c r="W768" s="21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</row>
    <row r="769" spans="1:35" ht="17.25">
      <c r="A769" s="175">
        <v>44483</v>
      </c>
      <c r="B769" s="177">
        <v>18</v>
      </c>
      <c r="C769" s="200"/>
      <c r="D769" s="178">
        <v>284979832232</v>
      </c>
      <c r="E769" s="178" t="s">
        <v>580</v>
      </c>
      <c r="F769" s="178" t="s">
        <v>4</v>
      </c>
      <c r="G769" s="178">
        <v>11</v>
      </c>
      <c r="H769" s="180">
        <f t="shared" si="135"/>
        <v>7.9808000000000003</v>
      </c>
      <c r="I769" s="178">
        <v>32</v>
      </c>
      <c r="J769" s="178">
        <v>43</v>
      </c>
      <c r="K769" s="178">
        <v>29</v>
      </c>
      <c r="L769" s="183"/>
      <c r="M769" s="184">
        <f t="shared" si="143"/>
        <v>6325</v>
      </c>
      <c r="N769" s="8"/>
      <c r="O769" s="8"/>
      <c r="P769" s="8"/>
      <c r="T769" s="7"/>
      <c r="U769" s="8"/>
      <c r="V769" s="8"/>
      <c r="W769" s="21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</row>
    <row r="770" spans="1:35" ht="17.25">
      <c r="A770" s="175">
        <v>44483</v>
      </c>
      <c r="B770" s="177">
        <v>19</v>
      </c>
      <c r="C770" s="200" t="s">
        <v>352</v>
      </c>
      <c r="D770" s="178">
        <v>284880615007</v>
      </c>
      <c r="E770" s="178" t="s">
        <v>581</v>
      </c>
      <c r="F770" s="178" t="s">
        <v>8</v>
      </c>
      <c r="G770" s="178">
        <v>18</v>
      </c>
      <c r="H770" s="180">
        <f t="shared" si="135"/>
        <v>17.783999999999999</v>
      </c>
      <c r="I770" s="178">
        <v>60</v>
      </c>
      <c r="J770" s="178">
        <v>38</v>
      </c>
      <c r="K770" s="178">
        <v>39</v>
      </c>
      <c r="L770" s="183"/>
      <c r="M770" s="184">
        <f t="shared" si="143"/>
        <v>10350</v>
      </c>
      <c r="N770" s="8"/>
      <c r="O770" s="8"/>
      <c r="P770" s="8"/>
      <c r="T770" s="7"/>
      <c r="U770" s="8"/>
      <c r="V770" s="8"/>
      <c r="W770" s="21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</row>
    <row r="771" spans="1:35" ht="17.25">
      <c r="A771" s="175">
        <v>44483</v>
      </c>
      <c r="B771" s="177">
        <v>20</v>
      </c>
      <c r="C771" s="200"/>
      <c r="D771" s="178">
        <v>284978589362</v>
      </c>
      <c r="E771" s="178" t="s">
        <v>582</v>
      </c>
      <c r="F771" s="178" t="s">
        <v>8</v>
      </c>
      <c r="G771" s="178">
        <v>15</v>
      </c>
      <c r="H771" s="180">
        <f t="shared" si="135"/>
        <v>14.333600000000001</v>
      </c>
      <c r="I771" s="178">
        <v>46</v>
      </c>
      <c r="J771" s="178">
        <v>41</v>
      </c>
      <c r="K771" s="178">
        <v>38</v>
      </c>
      <c r="L771" s="183"/>
      <c r="M771" s="184">
        <f t="shared" si="143"/>
        <v>8625</v>
      </c>
      <c r="N771" s="8"/>
      <c r="O771" s="8"/>
      <c r="P771" s="8"/>
      <c r="T771" s="7"/>
      <c r="U771" s="8"/>
      <c r="V771" s="8"/>
      <c r="W771" s="21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</row>
    <row r="772" spans="1:35" ht="17.25">
      <c r="A772" s="175">
        <v>44483</v>
      </c>
      <c r="B772" s="177">
        <v>21</v>
      </c>
      <c r="C772" s="200" t="s">
        <v>352</v>
      </c>
      <c r="D772" s="178">
        <v>284881977915</v>
      </c>
      <c r="E772" s="178" t="s">
        <v>583</v>
      </c>
      <c r="F772" s="178" t="s">
        <v>4</v>
      </c>
      <c r="G772" s="178">
        <v>27</v>
      </c>
      <c r="H772" s="180">
        <f t="shared" si="135"/>
        <v>19.488</v>
      </c>
      <c r="I772" s="178">
        <v>42</v>
      </c>
      <c r="J772" s="178">
        <v>58</v>
      </c>
      <c r="K772" s="178">
        <v>40</v>
      </c>
      <c r="L772" s="183"/>
      <c r="M772" s="184">
        <f t="shared" ref="M772:M782" si="144">565*G772</f>
        <v>15255</v>
      </c>
      <c r="N772" s="8"/>
      <c r="O772" s="8"/>
      <c r="P772" s="8"/>
      <c r="T772" s="7"/>
      <c r="U772" s="8"/>
      <c r="V772" s="8"/>
      <c r="W772" s="21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</row>
    <row r="773" spans="1:35" ht="17.25">
      <c r="A773" s="175">
        <v>44483</v>
      </c>
      <c r="B773" s="177">
        <v>22</v>
      </c>
      <c r="C773" s="200"/>
      <c r="D773" s="178">
        <v>284978874611</v>
      </c>
      <c r="E773" s="178" t="s">
        <v>584</v>
      </c>
      <c r="F773" s="178" t="s">
        <v>4</v>
      </c>
      <c r="G773" s="178">
        <v>19</v>
      </c>
      <c r="H773" s="180">
        <f t="shared" si="135"/>
        <v>10.3896</v>
      </c>
      <c r="I773" s="178">
        <v>39</v>
      </c>
      <c r="J773" s="178">
        <v>36</v>
      </c>
      <c r="K773" s="178">
        <v>37</v>
      </c>
      <c r="L773" s="183"/>
      <c r="M773" s="184">
        <f t="shared" si="143"/>
        <v>10925</v>
      </c>
      <c r="N773" s="8"/>
      <c r="O773" s="8"/>
      <c r="P773" s="8"/>
      <c r="T773" s="7"/>
      <c r="U773" s="8"/>
      <c r="V773" s="8"/>
      <c r="W773" s="21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</row>
    <row r="774" spans="1:35" ht="17.25">
      <c r="A774" s="204">
        <v>44491</v>
      </c>
      <c r="B774" s="205"/>
      <c r="C774" s="228"/>
      <c r="D774" s="136">
        <v>774982832920</v>
      </c>
      <c r="E774" s="136" t="s">
        <v>585</v>
      </c>
      <c r="F774" s="136" t="s">
        <v>4</v>
      </c>
      <c r="G774" s="136">
        <v>27</v>
      </c>
      <c r="H774" s="207">
        <v>19.68</v>
      </c>
      <c r="I774" s="136">
        <v>40</v>
      </c>
      <c r="J774" s="136">
        <v>60</v>
      </c>
      <c r="K774" s="136">
        <v>41</v>
      </c>
      <c r="L774" s="183"/>
      <c r="M774" s="184">
        <f t="shared" si="144"/>
        <v>15255</v>
      </c>
      <c r="N774" s="8"/>
      <c r="O774" s="8"/>
      <c r="P774" s="8"/>
      <c r="T774" s="7"/>
      <c r="U774" s="8"/>
      <c r="V774" s="8"/>
      <c r="W774" s="21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</row>
    <row r="775" spans="1:35" ht="17.25">
      <c r="A775" s="175">
        <v>44483</v>
      </c>
      <c r="B775" s="177">
        <v>24</v>
      </c>
      <c r="C775" s="200"/>
      <c r="D775" s="178">
        <v>284980267750</v>
      </c>
      <c r="E775" s="178" t="s">
        <v>578</v>
      </c>
      <c r="F775" s="178" t="s">
        <v>4</v>
      </c>
      <c r="G775" s="178">
        <v>21</v>
      </c>
      <c r="H775" s="180">
        <f t="shared" si="135"/>
        <v>19.739999999999998</v>
      </c>
      <c r="I775" s="178">
        <v>42</v>
      </c>
      <c r="J775" s="178">
        <v>50</v>
      </c>
      <c r="K775" s="178">
        <v>47</v>
      </c>
      <c r="L775" s="183"/>
      <c r="M775" s="184">
        <f t="shared" si="144"/>
        <v>11865</v>
      </c>
      <c r="N775" s="8"/>
      <c r="O775" s="8"/>
      <c r="P775" s="8"/>
      <c r="T775" s="7"/>
      <c r="U775" s="8"/>
      <c r="V775" s="8"/>
      <c r="W775" s="21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</row>
    <row r="776" spans="1:35" ht="17.25">
      <c r="A776" s="175">
        <v>44483</v>
      </c>
      <c r="B776" s="177">
        <v>25</v>
      </c>
      <c r="C776" s="200" t="s">
        <v>352</v>
      </c>
      <c r="D776" s="178">
        <v>284979040927</v>
      </c>
      <c r="E776" s="178" t="s">
        <v>586</v>
      </c>
      <c r="F776" s="178" t="s">
        <v>2</v>
      </c>
      <c r="G776" s="178">
        <v>27</v>
      </c>
      <c r="H776" s="180">
        <f t="shared" si="135"/>
        <v>20.3688</v>
      </c>
      <c r="I776" s="178">
        <v>41</v>
      </c>
      <c r="J776" s="178">
        <v>46</v>
      </c>
      <c r="K776" s="178">
        <v>54</v>
      </c>
      <c r="L776" s="183"/>
      <c r="M776" s="184">
        <f>530*G776</f>
        <v>14310</v>
      </c>
      <c r="N776" s="8"/>
      <c r="O776" s="8"/>
      <c r="P776" s="8"/>
      <c r="T776" s="7"/>
      <c r="U776" s="8"/>
      <c r="V776" s="8"/>
      <c r="W776" s="21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</row>
    <row r="777" spans="1:35" ht="17.25">
      <c r="A777" s="175">
        <v>44483</v>
      </c>
      <c r="B777" s="177">
        <v>26</v>
      </c>
      <c r="C777" s="200"/>
      <c r="D777" s="178">
        <v>284942333503</v>
      </c>
      <c r="E777" s="178" t="s">
        <v>587</v>
      </c>
      <c r="F777" s="178" t="s">
        <v>96</v>
      </c>
      <c r="G777" s="178">
        <v>22</v>
      </c>
      <c r="H777" s="180">
        <f t="shared" si="135"/>
        <v>16.339200000000002</v>
      </c>
      <c r="I777" s="178">
        <v>46</v>
      </c>
      <c r="J777" s="178">
        <v>48</v>
      </c>
      <c r="K777" s="178">
        <v>37</v>
      </c>
      <c r="L777" s="183"/>
      <c r="M777" s="184">
        <f>550*G777</f>
        <v>12100</v>
      </c>
      <c r="N777" s="8"/>
      <c r="O777" s="8"/>
      <c r="P777" s="8"/>
      <c r="T777" s="7"/>
      <c r="U777" s="8"/>
      <c r="V777" s="8"/>
      <c r="W777" s="21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</row>
    <row r="778" spans="1:35" ht="17.25">
      <c r="A778" s="175">
        <v>44483</v>
      </c>
      <c r="B778" s="177">
        <v>27</v>
      </c>
      <c r="C778" s="200"/>
      <c r="D778" s="178">
        <v>284980707747</v>
      </c>
      <c r="E778" s="178" t="s">
        <v>588</v>
      </c>
      <c r="F778" s="178" t="s">
        <v>4</v>
      </c>
      <c r="G778" s="178">
        <v>19</v>
      </c>
      <c r="H778" s="180">
        <f t="shared" si="135"/>
        <v>15.4816</v>
      </c>
      <c r="I778" s="178">
        <v>41</v>
      </c>
      <c r="J778" s="178">
        <v>59</v>
      </c>
      <c r="K778" s="178">
        <v>32</v>
      </c>
      <c r="L778" s="183"/>
      <c r="M778" s="184">
        <f t="shared" ref="M778" si="145">575*G778</f>
        <v>10925</v>
      </c>
      <c r="N778" s="8"/>
      <c r="O778" s="8"/>
      <c r="P778" s="8"/>
      <c r="T778" s="7"/>
      <c r="U778" s="8"/>
      <c r="V778" s="8"/>
      <c r="W778" s="21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</row>
    <row r="779" spans="1:35" ht="17.25">
      <c r="A779" s="175">
        <v>44483</v>
      </c>
      <c r="B779" s="177">
        <v>28</v>
      </c>
      <c r="C779" s="200" t="s">
        <v>352</v>
      </c>
      <c r="D779" s="178">
        <v>284883973176</v>
      </c>
      <c r="E779" s="178" t="s">
        <v>589</v>
      </c>
      <c r="F779" s="178" t="s">
        <v>4</v>
      </c>
      <c r="G779" s="178">
        <v>27</v>
      </c>
      <c r="H779" s="180">
        <f t="shared" si="135"/>
        <v>24.200399999999998</v>
      </c>
      <c r="I779" s="178">
        <v>42</v>
      </c>
      <c r="J779" s="178">
        <v>67</v>
      </c>
      <c r="K779" s="178">
        <v>43</v>
      </c>
      <c r="L779" s="183"/>
      <c r="M779" s="184">
        <f t="shared" si="144"/>
        <v>15255</v>
      </c>
      <c r="N779" s="8"/>
      <c r="O779" s="8"/>
      <c r="P779" s="8"/>
      <c r="T779" s="7"/>
      <c r="U779" s="8"/>
      <c r="V779" s="8"/>
      <c r="W779" s="21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</row>
    <row r="780" spans="1:35" ht="17.25">
      <c r="A780" s="175">
        <v>44483</v>
      </c>
      <c r="B780" s="177">
        <v>29</v>
      </c>
      <c r="C780" s="200"/>
      <c r="D780" s="178">
        <v>284980230660</v>
      </c>
      <c r="E780" s="178" t="s">
        <v>590</v>
      </c>
      <c r="F780" s="178" t="s">
        <v>4</v>
      </c>
      <c r="G780" s="178">
        <v>27</v>
      </c>
      <c r="H780" s="180">
        <f t="shared" si="135"/>
        <v>26.808800000000002</v>
      </c>
      <c r="I780" s="178">
        <v>62</v>
      </c>
      <c r="J780" s="178">
        <v>47</v>
      </c>
      <c r="K780" s="178">
        <v>46</v>
      </c>
      <c r="L780" s="183"/>
      <c r="M780" s="184">
        <f t="shared" si="144"/>
        <v>15255</v>
      </c>
      <c r="N780" s="8"/>
      <c r="O780" s="8"/>
      <c r="P780" s="8"/>
      <c r="T780" s="7"/>
      <c r="U780" s="8"/>
      <c r="V780" s="8"/>
      <c r="W780" s="21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</row>
    <row r="781" spans="1:35" ht="17.25">
      <c r="A781" s="175">
        <v>44483</v>
      </c>
      <c r="B781" s="177">
        <v>30</v>
      </c>
      <c r="C781" s="200"/>
      <c r="D781" s="178">
        <v>284947587430</v>
      </c>
      <c r="E781" s="178" t="s">
        <v>591</v>
      </c>
      <c r="F781" s="178" t="s">
        <v>4</v>
      </c>
      <c r="G781" s="178">
        <v>23</v>
      </c>
      <c r="H781" s="180">
        <f t="shared" si="135"/>
        <v>20.764399999999998</v>
      </c>
      <c r="I781" s="178">
        <v>61</v>
      </c>
      <c r="J781" s="178">
        <v>46</v>
      </c>
      <c r="K781" s="178">
        <v>37</v>
      </c>
      <c r="L781" s="183"/>
      <c r="M781" s="184">
        <f t="shared" si="144"/>
        <v>12995</v>
      </c>
      <c r="N781" s="8"/>
      <c r="O781" s="8"/>
      <c r="P781" s="8"/>
      <c r="T781" s="7"/>
      <c r="U781" s="8"/>
      <c r="V781" s="8"/>
      <c r="W781" s="21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</row>
    <row r="782" spans="1:35" ht="17.25">
      <c r="A782" s="175">
        <v>44483</v>
      </c>
      <c r="B782" s="177">
        <v>31</v>
      </c>
      <c r="C782" s="200"/>
      <c r="D782" s="178">
        <v>284947047628</v>
      </c>
      <c r="E782" s="178" t="s">
        <v>592</v>
      </c>
      <c r="F782" s="178" t="s">
        <v>4</v>
      </c>
      <c r="G782" s="178">
        <v>26</v>
      </c>
      <c r="H782" s="180">
        <f t="shared" si="135"/>
        <v>21.6</v>
      </c>
      <c r="I782" s="178">
        <v>45</v>
      </c>
      <c r="J782" s="178">
        <v>60</v>
      </c>
      <c r="K782" s="178">
        <v>40</v>
      </c>
      <c r="L782" s="183"/>
      <c r="M782" s="184">
        <f t="shared" si="144"/>
        <v>14690</v>
      </c>
      <c r="N782" s="8"/>
      <c r="O782" s="8"/>
      <c r="P782" s="8"/>
      <c r="T782" s="7"/>
      <c r="U782" s="8"/>
      <c r="V782" s="8"/>
      <c r="W782" s="21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</row>
    <row r="783" spans="1:35" ht="17.25">
      <c r="A783" s="175">
        <v>44483</v>
      </c>
      <c r="B783" s="177">
        <v>32</v>
      </c>
      <c r="C783" s="200" t="s">
        <v>15</v>
      </c>
      <c r="D783" s="178">
        <v>285012275403</v>
      </c>
      <c r="E783" s="178" t="s">
        <v>593</v>
      </c>
      <c r="F783" s="178" t="s">
        <v>4</v>
      </c>
      <c r="G783" s="178">
        <v>8</v>
      </c>
      <c r="H783" s="180" t="s">
        <v>594</v>
      </c>
      <c r="I783" s="178">
        <v>30</v>
      </c>
      <c r="J783" s="178">
        <v>40</v>
      </c>
      <c r="K783" s="178">
        <v>30</v>
      </c>
      <c r="L783" s="183"/>
      <c r="M783" s="184">
        <f>610*G783</f>
        <v>4880</v>
      </c>
      <c r="N783" s="8"/>
      <c r="O783" s="8"/>
      <c r="P783" s="8"/>
      <c r="T783" s="7"/>
      <c r="U783" s="8"/>
      <c r="V783" s="8"/>
      <c r="W783" s="21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</row>
    <row r="784" spans="1:35" ht="17.25">
      <c r="A784" s="175"/>
      <c r="B784" s="177"/>
      <c r="C784" s="200"/>
      <c r="D784" s="178"/>
      <c r="E784" s="178"/>
      <c r="F784" s="178"/>
      <c r="G784" s="178"/>
      <c r="H784" s="180"/>
      <c r="I784" s="178"/>
      <c r="J784" s="178"/>
      <c r="K784" s="178"/>
      <c r="L784" s="183"/>
      <c r="M784" s="184">
        <v>500</v>
      </c>
      <c r="N784" s="8"/>
      <c r="O784" s="8"/>
      <c r="P784" s="8"/>
      <c r="T784" s="7"/>
      <c r="U784" s="8"/>
      <c r="V784" s="8"/>
      <c r="W784" s="21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</row>
    <row r="785" spans="1:35" ht="17.25">
      <c r="A785" s="233"/>
      <c r="B785" s="234"/>
      <c r="C785" s="235"/>
      <c r="D785" s="236"/>
      <c r="E785" s="236"/>
      <c r="F785" s="236"/>
      <c r="G785" s="236"/>
      <c r="H785" s="237"/>
      <c r="I785" s="236"/>
      <c r="J785" s="236"/>
      <c r="K785" s="236"/>
      <c r="L785" s="87"/>
      <c r="M785" s="238">
        <f>SUM(M750:M784)</f>
        <v>386380</v>
      </c>
      <c r="N785" s="87"/>
      <c r="O785" s="87"/>
      <c r="P785" s="87"/>
      <c r="Q785" s="87"/>
      <c r="R785" s="87"/>
      <c r="S785" s="87"/>
      <c r="T785" s="7">
        <v>386380</v>
      </c>
      <c r="U785" s="87"/>
      <c r="V785" s="87"/>
      <c r="W785" s="218">
        <v>386380</v>
      </c>
      <c r="X785" s="87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</row>
    <row r="786" spans="1:35" ht="17.25">
      <c r="A786" s="229"/>
      <c r="B786" s="230"/>
      <c r="C786" s="231"/>
      <c r="D786" s="81"/>
      <c r="E786" s="81"/>
      <c r="F786" s="81"/>
      <c r="G786" s="81"/>
      <c r="H786" s="232"/>
      <c r="I786" s="81"/>
      <c r="J786" s="81"/>
      <c r="K786" s="81"/>
      <c r="L786" s="8"/>
      <c r="M786" s="49"/>
      <c r="N786" s="8"/>
      <c r="O786" s="8"/>
      <c r="P786" s="8"/>
      <c r="T786" s="7"/>
      <c r="U786" s="8"/>
      <c r="V786" s="8"/>
      <c r="W786" s="21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</row>
    <row r="787" spans="1:35" ht="17.25">
      <c r="A787" s="175">
        <v>44485</v>
      </c>
      <c r="B787" s="177">
        <v>1</v>
      </c>
      <c r="C787" s="200"/>
      <c r="D787" s="178">
        <v>284979756660</v>
      </c>
      <c r="E787" s="178" t="s">
        <v>595</v>
      </c>
      <c r="F787" s="178" t="s">
        <v>4</v>
      </c>
      <c r="G787" s="178">
        <v>7</v>
      </c>
      <c r="H787" s="180">
        <f t="shared" ref="H787:H820" si="146">I787*J787*K787/5000</f>
        <v>5.27</v>
      </c>
      <c r="I787" s="178">
        <v>31</v>
      </c>
      <c r="J787" s="178">
        <v>34</v>
      </c>
      <c r="K787" s="178">
        <v>25</v>
      </c>
      <c r="L787" s="183"/>
      <c r="M787" s="184">
        <f>610*G787</f>
        <v>4270</v>
      </c>
      <c r="N787" s="183"/>
      <c r="O787" s="183"/>
      <c r="P787" s="183"/>
      <c r="Q787" s="183"/>
      <c r="R787" s="183"/>
      <c r="S787" s="183"/>
      <c r="T787" s="7"/>
      <c r="U787" s="183"/>
      <c r="V787" s="183"/>
      <c r="W787" s="21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</row>
    <row r="788" spans="1:35" ht="17.25">
      <c r="A788" s="175">
        <v>44485</v>
      </c>
      <c r="B788" s="177">
        <v>2</v>
      </c>
      <c r="C788" s="200"/>
      <c r="D788" s="178">
        <v>284979571530</v>
      </c>
      <c r="E788" s="178" t="s">
        <v>596</v>
      </c>
      <c r="F788" s="178" t="s">
        <v>4</v>
      </c>
      <c r="G788" s="178">
        <v>16</v>
      </c>
      <c r="H788" s="180">
        <f t="shared" si="146"/>
        <v>13.4976</v>
      </c>
      <c r="I788" s="178">
        <v>37</v>
      </c>
      <c r="J788" s="178">
        <v>57</v>
      </c>
      <c r="K788" s="178">
        <v>32</v>
      </c>
      <c r="L788" s="183"/>
      <c r="M788" s="184">
        <f t="shared" ref="M788" si="147">575*G788</f>
        <v>9200</v>
      </c>
      <c r="N788" s="183"/>
      <c r="O788" s="183"/>
      <c r="P788" s="183"/>
      <c r="Q788" s="183"/>
      <c r="R788" s="183"/>
      <c r="S788" s="183"/>
      <c r="T788" s="7"/>
      <c r="U788" s="183"/>
      <c r="V788" s="183"/>
      <c r="W788" s="21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</row>
    <row r="789" spans="1:35" ht="17.25">
      <c r="A789" s="175">
        <v>44485</v>
      </c>
      <c r="B789" s="177">
        <v>3</v>
      </c>
      <c r="C789" s="200"/>
      <c r="D789" s="178">
        <v>284981129053</v>
      </c>
      <c r="E789" s="178" t="s">
        <v>597</v>
      </c>
      <c r="F789" s="178" t="s">
        <v>4</v>
      </c>
      <c r="G789" s="178">
        <v>22</v>
      </c>
      <c r="H789" s="180">
        <f t="shared" si="146"/>
        <v>14.9978</v>
      </c>
      <c r="I789" s="178">
        <v>31</v>
      </c>
      <c r="J789" s="178">
        <v>59</v>
      </c>
      <c r="K789" s="178">
        <v>41</v>
      </c>
      <c r="L789" s="183"/>
      <c r="M789" s="184">
        <f t="shared" ref="M789:M796" si="148">565*G789</f>
        <v>12430</v>
      </c>
      <c r="N789" s="183"/>
      <c r="O789" s="183"/>
      <c r="P789" s="183"/>
      <c r="Q789" s="183"/>
      <c r="R789" s="183"/>
      <c r="S789" s="183"/>
      <c r="T789" s="7"/>
      <c r="U789" s="183"/>
      <c r="V789" s="183"/>
      <c r="W789" s="21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</row>
    <row r="790" spans="1:35" ht="17.25">
      <c r="A790" s="175">
        <v>44485</v>
      </c>
      <c r="B790" s="177">
        <v>4</v>
      </c>
      <c r="C790" s="200"/>
      <c r="D790" s="178">
        <v>284978972714</v>
      </c>
      <c r="E790" s="178" t="s">
        <v>598</v>
      </c>
      <c r="F790" s="178" t="s">
        <v>4</v>
      </c>
      <c r="G790" s="178">
        <v>22</v>
      </c>
      <c r="H790" s="180">
        <f t="shared" si="146"/>
        <v>13.0832</v>
      </c>
      <c r="I790" s="178">
        <v>37</v>
      </c>
      <c r="J790" s="178">
        <v>52</v>
      </c>
      <c r="K790" s="178">
        <v>34</v>
      </c>
      <c r="L790" s="183"/>
      <c r="M790" s="184">
        <f t="shared" si="148"/>
        <v>12430</v>
      </c>
      <c r="N790" s="183"/>
      <c r="O790" s="183"/>
      <c r="P790" s="183"/>
      <c r="Q790" s="183"/>
      <c r="R790" s="183"/>
      <c r="S790" s="183"/>
      <c r="T790" s="7"/>
      <c r="U790" s="183"/>
      <c r="V790" s="183"/>
      <c r="W790" s="21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</row>
    <row r="791" spans="1:35" ht="17.25">
      <c r="A791" s="175">
        <v>44485</v>
      </c>
      <c r="B791" s="177">
        <v>5</v>
      </c>
      <c r="C791" s="200"/>
      <c r="D791" s="178" t="s">
        <v>599</v>
      </c>
      <c r="E791" s="178" t="s">
        <v>600</v>
      </c>
      <c r="F791" s="178" t="s">
        <v>4</v>
      </c>
      <c r="G791" s="178">
        <v>28</v>
      </c>
      <c r="H791" s="180">
        <f t="shared" si="146"/>
        <v>22.204000000000001</v>
      </c>
      <c r="I791" s="178">
        <v>35</v>
      </c>
      <c r="J791" s="178">
        <v>61</v>
      </c>
      <c r="K791" s="178">
        <v>52</v>
      </c>
      <c r="L791" s="183"/>
      <c r="M791" s="184">
        <f t="shared" si="148"/>
        <v>15820</v>
      </c>
      <c r="N791" s="183"/>
      <c r="O791" s="183"/>
      <c r="P791" s="183"/>
      <c r="Q791" s="183"/>
      <c r="R791" s="183"/>
      <c r="S791" s="183"/>
      <c r="T791" s="7"/>
      <c r="U791" s="183"/>
      <c r="V791" s="183"/>
      <c r="W791" s="21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</row>
    <row r="792" spans="1:35" ht="17.25">
      <c r="A792" s="175">
        <v>44485</v>
      </c>
      <c r="B792" s="177">
        <v>6</v>
      </c>
      <c r="C792" s="200" t="s">
        <v>352</v>
      </c>
      <c r="D792" s="178">
        <v>284980022120</v>
      </c>
      <c r="E792" s="178" t="s">
        <v>601</v>
      </c>
      <c r="F792" s="178" t="s">
        <v>4</v>
      </c>
      <c r="G792" s="178">
        <v>25</v>
      </c>
      <c r="H792" s="180">
        <f t="shared" si="146"/>
        <v>23.814</v>
      </c>
      <c r="I792" s="178">
        <v>54</v>
      </c>
      <c r="J792" s="178">
        <v>49</v>
      </c>
      <c r="K792" s="178">
        <v>45</v>
      </c>
      <c r="L792" s="183"/>
      <c r="M792" s="184">
        <f t="shared" si="148"/>
        <v>14125</v>
      </c>
      <c r="N792" s="183"/>
      <c r="O792" s="183"/>
      <c r="P792" s="183"/>
      <c r="Q792" s="183"/>
      <c r="R792" s="183"/>
      <c r="S792" s="183"/>
      <c r="T792" s="7"/>
      <c r="U792" s="183"/>
      <c r="V792" s="183"/>
      <c r="W792" s="21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</row>
    <row r="793" spans="1:35" ht="17.25">
      <c r="A793" s="175">
        <v>44485</v>
      </c>
      <c r="B793" s="177">
        <v>7</v>
      </c>
      <c r="C793" s="200"/>
      <c r="D793" s="178">
        <v>284980939726</v>
      </c>
      <c r="E793" s="178" t="s">
        <v>602</v>
      </c>
      <c r="F793" s="178" t="s">
        <v>4</v>
      </c>
      <c r="G793" s="178">
        <v>24</v>
      </c>
      <c r="H793" s="180">
        <f t="shared" si="146"/>
        <v>22.4</v>
      </c>
      <c r="I793" s="178">
        <v>40</v>
      </c>
      <c r="J793" s="178">
        <v>56</v>
      </c>
      <c r="K793" s="178">
        <v>50</v>
      </c>
      <c r="L793" s="183"/>
      <c r="M793" s="184">
        <f t="shared" si="148"/>
        <v>13560</v>
      </c>
      <c r="N793" s="183"/>
      <c r="O793" s="183"/>
      <c r="P793" s="183"/>
      <c r="Q793" s="183"/>
      <c r="R793" s="183"/>
      <c r="S793" s="183"/>
      <c r="T793" s="7"/>
      <c r="U793" s="183"/>
      <c r="V793" s="183"/>
      <c r="W793" s="21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</row>
    <row r="794" spans="1:35" ht="17.25">
      <c r="A794" s="175">
        <v>44485</v>
      </c>
      <c r="B794" s="177">
        <v>8</v>
      </c>
      <c r="C794" s="200"/>
      <c r="D794" s="178">
        <v>284980356814</v>
      </c>
      <c r="E794" s="178" t="s">
        <v>410</v>
      </c>
      <c r="F794" s="178" t="s">
        <v>4</v>
      </c>
      <c r="G794" s="178">
        <v>16</v>
      </c>
      <c r="H794" s="180">
        <f t="shared" si="146"/>
        <v>15.1866</v>
      </c>
      <c r="I794" s="178">
        <v>33</v>
      </c>
      <c r="J794" s="178">
        <v>59</v>
      </c>
      <c r="K794" s="178">
        <v>39</v>
      </c>
      <c r="L794" s="183"/>
      <c r="M794" s="184">
        <f t="shared" ref="M794" si="149">575*G794</f>
        <v>9200</v>
      </c>
      <c r="N794" s="183"/>
      <c r="O794" s="183"/>
      <c r="P794" s="183"/>
      <c r="Q794" s="183"/>
      <c r="R794" s="183"/>
      <c r="S794" s="183"/>
      <c r="T794" s="7"/>
      <c r="U794" s="183"/>
      <c r="V794" s="183"/>
      <c r="W794" s="21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</row>
    <row r="795" spans="1:35" ht="17.25">
      <c r="A795" s="175">
        <v>44485</v>
      </c>
      <c r="B795" s="177">
        <v>9</v>
      </c>
      <c r="C795" s="200"/>
      <c r="D795" s="178">
        <v>284980491510</v>
      </c>
      <c r="E795" s="178" t="s">
        <v>603</v>
      </c>
      <c r="F795" s="178" t="s">
        <v>4</v>
      </c>
      <c r="G795" s="178">
        <v>23</v>
      </c>
      <c r="H795" s="180">
        <f t="shared" si="146"/>
        <v>19.453199999999999</v>
      </c>
      <c r="I795" s="178">
        <v>43</v>
      </c>
      <c r="J795" s="178">
        <v>58</v>
      </c>
      <c r="K795" s="178">
        <v>39</v>
      </c>
      <c r="L795" s="183"/>
      <c r="M795" s="184">
        <f t="shared" si="148"/>
        <v>12995</v>
      </c>
      <c r="N795" s="183"/>
      <c r="O795" s="183"/>
      <c r="P795" s="183"/>
      <c r="Q795" s="183"/>
      <c r="R795" s="183"/>
      <c r="S795" s="183"/>
      <c r="T795" s="7"/>
      <c r="U795" s="183"/>
      <c r="V795" s="183"/>
      <c r="W795" s="21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</row>
    <row r="796" spans="1:35" ht="17.25">
      <c r="A796" s="175">
        <v>44485</v>
      </c>
      <c r="B796" s="177">
        <v>10</v>
      </c>
      <c r="C796" s="200"/>
      <c r="D796" s="178">
        <v>284981094011</v>
      </c>
      <c r="E796" s="178" t="s">
        <v>604</v>
      </c>
      <c r="F796" s="178" t="s">
        <v>4</v>
      </c>
      <c r="G796" s="178">
        <v>23</v>
      </c>
      <c r="H796" s="180">
        <f t="shared" si="146"/>
        <v>16.4268</v>
      </c>
      <c r="I796" s="178">
        <v>54</v>
      </c>
      <c r="J796" s="178">
        <v>39</v>
      </c>
      <c r="K796" s="178">
        <v>39</v>
      </c>
      <c r="L796" s="183"/>
      <c r="M796" s="184">
        <f t="shared" si="148"/>
        <v>12995</v>
      </c>
      <c r="N796" s="183"/>
      <c r="O796" s="183"/>
      <c r="P796" s="183"/>
      <c r="Q796" s="183"/>
      <c r="R796" s="183"/>
      <c r="S796" s="183"/>
      <c r="T796" s="7"/>
      <c r="U796" s="183"/>
      <c r="V796" s="183"/>
      <c r="W796" s="21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</row>
    <row r="797" spans="1:35" ht="17.25">
      <c r="A797" s="175">
        <v>44485</v>
      </c>
      <c r="B797" s="177">
        <v>11</v>
      </c>
      <c r="C797" s="200"/>
      <c r="D797" s="178">
        <v>284980928773</v>
      </c>
      <c r="E797" s="178" t="s">
        <v>605</v>
      </c>
      <c r="F797" s="178" t="s">
        <v>4</v>
      </c>
      <c r="G797" s="178">
        <v>18</v>
      </c>
      <c r="H797" s="180">
        <f t="shared" si="146"/>
        <v>14.333600000000001</v>
      </c>
      <c r="I797" s="178">
        <v>46</v>
      </c>
      <c r="J797" s="178">
        <v>41</v>
      </c>
      <c r="K797" s="178">
        <v>38</v>
      </c>
      <c r="L797" s="183"/>
      <c r="M797" s="184">
        <f t="shared" ref="M797:M804" si="150">575*G797</f>
        <v>10350</v>
      </c>
      <c r="N797" s="183"/>
      <c r="O797" s="183"/>
      <c r="P797" s="183"/>
      <c r="Q797" s="183"/>
      <c r="R797" s="183"/>
      <c r="S797" s="183"/>
      <c r="T797" s="7"/>
      <c r="U797" s="183"/>
      <c r="V797" s="183"/>
      <c r="W797" s="21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</row>
    <row r="798" spans="1:35" ht="17.25">
      <c r="A798" s="175">
        <v>44485</v>
      </c>
      <c r="B798" s="177">
        <v>12</v>
      </c>
      <c r="C798" s="200"/>
      <c r="D798" s="178">
        <v>284978709577</v>
      </c>
      <c r="E798" s="178" t="s">
        <v>606</v>
      </c>
      <c r="F798" s="178" t="s">
        <v>8</v>
      </c>
      <c r="G798" s="178">
        <v>7</v>
      </c>
      <c r="H798" s="180">
        <f t="shared" si="146"/>
        <v>6.5170000000000003</v>
      </c>
      <c r="I798" s="178">
        <v>35</v>
      </c>
      <c r="J798" s="178">
        <v>49</v>
      </c>
      <c r="K798" s="178">
        <v>19</v>
      </c>
      <c r="L798" s="183"/>
      <c r="M798" s="184">
        <f>610*G798</f>
        <v>4270</v>
      </c>
      <c r="N798" s="183"/>
      <c r="O798" s="183"/>
      <c r="P798" s="183"/>
      <c r="Q798" s="183"/>
      <c r="R798" s="183"/>
      <c r="S798" s="183"/>
      <c r="T798" s="7"/>
      <c r="U798" s="183"/>
      <c r="V798" s="183"/>
      <c r="W798" s="21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</row>
    <row r="799" spans="1:35" ht="17.25">
      <c r="A799" s="175">
        <v>44485</v>
      </c>
      <c r="B799" s="177">
        <v>13</v>
      </c>
      <c r="C799" s="200"/>
      <c r="D799" s="178">
        <v>284980012460</v>
      </c>
      <c r="E799" s="178" t="s">
        <v>607</v>
      </c>
      <c r="F799" s="178" t="s">
        <v>4</v>
      </c>
      <c r="G799" s="178">
        <v>14</v>
      </c>
      <c r="H799" s="180">
        <f t="shared" si="146"/>
        <v>13.728</v>
      </c>
      <c r="I799" s="178">
        <v>40</v>
      </c>
      <c r="J799" s="178">
        <v>52</v>
      </c>
      <c r="K799" s="178">
        <v>33</v>
      </c>
      <c r="L799" s="183"/>
      <c r="M799" s="184">
        <f t="shared" si="150"/>
        <v>8050</v>
      </c>
      <c r="N799" s="183"/>
      <c r="O799" s="183"/>
      <c r="P799" s="183"/>
      <c r="Q799" s="183"/>
      <c r="R799" s="183"/>
      <c r="S799" s="183"/>
      <c r="T799" s="7"/>
      <c r="U799" s="183"/>
      <c r="V799" s="183"/>
      <c r="W799" s="21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</row>
    <row r="800" spans="1:35" ht="17.25">
      <c r="A800" s="204">
        <v>44491</v>
      </c>
      <c r="B800" s="205"/>
      <c r="C800" s="228"/>
      <c r="D800" s="136">
        <v>774982807653</v>
      </c>
      <c r="E800" s="136" t="s">
        <v>608</v>
      </c>
      <c r="F800" s="136" t="s">
        <v>4</v>
      </c>
      <c r="G800" s="136">
        <v>7</v>
      </c>
      <c r="H800" s="207">
        <v>5.7792000000000003</v>
      </c>
      <c r="I800" s="136">
        <v>43</v>
      </c>
      <c r="J800" s="136">
        <v>32</v>
      </c>
      <c r="K800" s="136">
        <v>21</v>
      </c>
      <c r="L800" s="183"/>
      <c r="M800" s="184">
        <f>610*G800</f>
        <v>4270</v>
      </c>
      <c r="N800" s="183"/>
      <c r="O800" s="183"/>
      <c r="P800" s="183"/>
      <c r="Q800" s="183"/>
      <c r="R800" s="183"/>
      <c r="S800" s="183"/>
      <c r="T800" s="7"/>
      <c r="U800" s="183"/>
      <c r="V800" s="183"/>
      <c r="W800" s="21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</row>
    <row r="801" spans="1:35" ht="17.25">
      <c r="A801" s="239">
        <v>44485</v>
      </c>
      <c r="B801" s="177">
        <v>15</v>
      </c>
      <c r="C801" s="240"/>
      <c r="D801" s="241">
        <v>284978733538</v>
      </c>
      <c r="E801" s="241" t="s">
        <v>609</v>
      </c>
      <c r="F801" s="241" t="s">
        <v>8</v>
      </c>
      <c r="G801" s="241">
        <v>11</v>
      </c>
      <c r="H801" s="180">
        <f t="shared" si="146"/>
        <v>9.4792000000000005</v>
      </c>
      <c r="I801" s="241">
        <v>34</v>
      </c>
      <c r="J801" s="241">
        <v>41</v>
      </c>
      <c r="K801" s="241">
        <v>34</v>
      </c>
      <c r="L801" s="183"/>
      <c r="M801" s="184">
        <f t="shared" si="150"/>
        <v>6325</v>
      </c>
      <c r="N801" s="183"/>
      <c r="O801" s="183"/>
      <c r="P801" s="183"/>
      <c r="Q801" s="183"/>
      <c r="R801" s="183"/>
      <c r="S801" s="183"/>
      <c r="T801" s="7"/>
      <c r="U801" s="183"/>
      <c r="V801" s="183"/>
      <c r="W801" s="21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</row>
    <row r="802" spans="1:35" ht="17.25">
      <c r="A802" s="175">
        <v>44485</v>
      </c>
      <c r="B802" s="177">
        <v>16</v>
      </c>
      <c r="C802" s="200"/>
      <c r="D802" s="178">
        <v>284978855888</v>
      </c>
      <c r="E802" s="178" t="s">
        <v>610</v>
      </c>
      <c r="F802" s="178" t="s">
        <v>4</v>
      </c>
      <c r="G802" s="178">
        <v>8</v>
      </c>
      <c r="H802" s="180">
        <f t="shared" si="146"/>
        <v>7.4303999999999997</v>
      </c>
      <c r="I802" s="178">
        <v>36</v>
      </c>
      <c r="J802" s="178">
        <v>43</v>
      </c>
      <c r="K802" s="178">
        <v>24</v>
      </c>
      <c r="L802" s="183"/>
      <c r="M802" s="184">
        <f>610*G802</f>
        <v>4880</v>
      </c>
      <c r="N802" s="183"/>
      <c r="O802" s="183"/>
      <c r="P802" s="183"/>
      <c r="Q802" s="183"/>
      <c r="R802" s="183"/>
      <c r="S802" s="183"/>
      <c r="T802" s="7"/>
      <c r="U802" s="183"/>
      <c r="V802" s="183"/>
      <c r="W802" s="21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</row>
    <row r="803" spans="1:35" ht="17.25">
      <c r="A803" s="175">
        <v>44485</v>
      </c>
      <c r="B803" s="177">
        <v>17</v>
      </c>
      <c r="C803" s="200"/>
      <c r="D803" s="178">
        <v>284978779460</v>
      </c>
      <c r="E803" s="178" t="s">
        <v>611</v>
      </c>
      <c r="F803" s="178" t="s">
        <v>4</v>
      </c>
      <c r="G803" s="178">
        <v>17</v>
      </c>
      <c r="H803" s="180">
        <f t="shared" si="146"/>
        <v>8.4878</v>
      </c>
      <c r="I803" s="178">
        <v>31</v>
      </c>
      <c r="J803" s="178">
        <v>37</v>
      </c>
      <c r="K803" s="178">
        <v>37</v>
      </c>
      <c r="L803" s="183"/>
      <c r="M803" s="184">
        <f t="shared" si="150"/>
        <v>9775</v>
      </c>
      <c r="N803" s="183"/>
      <c r="O803" s="183"/>
      <c r="P803" s="183"/>
      <c r="Q803" s="183"/>
      <c r="R803" s="183"/>
      <c r="S803" s="183"/>
      <c r="T803" s="7"/>
      <c r="U803" s="183"/>
      <c r="V803" s="183"/>
      <c r="W803" s="21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</row>
    <row r="804" spans="1:35" ht="17.25">
      <c r="A804" s="175">
        <v>44485</v>
      </c>
      <c r="B804" s="177">
        <v>18</v>
      </c>
      <c r="C804" s="200"/>
      <c r="D804" s="178">
        <v>284978537078</v>
      </c>
      <c r="E804" s="178" t="s">
        <v>612</v>
      </c>
      <c r="F804" s="178" t="s">
        <v>4</v>
      </c>
      <c r="G804" s="178">
        <v>13</v>
      </c>
      <c r="H804" s="180">
        <f t="shared" si="146"/>
        <v>8.0960000000000001</v>
      </c>
      <c r="I804" s="178">
        <v>44</v>
      </c>
      <c r="J804" s="178">
        <v>23</v>
      </c>
      <c r="K804" s="178">
        <v>40</v>
      </c>
      <c r="L804" s="183"/>
      <c r="M804" s="184">
        <f t="shared" si="150"/>
        <v>7475</v>
      </c>
      <c r="N804" s="183"/>
      <c r="O804" s="183"/>
      <c r="P804" s="183"/>
      <c r="Q804" s="183"/>
      <c r="R804" s="183"/>
      <c r="S804" s="183"/>
      <c r="T804" s="7"/>
      <c r="U804" s="183"/>
      <c r="V804" s="183"/>
      <c r="W804" s="21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</row>
    <row r="805" spans="1:35" ht="17.25">
      <c r="A805" s="175">
        <v>44485</v>
      </c>
      <c r="B805" s="177">
        <v>19</v>
      </c>
      <c r="C805" s="200"/>
      <c r="D805" s="178">
        <v>284944426481</v>
      </c>
      <c r="E805" s="178" t="s">
        <v>613</v>
      </c>
      <c r="F805" s="178" t="s">
        <v>4</v>
      </c>
      <c r="G805" s="178">
        <v>22</v>
      </c>
      <c r="H805" s="180">
        <f t="shared" si="146"/>
        <v>8.3520000000000003</v>
      </c>
      <c r="I805" s="178">
        <v>36</v>
      </c>
      <c r="J805" s="178">
        <v>40</v>
      </c>
      <c r="K805" s="178">
        <v>29</v>
      </c>
      <c r="L805" s="183"/>
      <c r="M805" s="184">
        <f t="shared" ref="M805:M806" si="151">565*G805</f>
        <v>12430</v>
      </c>
      <c r="N805" s="183"/>
      <c r="O805" s="183"/>
      <c r="P805" s="183"/>
      <c r="Q805" s="183"/>
      <c r="R805" s="183"/>
      <c r="S805" s="183"/>
      <c r="T805" s="7"/>
      <c r="U805" s="183"/>
      <c r="V805" s="183"/>
      <c r="W805" s="21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</row>
    <row r="806" spans="1:35" ht="17.25">
      <c r="A806" s="175">
        <v>44485</v>
      </c>
      <c r="B806" s="177">
        <v>20</v>
      </c>
      <c r="C806" s="200"/>
      <c r="D806" s="178">
        <v>284945005798</v>
      </c>
      <c r="E806" s="178" t="s">
        <v>613</v>
      </c>
      <c r="F806" s="178" t="s">
        <v>4</v>
      </c>
      <c r="G806" s="178">
        <v>22</v>
      </c>
      <c r="H806" s="180">
        <f t="shared" si="146"/>
        <v>8.3520000000000003</v>
      </c>
      <c r="I806" s="178">
        <v>36</v>
      </c>
      <c r="J806" s="178">
        <v>40</v>
      </c>
      <c r="K806" s="178">
        <v>29</v>
      </c>
      <c r="L806" s="183"/>
      <c r="M806" s="184">
        <f t="shared" si="151"/>
        <v>12430</v>
      </c>
      <c r="N806" s="183"/>
      <c r="O806" s="183"/>
      <c r="P806" s="183"/>
      <c r="Q806" s="183"/>
      <c r="R806" s="183"/>
      <c r="S806" s="183"/>
      <c r="T806" s="7"/>
      <c r="U806" s="183"/>
      <c r="V806" s="183"/>
      <c r="W806" s="21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</row>
    <row r="807" spans="1:35" ht="17.25">
      <c r="A807" s="175">
        <v>44485</v>
      </c>
      <c r="B807" s="177">
        <v>21</v>
      </c>
      <c r="C807" s="200"/>
      <c r="D807" s="178">
        <v>284980402699</v>
      </c>
      <c r="E807" s="178" t="s">
        <v>614</v>
      </c>
      <c r="F807" s="178" t="s">
        <v>4</v>
      </c>
      <c r="G807" s="178">
        <v>18</v>
      </c>
      <c r="H807" s="180">
        <f t="shared" si="146"/>
        <v>15.12</v>
      </c>
      <c r="I807" s="178">
        <v>42</v>
      </c>
      <c r="J807" s="178">
        <v>45</v>
      </c>
      <c r="K807" s="178">
        <v>40</v>
      </c>
      <c r="L807" s="183"/>
      <c r="M807" s="184">
        <f t="shared" ref="M807:M808" si="152">575*G807</f>
        <v>10350</v>
      </c>
      <c r="N807" s="183"/>
      <c r="O807" s="183"/>
      <c r="P807" s="183"/>
      <c r="Q807" s="183"/>
      <c r="R807" s="183"/>
      <c r="S807" s="183"/>
      <c r="T807" s="7"/>
      <c r="U807" s="183"/>
      <c r="V807" s="183"/>
      <c r="W807" s="21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</row>
    <row r="808" spans="1:35" ht="17.25">
      <c r="A808" s="175">
        <v>44485</v>
      </c>
      <c r="B808" s="177">
        <v>22</v>
      </c>
      <c r="C808" s="200" t="s">
        <v>15</v>
      </c>
      <c r="D808" s="178">
        <v>284980505900</v>
      </c>
      <c r="E808" s="178" t="s">
        <v>615</v>
      </c>
      <c r="F808" s="178" t="s">
        <v>4</v>
      </c>
      <c r="G808" s="178">
        <v>17</v>
      </c>
      <c r="H808" s="180">
        <f t="shared" si="146"/>
        <v>16.992000000000001</v>
      </c>
      <c r="I808" s="178">
        <v>40</v>
      </c>
      <c r="J808" s="178">
        <v>59</v>
      </c>
      <c r="K808" s="178">
        <v>36</v>
      </c>
      <c r="L808" s="183"/>
      <c r="M808" s="184">
        <f t="shared" si="152"/>
        <v>9775</v>
      </c>
      <c r="N808" s="183"/>
      <c r="O808" s="183"/>
      <c r="P808" s="183"/>
      <c r="Q808" s="183"/>
      <c r="R808" s="183"/>
      <c r="S808" s="183"/>
      <c r="T808" s="7"/>
      <c r="U808" s="183"/>
      <c r="V808" s="183"/>
      <c r="W808" s="21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</row>
    <row r="809" spans="1:35" ht="17.25">
      <c r="A809" s="175"/>
      <c r="B809" s="177"/>
      <c r="C809" s="200"/>
      <c r="D809" s="178"/>
      <c r="E809" s="178"/>
      <c r="F809" s="178"/>
      <c r="G809" s="178"/>
      <c r="H809" s="180"/>
      <c r="I809" s="178"/>
      <c r="J809" s="178"/>
      <c r="K809" s="178"/>
      <c r="L809" s="183"/>
      <c r="M809" s="184">
        <v>500</v>
      </c>
      <c r="N809" s="183"/>
      <c r="O809" s="183"/>
      <c r="P809" s="183"/>
      <c r="Q809" s="183"/>
      <c r="R809" s="183"/>
      <c r="S809" s="183"/>
      <c r="T809" s="7"/>
      <c r="U809" s="183"/>
      <c r="V809" s="183"/>
      <c r="W809" s="21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</row>
    <row r="810" spans="1:35" ht="17.25">
      <c r="A810" s="175">
        <v>44485</v>
      </c>
      <c r="B810" s="177">
        <v>23</v>
      </c>
      <c r="C810" s="200"/>
      <c r="D810" s="178">
        <v>284978993664</v>
      </c>
      <c r="E810" s="178" t="s">
        <v>616</v>
      </c>
      <c r="F810" s="178" t="s">
        <v>4</v>
      </c>
      <c r="G810" s="178">
        <v>9</v>
      </c>
      <c r="H810" s="180">
        <f t="shared" si="146"/>
        <v>7.3925999999999998</v>
      </c>
      <c r="I810" s="178">
        <v>37</v>
      </c>
      <c r="J810" s="178">
        <v>27</v>
      </c>
      <c r="K810" s="178">
        <v>37</v>
      </c>
      <c r="L810" s="183"/>
      <c r="M810" s="184">
        <f>610*G810</f>
        <v>5490</v>
      </c>
      <c r="N810" s="183"/>
      <c r="O810" s="183"/>
      <c r="P810" s="183"/>
      <c r="Q810" s="183"/>
      <c r="R810" s="183"/>
      <c r="S810" s="183"/>
      <c r="T810" s="7"/>
      <c r="U810" s="183"/>
      <c r="V810" s="183"/>
      <c r="W810" s="21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</row>
    <row r="811" spans="1:35" ht="17.25">
      <c r="A811" s="175">
        <v>44485</v>
      </c>
      <c r="B811" s="177">
        <v>24</v>
      </c>
      <c r="C811" s="200"/>
      <c r="D811" s="178">
        <v>284978946176</v>
      </c>
      <c r="E811" s="178" t="s">
        <v>617</v>
      </c>
      <c r="F811" s="178" t="s">
        <v>4</v>
      </c>
      <c r="G811" s="178">
        <v>13</v>
      </c>
      <c r="H811" s="180">
        <f t="shared" si="146"/>
        <v>11.529199999999999</v>
      </c>
      <c r="I811" s="178">
        <v>41</v>
      </c>
      <c r="J811" s="178">
        <v>38</v>
      </c>
      <c r="K811" s="178">
        <v>37</v>
      </c>
      <c r="L811" s="183"/>
      <c r="M811" s="184">
        <f t="shared" ref="M811" si="153">575*G811</f>
        <v>7475</v>
      </c>
      <c r="N811" s="183"/>
      <c r="O811" s="183"/>
      <c r="P811" s="183"/>
      <c r="Q811" s="183"/>
      <c r="R811" s="183"/>
      <c r="S811" s="183"/>
      <c r="T811" s="7"/>
      <c r="U811" s="183"/>
      <c r="V811" s="183"/>
      <c r="W811" s="21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</row>
    <row r="812" spans="1:35" ht="17.25">
      <c r="A812" s="175">
        <v>44485</v>
      </c>
      <c r="B812" s="177">
        <v>25</v>
      </c>
      <c r="C812" s="200"/>
      <c r="D812" s="178">
        <v>284981004594</v>
      </c>
      <c r="E812" s="178" t="s">
        <v>618</v>
      </c>
      <c r="F812" s="178" t="s">
        <v>8</v>
      </c>
      <c r="G812" s="178">
        <v>7</v>
      </c>
      <c r="H812" s="180">
        <f t="shared" si="146"/>
        <v>6.601</v>
      </c>
      <c r="I812" s="178">
        <v>23</v>
      </c>
      <c r="J812" s="178">
        <v>41</v>
      </c>
      <c r="K812" s="178">
        <v>35</v>
      </c>
      <c r="L812" s="183"/>
      <c r="M812" s="184">
        <f>610*G812</f>
        <v>4270</v>
      </c>
      <c r="N812" s="183"/>
      <c r="O812" s="183"/>
      <c r="P812" s="183"/>
      <c r="Q812" s="183"/>
      <c r="R812" s="183"/>
      <c r="S812" s="183"/>
      <c r="T812" s="7"/>
      <c r="U812" s="183"/>
      <c r="V812" s="183"/>
      <c r="W812" s="21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</row>
    <row r="813" spans="1:35" ht="17.25">
      <c r="A813" s="175">
        <v>44485</v>
      </c>
      <c r="B813" s="177">
        <v>26</v>
      </c>
      <c r="C813" s="200"/>
      <c r="D813" s="178">
        <v>284978906209</v>
      </c>
      <c r="E813" s="178" t="s">
        <v>619</v>
      </c>
      <c r="F813" s="178" t="s">
        <v>4</v>
      </c>
      <c r="G813" s="178">
        <v>30</v>
      </c>
      <c r="H813" s="180">
        <f t="shared" si="146"/>
        <v>16.701799999999999</v>
      </c>
      <c r="I813" s="178">
        <v>61</v>
      </c>
      <c r="J813" s="178">
        <v>37</v>
      </c>
      <c r="K813" s="178">
        <v>37</v>
      </c>
      <c r="L813" s="183"/>
      <c r="M813" s="184">
        <f t="shared" ref="M813:M820" si="154">565*G813</f>
        <v>16950</v>
      </c>
      <c r="N813" s="183"/>
      <c r="O813" s="183"/>
      <c r="P813" s="183"/>
      <c r="Q813" s="183"/>
      <c r="R813" s="183"/>
      <c r="S813" s="183"/>
      <c r="T813" s="7"/>
      <c r="U813" s="183"/>
      <c r="V813" s="183"/>
      <c r="W813" s="21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</row>
    <row r="814" spans="1:35" ht="17.25">
      <c r="A814" s="175">
        <v>44485</v>
      </c>
      <c r="B814" s="177">
        <v>27</v>
      </c>
      <c r="C814" s="200"/>
      <c r="D814" s="178">
        <v>284981065920</v>
      </c>
      <c r="E814" s="178" t="s">
        <v>620</v>
      </c>
      <c r="F814" s="178" t="s">
        <v>4</v>
      </c>
      <c r="G814" s="178">
        <v>27</v>
      </c>
      <c r="H814" s="180">
        <f t="shared" si="146"/>
        <v>19.402799999999999</v>
      </c>
      <c r="I814" s="178">
        <v>69</v>
      </c>
      <c r="J814" s="178">
        <v>37</v>
      </c>
      <c r="K814" s="178">
        <v>38</v>
      </c>
      <c r="L814" s="183"/>
      <c r="M814" s="184">
        <f t="shared" si="154"/>
        <v>15255</v>
      </c>
      <c r="N814" s="183"/>
      <c r="O814" s="183"/>
      <c r="P814" s="183"/>
      <c r="Q814" s="183"/>
      <c r="R814" s="183"/>
      <c r="S814" s="183"/>
      <c r="T814" s="7"/>
      <c r="U814" s="183"/>
      <c r="V814" s="183"/>
      <c r="W814" s="21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</row>
    <row r="815" spans="1:35" ht="17.25">
      <c r="A815" s="175">
        <v>44485</v>
      </c>
      <c r="B815" s="177">
        <v>28</v>
      </c>
      <c r="C815" s="200"/>
      <c r="D815" s="178">
        <v>284978627183</v>
      </c>
      <c r="E815" s="178" t="s">
        <v>621</v>
      </c>
      <c r="F815" s="178" t="s">
        <v>8</v>
      </c>
      <c r="G815" s="178">
        <v>26</v>
      </c>
      <c r="H815" s="180">
        <f t="shared" si="146"/>
        <v>10.118399999999999</v>
      </c>
      <c r="I815" s="178">
        <v>24</v>
      </c>
      <c r="J815" s="178">
        <v>62</v>
      </c>
      <c r="K815" s="178">
        <v>34</v>
      </c>
      <c r="L815" s="183"/>
      <c r="M815" s="184">
        <f t="shared" si="154"/>
        <v>14690</v>
      </c>
      <c r="N815" s="183"/>
      <c r="O815" s="183"/>
      <c r="P815" s="183"/>
      <c r="Q815" s="183"/>
      <c r="R815" s="183"/>
      <c r="S815" s="183"/>
      <c r="T815" s="7"/>
      <c r="U815" s="183"/>
      <c r="V815" s="183"/>
      <c r="W815" s="21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</row>
    <row r="816" spans="1:35" ht="17.25">
      <c r="A816" s="175">
        <v>44485</v>
      </c>
      <c r="B816" s="177">
        <v>29</v>
      </c>
      <c r="C816" s="200"/>
      <c r="D816" s="178">
        <v>284978637964</v>
      </c>
      <c r="E816" s="178" t="s">
        <v>622</v>
      </c>
      <c r="F816" s="178" t="s">
        <v>8</v>
      </c>
      <c r="G816" s="178">
        <v>27</v>
      </c>
      <c r="H816" s="180">
        <f t="shared" si="146"/>
        <v>11.138400000000001</v>
      </c>
      <c r="I816" s="178">
        <v>63</v>
      </c>
      <c r="J816" s="178">
        <v>34</v>
      </c>
      <c r="K816" s="178">
        <v>26</v>
      </c>
      <c r="L816" s="183"/>
      <c r="M816" s="184">
        <f t="shared" si="154"/>
        <v>15255</v>
      </c>
      <c r="N816" s="183"/>
      <c r="O816" s="183"/>
      <c r="P816" s="183"/>
      <c r="Q816" s="183"/>
      <c r="R816" s="183"/>
      <c r="S816" s="183"/>
      <c r="T816" s="7"/>
      <c r="U816" s="183"/>
      <c r="V816" s="183"/>
      <c r="W816" s="21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</row>
    <row r="817" spans="1:35" ht="17.25">
      <c r="A817" s="175">
        <v>44485</v>
      </c>
      <c r="B817" s="177">
        <v>30</v>
      </c>
      <c r="C817" s="200"/>
      <c r="D817" s="178">
        <v>284978677291</v>
      </c>
      <c r="E817" s="178" t="s">
        <v>623</v>
      </c>
      <c r="F817" s="178" t="s">
        <v>624</v>
      </c>
      <c r="G817" s="178">
        <v>28</v>
      </c>
      <c r="H817" s="180">
        <f t="shared" si="146"/>
        <v>10.639200000000001</v>
      </c>
      <c r="I817" s="178">
        <v>26</v>
      </c>
      <c r="J817" s="178">
        <v>62</v>
      </c>
      <c r="K817" s="178">
        <v>33</v>
      </c>
      <c r="L817" s="183"/>
      <c r="M817" s="184">
        <f t="shared" si="154"/>
        <v>15820</v>
      </c>
      <c r="N817" s="183"/>
      <c r="O817" s="183"/>
      <c r="P817" s="183"/>
      <c r="Q817" s="183"/>
      <c r="R817" s="183"/>
      <c r="S817" s="183"/>
      <c r="T817" s="7"/>
      <c r="U817" s="183"/>
      <c r="V817" s="183"/>
      <c r="W817" s="21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</row>
    <row r="818" spans="1:35" ht="17.25">
      <c r="A818" s="175">
        <v>44485</v>
      </c>
      <c r="B818" s="177">
        <v>31</v>
      </c>
      <c r="C818" s="200"/>
      <c r="D818" s="178">
        <v>284978737224</v>
      </c>
      <c r="E818" s="178" t="s">
        <v>625</v>
      </c>
      <c r="F818" s="178" t="s">
        <v>8</v>
      </c>
      <c r="G818" s="178">
        <v>27</v>
      </c>
      <c r="H818" s="180">
        <f t="shared" si="146"/>
        <v>11.138400000000001</v>
      </c>
      <c r="I818" s="178">
        <v>63</v>
      </c>
      <c r="J818" s="178">
        <v>34</v>
      </c>
      <c r="K818" s="178">
        <v>26</v>
      </c>
      <c r="L818" s="183"/>
      <c r="M818" s="184">
        <f t="shared" si="154"/>
        <v>15255</v>
      </c>
      <c r="N818" s="183"/>
      <c r="O818" s="183"/>
      <c r="P818" s="183"/>
      <c r="Q818" s="183"/>
      <c r="R818" s="183"/>
      <c r="S818" s="183"/>
      <c r="T818" s="7"/>
      <c r="U818" s="183"/>
      <c r="V818" s="183"/>
      <c r="W818" s="21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</row>
    <row r="819" spans="1:35" ht="17.25">
      <c r="A819" s="175">
        <v>44485</v>
      </c>
      <c r="B819" s="177">
        <v>32</v>
      </c>
      <c r="C819" s="200"/>
      <c r="D819" s="178">
        <v>284979625901</v>
      </c>
      <c r="E819" s="178" t="s">
        <v>626</v>
      </c>
      <c r="F819" s="178" t="s">
        <v>4</v>
      </c>
      <c r="G819" s="178">
        <v>17</v>
      </c>
      <c r="H819" s="180">
        <f t="shared" si="146"/>
        <v>9.7919999999999998</v>
      </c>
      <c r="I819" s="178">
        <v>64</v>
      </c>
      <c r="J819" s="178">
        <v>17</v>
      </c>
      <c r="K819" s="178">
        <v>45</v>
      </c>
      <c r="L819" s="183"/>
      <c r="M819" s="184">
        <f t="shared" ref="M819" si="155">575*G819</f>
        <v>9775</v>
      </c>
      <c r="N819" s="183"/>
      <c r="O819" s="183"/>
      <c r="P819" s="183"/>
      <c r="Q819" s="183"/>
      <c r="R819" s="183"/>
      <c r="S819" s="183"/>
      <c r="T819" s="7"/>
      <c r="U819" s="183"/>
      <c r="V819" s="183"/>
      <c r="W819" s="21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</row>
    <row r="820" spans="1:35" ht="17.25">
      <c r="A820" s="175">
        <v>44485</v>
      </c>
      <c r="B820" s="177">
        <v>33</v>
      </c>
      <c r="C820" s="200"/>
      <c r="D820" s="178">
        <v>284980612114</v>
      </c>
      <c r="E820" s="178" t="s">
        <v>627</v>
      </c>
      <c r="F820" s="178" t="s">
        <v>4</v>
      </c>
      <c r="G820" s="178">
        <v>28</v>
      </c>
      <c r="H820" s="180">
        <f t="shared" si="146"/>
        <v>26.884</v>
      </c>
      <c r="I820" s="178">
        <v>52</v>
      </c>
      <c r="J820" s="178">
        <v>55</v>
      </c>
      <c r="K820" s="178">
        <v>47</v>
      </c>
      <c r="L820" s="183"/>
      <c r="M820" s="184">
        <f t="shared" si="154"/>
        <v>15820</v>
      </c>
      <c r="N820" s="183"/>
      <c r="O820" s="183"/>
      <c r="P820" s="183"/>
      <c r="Q820" s="183"/>
      <c r="R820" s="183"/>
      <c r="S820" s="183"/>
      <c r="T820" s="7"/>
      <c r="U820" s="183"/>
      <c r="V820" s="183"/>
      <c r="W820" s="21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</row>
    <row r="821" spans="1:35" ht="17.25">
      <c r="A821" s="233"/>
      <c r="B821" s="242"/>
      <c r="C821" s="235"/>
      <c r="D821" s="236"/>
      <c r="E821" s="236"/>
      <c r="F821" s="236"/>
      <c r="G821" s="236"/>
      <c r="H821" s="237"/>
      <c r="I821" s="236"/>
      <c r="J821" s="236"/>
      <c r="K821" s="236"/>
      <c r="L821" s="87"/>
      <c r="M821" s="238">
        <f>SUM(M787:M820)</f>
        <v>353960</v>
      </c>
      <c r="N821" s="87"/>
      <c r="O821" s="87"/>
      <c r="P821" s="87"/>
      <c r="Q821" s="87"/>
      <c r="R821" s="87"/>
      <c r="S821" s="87"/>
      <c r="T821" s="7">
        <v>353960</v>
      </c>
      <c r="U821" s="87"/>
      <c r="V821" s="87"/>
      <c r="W821" s="218">
        <v>353960</v>
      </c>
      <c r="X821" s="87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</row>
    <row r="822" spans="1:35" ht="17.25">
      <c r="A822" s="229"/>
      <c r="B822" s="230"/>
      <c r="C822" s="231"/>
      <c r="D822" s="81"/>
      <c r="E822" s="81"/>
      <c r="F822" s="81"/>
      <c r="G822" s="81"/>
      <c r="H822" s="232"/>
      <c r="I822" s="81"/>
      <c r="J822" s="81"/>
      <c r="K822" s="81"/>
      <c r="L822" s="8"/>
      <c r="M822" s="49"/>
      <c r="N822" s="8"/>
      <c r="O822" s="8"/>
      <c r="P822" s="8"/>
      <c r="T822" s="7"/>
      <c r="U822" s="8"/>
      <c r="V822" s="8"/>
      <c r="W822" s="21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</row>
    <row r="823" spans="1:35" ht="17.25">
      <c r="A823" s="239">
        <v>44487</v>
      </c>
      <c r="B823" s="177">
        <v>1</v>
      </c>
      <c r="C823" s="200"/>
      <c r="D823" s="241">
        <v>285028036064</v>
      </c>
      <c r="E823" s="178" t="s">
        <v>628</v>
      </c>
      <c r="F823" s="178" t="s">
        <v>4</v>
      </c>
      <c r="G823" s="178">
        <v>11</v>
      </c>
      <c r="H823" s="180">
        <f t="shared" ref="H823:H874" si="156">I823*J823*K823/5000</f>
        <v>10.348800000000001</v>
      </c>
      <c r="I823" s="178">
        <v>44</v>
      </c>
      <c r="J823" s="178">
        <v>42</v>
      </c>
      <c r="K823" s="178">
        <v>28</v>
      </c>
      <c r="L823" s="183"/>
      <c r="M823" s="184">
        <f t="shared" ref="M823" si="157">575*G823</f>
        <v>6325</v>
      </c>
      <c r="N823" s="183"/>
      <c r="O823" s="183"/>
      <c r="P823" s="183"/>
      <c r="Q823" s="183"/>
      <c r="R823" s="183"/>
      <c r="S823" s="183"/>
      <c r="T823" s="7"/>
      <c r="U823" s="183"/>
      <c r="V823" s="183"/>
      <c r="W823" s="21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</row>
    <row r="824" spans="1:35" ht="17.25">
      <c r="A824" s="239">
        <v>44487</v>
      </c>
      <c r="B824" s="177">
        <v>2</v>
      </c>
      <c r="C824" s="200"/>
      <c r="D824" s="178">
        <v>285009353130</v>
      </c>
      <c r="E824" s="178" t="s">
        <v>629</v>
      </c>
      <c r="F824" s="178" t="s">
        <v>4</v>
      </c>
      <c r="G824" s="178">
        <v>21</v>
      </c>
      <c r="H824" s="180">
        <f t="shared" si="156"/>
        <v>11.718</v>
      </c>
      <c r="I824" s="178">
        <v>42</v>
      </c>
      <c r="J824" s="178">
        <v>31</v>
      </c>
      <c r="K824" s="178">
        <v>45</v>
      </c>
      <c r="L824" s="183"/>
      <c r="M824" s="184">
        <f t="shared" ref="M824:M825" si="158">565*G824</f>
        <v>11865</v>
      </c>
      <c r="N824" s="183"/>
      <c r="O824" s="183"/>
      <c r="P824" s="183"/>
      <c r="Q824" s="183"/>
      <c r="R824" s="183"/>
      <c r="S824" s="183"/>
      <c r="T824" s="7"/>
      <c r="U824" s="183"/>
      <c r="V824" s="183"/>
      <c r="W824" s="21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</row>
    <row r="825" spans="1:35" ht="17.25">
      <c r="A825" s="239">
        <v>44487</v>
      </c>
      <c r="B825" s="177">
        <v>3</v>
      </c>
      <c r="C825" s="200"/>
      <c r="D825" s="178">
        <v>285009933134</v>
      </c>
      <c r="E825" s="178" t="s">
        <v>630</v>
      </c>
      <c r="F825" s="178" t="s">
        <v>4</v>
      </c>
      <c r="G825" s="178">
        <v>27</v>
      </c>
      <c r="H825" s="180">
        <f t="shared" si="156"/>
        <v>11.652200000000001</v>
      </c>
      <c r="I825" s="178">
        <v>49</v>
      </c>
      <c r="J825" s="178">
        <v>41</v>
      </c>
      <c r="K825" s="178">
        <v>29</v>
      </c>
      <c r="L825" s="183"/>
      <c r="M825" s="184">
        <f t="shared" si="158"/>
        <v>15255</v>
      </c>
      <c r="N825" s="183"/>
      <c r="O825" s="183"/>
      <c r="P825" s="183"/>
      <c r="Q825" s="183"/>
      <c r="R825" s="183"/>
      <c r="S825" s="183"/>
      <c r="T825" s="7"/>
      <c r="U825" s="183"/>
      <c r="V825" s="183"/>
      <c r="W825" s="21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</row>
    <row r="826" spans="1:35" ht="17.25">
      <c r="A826" s="239">
        <v>44487</v>
      </c>
      <c r="B826" s="177">
        <v>4</v>
      </c>
      <c r="C826" s="200"/>
      <c r="D826" s="178">
        <v>285008691132</v>
      </c>
      <c r="E826" s="178" t="s">
        <v>631</v>
      </c>
      <c r="F826" s="178" t="s">
        <v>2</v>
      </c>
      <c r="G826" s="178">
        <v>23</v>
      </c>
      <c r="H826" s="180">
        <f t="shared" si="156"/>
        <v>17.8752</v>
      </c>
      <c r="I826" s="178">
        <v>56</v>
      </c>
      <c r="J826" s="178">
        <v>42</v>
      </c>
      <c r="K826" s="178">
        <v>38</v>
      </c>
      <c r="L826" s="183"/>
      <c r="M826" s="184">
        <f>530*G826</f>
        <v>12190</v>
      </c>
      <c r="N826" s="183"/>
      <c r="O826" s="183"/>
      <c r="P826" s="183"/>
      <c r="Q826" s="183"/>
      <c r="R826" s="183"/>
      <c r="S826" s="183"/>
      <c r="T826" s="7"/>
      <c r="U826" s="183"/>
      <c r="V826" s="183"/>
      <c r="W826" s="21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</row>
    <row r="827" spans="1:35" ht="17.25">
      <c r="A827" s="239">
        <v>44487</v>
      </c>
      <c r="B827" s="177">
        <v>5</v>
      </c>
      <c r="C827" s="200"/>
      <c r="D827" s="178">
        <v>285008391134</v>
      </c>
      <c r="E827" s="178" t="s">
        <v>632</v>
      </c>
      <c r="F827" s="178" t="s">
        <v>2</v>
      </c>
      <c r="G827" s="178">
        <v>22</v>
      </c>
      <c r="H827" s="180">
        <f t="shared" si="156"/>
        <v>15.2736</v>
      </c>
      <c r="I827" s="178">
        <v>48</v>
      </c>
      <c r="J827" s="178">
        <v>43</v>
      </c>
      <c r="K827" s="178">
        <v>37</v>
      </c>
      <c r="L827" s="183"/>
      <c r="M827" s="184">
        <f>530*G827</f>
        <v>11660</v>
      </c>
      <c r="N827" s="183"/>
      <c r="O827" s="183"/>
      <c r="P827" s="183"/>
      <c r="Q827" s="183"/>
      <c r="R827" s="183"/>
      <c r="S827" s="183"/>
      <c r="T827" s="7"/>
      <c r="U827" s="183"/>
      <c r="V827" s="183"/>
      <c r="W827" s="21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</row>
    <row r="828" spans="1:35" ht="17.25">
      <c r="A828" s="239">
        <v>44487</v>
      </c>
      <c r="B828" s="177">
        <v>6</v>
      </c>
      <c r="C828" s="200"/>
      <c r="D828" s="178">
        <v>285010435181</v>
      </c>
      <c r="E828" s="178" t="s">
        <v>633</v>
      </c>
      <c r="F828" s="178" t="s">
        <v>4</v>
      </c>
      <c r="G828" s="178">
        <v>15</v>
      </c>
      <c r="H828" s="180">
        <f t="shared" si="156"/>
        <v>9.0353999999999992</v>
      </c>
      <c r="I828" s="178">
        <v>33</v>
      </c>
      <c r="J828" s="178">
        <v>37</v>
      </c>
      <c r="K828" s="178">
        <v>37</v>
      </c>
      <c r="L828" s="183"/>
      <c r="M828" s="184">
        <f t="shared" ref="M828:M830" si="159">575*G828</f>
        <v>8625</v>
      </c>
      <c r="N828" s="183"/>
      <c r="O828" s="183"/>
      <c r="P828" s="183"/>
      <c r="Q828" s="183"/>
      <c r="R828" s="183"/>
      <c r="S828" s="183"/>
      <c r="T828" s="7"/>
      <c r="U828" s="183"/>
      <c r="V828" s="183"/>
      <c r="W828" s="21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</row>
    <row r="829" spans="1:35" ht="17.25">
      <c r="A829" s="239">
        <v>44487</v>
      </c>
      <c r="B829" s="177">
        <v>7</v>
      </c>
      <c r="C829" s="200"/>
      <c r="D829" s="178">
        <v>285008463090</v>
      </c>
      <c r="E829" s="178" t="s">
        <v>389</v>
      </c>
      <c r="F829" s="178" t="s">
        <v>2</v>
      </c>
      <c r="G829" s="178">
        <v>23</v>
      </c>
      <c r="H829" s="180">
        <f t="shared" si="156"/>
        <v>16.4724</v>
      </c>
      <c r="I829" s="178">
        <v>53</v>
      </c>
      <c r="J829" s="178">
        <v>42</v>
      </c>
      <c r="K829" s="178">
        <v>37</v>
      </c>
      <c r="L829" s="183"/>
      <c r="M829" s="184">
        <f>530*G829</f>
        <v>12190</v>
      </c>
      <c r="N829" s="183"/>
      <c r="O829" s="183"/>
      <c r="P829" s="183"/>
      <c r="Q829" s="183"/>
      <c r="R829" s="183"/>
      <c r="S829" s="183"/>
      <c r="T829" s="7"/>
      <c r="U829" s="183"/>
      <c r="V829" s="183"/>
      <c r="W829" s="21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</row>
    <row r="830" spans="1:35" ht="17.25">
      <c r="A830" s="239">
        <v>44487</v>
      </c>
      <c r="B830" s="177">
        <v>8</v>
      </c>
      <c r="C830" s="200" t="s">
        <v>352</v>
      </c>
      <c r="D830" s="178">
        <v>285010274724</v>
      </c>
      <c r="E830" s="178" t="s">
        <v>634</v>
      </c>
      <c r="F830" s="178" t="s">
        <v>4</v>
      </c>
      <c r="G830" s="178">
        <v>15</v>
      </c>
      <c r="H830" s="180">
        <f t="shared" si="156"/>
        <v>12.831</v>
      </c>
      <c r="I830" s="178">
        <v>47</v>
      </c>
      <c r="J830" s="178">
        <v>39</v>
      </c>
      <c r="K830" s="178">
        <v>35</v>
      </c>
      <c r="L830" s="183"/>
      <c r="M830" s="184">
        <f t="shared" si="159"/>
        <v>8625</v>
      </c>
      <c r="N830" s="183"/>
      <c r="O830" s="183"/>
      <c r="P830" s="183"/>
      <c r="Q830" s="183"/>
      <c r="R830" s="183"/>
      <c r="S830" s="183"/>
      <c r="T830" s="7"/>
      <c r="U830" s="183"/>
      <c r="V830" s="183"/>
      <c r="W830" s="21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</row>
    <row r="831" spans="1:35" ht="17.25">
      <c r="A831" s="239">
        <v>44487</v>
      </c>
      <c r="B831" s="177">
        <v>9</v>
      </c>
      <c r="C831" s="200" t="s">
        <v>352</v>
      </c>
      <c r="D831" s="178">
        <v>285010022364</v>
      </c>
      <c r="E831" s="178" t="s">
        <v>634</v>
      </c>
      <c r="F831" s="178" t="s">
        <v>4</v>
      </c>
      <c r="G831" s="178">
        <v>35</v>
      </c>
      <c r="H831" s="180">
        <f t="shared" si="156"/>
        <v>21.787199999999999</v>
      </c>
      <c r="I831" s="178">
        <v>89</v>
      </c>
      <c r="J831" s="178">
        <v>34</v>
      </c>
      <c r="K831" s="178">
        <v>36</v>
      </c>
      <c r="L831" s="183"/>
      <c r="M831" s="184">
        <f t="shared" ref="M831:M832" si="160">565*G831</f>
        <v>19775</v>
      </c>
      <c r="N831" s="183"/>
      <c r="O831" s="183"/>
      <c r="P831" s="183"/>
      <c r="Q831" s="183"/>
      <c r="R831" s="183"/>
      <c r="S831" s="183"/>
      <c r="T831" s="7"/>
      <c r="U831" s="183"/>
      <c r="V831" s="183"/>
      <c r="W831" s="21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</row>
    <row r="832" spans="1:35" ht="17.25">
      <c r="A832" s="239">
        <v>44487</v>
      </c>
      <c r="B832" s="177">
        <v>10</v>
      </c>
      <c r="C832" s="200"/>
      <c r="D832" s="178">
        <v>285010489711</v>
      </c>
      <c r="E832" s="178" t="s">
        <v>635</v>
      </c>
      <c r="F832" s="178" t="s">
        <v>8</v>
      </c>
      <c r="G832" s="178">
        <v>22</v>
      </c>
      <c r="H832" s="180">
        <f t="shared" si="156"/>
        <v>9.0353999999999992</v>
      </c>
      <c r="I832" s="178">
        <v>33</v>
      </c>
      <c r="J832" s="178">
        <v>37</v>
      </c>
      <c r="K832" s="178">
        <v>37</v>
      </c>
      <c r="L832" s="183"/>
      <c r="M832" s="184">
        <f t="shared" si="160"/>
        <v>12430</v>
      </c>
      <c r="N832" s="183"/>
      <c r="O832" s="183"/>
      <c r="P832" s="183"/>
      <c r="Q832" s="183"/>
      <c r="R832" s="183"/>
      <c r="S832" s="183"/>
      <c r="T832" s="7"/>
      <c r="U832" s="183"/>
      <c r="V832" s="183"/>
      <c r="W832" s="21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</row>
    <row r="833" spans="1:35" ht="17.25">
      <c r="A833" s="239">
        <v>44487</v>
      </c>
      <c r="B833" s="177">
        <v>11</v>
      </c>
      <c r="C833" s="200"/>
      <c r="D833" s="178">
        <v>285010590270</v>
      </c>
      <c r="E833" s="178" t="s">
        <v>635</v>
      </c>
      <c r="F833" s="178" t="s">
        <v>8</v>
      </c>
      <c r="G833" s="178">
        <v>18</v>
      </c>
      <c r="H833" s="180">
        <f t="shared" si="156"/>
        <v>17.761199999999999</v>
      </c>
      <c r="I833" s="178">
        <v>57</v>
      </c>
      <c r="J833" s="178">
        <v>41</v>
      </c>
      <c r="K833" s="178">
        <v>38</v>
      </c>
      <c r="L833" s="183"/>
      <c r="M833" s="184">
        <f t="shared" ref="M833:M836" si="161">575*G833</f>
        <v>10350</v>
      </c>
      <c r="N833" s="183"/>
      <c r="O833" s="183"/>
      <c r="P833" s="183"/>
      <c r="Q833" s="183"/>
      <c r="R833" s="183"/>
      <c r="S833" s="183"/>
      <c r="T833" s="7"/>
      <c r="U833" s="183"/>
      <c r="V833" s="183"/>
      <c r="W833" s="21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</row>
    <row r="834" spans="1:35" ht="17.25">
      <c r="A834" s="239">
        <v>44487</v>
      </c>
      <c r="B834" s="177">
        <v>12</v>
      </c>
      <c r="C834" s="200"/>
      <c r="D834" s="178">
        <v>285012302227</v>
      </c>
      <c r="E834" s="178" t="s">
        <v>636</v>
      </c>
      <c r="F834" s="178" t="s">
        <v>4</v>
      </c>
      <c r="G834" s="178">
        <v>16</v>
      </c>
      <c r="H834" s="180">
        <f t="shared" si="156"/>
        <v>13.984</v>
      </c>
      <c r="I834" s="178">
        <v>46</v>
      </c>
      <c r="J834" s="178">
        <v>40</v>
      </c>
      <c r="K834" s="178">
        <v>38</v>
      </c>
      <c r="L834" s="183"/>
      <c r="M834" s="184">
        <f t="shared" si="161"/>
        <v>9200</v>
      </c>
      <c r="N834" s="183"/>
      <c r="O834" s="183"/>
      <c r="P834" s="183"/>
      <c r="Q834" s="183"/>
      <c r="R834" s="183"/>
      <c r="S834" s="183"/>
      <c r="T834" s="7"/>
      <c r="U834" s="183"/>
      <c r="V834" s="183"/>
      <c r="W834" s="21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</row>
    <row r="835" spans="1:35" ht="17.25">
      <c r="A835" s="239">
        <v>44487</v>
      </c>
      <c r="B835" s="177">
        <v>13</v>
      </c>
      <c r="C835" s="200"/>
      <c r="D835" s="178">
        <v>285011926371</v>
      </c>
      <c r="E835" s="178" t="s">
        <v>637</v>
      </c>
      <c r="F835" s="178" t="s">
        <v>4</v>
      </c>
      <c r="G835" s="178">
        <v>17</v>
      </c>
      <c r="H835" s="180">
        <f t="shared" si="156"/>
        <v>13.608000000000001</v>
      </c>
      <c r="I835" s="178">
        <v>45</v>
      </c>
      <c r="J835" s="178">
        <v>42</v>
      </c>
      <c r="K835" s="178">
        <v>36</v>
      </c>
      <c r="L835" s="183"/>
      <c r="M835" s="184">
        <f t="shared" si="161"/>
        <v>9775</v>
      </c>
      <c r="N835" s="183"/>
      <c r="O835" s="183"/>
      <c r="P835" s="183"/>
      <c r="Q835" s="183"/>
      <c r="R835" s="183"/>
      <c r="S835" s="183"/>
      <c r="T835" s="7"/>
      <c r="U835" s="183"/>
      <c r="V835" s="183"/>
      <c r="W835" s="21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</row>
    <row r="836" spans="1:35" ht="17.25">
      <c r="A836" s="239">
        <v>44487</v>
      </c>
      <c r="B836" s="177">
        <v>14</v>
      </c>
      <c r="C836" s="200"/>
      <c r="D836" s="178">
        <v>285012446939</v>
      </c>
      <c r="E836" s="178" t="s">
        <v>638</v>
      </c>
      <c r="F836" s="178" t="s">
        <v>4</v>
      </c>
      <c r="G836" s="178">
        <v>17</v>
      </c>
      <c r="H836" s="180">
        <f t="shared" si="156"/>
        <v>15.91</v>
      </c>
      <c r="I836" s="178">
        <v>43</v>
      </c>
      <c r="J836" s="178">
        <v>50</v>
      </c>
      <c r="K836" s="178">
        <v>37</v>
      </c>
      <c r="L836" s="183"/>
      <c r="M836" s="184">
        <f t="shared" si="161"/>
        <v>9775</v>
      </c>
      <c r="N836" s="183"/>
      <c r="O836" s="183"/>
      <c r="P836" s="183"/>
      <c r="Q836" s="183"/>
      <c r="R836" s="183"/>
      <c r="S836" s="183"/>
      <c r="T836" s="7"/>
      <c r="U836" s="183"/>
      <c r="V836" s="183"/>
      <c r="W836" s="21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</row>
    <row r="837" spans="1:35" ht="17.25">
      <c r="A837" s="239">
        <v>44487</v>
      </c>
      <c r="B837" s="177">
        <v>15</v>
      </c>
      <c r="C837" s="200"/>
      <c r="D837" s="178">
        <v>285012906641</v>
      </c>
      <c r="E837" s="178" t="s">
        <v>105</v>
      </c>
      <c r="F837" s="178" t="s">
        <v>4</v>
      </c>
      <c r="G837" s="178">
        <v>21</v>
      </c>
      <c r="H837" s="180">
        <f t="shared" si="156"/>
        <v>14.414400000000001</v>
      </c>
      <c r="I837" s="178">
        <v>52</v>
      </c>
      <c r="J837" s="178">
        <v>42</v>
      </c>
      <c r="K837" s="178">
        <v>33</v>
      </c>
      <c r="L837" s="183"/>
      <c r="M837" s="184">
        <f t="shared" ref="M837:M848" si="162">565*G837</f>
        <v>11865</v>
      </c>
      <c r="N837" s="183"/>
      <c r="O837" s="183"/>
      <c r="P837" s="183"/>
      <c r="Q837" s="183"/>
      <c r="R837" s="183"/>
      <c r="S837" s="183"/>
      <c r="T837" s="7"/>
      <c r="U837" s="183"/>
      <c r="V837" s="183"/>
      <c r="W837" s="21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</row>
    <row r="838" spans="1:35" ht="17.25">
      <c r="A838" s="239">
        <v>44487</v>
      </c>
      <c r="B838" s="177">
        <v>16</v>
      </c>
      <c r="C838" s="200"/>
      <c r="D838" s="178">
        <v>285013200592</v>
      </c>
      <c r="E838" s="178" t="s">
        <v>639</v>
      </c>
      <c r="F838" s="178" t="s">
        <v>4</v>
      </c>
      <c r="G838" s="178">
        <v>23</v>
      </c>
      <c r="H838" s="180">
        <f t="shared" si="156"/>
        <v>14.664</v>
      </c>
      <c r="I838" s="178">
        <v>47</v>
      </c>
      <c r="J838" s="178">
        <v>40</v>
      </c>
      <c r="K838" s="178">
        <v>39</v>
      </c>
      <c r="L838" s="183"/>
      <c r="M838" s="184">
        <f t="shared" si="162"/>
        <v>12995</v>
      </c>
      <c r="N838" s="183"/>
      <c r="O838" s="183"/>
      <c r="P838" s="183"/>
      <c r="Q838" s="183"/>
      <c r="R838" s="183"/>
      <c r="S838" s="183"/>
      <c r="T838" s="7"/>
      <c r="U838" s="183"/>
      <c r="V838" s="183"/>
      <c r="W838" s="21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</row>
    <row r="839" spans="1:35" ht="17.25">
      <c r="A839" s="239">
        <v>44487</v>
      </c>
      <c r="B839" s="177">
        <v>17</v>
      </c>
      <c r="C839" s="200"/>
      <c r="D839" s="178">
        <v>285009676047</v>
      </c>
      <c r="E839" s="178" t="s">
        <v>640</v>
      </c>
      <c r="F839" s="178" t="s">
        <v>4</v>
      </c>
      <c r="G839" s="178">
        <v>8</v>
      </c>
      <c r="H839" s="180">
        <f t="shared" si="156"/>
        <v>6.7619999999999996</v>
      </c>
      <c r="I839" s="178">
        <v>42</v>
      </c>
      <c r="J839" s="178">
        <v>23</v>
      </c>
      <c r="K839" s="178">
        <v>35</v>
      </c>
      <c r="L839" s="183"/>
      <c r="M839" s="184">
        <f>610*G839</f>
        <v>4880</v>
      </c>
      <c r="N839" s="183"/>
      <c r="O839" s="183"/>
      <c r="P839" s="183"/>
      <c r="Q839" s="183"/>
      <c r="R839" s="183"/>
      <c r="S839" s="183"/>
      <c r="T839" s="7"/>
      <c r="U839" s="183"/>
      <c r="V839" s="183"/>
      <c r="W839" s="21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</row>
    <row r="840" spans="1:35" ht="17.25">
      <c r="A840" s="239">
        <v>44487</v>
      </c>
      <c r="B840" s="177">
        <v>18</v>
      </c>
      <c r="C840" s="200"/>
      <c r="D840" s="178">
        <v>285010712925</v>
      </c>
      <c r="E840" s="178" t="s">
        <v>641</v>
      </c>
      <c r="F840" s="178" t="s">
        <v>4</v>
      </c>
      <c r="G840" s="178">
        <v>24</v>
      </c>
      <c r="H840" s="180">
        <f t="shared" si="156"/>
        <v>16.428000000000001</v>
      </c>
      <c r="I840" s="178">
        <v>60</v>
      </c>
      <c r="J840" s="178">
        <v>37</v>
      </c>
      <c r="K840" s="178">
        <v>37</v>
      </c>
      <c r="L840" s="183"/>
      <c r="M840" s="184">
        <f t="shared" si="162"/>
        <v>13560</v>
      </c>
      <c r="N840" s="183"/>
      <c r="O840" s="183"/>
      <c r="P840" s="183"/>
      <c r="Q840" s="183"/>
      <c r="R840" s="183"/>
      <c r="S840" s="183"/>
      <c r="T840" s="7"/>
      <c r="U840" s="183"/>
      <c r="V840" s="183"/>
      <c r="W840" s="21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</row>
    <row r="841" spans="1:35" ht="17.25">
      <c r="A841" s="239">
        <v>44487</v>
      </c>
      <c r="B841" s="177">
        <v>19</v>
      </c>
      <c r="C841" s="200" t="s">
        <v>138</v>
      </c>
      <c r="D841" s="178">
        <v>285012493095</v>
      </c>
      <c r="E841" s="178" t="s">
        <v>642</v>
      </c>
      <c r="F841" s="178" t="s">
        <v>4</v>
      </c>
      <c r="G841" s="178">
        <v>18</v>
      </c>
      <c r="H841" s="180">
        <f t="shared" si="156"/>
        <v>14.5114</v>
      </c>
      <c r="I841" s="178">
        <v>53</v>
      </c>
      <c r="J841" s="178">
        <v>37</v>
      </c>
      <c r="K841" s="178">
        <v>37</v>
      </c>
      <c r="L841" s="183"/>
      <c r="M841" s="184">
        <f t="shared" ref="M841" si="163">575*G841</f>
        <v>10350</v>
      </c>
      <c r="N841" s="183"/>
      <c r="O841" s="183"/>
      <c r="P841" s="183"/>
      <c r="Q841" s="183"/>
      <c r="R841" s="183"/>
      <c r="S841" s="183"/>
      <c r="T841" s="7"/>
      <c r="U841" s="183"/>
      <c r="V841" s="183"/>
      <c r="W841" s="21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</row>
    <row r="842" spans="1:35" ht="17.25">
      <c r="A842" s="239"/>
      <c r="B842" s="177"/>
      <c r="C842" s="200"/>
      <c r="D842" s="178"/>
      <c r="E842" s="178"/>
      <c r="F842" s="178"/>
      <c r="G842" s="178"/>
      <c r="H842" s="180"/>
      <c r="I842" s="178"/>
      <c r="J842" s="178"/>
      <c r="K842" s="178"/>
      <c r="L842" s="183"/>
      <c r="M842" s="184">
        <v>500</v>
      </c>
      <c r="N842" s="183"/>
      <c r="O842" s="183"/>
      <c r="P842" s="183"/>
      <c r="Q842" s="183"/>
      <c r="R842" s="183"/>
      <c r="S842" s="183"/>
      <c r="T842" s="7"/>
      <c r="U842" s="183"/>
      <c r="V842" s="183"/>
      <c r="W842" s="21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</row>
    <row r="843" spans="1:35" ht="17.25">
      <c r="A843" s="239">
        <v>44487</v>
      </c>
      <c r="B843" s="177">
        <v>20</v>
      </c>
      <c r="C843" s="200"/>
      <c r="D843" s="178">
        <v>285010595709</v>
      </c>
      <c r="E843" s="178" t="s">
        <v>643</v>
      </c>
      <c r="F843" s="178" t="s">
        <v>8</v>
      </c>
      <c r="G843" s="178">
        <v>27</v>
      </c>
      <c r="H843" s="180">
        <f t="shared" si="156"/>
        <v>14.0244</v>
      </c>
      <c r="I843" s="178">
        <v>62</v>
      </c>
      <c r="J843" s="178">
        <v>29</v>
      </c>
      <c r="K843" s="178">
        <v>39</v>
      </c>
      <c r="L843" s="183"/>
      <c r="M843" s="184">
        <f t="shared" si="162"/>
        <v>15255</v>
      </c>
      <c r="N843" s="183"/>
      <c r="O843" s="183"/>
      <c r="P843" s="183"/>
      <c r="Q843" s="183"/>
      <c r="R843" s="183"/>
      <c r="S843" s="183"/>
      <c r="T843" s="7"/>
      <c r="U843" s="183"/>
      <c r="V843" s="183"/>
      <c r="W843" s="21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</row>
    <row r="844" spans="1:35" ht="17.25">
      <c r="A844" s="239">
        <v>44487</v>
      </c>
      <c r="B844" s="177">
        <v>21</v>
      </c>
      <c r="C844" s="200"/>
      <c r="D844" s="178">
        <v>285009431745</v>
      </c>
      <c r="E844" s="178" t="s">
        <v>644</v>
      </c>
      <c r="F844" s="178" t="s">
        <v>8</v>
      </c>
      <c r="G844" s="178">
        <v>27</v>
      </c>
      <c r="H844" s="180">
        <f t="shared" si="156"/>
        <v>13.2858</v>
      </c>
      <c r="I844" s="178">
        <v>61</v>
      </c>
      <c r="J844" s="178">
        <v>33</v>
      </c>
      <c r="K844" s="178">
        <v>33</v>
      </c>
      <c r="L844" s="183"/>
      <c r="M844" s="184">
        <f t="shared" si="162"/>
        <v>15255</v>
      </c>
      <c r="N844" s="183"/>
      <c r="O844" s="183"/>
      <c r="P844" s="183"/>
      <c r="Q844" s="183"/>
      <c r="R844" s="183"/>
      <c r="S844" s="183"/>
      <c r="T844" s="7"/>
      <c r="U844" s="183"/>
      <c r="V844" s="183"/>
      <c r="W844" s="21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</row>
    <row r="845" spans="1:35" ht="17.25">
      <c r="A845" s="239">
        <v>44487</v>
      </c>
      <c r="B845" s="177">
        <v>22</v>
      </c>
      <c r="C845" s="200"/>
      <c r="D845" s="178">
        <v>285011118187</v>
      </c>
      <c r="E845" s="178" t="s">
        <v>645</v>
      </c>
      <c r="F845" s="178" t="s">
        <v>449</v>
      </c>
      <c r="G845" s="178">
        <v>22</v>
      </c>
      <c r="H845" s="180">
        <f t="shared" si="156"/>
        <v>14.414400000000001</v>
      </c>
      <c r="I845" s="178">
        <v>42</v>
      </c>
      <c r="J845" s="178">
        <v>52</v>
      </c>
      <c r="K845" s="178">
        <v>33</v>
      </c>
      <c r="L845" s="183"/>
      <c r="M845" s="184">
        <f t="shared" si="162"/>
        <v>12430</v>
      </c>
      <c r="N845" s="183"/>
      <c r="O845" s="183"/>
      <c r="P845" s="183"/>
      <c r="Q845" s="183"/>
      <c r="R845" s="183"/>
      <c r="S845" s="183"/>
      <c r="T845" s="7"/>
      <c r="U845" s="183"/>
      <c r="V845" s="183"/>
      <c r="W845" s="21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</row>
    <row r="846" spans="1:35" ht="17.25">
      <c r="A846" s="239">
        <v>44487</v>
      </c>
      <c r="B846" s="177">
        <v>23</v>
      </c>
      <c r="C846" s="200"/>
      <c r="D846" s="178">
        <v>285010194024</v>
      </c>
      <c r="E846" s="178" t="s">
        <v>646</v>
      </c>
      <c r="F846" s="178" t="s">
        <v>8</v>
      </c>
      <c r="G846" s="178">
        <v>22</v>
      </c>
      <c r="H846" s="180">
        <f t="shared" si="156"/>
        <v>8.5259999999999998</v>
      </c>
      <c r="I846" s="178">
        <v>42</v>
      </c>
      <c r="J846" s="178">
        <v>29</v>
      </c>
      <c r="K846" s="178">
        <v>35</v>
      </c>
      <c r="L846" s="183"/>
      <c r="M846" s="184">
        <f t="shared" si="162"/>
        <v>12430</v>
      </c>
      <c r="N846" s="183"/>
      <c r="O846" s="183"/>
      <c r="P846" s="183"/>
      <c r="Q846" s="183"/>
      <c r="R846" s="183"/>
      <c r="S846" s="183"/>
      <c r="T846" s="7"/>
      <c r="U846" s="183"/>
      <c r="V846" s="183"/>
      <c r="W846" s="21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</row>
    <row r="847" spans="1:35" ht="17.25">
      <c r="A847" s="239">
        <v>44487</v>
      </c>
      <c r="B847" s="177">
        <v>24</v>
      </c>
      <c r="C847" s="200"/>
      <c r="D847" s="178">
        <v>285010180922</v>
      </c>
      <c r="E847" s="178" t="s">
        <v>647</v>
      </c>
      <c r="F847" s="178" t="s">
        <v>8</v>
      </c>
      <c r="G847" s="178">
        <v>23</v>
      </c>
      <c r="H847" s="180">
        <f t="shared" si="156"/>
        <v>18.345600000000001</v>
      </c>
      <c r="I847" s="178">
        <v>48</v>
      </c>
      <c r="J847" s="178">
        <v>49</v>
      </c>
      <c r="K847" s="178">
        <v>39</v>
      </c>
      <c r="L847" s="183"/>
      <c r="M847" s="184">
        <f t="shared" si="162"/>
        <v>12995</v>
      </c>
      <c r="N847" s="183"/>
      <c r="O847" s="183"/>
      <c r="P847" s="183"/>
      <c r="Q847" s="183"/>
      <c r="R847" s="183"/>
      <c r="S847" s="183"/>
      <c r="T847" s="7"/>
      <c r="U847" s="183"/>
      <c r="V847" s="183"/>
      <c r="W847" s="21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</row>
    <row r="848" spans="1:35" ht="17.25">
      <c r="A848" s="239">
        <v>44487</v>
      </c>
      <c r="B848" s="177">
        <v>25</v>
      </c>
      <c r="C848" s="200"/>
      <c r="D848" s="178">
        <v>285009435280</v>
      </c>
      <c r="E848" s="178" t="s">
        <v>648</v>
      </c>
      <c r="F848" s="178" t="s">
        <v>8</v>
      </c>
      <c r="G848" s="178">
        <v>26</v>
      </c>
      <c r="H848" s="180">
        <f t="shared" si="156"/>
        <v>19.263999999999999</v>
      </c>
      <c r="I848" s="178">
        <v>40</v>
      </c>
      <c r="J848" s="178">
        <v>56</v>
      </c>
      <c r="K848" s="178">
        <v>43</v>
      </c>
      <c r="L848" s="183"/>
      <c r="M848" s="184">
        <f t="shared" si="162"/>
        <v>14690</v>
      </c>
      <c r="N848" s="183"/>
      <c r="O848" s="183"/>
      <c r="P848" s="183"/>
      <c r="Q848" s="183"/>
      <c r="R848" s="183"/>
      <c r="S848" s="183"/>
      <c r="T848" s="7"/>
      <c r="U848" s="183"/>
      <c r="V848" s="183"/>
      <c r="W848" s="21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</row>
    <row r="849" spans="1:35" ht="17.25">
      <c r="A849" s="239">
        <v>44487</v>
      </c>
      <c r="B849" s="177">
        <v>26</v>
      </c>
      <c r="C849" s="200"/>
      <c r="D849" s="178">
        <v>285009564522</v>
      </c>
      <c r="E849" s="178" t="s">
        <v>649</v>
      </c>
      <c r="F849" s="178" t="s">
        <v>8</v>
      </c>
      <c r="G849" s="178">
        <v>16</v>
      </c>
      <c r="H849" s="180">
        <f t="shared" si="156"/>
        <v>12.032</v>
      </c>
      <c r="I849" s="178">
        <v>40</v>
      </c>
      <c r="J849" s="178">
        <v>47</v>
      </c>
      <c r="K849" s="178">
        <v>32</v>
      </c>
      <c r="L849" s="183"/>
      <c r="M849" s="184">
        <f t="shared" ref="M849:M850" si="164">575*G849</f>
        <v>9200</v>
      </c>
      <c r="N849" s="183"/>
      <c r="O849" s="183"/>
      <c r="P849" s="183"/>
      <c r="Q849" s="183"/>
      <c r="R849" s="183"/>
      <c r="S849" s="183"/>
      <c r="T849" s="7"/>
      <c r="U849" s="183"/>
      <c r="V849" s="183"/>
      <c r="W849" s="21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</row>
    <row r="850" spans="1:35" ht="17.25">
      <c r="A850" s="239">
        <v>44487</v>
      </c>
      <c r="B850" s="177">
        <v>27</v>
      </c>
      <c r="C850" s="200"/>
      <c r="D850" s="178">
        <v>285009179590</v>
      </c>
      <c r="E850" s="178" t="s">
        <v>650</v>
      </c>
      <c r="F850" s="178" t="s">
        <v>4</v>
      </c>
      <c r="G850" s="178">
        <v>15</v>
      </c>
      <c r="H850" s="180">
        <f t="shared" si="156"/>
        <v>14.071199999999999</v>
      </c>
      <c r="I850" s="178">
        <v>41</v>
      </c>
      <c r="J850" s="178">
        <v>52</v>
      </c>
      <c r="K850" s="178">
        <v>33</v>
      </c>
      <c r="L850" s="183"/>
      <c r="M850" s="184">
        <f t="shared" si="164"/>
        <v>8625</v>
      </c>
      <c r="N850" s="183"/>
      <c r="O850" s="183"/>
      <c r="P850" s="183"/>
      <c r="Q850" s="183"/>
      <c r="R850" s="183"/>
      <c r="S850" s="183"/>
      <c r="T850" s="7"/>
      <c r="U850" s="183"/>
      <c r="V850" s="183"/>
      <c r="W850" s="21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</row>
    <row r="851" spans="1:35" ht="17.25">
      <c r="A851" s="239">
        <v>44487</v>
      </c>
      <c r="B851" s="177">
        <v>28</v>
      </c>
      <c r="C851" s="200"/>
      <c r="D851" s="178">
        <v>285010400327</v>
      </c>
      <c r="E851" s="178" t="s">
        <v>651</v>
      </c>
      <c r="F851" s="178" t="s">
        <v>8</v>
      </c>
      <c r="G851" s="178">
        <v>27</v>
      </c>
      <c r="H851" s="180">
        <f t="shared" si="156"/>
        <v>22.32</v>
      </c>
      <c r="I851" s="178">
        <v>90</v>
      </c>
      <c r="J851" s="178">
        <v>40</v>
      </c>
      <c r="K851" s="178">
        <v>31</v>
      </c>
      <c r="L851" s="183"/>
      <c r="M851" s="184">
        <f t="shared" ref="M851" si="165">565*G851</f>
        <v>15255</v>
      </c>
      <c r="N851" s="183"/>
      <c r="O851" s="183"/>
      <c r="P851" s="183"/>
      <c r="Q851" s="183"/>
      <c r="R851" s="183"/>
      <c r="S851" s="183"/>
      <c r="T851" s="7"/>
      <c r="U851" s="183"/>
      <c r="V851" s="183"/>
      <c r="W851" s="21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</row>
    <row r="852" spans="1:35" ht="17.25">
      <c r="A852" s="239">
        <v>44487</v>
      </c>
      <c r="B852" s="177">
        <v>29</v>
      </c>
      <c r="C852" s="200"/>
      <c r="D852" s="178">
        <v>285008299371</v>
      </c>
      <c r="E852" s="178" t="s">
        <v>652</v>
      </c>
      <c r="F852" s="178" t="s">
        <v>2</v>
      </c>
      <c r="G852" s="178">
        <v>23</v>
      </c>
      <c r="H852" s="180">
        <f t="shared" si="156"/>
        <v>15.84</v>
      </c>
      <c r="I852" s="178">
        <v>40</v>
      </c>
      <c r="J852" s="178">
        <v>33</v>
      </c>
      <c r="K852" s="178">
        <v>60</v>
      </c>
      <c r="L852" s="183"/>
      <c r="M852" s="184">
        <f>530*G852</f>
        <v>12190</v>
      </c>
      <c r="N852" s="183"/>
      <c r="O852" s="183"/>
      <c r="P852" s="183"/>
      <c r="Q852" s="183"/>
      <c r="R852" s="183"/>
      <c r="S852" s="183"/>
      <c r="T852" s="7"/>
      <c r="U852" s="183"/>
      <c r="V852" s="183"/>
      <c r="W852" s="21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</row>
    <row r="853" spans="1:35" ht="17.25">
      <c r="A853" s="239">
        <v>44487</v>
      </c>
      <c r="B853" s="177">
        <v>30</v>
      </c>
      <c r="C853" s="200"/>
      <c r="D853" s="178">
        <v>284999388174</v>
      </c>
      <c r="E853" s="178" t="s">
        <v>274</v>
      </c>
      <c r="F853" s="178" t="s">
        <v>2</v>
      </c>
      <c r="G853" s="178">
        <v>23</v>
      </c>
      <c r="H853" s="180">
        <f t="shared" si="156"/>
        <v>15.84</v>
      </c>
      <c r="I853" s="178">
        <v>40</v>
      </c>
      <c r="J853" s="178">
        <v>33</v>
      </c>
      <c r="K853" s="178">
        <v>60</v>
      </c>
      <c r="L853" s="183"/>
      <c r="M853" s="184">
        <f>530*G853</f>
        <v>12190</v>
      </c>
      <c r="N853" s="183"/>
      <c r="O853" s="183"/>
      <c r="P853" s="183"/>
      <c r="Q853" s="183"/>
      <c r="R853" s="183"/>
      <c r="S853" s="183"/>
      <c r="T853" s="7"/>
      <c r="U853" s="183"/>
      <c r="V853" s="183"/>
      <c r="W853" s="21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</row>
    <row r="854" spans="1:35" ht="17.25">
      <c r="A854" s="239">
        <v>44487</v>
      </c>
      <c r="B854" s="177">
        <v>31</v>
      </c>
      <c r="C854" s="200"/>
      <c r="D854" s="178">
        <v>285008615211</v>
      </c>
      <c r="E854" s="178" t="s">
        <v>653</v>
      </c>
      <c r="F854" s="178" t="s">
        <v>2</v>
      </c>
      <c r="G854" s="178">
        <v>26</v>
      </c>
      <c r="H854" s="180">
        <f t="shared" si="156"/>
        <v>15.8752</v>
      </c>
      <c r="I854" s="178">
        <v>44</v>
      </c>
      <c r="J854" s="178">
        <v>44</v>
      </c>
      <c r="K854" s="178">
        <v>41</v>
      </c>
      <c r="L854" s="183"/>
      <c r="M854" s="184">
        <f>530*G854</f>
        <v>13780</v>
      </c>
      <c r="N854" s="183"/>
      <c r="O854" s="183"/>
      <c r="P854" s="183"/>
      <c r="Q854" s="183"/>
      <c r="R854" s="183"/>
      <c r="S854" s="183"/>
      <c r="T854" s="7"/>
      <c r="U854" s="183"/>
      <c r="V854" s="183"/>
      <c r="W854" s="21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</row>
    <row r="855" spans="1:35" ht="17.25">
      <c r="A855" s="239">
        <v>44487</v>
      </c>
      <c r="B855" s="177">
        <v>32</v>
      </c>
      <c r="C855" s="200"/>
      <c r="D855" s="178">
        <v>285011023378</v>
      </c>
      <c r="E855" s="178" t="s">
        <v>654</v>
      </c>
      <c r="F855" s="178" t="s">
        <v>8</v>
      </c>
      <c r="G855" s="178">
        <v>30</v>
      </c>
      <c r="H855" s="180">
        <f t="shared" si="156"/>
        <v>29.256</v>
      </c>
      <c r="I855" s="178">
        <v>60</v>
      </c>
      <c r="J855" s="178">
        <v>53</v>
      </c>
      <c r="K855" s="178">
        <v>46</v>
      </c>
      <c r="L855" s="183"/>
      <c r="M855" s="184">
        <f t="shared" ref="M855:M857" si="166">565*G855</f>
        <v>16950</v>
      </c>
      <c r="N855" s="183"/>
      <c r="O855" s="183"/>
      <c r="P855" s="183"/>
      <c r="Q855" s="183"/>
      <c r="R855" s="183"/>
      <c r="S855" s="183"/>
      <c r="T855" s="7"/>
      <c r="U855" s="183"/>
      <c r="V855" s="183"/>
      <c r="W855" s="21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</row>
    <row r="856" spans="1:35" ht="17.25">
      <c r="A856" s="239">
        <v>44487</v>
      </c>
      <c r="B856" s="177">
        <v>33</v>
      </c>
      <c r="C856" s="200"/>
      <c r="D856" s="178">
        <v>285011313846</v>
      </c>
      <c r="E856" s="178" t="s">
        <v>655</v>
      </c>
      <c r="F856" s="178" t="s">
        <v>449</v>
      </c>
      <c r="G856" s="178">
        <v>21</v>
      </c>
      <c r="H856" s="180">
        <f t="shared" si="156"/>
        <v>15.1404</v>
      </c>
      <c r="I856" s="178">
        <v>37</v>
      </c>
      <c r="J856" s="178">
        <v>62</v>
      </c>
      <c r="K856" s="178">
        <v>33</v>
      </c>
      <c r="L856" s="183"/>
      <c r="M856" s="184">
        <f t="shared" si="166"/>
        <v>11865</v>
      </c>
      <c r="N856" s="183"/>
      <c r="O856" s="183"/>
      <c r="P856" s="183"/>
      <c r="Q856" s="183"/>
      <c r="R856" s="183"/>
      <c r="S856" s="183"/>
      <c r="T856" s="7"/>
      <c r="U856" s="183"/>
      <c r="V856" s="183"/>
      <c r="W856" s="21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</row>
    <row r="857" spans="1:35" ht="17.25">
      <c r="A857" s="239">
        <v>44487</v>
      </c>
      <c r="B857" s="177">
        <v>34</v>
      </c>
      <c r="C857" s="200"/>
      <c r="D857" s="178">
        <v>285010031586</v>
      </c>
      <c r="E857" s="178" t="s">
        <v>656</v>
      </c>
      <c r="F857" s="178" t="s">
        <v>8</v>
      </c>
      <c r="G857" s="178">
        <v>28</v>
      </c>
      <c r="H857" s="180">
        <f t="shared" si="156"/>
        <v>19.499600000000001</v>
      </c>
      <c r="I857" s="178">
        <v>41</v>
      </c>
      <c r="J857" s="178">
        <v>58</v>
      </c>
      <c r="K857" s="178">
        <v>41</v>
      </c>
      <c r="L857" s="183"/>
      <c r="M857" s="184">
        <f t="shared" si="166"/>
        <v>15820</v>
      </c>
      <c r="N857" s="183"/>
      <c r="O857" s="183"/>
      <c r="P857" s="183"/>
      <c r="Q857" s="183"/>
      <c r="R857" s="183"/>
      <c r="S857" s="183"/>
      <c r="T857" s="7"/>
      <c r="U857" s="183"/>
      <c r="V857" s="183"/>
      <c r="W857" s="21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</row>
    <row r="858" spans="1:35" ht="17.25">
      <c r="A858" s="239">
        <v>44487</v>
      </c>
      <c r="B858" s="177">
        <v>35</v>
      </c>
      <c r="C858" s="200" t="s">
        <v>657</v>
      </c>
      <c r="D858" s="178">
        <v>285011216202</v>
      </c>
      <c r="E858" s="178" t="s">
        <v>658</v>
      </c>
      <c r="F858" s="178" t="s">
        <v>4</v>
      </c>
      <c r="G858" s="178">
        <v>21</v>
      </c>
      <c r="H858" s="180">
        <f t="shared" si="156"/>
        <v>18.096</v>
      </c>
      <c r="I858" s="178">
        <v>58</v>
      </c>
      <c r="J858" s="178">
        <v>39</v>
      </c>
      <c r="K858" s="178">
        <v>40</v>
      </c>
      <c r="L858" s="183"/>
      <c r="M858" s="184">
        <f t="shared" ref="M858:M862" si="167">575*G858</f>
        <v>12075</v>
      </c>
      <c r="N858" s="183"/>
      <c r="O858" s="183"/>
      <c r="P858" s="183"/>
      <c r="Q858" s="183"/>
      <c r="R858" s="183"/>
      <c r="S858" s="183"/>
      <c r="T858" s="7"/>
      <c r="U858" s="183"/>
      <c r="V858" s="183"/>
      <c r="W858" s="21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</row>
    <row r="859" spans="1:35" ht="17.25">
      <c r="A859" s="239"/>
      <c r="B859" s="177"/>
      <c r="C859" s="200"/>
      <c r="D859" s="178"/>
      <c r="E859" s="178"/>
      <c r="F859" s="178"/>
      <c r="G859" s="178"/>
      <c r="H859" s="180"/>
      <c r="I859" s="178"/>
      <c r="J859" s="178"/>
      <c r="K859" s="178"/>
      <c r="L859" s="183"/>
      <c r="M859" s="184">
        <v>500</v>
      </c>
      <c r="N859" s="183"/>
      <c r="O859" s="183"/>
      <c r="P859" s="183"/>
      <c r="Q859" s="183"/>
      <c r="R859" s="183"/>
      <c r="S859" s="183"/>
      <c r="T859" s="7"/>
      <c r="U859" s="183"/>
      <c r="V859" s="183"/>
      <c r="W859" s="21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</row>
    <row r="860" spans="1:35" ht="17.25">
      <c r="A860" s="239">
        <v>44487</v>
      </c>
      <c r="B860" s="177">
        <v>36</v>
      </c>
      <c r="C860" s="200" t="s">
        <v>352</v>
      </c>
      <c r="D860" s="178">
        <v>285010546181</v>
      </c>
      <c r="E860" s="178" t="s">
        <v>659</v>
      </c>
      <c r="F860" s="178" t="s">
        <v>4</v>
      </c>
      <c r="G860" s="178">
        <v>18</v>
      </c>
      <c r="H860" s="180">
        <f t="shared" si="156"/>
        <v>18.096</v>
      </c>
      <c r="I860" s="178">
        <v>58</v>
      </c>
      <c r="J860" s="178">
        <v>39</v>
      </c>
      <c r="K860" s="178">
        <v>40</v>
      </c>
      <c r="L860" s="183"/>
      <c r="M860" s="184">
        <f t="shared" si="167"/>
        <v>10350</v>
      </c>
      <c r="N860" s="183"/>
      <c r="O860" s="183"/>
      <c r="P860" s="183"/>
      <c r="Q860" s="183"/>
      <c r="R860" s="183"/>
      <c r="S860" s="183"/>
      <c r="T860" s="7"/>
      <c r="U860" s="183"/>
      <c r="V860" s="183"/>
      <c r="W860" s="21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</row>
    <row r="861" spans="1:35" ht="17.25">
      <c r="A861" s="239">
        <v>44487</v>
      </c>
      <c r="B861" s="177">
        <v>37</v>
      </c>
      <c r="C861" s="200" t="s">
        <v>352</v>
      </c>
      <c r="D861" s="178">
        <v>285010866674</v>
      </c>
      <c r="E861" s="178" t="s">
        <v>659</v>
      </c>
      <c r="F861" s="178" t="s">
        <v>4</v>
      </c>
      <c r="G861" s="178">
        <v>13</v>
      </c>
      <c r="H861" s="180">
        <f t="shared" si="156"/>
        <v>12.321</v>
      </c>
      <c r="I861" s="178">
        <v>37</v>
      </c>
      <c r="J861" s="178">
        <v>37</v>
      </c>
      <c r="K861" s="178">
        <v>45</v>
      </c>
      <c r="L861" s="183"/>
      <c r="M861" s="184">
        <f t="shared" si="167"/>
        <v>7475</v>
      </c>
      <c r="N861" s="183"/>
      <c r="O861" s="183"/>
      <c r="P861" s="183"/>
      <c r="Q861" s="183"/>
      <c r="R861" s="183"/>
      <c r="S861" s="183"/>
      <c r="T861" s="7"/>
      <c r="U861" s="183"/>
      <c r="V861" s="183"/>
      <c r="W861" s="21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</row>
    <row r="862" spans="1:35" ht="17.25">
      <c r="A862" s="239">
        <v>44487</v>
      </c>
      <c r="B862" s="177">
        <v>38</v>
      </c>
      <c r="C862" s="200" t="s">
        <v>352</v>
      </c>
      <c r="D862" s="178">
        <v>285009799062</v>
      </c>
      <c r="E862" s="178" t="s">
        <v>660</v>
      </c>
      <c r="F862" s="178" t="s">
        <v>4</v>
      </c>
      <c r="G862" s="178">
        <v>20</v>
      </c>
      <c r="H862" s="180">
        <f t="shared" si="156"/>
        <v>18.9544</v>
      </c>
      <c r="I862" s="178">
        <v>43</v>
      </c>
      <c r="J862" s="178">
        <v>58</v>
      </c>
      <c r="K862" s="178">
        <v>38</v>
      </c>
      <c r="L862" s="183"/>
      <c r="M862" s="184">
        <f t="shared" si="167"/>
        <v>11500</v>
      </c>
      <c r="N862" s="183"/>
      <c r="O862" s="183"/>
      <c r="P862" s="183"/>
      <c r="Q862" s="183"/>
      <c r="R862" s="183"/>
      <c r="S862" s="183"/>
      <c r="T862" s="7"/>
      <c r="U862" s="183"/>
      <c r="V862" s="183"/>
      <c r="W862" s="21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</row>
    <row r="863" spans="1:35" ht="17.25">
      <c r="A863" s="239">
        <v>44487</v>
      </c>
      <c r="B863" s="177">
        <v>39</v>
      </c>
      <c r="C863" s="200"/>
      <c r="D863" s="178">
        <v>285009947910</v>
      </c>
      <c r="E863" s="178" t="s">
        <v>661</v>
      </c>
      <c r="F863" s="178" t="s">
        <v>4</v>
      </c>
      <c r="G863" s="178">
        <v>25</v>
      </c>
      <c r="H863" s="180">
        <f t="shared" si="156"/>
        <v>19.024000000000001</v>
      </c>
      <c r="I863" s="178">
        <v>40</v>
      </c>
      <c r="J863" s="178">
        <v>58</v>
      </c>
      <c r="K863" s="178">
        <v>41</v>
      </c>
      <c r="L863" s="183"/>
      <c r="M863" s="184">
        <f t="shared" ref="M863" si="168">565*G863</f>
        <v>14125</v>
      </c>
      <c r="N863" s="183"/>
      <c r="O863" s="183"/>
      <c r="P863" s="183"/>
      <c r="Q863" s="183"/>
      <c r="R863" s="183"/>
      <c r="S863" s="183"/>
      <c r="T863" s="7"/>
      <c r="U863" s="183"/>
      <c r="V863" s="183"/>
      <c r="W863" s="21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</row>
    <row r="864" spans="1:35" ht="17.25">
      <c r="A864" s="239">
        <v>44487</v>
      </c>
      <c r="B864" s="177">
        <v>40</v>
      </c>
      <c r="C864" s="200"/>
      <c r="D864" s="178">
        <v>285010445414</v>
      </c>
      <c r="E864" s="178" t="s">
        <v>662</v>
      </c>
      <c r="F864" s="178" t="s">
        <v>8</v>
      </c>
      <c r="G864" s="178">
        <v>18</v>
      </c>
      <c r="H864" s="180">
        <f t="shared" si="156"/>
        <v>17.3184</v>
      </c>
      <c r="I864" s="178">
        <v>48</v>
      </c>
      <c r="J864" s="178">
        <v>44</v>
      </c>
      <c r="K864" s="178">
        <v>41</v>
      </c>
      <c r="L864" s="183"/>
      <c r="M864" s="184">
        <f t="shared" ref="M864:M865" si="169">575*G864</f>
        <v>10350</v>
      </c>
      <c r="N864" s="183"/>
      <c r="O864" s="183"/>
      <c r="P864" s="183"/>
      <c r="Q864" s="183"/>
      <c r="R864" s="183"/>
      <c r="S864" s="183"/>
      <c r="T864" s="7"/>
      <c r="U864" s="183"/>
      <c r="V864" s="183"/>
      <c r="W864" s="21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</row>
    <row r="865" spans="1:35" ht="17.25">
      <c r="A865" s="239">
        <v>44487</v>
      </c>
      <c r="B865" s="177">
        <v>41</v>
      </c>
      <c r="C865" s="200"/>
      <c r="D865" s="178">
        <v>285010072119</v>
      </c>
      <c r="E865" s="178" t="s">
        <v>663</v>
      </c>
      <c r="F865" s="178" t="s">
        <v>4</v>
      </c>
      <c r="G865" s="178">
        <v>11</v>
      </c>
      <c r="H865" s="180">
        <f t="shared" si="156"/>
        <v>7.9763999999999999</v>
      </c>
      <c r="I865" s="178">
        <v>23</v>
      </c>
      <c r="J865" s="178">
        <v>51</v>
      </c>
      <c r="K865" s="178">
        <v>34</v>
      </c>
      <c r="L865" s="183"/>
      <c r="M865" s="184">
        <f t="shared" si="169"/>
        <v>6325</v>
      </c>
      <c r="N865" s="183"/>
      <c r="O865" s="183"/>
      <c r="P865" s="183"/>
      <c r="Q865" s="183"/>
      <c r="R865" s="183"/>
      <c r="S865" s="183"/>
      <c r="T865" s="7"/>
      <c r="U865" s="183"/>
      <c r="V865" s="183"/>
      <c r="W865" s="21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</row>
    <row r="866" spans="1:35" ht="17.25">
      <c r="A866" s="239">
        <v>44487</v>
      </c>
      <c r="B866" s="177">
        <v>42</v>
      </c>
      <c r="C866" s="200"/>
      <c r="D866" s="178">
        <v>285010311961</v>
      </c>
      <c r="E866" s="178" t="s">
        <v>664</v>
      </c>
      <c r="F866" s="178" t="s">
        <v>4</v>
      </c>
      <c r="G866" s="178">
        <v>28</v>
      </c>
      <c r="H866" s="180">
        <f t="shared" si="156"/>
        <v>17.8416</v>
      </c>
      <c r="I866" s="178">
        <v>59</v>
      </c>
      <c r="J866" s="178">
        <v>42</v>
      </c>
      <c r="K866" s="178">
        <v>36</v>
      </c>
      <c r="L866" s="183"/>
      <c r="M866" s="184">
        <f t="shared" ref="M866:M867" si="170">565*G866</f>
        <v>15820</v>
      </c>
      <c r="N866" s="183"/>
      <c r="O866" s="183"/>
      <c r="P866" s="183"/>
      <c r="Q866" s="183"/>
      <c r="R866" s="183"/>
      <c r="S866" s="183"/>
      <c r="T866" s="7"/>
      <c r="U866" s="183"/>
      <c r="V866" s="183"/>
      <c r="W866" s="21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</row>
    <row r="867" spans="1:35" ht="17.25">
      <c r="A867" s="239">
        <v>44487</v>
      </c>
      <c r="B867" s="177">
        <v>43</v>
      </c>
      <c r="C867" s="200"/>
      <c r="D867" s="178">
        <v>285010706507</v>
      </c>
      <c r="E867" s="178" t="s">
        <v>665</v>
      </c>
      <c r="F867" s="178" t="s">
        <v>4</v>
      </c>
      <c r="G867" s="178">
        <v>23</v>
      </c>
      <c r="H867" s="180">
        <f t="shared" si="156"/>
        <v>18.337199999999999</v>
      </c>
      <c r="I867" s="178">
        <v>59</v>
      </c>
      <c r="J867" s="178">
        <v>37</v>
      </c>
      <c r="K867" s="178">
        <v>42</v>
      </c>
      <c r="L867" s="183"/>
      <c r="M867" s="184">
        <f t="shared" si="170"/>
        <v>12995</v>
      </c>
      <c r="N867" s="183"/>
      <c r="O867" s="183"/>
      <c r="P867" s="183"/>
      <c r="Q867" s="183"/>
      <c r="R867" s="183"/>
      <c r="S867" s="183"/>
      <c r="T867" s="7"/>
      <c r="U867" s="183"/>
      <c r="V867" s="183"/>
      <c r="W867" s="21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</row>
    <row r="868" spans="1:35" ht="17.25">
      <c r="A868" s="239">
        <v>44487</v>
      </c>
      <c r="B868" s="177">
        <v>44</v>
      </c>
      <c r="C868" s="200" t="s">
        <v>15</v>
      </c>
      <c r="D868" s="178">
        <v>285012627090</v>
      </c>
      <c r="E868" s="178" t="s">
        <v>666</v>
      </c>
      <c r="F868" s="178" t="s">
        <v>8</v>
      </c>
      <c r="G868" s="178">
        <v>10</v>
      </c>
      <c r="H868" s="180">
        <f t="shared" si="156"/>
        <v>1.9656</v>
      </c>
      <c r="I868" s="178">
        <v>9</v>
      </c>
      <c r="J868" s="178">
        <v>42</v>
      </c>
      <c r="K868" s="178">
        <v>26</v>
      </c>
      <c r="L868" s="183"/>
      <c r="M868" s="184">
        <f>610*G868</f>
        <v>6100</v>
      </c>
      <c r="N868" s="183"/>
      <c r="O868" s="183"/>
      <c r="P868" s="183"/>
      <c r="Q868" s="183"/>
      <c r="R868" s="183"/>
      <c r="S868" s="183"/>
      <c r="T868" s="7"/>
      <c r="U868" s="183"/>
      <c r="V868" s="183"/>
      <c r="W868" s="21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</row>
    <row r="869" spans="1:35" ht="17.25">
      <c r="A869" s="239"/>
      <c r="B869" s="177"/>
      <c r="C869" s="200"/>
      <c r="D869" s="178"/>
      <c r="E869" s="178"/>
      <c r="F869" s="178"/>
      <c r="G869" s="178"/>
      <c r="H869" s="180"/>
      <c r="I869" s="178"/>
      <c r="J869" s="178"/>
      <c r="K869" s="178"/>
      <c r="L869" s="183"/>
      <c r="M869" s="184">
        <v>500</v>
      </c>
      <c r="N869" s="183"/>
      <c r="O869" s="183"/>
      <c r="P869" s="183"/>
      <c r="Q869" s="183"/>
      <c r="R869" s="183"/>
      <c r="S869" s="183"/>
      <c r="T869" s="7"/>
      <c r="U869" s="183"/>
      <c r="V869" s="183"/>
      <c r="W869" s="21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</row>
    <row r="870" spans="1:35" ht="17.25">
      <c r="A870" s="239">
        <v>44487</v>
      </c>
      <c r="B870" s="177">
        <v>45</v>
      </c>
      <c r="C870" s="200"/>
      <c r="D870" s="178">
        <v>285010748250</v>
      </c>
      <c r="E870" s="178" t="s">
        <v>667</v>
      </c>
      <c r="F870" s="178" t="s">
        <v>8</v>
      </c>
      <c r="G870" s="178">
        <v>19</v>
      </c>
      <c r="H870" s="180">
        <f t="shared" si="156"/>
        <v>17.760000000000002</v>
      </c>
      <c r="I870" s="178">
        <v>37</v>
      </c>
      <c r="J870" s="178">
        <v>40</v>
      </c>
      <c r="K870" s="178">
        <v>60</v>
      </c>
      <c r="L870" s="183"/>
      <c r="M870" s="184">
        <f t="shared" ref="M870:M871" si="171">575*G870</f>
        <v>10925</v>
      </c>
      <c r="N870" s="183"/>
      <c r="O870" s="183"/>
      <c r="P870" s="183"/>
      <c r="Q870" s="183"/>
      <c r="R870" s="183"/>
      <c r="S870" s="183"/>
      <c r="T870" s="7"/>
      <c r="U870" s="183"/>
      <c r="V870" s="183"/>
      <c r="W870" s="21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</row>
    <row r="871" spans="1:35" ht="17.25">
      <c r="A871" s="239">
        <v>44487</v>
      </c>
      <c r="B871" s="177">
        <v>46</v>
      </c>
      <c r="C871" s="200" t="s">
        <v>352</v>
      </c>
      <c r="D871" s="178">
        <v>285010931503</v>
      </c>
      <c r="E871" s="178" t="s">
        <v>668</v>
      </c>
      <c r="F871" s="178" t="s">
        <v>4</v>
      </c>
      <c r="G871" s="178">
        <v>13</v>
      </c>
      <c r="H871" s="180">
        <f t="shared" si="156"/>
        <v>11.731199999999999</v>
      </c>
      <c r="I871" s="178">
        <v>47</v>
      </c>
      <c r="J871" s="178">
        <v>39</v>
      </c>
      <c r="K871" s="178">
        <v>32</v>
      </c>
      <c r="L871" s="183"/>
      <c r="M871" s="184">
        <f t="shared" si="171"/>
        <v>7475</v>
      </c>
      <c r="N871" s="183"/>
      <c r="O871" s="183"/>
      <c r="P871" s="183"/>
      <c r="Q871" s="183"/>
      <c r="R871" s="183"/>
      <c r="S871" s="183"/>
      <c r="T871" s="7"/>
      <c r="U871" s="183"/>
      <c r="V871" s="183"/>
      <c r="W871" s="21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</row>
    <row r="872" spans="1:35" ht="17.25">
      <c r="A872" s="239">
        <v>44487</v>
      </c>
      <c r="B872" s="177">
        <v>47</v>
      </c>
      <c r="C872" s="200" t="s">
        <v>352</v>
      </c>
      <c r="D872" s="178">
        <v>285011008128</v>
      </c>
      <c r="E872" s="178" t="s">
        <v>669</v>
      </c>
      <c r="F872" s="178" t="s">
        <v>8</v>
      </c>
      <c r="G872" s="178">
        <v>33</v>
      </c>
      <c r="H872" s="180">
        <f t="shared" si="156"/>
        <v>22.844799999999999</v>
      </c>
      <c r="I872" s="178">
        <v>44</v>
      </c>
      <c r="J872" s="178">
        <v>59</v>
      </c>
      <c r="K872" s="178">
        <v>44</v>
      </c>
      <c r="L872" s="183"/>
      <c r="M872" s="184">
        <f t="shared" ref="M872" si="172">565*G872</f>
        <v>18645</v>
      </c>
      <c r="N872" s="183"/>
      <c r="O872" s="183"/>
      <c r="P872" s="183"/>
      <c r="Q872" s="183"/>
      <c r="R872" s="183"/>
      <c r="S872" s="183"/>
      <c r="T872" s="7"/>
      <c r="U872" s="183"/>
      <c r="V872" s="183"/>
      <c r="W872" s="21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</row>
    <row r="873" spans="1:35" ht="17.25">
      <c r="A873" s="239">
        <v>44487</v>
      </c>
      <c r="B873" s="177">
        <v>48</v>
      </c>
      <c r="C873" s="200"/>
      <c r="D873" s="178">
        <v>285028233185</v>
      </c>
      <c r="E873" s="178" t="s">
        <v>670</v>
      </c>
      <c r="F873" s="178" t="s">
        <v>4</v>
      </c>
      <c r="G873" s="178">
        <v>20</v>
      </c>
      <c r="H873" s="180">
        <f t="shared" si="156"/>
        <v>9.9138000000000002</v>
      </c>
      <c r="I873" s="178">
        <v>31</v>
      </c>
      <c r="J873" s="178">
        <v>39</v>
      </c>
      <c r="K873" s="178">
        <v>41</v>
      </c>
      <c r="L873" s="183"/>
      <c r="M873" s="184">
        <f>575*G873</f>
        <v>11500</v>
      </c>
      <c r="N873" s="183"/>
      <c r="O873" s="183"/>
      <c r="P873" s="183"/>
      <c r="Q873" s="183"/>
      <c r="R873" s="183"/>
      <c r="S873" s="183"/>
      <c r="T873" s="7"/>
      <c r="U873" s="183"/>
      <c r="V873" s="183"/>
      <c r="W873" s="21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</row>
    <row r="874" spans="1:35" ht="17.25">
      <c r="A874" s="239">
        <v>44487</v>
      </c>
      <c r="B874" s="177">
        <v>49</v>
      </c>
      <c r="C874" s="200"/>
      <c r="D874" s="178">
        <v>285008875841</v>
      </c>
      <c r="E874" s="178" t="s">
        <v>671</v>
      </c>
      <c r="F874" s="178" t="s">
        <v>672</v>
      </c>
      <c r="G874" s="178">
        <v>21</v>
      </c>
      <c r="H874" s="180">
        <f t="shared" si="156"/>
        <v>19.229600000000001</v>
      </c>
      <c r="I874" s="178">
        <v>52</v>
      </c>
      <c r="J874" s="178">
        <v>43</v>
      </c>
      <c r="K874" s="178">
        <v>43</v>
      </c>
      <c r="L874" s="183"/>
      <c r="M874" s="184">
        <f>520*G874</f>
        <v>10920</v>
      </c>
      <c r="N874" s="183"/>
      <c r="O874" s="183"/>
      <c r="P874" s="183"/>
      <c r="Q874" s="183"/>
      <c r="R874" s="183"/>
      <c r="S874" s="183"/>
      <c r="T874" s="7"/>
      <c r="U874" s="183"/>
      <c r="V874" s="183"/>
      <c r="W874" s="21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</row>
    <row r="875" spans="1:35" ht="17.25">
      <c r="A875" s="233"/>
      <c r="B875" s="234"/>
      <c r="C875" s="235"/>
      <c r="D875" s="236"/>
      <c r="E875" s="236"/>
      <c r="F875" s="236"/>
      <c r="G875" s="236"/>
      <c r="H875" s="237"/>
      <c r="I875" s="236"/>
      <c r="J875" s="236"/>
      <c r="K875" s="236"/>
      <c r="L875" s="87"/>
      <c r="M875" s="238">
        <f>SUM(M823:M874)</f>
        <v>578700</v>
      </c>
      <c r="N875" s="87"/>
      <c r="O875" s="87"/>
      <c r="P875" s="87"/>
      <c r="Q875" s="87"/>
      <c r="R875" s="87"/>
      <c r="S875" s="87"/>
      <c r="T875" s="7">
        <v>578700</v>
      </c>
      <c r="U875" s="87"/>
      <c r="V875" s="8"/>
      <c r="W875" s="218">
        <v>578700</v>
      </c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</row>
    <row r="876" spans="1:35" ht="17.25">
      <c r="A876" s="229"/>
      <c r="B876" s="230"/>
      <c r="C876" s="231"/>
      <c r="D876" s="81"/>
      <c r="E876" s="81"/>
      <c r="F876" s="81"/>
      <c r="G876" s="81"/>
      <c r="H876" s="232"/>
      <c r="I876" s="81"/>
      <c r="J876" s="81"/>
      <c r="K876" s="81"/>
      <c r="L876" s="8"/>
      <c r="M876" s="49"/>
      <c r="N876" s="8"/>
      <c r="O876" s="8"/>
      <c r="P876" s="8"/>
      <c r="T876" s="7"/>
      <c r="U876" s="8"/>
      <c r="V876" s="8"/>
      <c r="W876" s="21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</row>
    <row r="877" spans="1:35" ht="17.25">
      <c r="A877" s="239">
        <v>44489</v>
      </c>
      <c r="B877" s="177">
        <v>1</v>
      </c>
      <c r="C877" s="200"/>
      <c r="D877" s="178">
        <v>285062937704</v>
      </c>
      <c r="E877" s="178" t="s">
        <v>673</v>
      </c>
      <c r="F877" s="178" t="s">
        <v>4</v>
      </c>
      <c r="G877" s="178">
        <v>13</v>
      </c>
      <c r="H877" s="180">
        <f t="shared" ref="H877:H913" si="173">I877*J877*K877/5000</f>
        <v>11.438000000000001</v>
      </c>
      <c r="I877" s="178">
        <v>35</v>
      </c>
      <c r="J877" s="178">
        <v>43</v>
      </c>
      <c r="K877" s="178">
        <v>38</v>
      </c>
      <c r="L877" s="183"/>
      <c r="M877" s="184">
        <f t="shared" ref="M877" si="174">575*G877</f>
        <v>7475</v>
      </c>
      <c r="N877" s="183"/>
      <c r="O877" s="183"/>
      <c r="P877" s="183"/>
      <c r="Q877" s="183"/>
      <c r="R877" s="183"/>
      <c r="S877" s="183"/>
      <c r="T877" s="7"/>
      <c r="U877" s="183"/>
      <c r="V877" s="183"/>
      <c r="W877" s="21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</row>
    <row r="878" spans="1:35" ht="17.25">
      <c r="A878" s="239">
        <v>44489</v>
      </c>
      <c r="B878" s="177">
        <v>2</v>
      </c>
      <c r="C878" s="200"/>
      <c r="D878" s="178">
        <v>285062383590</v>
      </c>
      <c r="E878" s="178" t="s">
        <v>674</v>
      </c>
      <c r="F878" s="178" t="s">
        <v>4</v>
      </c>
      <c r="G878" s="178">
        <v>25</v>
      </c>
      <c r="H878" s="180">
        <f t="shared" si="173"/>
        <v>22.033200000000001</v>
      </c>
      <c r="I878" s="178">
        <v>42</v>
      </c>
      <c r="J878" s="178">
        <v>61</v>
      </c>
      <c r="K878" s="178">
        <v>43</v>
      </c>
      <c r="L878" s="183"/>
      <c r="M878" s="184">
        <f t="shared" ref="M878:M885" si="175">565*G878</f>
        <v>14125</v>
      </c>
      <c r="N878" s="183"/>
      <c r="O878" s="183"/>
      <c r="P878" s="183"/>
      <c r="Q878" s="183"/>
      <c r="R878" s="183"/>
      <c r="S878" s="183"/>
      <c r="T878" s="7"/>
      <c r="U878" s="183"/>
      <c r="V878" s="183"/>
      <c r="W878" s="21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</row>
    <row r="879" spans="1:35" ht="17.25">
      <c r="A879" s="239">
        <v>44489</v>
      </c>
      <c r="B879" s="177">
        <v>3</v>
      </c>
      <c r="C879" s="200"/>
      <c r="D879" s="178">
        <v>285061870965</v>
      </c>
      <c r="E879" s="178" t="s">
        <v>675</v>
      </c>
      <c r="F879" s="178" t="s">
        <v>4</v>
      </c>
      <c r="G879" s="178">
        <v>23</v>
      </c>
      <c r="H879" s="180">
        <f t="shared" si="173"/>
        <v>20.319600000000001</v>
      </c>
      <c r="I879" s="178">
        <v>42</v>
      </c>
      <c r="J879" s="178">
        <v>59</v>
      </c>
      <c r="K879" s="178">
        <v>41</v>
      </c>
      <c r="L879" s="183"/>
      <c r="M879" s="184">
        <f t="shared" si="175"/>
        <v>12995</v>
      </c>
      <c r="N879" s="183"/>
      <c r="O879" s="183"/>
      <c r="P879" s="183"/>
      <c r="Q879" s="183"/>
      <c r="R879" s="183"/>
      <c r="S879" s="183"/>
      <c r="T879" s="7"/>
      <c r="U879" s="183"/>
      <c r="V879" s="183"/>
      <c r="W879" s="21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</row>
    <row r="880" spans="1:35" ht="17.25">
      <c r="A880" s="239">
        <v>44489</v>
      </c>
      <c r="B880" s="177">
        <v>4</v>
      </c>
      <c r="C880" s="200"/>
      <c r="D880" s="178">
        <v>285077367140</v>
      </c>
      <c r="E880" s="178" t="s">
        <v>676</v>
      </c>
      <c r="F880" s="178" t="s">
        <v>4</v>
      </c>
      <c r="G880" s="178">
        <v>22</v>
      </c>
      <c r="H880" s="180">
        <f t="shared" si="173"/>
        <v>21.545999999999999</v>
      </c>
      <c r="I880" s="178">
        <v>45</v>
      </c>
      <c r="J880" s="178">
        <v>57</v>
      </c>
      <c r="K880" s="178">
        <v>42</v>
      </c>
      <c r="L880" s="183"/>
      <c r="M880" s="184">
        <f t="shared" si="175"/>
        <v>12430</v>
      </c>
      <c r="N880" s="183"/>
      <c r="O880" s="183"/>
      <c r="P880" s="183"/>
      <c r="Q880" s="183"/>
      <c r="R880" s="183"/>
      <c r="S880" s="183"/>
      <c r="T880" s="7"/>
      <c r="U880" s="183"/>
      <c r="V880" s="183"/>
      <c r="W880" s="21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</row>
    <row r="881" spans="1:35" ht="17.25">
      <c r="A881" s="239">
        <v>44489</v>
      </c>
      <c r="B881" s="177">
        <v>5</v>
      </c>
      <c r="C881" s="200"/>
      <c r="D881" s="178">
        <v>285065435637</v>
      </c>
      <c r="E881" s="178" t="s">
        <v>677</v>
      </c>
      <c r="F881" s="178" t="s">
        <v>4</v>
      </c>
      <c r="G881" s="178">
        <v>21</v>
      </c>
      <c r="H881" s="180">
        <f t="shared" si="173"/>
        <v>19.032</v>
      </c>
      <c r="I881" s="178">
        <v>39</v>
      </c>
      <c r="J881" s="178">
        <v>40</v>
      </c>
      <c r="K881" s="178">
        <v>61</v>
      </c>
      <c r="L881" s="183"/>
      <c r="M881" s="184">
        <f t="shared" si="175"/>
        <v>11865</v>
      </c>
      <c r="N881" s="183"/>
      <c r="O881" s="183"/>
      <c r="P881" s="183"/>
      <c r="Q881" s="183"/>
      <c r="R881" s="183"/>
      <c r="S881" s="183"/>
      <c r="T881" s="7"/>
      <c r="U881" s="183"/>
      <c r="V881" s="183"/>
      <c r="W881" s="21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</row>
    <row r="882" spans="1:35" ht="17.25">
      <c r="A882" s="239">
        <v>44489</v>
      </c>
      <c r="B882" s="177">
        <v>6</v>
      </c>
      <c r="C882" s="200"/>
      <c r="D882" s="178">
        <v>285064061328</v>
      </c>
      <c r="E882" s="178" t="s">
        <v>677</v>
      </c>
      <c r="F882" s="178" t="s">
        <v>4</v>
      </c>
      <c r="G882" s="178">
        <v>24</v>
      </c>
      <c r="H882" s="180">
        <f t="shared" si="173"/>
        <v>23.452000000000002</v>
      </c>
      <c r="I882" s="178">
        <v>41</v>
      </c>
      <c r="J882" s="178">
        <v>65</v>
      </c>
      <c r="K882" s="178">
        <v>44</v>
      </c>
      <c r="L882" s="183"/>
      <c r="M882" s="184">
        <f t="shared" si="175"/>
        <v>13560</v>
      </c>
      <c r="N882" s="183"/>
      <c r="O882" s="183"/>
      <c r="P882" s="183"/>
      <c r="Q882" s="183"/>
      <c r="R882" s="183"/>
      <c r="S882" s="183"/>
      <c r="T882" s="7"/>
      <c r="U882" s="183"/>
      <c r="V882" s="183"/>
      <c r="W882" s="21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</row>
    <row r="883" spans="1:35" ht="17.25">
      <c r="A883" s="239">
        <v>44489</v>
      </c>
      <c r="B883" s="177">
        <v>7</v>
      </c>
      <c r="C883" s="200"/>
      <c r="D883" s="178">
        <v>285061447657</v>
      </c>
      <c r="E883" s="178" t="s">
        <v>678</v>
      </c>
      <c r="F883" s="178" t="s">
        <v>4</v>
      </c>
      <c r="G883" s="178">
        <v>15</v>
      </c>
      <c r="H883" s="180">
        <f t="shared" si="173"/>
        <v>12.868600000000001</v>
      </c>
      <c r="I883" s="178">
        <v>37</v>
      </c>
      <c r="J883" s="178">
        <v>37</v>
      </c>
      <c r="K883" s="178">
        <v>47</v>
      </c>
      <c r="L883" s="183"/>
      <c r="M883" s="184">
        <f t="shared" ref="M883" si="176">575*G883</f>
        <v>8625</v>
      </c>
      <c r="N883" s="183"/>
      <c r="O883" s="183"/>
      <c r="P883" s="183"/>
      <c r="Q883" s="183"/>
      <c r="R883" s="183"/>
      <c r="S883" s="183"/>
      <c r="T883" s="7"/>
      <c r="U883" s="183"/>
      <c r="V883" s="183"/>
      <c r="W883" s="21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</row>
    <row r="884" spans="1:35" ht="17.25">
      <c r="A884" s="239">
        <v>44489</v>
      </c>
      <c r="B884" s="177">
        <v>8</v>
      </c>
      <c r="C884" s="200"/>
      <c r="D884" s="178">
        <v>285060959420</v>
      </c>
      <c r="E884" s="178" t="s">
        <v>678</v>
      </c>
      <c r="F884" s="178" t="s">
        <v>4</v>
      </c>
      <c r="G884" s="178">
        <v>25</v>
      </c>
      <c r="H884" s="180">
        <f t="shared" si="173"/>
        <v>23.452000000000002</v>
      </c>
      <c r="I884" s="178">
        <v>41</v>
      </c>
      <c r="J884" s="178">
        <v>65</v>
      </c>
      <c r="K884" s="178">
        <v>44</v>
      </c>
      <c r="L884" s="183"/>
      <c r="M884" s="184">
        <f t="shared" si="175"/>
        <v>14125</v>
      </c>
      <c r="N884" s="183"/>
      <c r="O884" s="183"/>
      <c r="P884" s="183"/>
      <c r="Q884" s="183"/>
      <c r="R884" s="183"/>
      <c r="S884" s="183"/>
      <c r="T884" s="7"/>
      <c r="U884" s="183"/>
      <c r="V884" s="183"/>
      <c r="W884" s="21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</row>
    <row r="885" spans="1:35" ht="17.25">
      <c r="A885" s="239">
        <v>44489</v>
      </c>
      <c r="B885" s="177">
        <v>9</v>
      </c>
      <c r="C885" s="200"/>
      <c r="D885" s="178">
        <v>285063435760</v>
      </c>
      <c r="E885" s="178" t="s">
        <v>677</v>
      </c>
      <c r="F885" s="178" t="s">
        <v>4</v>
      </c>
      <c r="G885" s="178">
        <v>21</v>
      </c>
      <c r="H885" s="180">
        <f t="shared" si="173"/>
        <v>19.968</v>
      </c>
      <c r="I885" s="178">
        <v>39</v>
      </c>
      <c r="J885" s="178">
        <v>40</v>
      </c>
      <c r="K885" s="178">
        <v>64</v>
      </c>
      <c r="L885" s="183"/>
      <c r="M885" s="184">
        <f t="shared" si="175"/>
        <v>11865</v>
      </c>
      <c r="N885" s="183"/>
      <c r="O885" s="183"/>
      <c r="P885" s="183"/>
      <c r="Q885" s="183"/>
      <c r="R885" s="183"/>
      <c r="S885" s="183"/>
      <c r="T885" s="7"/>
      <c r="U885" s="183"/>
      <c r="V885" s="183"/>
      <c r="W885" s="21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</row>
    <row r="886" spans="1:35" ht="17.25">
      <c r="A886" s="239">
        <v>44489</v>
      </c>
      <c r="B886" s="177">
        <v>10</v>
      </c>
      <c r="C886" s="200"/>
      <c r="D886" s="178">
        <v>285060525052</v>
      </c>
      <c r="E886" s="178" t="s">
        <v>678</v>
      </c>
      <c r="F886" s="178" t="s">
        <v>4</v>
      </c>
      <c r="G886" s="178">
        <v>15</v>
      </c>
      <c r="H886" s="180">
        <f t="shared" si="173"/>
        <v>10.404400000000001</v>
      </c>
      <c r="I886" s="178">
        <v>37</v>
      </c>
      <c r="J886" s="178">
        <v>37</v>
      </c>
      <c r="K886" s="178">
        <v>38</v>
      </c>
      <c r="L886" s="183"/>
      <c r="M886" s="184">
        <f t="shared" ref="M886:M894" si="177">575*G886</f>
        <v>8625</v>
      </c>
      <c r="N886" s="183"/>
      <c r="O886" s="183"/>
      <c r="P886" s="183"/>
      <c r="Q886" s="183"/>
      <c r="R886" s="183"/>
      <c r="S886" s="183"/>
      <c r="T886" s="7"/>
      <c r="U886" s="183"/>
      <c r="V886" s="183"/>
      <c r="W886" s="21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</row>
    <row r="887" spans="1:35" ht="17.25">
      <c r="A887" s="239">
        <v>44489</v>
      </c>
      <c r="B887" s="177">
        <v>11</v>
      </c>
      <c r="C887" s="200"/>
      <c r="D887" s="178">
        <v>285065046861</v>
      </c>
      <c r="E887" s="178" t="s">
        <v>679</v>
      </c>
      <c r="F887" s="178" t="s">
        <v>4</v>
      </c>
      <c r="G887" s="178">
        <v>6</v>
      </c>
      <c r="H887" s="180">
        <f t="shared" si="173"/>
        <v>5.9904000000000002</v>
      </c>
      <c r="I887" s="178">
        <v>36</v>
      </c>
      <c r="J887" s="178">
        <v>26</v>
      </c>
      <c r="K887" s="178">
        <v>32</v>
      </c>
      <c r="L887" s="183"/>
      <c r="M887" s="184">
        <v>6000</v>
      </c>
      <c r="N887" s="183"/>
      <c r="O887" s="183"/>
      <c r="P887" s="183"/>
      <c r="Q887" s="183"/>
      <c r="R887" s="183"/>
      <c r="S887" s="183"/>
      <c r="T887" s="7"/>
      <c r="U887" s="183"/>
      <c r="V887" s="183"/>
      <c r="W887" s="21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</row>
    <row r="888" spans="1:35" ht="17.25">
      <c r="A888" s="239">
        <v>44489</v>
      </c>
      <c r="B888" s="177">
        <v>12</v>
      </c>
      <c r="C888" s="200"/>
      <c r="D888" s="178">
        <v>285060061664</v>
      </c>
      <c r="E888" s="178" t="s">
        <v>680</v>
      </c>
      <c r="F888" s="178" t="s">
        <v>4</v>
      </c>
      <c r="G888" s="178">
        <v>18</v>
      </c>
      <c r="H888" s="180">
        <f t="shared" si="173"/>
        <v>12.48</v>
      </c>
      <c r="I888" s="178">
        <v>32</v>
      </c>
      <c r="J888" s="178">
        <v>50</v>
      </c>
      <c r="K888" s="178">
        <v>39</v>
      </c>
      <c r="L888" s="183"/>
      <c r="M888" s="184">
        <f t="shared" si="177"/>
        <v>10350</v>
      </c>
      <c r="N888" s="183"/>
      <c r="O888" s="183"/>
      <c r="P888" s="183"/>
      <c r="Q888" s="183"/>
      <c r="R888" s="183"/>
      <c r="S888" s="183"/>
      <c r="T888" s="7"/>
      <c r="U888" s="183"/>
      <c r="V888" s="183"/>
      <c r="W888" s="21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</row>
    <row r="889" spans="1:35" ht="17.25">
      <c r="A889" s="239">
        <v>44489</v>
      </c>
      <c r="B889" s="177">
        <v>13</v>
      </c>
      <c r="C889" s="200" t="s">
        <v>15</v>
      </c>
      <c r="D889" s="178">
        <v>285065209428</v>
      </c>
      <c r="E889" s="178" t="s">
        <v>681</v>
      </c>
      <c r="F889" s="178" t="s">
        <v>4</v>
      </c>
      <c r="G889" s="178">
        <v>30</v>
      </c>
      <c r="H889" s="180">
        <f t="shared" si="173"/>
        <v>16.442399999999999</v>
      </c>
      <c r="I889" s="178">
        <v>31</v>
      </c>
      <c r="J889" s="178">
        <v>52</v>
      </c>
      <c r="K889" s="178">
        <v>51</v>
      </c>
      <c r="L889" s="183"/>
      <c r="M889" s="184">
        <f t="shared" ref="M889" si="178">565*G889</f>
        <v>16950</v>
      </c>
      <c r="N889" s="183"/>
      <c r="O889" s="183"/>
      <c r="P889" s="183"/>
      <c r="Q889" s="183"/>
      <c r="R889" s="183"/>
      <c r="S889" s="183"/>
      <c r="T889" s="7"/>
      <c r="U889" s="183"/>
      <c r="V889" s="183"/>
      <c r="W889" s="21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</row>
    <row r="890" spans="1:35" ht="17.25">
      <c r="A890" s="239"/>
      <c r="B890" s="177"/>
      <c r="C890" s="200"/>
      <c r="D890" s="178"/>
      <c r="E890" s="178"/>
      <c r="F890" s="178"/>
      <c r="G890" s="178"/>
      <c r="H890" s="180"/>
      <c r="I890" s="178"/>
      <c r="J890" s="178"/>
      <c r="K890" s="178"/>
      <c r="L890" s="183"/>
      <c r="M890" s="184">
        <v>500</v>
      </c>
      <c r="N890" s="183"/>
      <c r="O890" s="183"/>
      <c r="P890" s="183"/>
      <c r="Q890" s="183"/>
      <c r="R890" s="183"/>
      <c r="S890" s="183"/>
      <c r="T890" s="7"/>
      <c r="U890" s="183"/>
      <c r="V890" s="183"/>
      <c r="W890" s="21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</row>
    <row r="891" spans="1:35" ht="17.25">
      <c r="A891" s="239">
        <v>44489</v>
      </c>
      <c r="B891" s="177">
        <v>14</v>
      </c>
      <c r="C891" s="200"/>
      <c r="D891" s="178">
        <v>285059569047</v>
      </c>
      <c r="E891" s="178" t="s">
        <v>682</v>
      </c>
      <c r="F891" s="178" t="s">
        <v>4</v>
      </c>
      <c r="G891" s="178">
        <v>18</v>
      </c>
      <c r="H891" s="180">
        <f t="shared" si="173"/>
        <v>16.8</v>
      </c>
      <c r="I891" s="178">
        <v>40</v>
      </c>
      <c r="J891" s="178">
        <v>60</v>
      </c>
      <c r="K891" s="178">
        <v>35</v>
      </c>
      <c r="L891" s="183"/>
      <c r="M891" s="184">
        <f t="shared" si="177"/>
        <v>10350</v>
      </c>
      <c r="N891" s="183"/>
      <c r="O891" s="183"/>
      <c r="P891" s="183"/>
      <c r="Q891" s="183"/>
      <c r="R891" s="183"/>
      <c r="S891" s="183"/>
      <c r="T891" s="7"/>
      <c r="U891" s="183"/>
      <c r="V891" s="183"/>
      <c r="W891" s="21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</row>
    <row r="892" spans="1:35" ht="17.25">
      <c r="A892" s="239">
        <v>44489</v>
      </c>
      <c r="B892" s="177">
        <v>15</v>
      </c>
      <c r="C892" s="200"/>
      <c r="D892" s="178">
        <v>285058690954</v>
      </c>
      <c r="E892" s="178" t="s">
        <v>683</v>
      </c>
      <c r="F892" s="178" t="s">
        <v>4</v>
      </c>
      <c r="G892" s="178">
        <v>9</v>
      </c>
      <c r="H892" s="180">
        <f t="shared" si="173"/>
        <v>7.1920000000000002</v>
      </c>
      <c r="I892" s="178">
        <v>29</v>
      </c>
      <c r="J892" s="178">
        <v>40</v>
      </c>
      <c r="K892" s="178">
        <v>31</v>
      </c>
      <c r="L892" s="183"/>
      <c r="M892" s="184">
        <f>600*G892</f>
        <v>5400</v>
      </c>
      <c r="N892" s="183"/>
      <c r="O892" s="183"/>
      <c r="P892" s="183"/>
      <c r="Q892" s="183"/>
      <c r="R892" s="183"/>
      <c r="S892" s="183"/>
      <c r="T892" s="7"/>
      <c r="U892" s="183"/>
      <c r="V892" s="183"/>
      <c r="W892" s="21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</row>
    <row r="893" spans="1:35" ht="17.25">
      <c r="A893" s="239">
        <v>44489</v>
      </c>
      <c r="B893" s="177">
        <v>16</v>
      </c>
      <c r="C893" s="200"/>
      <c r="D893" s="178">
        <v>285057996601</v>
      </c>
      <c r="E893" s="178" t="s">
        <v>684</v>
      </c>
      <c r="F893" s="178" t="s">
        <v>4</v>
      </c>
      <c r="G893" s="178">
        <v>18</v>
      </c>
      <c r="H893" s="180">
        <f t="shared" si="173"/>
        <v>13.327999999999999</v>
      </c>
      <c r="I893" s="178">
        <v>40</v>
      </c>
      <c r="J893" s="178">
        <v>49</v>
      </c>
      <c r="K893" s="178">
        <v>34</v>
      </c>
      <c r="L893" s="183"/>
      <c r="M893" s="184">
        <f t="shared" si="177"/>
        <v>10350</v>
      </c>
      <c r="N893" s="183"/>
      <c r="O893" s="183"/>
      <c r="P893" s="183"/>
      <c r="Q893" s="183"/>
      <c r="R893" s="183"/>
      <c r="S893" s="183"/>
      <c r="T893" s="7"/>
      <c r="U893" s="183"/>
      <c r="V893" s="183"/>
      <c r="W893" s="21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</row>
    <row r="894" spans="1:35" ht="17.25">
      <c r="A894" s="239">
        <v>44489</v>
      </c>
      <c r="B894" s="177">
        <v>17</v>
      </c>
      <c r="C894" s="200"/>
      <c r="D894" s="178">
        <v>285064389215</v>
      </c>
      <c r="E894" s="178" t="s">
        <v>685</v>
      </c>
      <c r="F894" s="178" t="s">
        <v>4</v>
      </c>
      <c r="G894" s="178">
        <v>12</v>
      </c>
      <c r="H894" s="180">
        <f t="shared" si="173"/>
        <v>10.944000000000001</v>
      </c>
      <c r="I894" s="178">
        <v>32</v>
      </c>
      <c r="J894" s="178">
        <v>45</v>
      </c>
      <c r="K894" s="178">
        <v>38</v>
      </c>
      <c r="L894" s="183"/>
      <c r="M894" s="184">
        <f t="shared" si="177"/>
        <v>6900</v>
      </c>
      <c r="N894" s="183"/>
      <c r="O894" s="183"/>
      <c r="P894" s="183"/>
      <c r="Q894" s="183"/>
      <c r="R894" s="183"/>
      <c r="S894" s="183"/>
      <c r="T894" s="7"/>
      <c r="U894" s="183"/>
      <c r="V894" s="183"/>
      <c r="W894" s="21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</row>
    <row r="895" spans="1:35" ht="17.25">
      <c r="A895" s="239">
        <v>44489</v>
      </c>
      <c r="B895" s="177">
        <v>18</v>
      </c>
      <c r="C895" s="200"/>
      <c r="D895" s="178">
        <v>285077351200</v>
      </c>
      <c r="E895" s="178" t="s">
        <v>686</v>
      </c>
      <c r="F895" s="178" t="s">
        <v>4</v>
      </c>
      <c r="G895" s="178">
        <v>30</v>
      </c>
      <c r="H895" s="180">
        <f t="shared" si="173"/>
        <v>20.779199999999999</v>
      </c>
      <c r="I895" s="178">
        <v>78</v>
      </c>
      <c r="J895" s="178">
        <v>37</v>
      </c>
      <c r="K895" s="178">
        <v>36</v>
      </c>
      <c r="L895" s="183"/>
      <c r="M895" s="184">
        <f t="shared" ref="M895:M896" si="179">565*G895</f>
        <v>16950</v>
      </c>
      <c r="N895" s="183"/>
      <c r="O895" s="183"/>
      <c r="P895" s="183"/>
      <c r="Q895" s="183"/>
      <c r="R895" s="183"/>
      <c r="S895" s="183"/>
      <c r="T895" s="7"/>
      <c r="U895" s="183"/>
      <c r="V895" s="183"/>
      <c r="W895" s="21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</row>
    <row r="896" spans="1:35" ht="17.25">
      <c r="A896" s="239">
        <v>44489</v>
      </c>
      <c r="B896" s="177">
        <v>19</v>
      </c>
      <c r="C896" s="200"/>
      <c r="D896" s="178">
        <v>285060977750</v>
      </c>
      <c r="E896" s="178" t="s">
        <v>687</v>
      </c>
      <c r="F896" s="178" t="s">
        <v>4</v>
      </c>
      <c r="G896" s="178">
        <v>24</v>
      </c>
      <c r="H896" s="180">
        <f t="shared" si="173"/>
        <v>22.177800000000001</v>
      </c>
      <c r="I896" s="178">
        <v>81</v>
      </c>
      <c r="J896" s="178">
        <v>37</v>
      </c>
      <c r="K896" s="178">
        <v>37</v>
      </c>
      <c r="L896" s="183"/>
      <c r="M896" s="184">
        <f t="shared" si="179"/>
        <v>13560</v>
      </c>
      <c r="N896" s="183"/>
      <c r="O896" s="183"/>
      <c r="P896" s="183"/>
      <c r="Q896" s="183"/>
      <c r="R896" s="183"/>
      <c r="S896" s="183"/>
      <c r="T896" s="7"/>
      <c r="U896" s="183"/>
      <c r="V896" s="183"/>
      <c r="W896" s="21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</row>
    <row r="897" spans="1:35" ht="17.25">
      <c r="A897" s="239">
        <v>44489</v>
      </c>
      <c r="B897" s="177">
        <v>20</v>
      </c>
      <c r="C897" s="200"/>
      <c r="D897" s="178">
        <v>285060364580</v>
      </c>
      <c r="E897" s="178" t="s">
        <v>688</v>
      </c>
      <c r="F897" s="178" t="s">
        <v>4</v>
      </c>
      <c r="G897" s="178">
        <v>19</v>
      </c>
      <c r="H897" s="180">
        <f t="shared" si="173"/>
        <v>18.384399999999999</v>
      </c>
      <c r="I897" s="178">
        <v>41</v>
      </c>
      <c r="J897" s="178">
        <v>59</v>
      </c>
      <c r="K897" s="178">
        <v>38</v>
      </c>
      <c r="L897" s="183"/>
      <c r="M897" s="184">
        <f>575*G894</f>
        <v>6900</v>
      </c>
      <c r="N897" s="183"/>
      <c r="O897" s="183"/>
      <c r="P897" s="183"/>
      <c r="Q897" s="183"/>
      <c r="R897" s="183"/>
      <c r="S897" s="183"/>
      <c r="T897" s="7"/>
      <c r="U897" s="183"/>
      <c r="V897" s="183"/>
      <c r="W897" s="21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</row>
    <row r="898" spans="1:35" ht="17.25">
      <c r="A898" s="239">
        <v>44489</v>
      </c>
      <c r="B898" s="177">
        <v>21</v>
      </c>
      <c r="C898" s="200"/>
      <c r="D898" s="178">
        <v>285059217615</v>
      </c>
      <c r="E898" s="178" t="s">
        <v>689</v>
      </c>
      <c r="F898" s="178" t="s">
        <v>4</v>
      </c>
      <c r="G898" s="178">
        <v>17</v>
      </c>
      <c r="H898" s="180">
        <f t="shared" si="173"/>
        <v>10.64</v>
      </c>
      <c r="I898" s="178">
        <v>35</v>
      </c>
      <c r="J898" s="178">
        <v>40</v>
      </c>
      <c r="K898" s="178">
        <v>38</v>
      </c>
      <c r="L898" s="183"/>
      <c r="M898" s="184">
        <f t="shared" ref="M898:M899" si="180">575*G895</f>
        <v>17250</v>
      </c>
      <c r="N898" s="183"/>
      <c r="O898" s="183"/>
      <c r="P898" s="183"/>
      <c r="Q898" s="183"/>
      <c r="R898" s="183"/>
      <c r="S898" s="183"/>
      <c r="T898" s="7"/>
      <c r="U898" s="183"/>
      <c r="V898" s="183"/>
      <c r="W898" s="21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</row>
    <row r="899" spans="1:35" ht="17.25">
      <c r="A899" s="239">
        <v>44489</v>
      </c>
      <c r="B899" s="177">
        <v>22</v>
      </c>
      <c r="C899" s="200"/>
      <c r="D899" s="178">
        <v>285064910012</v>
      </c>
      <c r="E899" s="178" t="s">
        <v>690</v>
      </c>
      <c r="F899" s="178" t="s">
        <v>4</v>
      </c>
      <c r="G899" s="178">
        <v>17</v>
      </c>
      <c r="H899" s="180">
        <f t="shared" si="173"/>
        <v>13.818</v>
      </c>
      <c r="I899" s="178">
        <v>35</v>
      </c>
      <c r="J899" s="178">
        <v>47</v>
      </c>
      <c r="K899" s="178">
        <v>42</v>
      </c>
      <c r="L899" s="183"/>
      <c r="M899" s="184">
        <f t="shared" si="180"/>
        <v>13800</v>
      </c>
      <c r="N899" s="183"/>
      <c r="O899" s="183"/>
      <c r="P899" s="183"/>
      <c r="Q899" s="183"/>
      <c r="R899" s="183"/>
      <c r="S899" s="183"/>
      <c r="T899" s="7"/>
      <c r="U899" s="183"/>
      <c r="V899" s="183"/>
      <c r="W899" s="21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</row>
    <row r="900" spans="1:35" ht="17.25">
      <c r="A900" s="239">
        <v>44489</v>
      </c>
      <c r="B900" s="177">
        <v>23</v>
      </c>
      <c r="C900" s="200"/>
      <c r="D900" s="178">
        <v>285064367508</v>
      </c>
      <c r="E900" s="178" t="s">
        <v>691</v>
      </c>
      <c r="F900" s="178" t="s">
        <v>8</v>
      </c>
      <c r="G900" s="178">
        <v>27</v>
      </c>
      <c r="H900" s="180">
        <f t="shared" si="173"/>
        <v>24.082799999999999</v>
      </c>
      <c r="I900" s="178">
        <v>42</v>
      </c>
      <c r="J900" s="178">
        <v>47</v>
      </c>
      <c r="K900" s="178">
        <v>61</v>
      </c>
      <c r="L900" s="183"/>
      <c r="M900" s="184">
        <f t="shared" ref="M900:M910" si="181">565*G900</f>
        <v>15255</v>
      </c>
      <c r="N900" s="183"/>
      <c r="O900" s="183"/>
      <c r="P900" s="183"/>
      <c r="Q900" s="183"/>
      <c r="R900" s="183"/>
      <c r="S900" s="183"/>
      <c r="T900" s="7"/>
      <c r="U900" s="183"/>
      <c r="V900" s="183"/>
      <c r="W900" s="21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</row>
    <row r="901" spans="1:35" ht="17.25">
      <c r="A901" s="239">
        <v>44489</v>
      </c>
      <c r="B901" s="177">
        <v>24</v>
      </c>
      <c r="C901" s="200"/>
      <c r="D901" s="178">
        <v>285064741634</v>
      </c>
      <c r="E901" s="178" t="s">
        <v>692</v>
      </c>
      <c r="F901" s="178" t="s">
        <v>8</v>
      </c>
      <c r="G901" s="178">
        <v>6</v>
      </c>
      <c r="H901" s="180">
        <f t="shared" si="173"/>
        <v>5.74</v>
      </c>
      <c r="I901" s="178">
        <v>41</v>
      </c>
      <c r="J901" s="178">
        <v>25</v>
      </c>
      <c r="K901" s="178">
        <v>28</v>
      </c>
      <c r="L901" s="183"/>
      <c r="M901" s="184">
        <v>6000</v>
      </c>
      <c r="N901" s="183"/>
      <c r="O901" s="183"/>
      <c r="P901" s="183"/>
      <c r="Q901" s="183"/>
      <c r="R901" s="183"/>
      <c r="S901" s="183"/>
      <c r="T901" s="7"/>
      <c r="U901" s="183"/>
      <c r="V901" s="183"/>
      <c r="W901" s="21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</row>
    <row r="902" spans="1:35" ht="17.25">
      <c r="A902" s="239">
        <v>44489</v>
      </c>
      <c r="B902" s="177">
        <v>25</v>
      </c>
      <c r="C902" s="200"/>
      <c r="D902" s="178">
        <v>285062250632</v>
      </c>
      <c r="E902" s="178" t="s">
        <v>693</v>
      </c>
      <c r="F902" s="178" t="s">
        <v>8</v>
      </c>
      <c r="G902" s="178">
        <v>21</v>
      </c>
      <c r="H902" s="180">
        <f t="shared" si="173"/>
        <v>11.773400000000001</v>
      </c>
      <c r="I902" s="178">
        <v>43</v>
      </c>
      <c r="J902" s="178">
        <v>37</v>
      </c>
      <c r="K902" s="178">
        <v>37</v>
      </c>
      <c r="L902" s="183"/>
      <c r="M902" s="184">
        <f t="shared" si="181"/>
        <v>11865</v>
      </c>
      <c r="N902" s="183"/>
      <c r="O902" s="183"/>
      <c r="P902" s="183"/>
      <c r="Q902" s="183"/>
      <c r="R902" s="183"/>
      <c r="S902" s="183"/>
      <c r="T902" s="7"/>
      <c r="U902" s="183"/>
      <c r="V902" s="183"/>
      <c r="W902" s="21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</row>
    <row r="903" spans="1:35" ht="17.25">
      <c r="A903" s="239">
        <v>44489</v>
      </c>
      <c r="B903" s="177">
        <v>26</v>
      </c>
      <c r="C903" s="200"/>
      <c r="D903" s="178">
        <v>285030057820</v>
      </c>
      <c r="E903" s="178" t="s">
        <v>694</v>
      </c>
      <c r="F903" s="178" t="s">
        <v>8</v>
      </c>
      <c r="G903" s="178">
        <v>22</v>
      </c>
      <c r="H903" s="180">
        <f t="shared" si="173"/>
        <v>11.2258</v>
      </c>
      <c r="I903" s="178">
        <v>41</v>
      </c>
      <c r="J903" s="178">
        <v>37</v>
      </c>
      <c r="K903" s="178">
        <v>37</v>
      </c>
      <c r="L903" s="183"/>
      <c r="M903" s="184">
        <f t="shared" si="181"/>
        <v>12430</v>
      </c>
      <c r="N903" s="183"/>
      <c r="O903" s="183"/>
      <c r="P903" s="183"/>
      <c r="Q903" s="183"/>
      <c r="R903" s="183"/>
      <c r="S903" s="183"/>
      <c r="T903" s="7"/>
      <c r="U903" s="183"/>
      <c r="V903" s="183"/>
      <c r="W903" s="21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</row>
    <row r="904" spans="1:35" ht="17.25">
      <c r="A904" s="239">
        <v>44489</v>
      </c>
      <c r="B904" s="177">
        <v>27</v>
      </c>
      <c r="C904" s="200"/>
      <c r="D904" s="178">
        <v>285064029531</v>
      </c>
      <c r="E904" s="178" t="s">
        <v>695</v>
      </c>
      <c r="F904" s="178" t="s">
        <v>8</v>
      </c>
      <c r="G904" s="178">
        <v>24</v>
      </c>
      <c r="H904" s="180">
        <f t="shared" si="173"/>
        <v>19.684000000000001</v>
      </c>
      <c r="I904" s="178">
        <v>70</v>
      </c>
      <c r="J904" s="178">
        <v>37</v>
      </c>
      <c r="K904" s="178">
        <v>38</v>
      </c>
      <c r="L904" s="183"/>
      <c r="M904" s="184">
        <f t="shared" si="181"/>
        <v>13560</v>
      </c>
      <c r="N904" s="183"/>
      <c r="O904" s="183"/>
      <c r="P904" s="183"/>
      <c r="Q904" s="183"/>
      <c r="R904" s="183"/>
      <c r="S904" s="183"/>
      <c r="T904" s="7"/>
      <c r="U904" s="183"/>
      <c r="V904" s="183"/>
      <c r="W904" s="21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</row>
    <row r="905" spans="1:35" ht="17.25">
      <c r="A905" s="239">
        <v>44489</v>
      </c>
      <c r="B905" s="177">
        <v>28</v>
      </c>
      <c r="C905" s="200"/>
      <c r="D905" s="178">
        <v>285061820880</v>
      </c>
      <c r="E905" s="178" t="s">
        <v>696</v>
      </c>
      <c r="F905" s="178" t="s">
        <v>8</v>
      </c>
      <c r="G905" s="178">
        <v>11</v>
      </c>
      <c r="H905" s="180">
        <f t="shared" si="173"/>
        <v>9.8192000000000004</v>
      </c>
      <c r="I905" s="178">
        <v>34</v>
      </c>
      <c r="J905" s="178">
        <v>38</v>
      </c>
      <c r="K905" s="178">
        <v>38</v>
      </c>
      <c r="L905" s="183"/>
      <c r="M905" s="184">
        <f t="shared" ref="M905" si="182">575*G902</f>
        <v>12075</v>
      </c>
      <c r="N905" s="183"/>
      <c r="O905" s="183"/>
      <c r="P905" s="183"/>
      <c r="Q905" s="183"/>
      <c r="R905" s="183"/>
      <c r="S905" s="183"/>
      <c r="T905" s="7"/>
      <c r="U905" s="183"/>
      <c r="V905" s="183"/>
      <c r="W905" s="21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</row>
    <row r="906" spans="1:35" ht="17.25">
      <c r="A906" s="239">
        <v>44489</v>
      </c>
      <c r="B906" s="177">
        <v>29</v>
      </c>
      <c r="C906" s="200"/>
      <c r="D906" s="178">
        <v>285021859864</v>
      </c>
      <c r="E906" s="178" t="s">
        <v>697</v>
      </c>
      <c r="F906" s="178" t="s">
        <v>150</v>
      </c>
      <c r="G906" s="178">
        <v>21</v>
      </c>
      <c r="H906" s="180">
        <f t="shared" si="173"/>
        <v>14.416</v>
      </c>
      <c r="I906" s="178">
        <v>34</v>
      </c>
      <c r="J906" s="178">
        <v>53</v>
      </c>
      <c r="K906" s="178">
        <v>40</v>
      </c>
      <c r="L906" s="183"/>
      <c r="M906" s="184">
        <f t="shared" si="181"/>
        <v>11865</v>
      </c>
      <c r="N906" s="183"/>
      <c r="O906" s="183"/>
      <c r="P906" s="183"/>
      <c r="Q906" s="183"/>
      <c r="R906" s="183"/>
      <c r="S906" s="183"/>
      <c r="T906" s="7"/>
      <c r="U906" s="183"/>
      <c r="V906" s="183"/>
      <c r="W906" s="21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</row>
    <row r="907" spans="1:35" ht="17.25">
      <c r="A907" s="239">
        <v>44489</v>
      </c>
      <c r="B907" s="177">
        <v>30</v>
      </c>
      <c r="C907" s="200"/>
      <c r="D907" s="178">
        <v>285025350170</v>
      </c>
      <c r="E907" s="178" t="s">
        <v>698</v>
      </c>
      <c r="F907" s="178" t="s">
        <v>35</v>
      </c>
      <c r="G907" s="178">
        <v>25</v>
      </c>
      <c r="H907" s="180">
        <f t="shared" si="173"/>
        <v>23.990400000000001</v>
      </c>
      <c r="I907" s="178">
        <v>48</v>
      </c>
      <c r="J907" s="178">
        <v>51</v>
      </c>
      <c r="K907" s="178">
        <v>49</v>
      </c>
      <c r="L907" s="183"/>
      <c r="M907" s="184">
        <f t="shared" si="181"/>
        <v>14125</v>
      </c>
      <c r="N907" s="183"/>
      <c r="O907" s="183"/>
      <c r="P907" s="183"/>
      <c r="Q907" s="183"/>
      <c r="R907" s="183"/>
      <c r="S907" s="183"/>
      <c r="T907" s="7"/>
      <c r="U907" s="183"/>
      <c r="V907" s="183"/>
      <c r="W907" s="21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</row>
    <row r="908" spans="1:35" ht="17.25">
      <c r="A908" s="239">
        <v>44489</v>
      </c>
      <c r="B908" s="177">
        <v>31</v>
      </c>
      <c r="C908" s="200"/>
      <c r="D908" s="178">
        <v>285024645861</v>
      </c>
      <c r="E908" s="178" t="s">
        <v>699</v>
      </c>
      <c r="F908" s="178" t="s">
        <v>35</v>
      </c>
      <c r="G908" s="178">
        <v>23</v>
      </c>
      <c r="H908" s="180">
        <f t="shared" si="173"/>
        <v>20.033999999999999</v>
      </c>
      <c r="I908" s="178">
        <v>45</v>
      </c>
      <c r="J908" s="178">
        <v>53</v>
      </c>
      <c r="K908" s="178">
        <v>42</v>
      </c>
      <c r="L908" s="183"/>
      <c r="M908" s="184">
        <f t="shared" si="181"/>
        <v>12995</v>
      </c>
      <c r="N908" s="183"/>
      <c r="O908" s="183"/>
      <c r="P908" s="183"/>
      <c r="Q908" s="183"/>
      <c r="R908" s="183"/>
      <c r="S908" s="183"/>
      <c r="T908" s="7"/>
      <c r="U908" s="183"/>
      <c r="V908" s="183"/>
      <c r="W908" s="21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</row>
    <row r="909" spans="1:35" ht="17.25">
      <c r="A909" s="239">
        <v>44489</v>
      </c>
      <c r="B909" s="177">
        <v>32</v>
      </c>
      <c r="C909" s="200"/>
      <c r="D909" s="178">
        <v>285063306602</v>
      </c>
      <c r="E909" s="178" t="s">
        <v>700</v>
      </c>
      <c r="F909" s="178" t="s">
        <v>4</v>
      </c>
      <c r="G909" s="178">
        <v>11</v>
      </c>
      <c r="H909" s="180">
        <f t="shared" si="173"/>
        <v>10.5456</v>
      </c>
      <c r="I909" s="178">
        <v>52</v>
      </c>
      <c r="J909" s="178">
        <v>39</v>
      </c>
      <c r="K909" s="178">
        <v>26</v>
      </c>
      <c r="L909" s="183"/>
      <c r="M909" s="184">
        <f t="shared" ref="M909:M911" si="183">575*G906</f>
        <v>12075</v>
      </c>
      <c r="N909" s="183"/>
      <c r="O909" s="183"/>
      <c r="P909" s="183"/>
      <c r="Q909" s="183"/>
      <c r="R909" s="183"/>
      <c r="S909" s="183"/>
      <c r="T909" s="7"/>
      <c r="U909" s="183"/>
      <c r="V909" s="183"/>
      <c r="W909" s="21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</row>
    <row r="910" spans="1:35" ht="17.25">
      <c r="A910" s="239">
        <v>44489</v>
      </c>
      <c r="B910" s="177">
        <v>33</v>
      </c>
      <c r="C910" s="200"/>
      <c r="D910" s="178">
        <v>285063116847</v>
      </c>
      <c r="E910" s="178" t="s">
        <v>701</v>
      </c>
      <c r="F910" s="178" t="s">
        <v>4</v>
      </c>
      <c r="G910" s="178">
        <v>25</v>
      </c>
      <c r="H910" s="180">
        <f t="shared" si="173"/>
        <v>19.608000000000001</v>
      </c>
      <c r="I910" s="178">
        <v>43</v>
      </c>
      <c r="J910" s="178">
        <v>60</v>
      </c>
      <c r="K910" s="178">
        <v>38</v>
      </c>
      <c r="L910" s="183"/>
      <c r="M910" s="184">
        <f t="shared" si="181"/>
        <v>14125</v>
      </c>
      <c r="N910" s="183"/>
      <c r="O910" s="183"/>
      <c r="P910" s="183"/>
      <c r="Q910" s="183"/>
      <c r="R910" s="183"/>
      <c r="S910" s="183"/>
      <c r="T910" s="7"/>
      <c r="U910" s="183"/>
      <c r="V910" s="183"/>
      <c r="W910" s="21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</row>
    <row r="911" spans="1:35" ht="17.25">
      <c r="A911" s="239">
        <v>44489</v>
      </c>
      <c r="B911" s="177">
        <v>34</v>
      </c>
      <c r="C911" s="200"/>
      <c r="D911" s="178">
        <v>285062696727</v>
      </c>
      <c r="E911" s="178" t="s">
        <v>702</v>
      </c>
      <c r="F911" s="178" t="s">
        <v>4</v>
      </c>
      <c r="G911" s="178">
        <v>19</v>
      </c>
      <c r="H911" s="180">
        <f t="shared" si="173"/>
        <v>15.91</v>
      </c>
      <c r="I911" s="178">
        <v>50</v>
      </c>
      <c r="J911" s="178">
        <v>43</v>
      </c>
      <c r="K911" s="178">
        <v>37</v>
      </c>
      <c r="L911" s="183"/>
      <c r="M911" s="184">
        <f t="shared" si="183"/>
        <v>13225</v>
      </c>
      <c r="N911" s="183"/>
      <c r="O911" s="183"/>
      <c r="P911" s="183"/>
      <c r="Q911" s="183"/>
      <c r="R911" s="183"/>
      <c r="S911" s="183"/>
      <c r="T911" s="7"/>
      <c r="U911" s="183"/>
      <c r="V911" s="183"/>
      <c r="W911" s="21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</row>
    <row r="912" spans="1:35" ht="17.25">
      <c r="A912" s="239">
        <v>44489</v>
      </c>
      <c r="B912" s="177">
        <v>35</v>
      </c>
      <c r="C912" s="200"/>
      <c r="D912" s="178">
        <v>285026648094</v>
      </c>
      <c r="E912" s="178" t="s">
        <v>703</v>
      </c>
      <c r="F912" s="178" t="s">
        <v>35</v>
      </c>
      <c r="G912" s="178">
        <v>30</v>
      </c>
      <c r="H912" s="180">
        <f t="shared" si="173"/>
        <v>19.457999999999998</v>
      </c>
      <c r="I912" s="178">
        <v>46</v>
      </c>
      <c r="J912" s="178">
        <v>45</v>
      </c>
      <c r="K912" s="178">
        <v>47</v>
      </c>
      <c r="L912" s="183"/>
      <c r="M912" s="184">
        <f>580*G912</f>
        <v>17400</v>
      </c>
      <c r="N912" s="183"/>
      <c r="O912" s="183"/>
      <c r="P912" s="183"/>
      <c r="Q912" s="183"/>
      <c r="R912" s="183"/>
      <c r="S912" s="183"/>
      <c r="T912" s="7"/>
      <c r="U912" s="183"/>
      <c r="V912" s="183"/>
      <c r="W912" s="21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</row>
    <row r="913" spans="1:35" ht="17.25">
      <c r="A913" s="239">
        <v>44489</v>
      </c>
      <c r="B913" s="177">
        <v>36</v>
      </c>
      <c r="C913" s="200"/>
      <c r="D913" s="178">
        <v>285023935233</v>
      </c>
      <c r="E913" s="178" t="s">
        <v>704</v>
      </c>
      <c r="F913" s="178" t="s">
        <v>2</v>
      </c>
      <c r="G913" s="178">
        <v>15</v>
      </c>
      <c r="H913" s="180">
        <f t="shared" si="173"/>
        <v>14.706</v>
      </c>
      <c r="I913" s="178">
        <v>43</v>
      </c>
      <c r="J913" s="178">
        <v>57</v>
      </c>
      <c r="K913" s="178">
        <v>30</v>
      </c>
      <c r="L913" s="183"/>
      <c r="M913" s="184">
        <f>540*G913</f>
        <v>8100</v>
      </c>
      <c r="N913" s="183"/>
      <c r="O913" s="183"/>
      <c r="P913" s="183"/>
      <c r="Q913" s="183"/>
      <c r="R913" s="183"/>
      <c r="S913" s="183"/>
      <c r="T913" s="7"/>
      <c r="U913" s="183"/>
      <c r="V913" s="183"/>
      <c r="W913" s="21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</row>
    <row r="914" spans="1:35" ht="17.25">
      <c r="A914" s="229"/>
      <c r="B914" s="230"/>
      <c r="C914" s="231"/>
      <c r="D914" s="81"/>
      <c r="E914" s="81"/>
      <c r="F914" s="81"/>
      <c r="G914" s="81"/>
      <c r="H914" s="232"/>
      <c r="I914" s="81"/>
      <c r="J914" s="81"/>
      <c r="K914" s="81"/>
      <c r="L914" s="8"/>
      <c r="M914" s="49"/>
      <c r="N914" s="8"/>
      <c r="O914" s="8"/>
      <c r="P914" s="8"/>
      <c r="T914" s="7"/>
      <c r="U914" s="8"/>
      <c r="V914" s="8"/>
      <c r="W914" s="21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</row>
    <row r="915" spans="1:35" ht="17.25">
      <c r="A915" s="233"/>
      <c r="B915" s="234"/>
      <c r="C915" s="235"/>
      <c r="D915" s="236"/>
      <c r="E915" s="236"/>
      <c r="F915" s="236"/>
      <c r="G915" s="236"/>
      <c r="H915" s="237"/>
      <c r="I915" s="236"/>
      <c r="J915" s="236"/>
      <c r="K915" s="236"/>
      <c r="L915" s="87"/>
      <c r="M915" s="238">
        <f>SUM(M877:M914)</f>
        <v>426045</v>
      </c>
      <c r="N915" s="87"/>
      <c r="O915" s="87"/>
      <c r="P915" s="87"/>
      <c r="Q915" s="87"/>
      <c r="R915" s="87"/>
      <c r="S915" s="87"/>
      <c r="T915" s="7">
        <v>426045</v>
      </c>
      <c r="U915" s="87"/>
      <c r="V915" s="87"/>
      <c r="W915" s="243">
        <v>426045</v>
      </c>
      <c r="X915" s="87"/>
      <c r="Y915" s="87"/>
      <c r="Z915" s="8"/>
      <c r="AA915" s="8"/>
      <c r="AB915" s="8"/>
      <c r="AC915" s="8"/>
      <c r="AD915" s="8"/>
      <c r="AE915" s="8"/>
      <c r="AF915" s="8"/>
      <c r="AG915" s="8"/>
      <c r="AH915" s="8"/>
      <c r="AI915" s="8"/>
    </row>
    <row r="916" spans="1:35" ht="17.25">
      <c r="A916" s="229"/>
      <c r="B916" s="230"/>
      <c r="C916" s="231"/>
      <c r="D916" s="81"/>
      <c r="E916" s="81"/>
      <c r="F916" s="81"/>
      <c r="G916" s="81"/>
      <c r="H916" s="232"/>
      <c r="I916" s="81"/>
      <c r="J916" s="81"/>
      <c r="K916" s="81"/>
      <c r="L916" s="8"/>
      <c r="M916" s="49"/>
      <c r="N916" s="8"/>
      <c r="O916" s="8"/>
      <c r="P916" s="8"/>
      <c r="T916" s="7"/>
      <c r="U916" s="8"/>
      <c r="V916" s="8"/>
      <c r="W916" s="21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</row>
    <row r="917" spans="1:35" ht="17.25">
      <c r="A917" s="175">
        <v>44489</v>
      </c>
      <c r="B917" s="182">
        <v>1</v>
      </c>
      <c r="C917" s="200"/>
      <c r="D917" s="178">
        <v>285097730764</v>
      </c>
      <c r="E917" s="178" t="s">
        <v>705</v>
      </c>
      <c r="F917" s="178" t="s">
        <v>706</v>
      </c>
      <c r="G917" s="178">
        <v>17</v>
      </c>
      <c r="H917" s="180">
        <f t="shared" ref="H917:H969" si="184">I917*J917*K917/5000</f>
        <v>14.273999999999999</v>
      </c>
      <c r="I917" s="178">
        <v>45</v>
      </c>
      <c r="J917" s="178">
        <v>61</v>
      </c>
      <c r="K917" s="178">
        <v>26</v>
      </c>
      <c r="L917" s="183"/>
      <c r="M917" s="184">
        <f>590*G917</f>
        <v>10030</v>
      </c>
      <c r="N917" s="183"/>
      <c r="O917" s="183"/>
      <c r="P917" s="183"/>
      <c r="Q917" s="183"/>
      <c r="R917" s="183"/>
      <c r="S917" s="183"/>
      <c r="T917" s="7"/>
      <c r="U917" s="183"/>
      <c r="V917" s="183"/>
      <c r="W917" s="21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</row>
    <row r="918" spans="1:35" ht="17.25">
      <c r="A918" s="175">
        <v>44489</v>
      </c>
      <c r="B918" s="182">
        <v>2</v>
      </c>
      <c r="C918" s="200"/>
      <c r="D918" s="178">
        <v>285104452034</v>
      </c>
      <c r="E918" s="178" t="s">
        <v>707</v>
      </c>
      <c r="F918" s="178" t="s">
        <v>4</v>
      </c>
      <c r="G918" s="178">
        <v>20</v>
      </c>
      <c r="H918" s="180">
        <f t="shared" si="184"/>
        <v>12.071400000000001</v>
      </c>
      <c r="I918" s="178">
        <v>59</v>
      </c>
      <c r="J918" s="178">
        <v>31</v>
      </c>
      <c r="K918" s="178">
        <v>33</v>
      </c>
      <c r="L918" s="183"/>
      <c r="M918" s="184">
        <f>575*G918</f>
        <v>11500</v>
      </c>
      <c r="N918" s="183"/>
      <c r="O918" s="183"/>
      <c r="P918" s="183"/>
      <c r="Q918" s="183"/>
      <c r="R918" s="183"/>
      <c r="S918" s="183"/>
      <c r="T918" s="7"/>
      <c r="U918" s="183"/>
      <c r="V918" s="183"/>
      <c r="W918" s="21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</row>
    <row r="919" spans="1:35" ht="17.25">
      <c r="A919" s="175">
        <v>44489</v>
      </c>
      <c r="B919" s="182">
        <v>3</v>
      </c>
      <c r="C919" s="200"/>
      <c r="D919" s="178">
        <v>774971500470</v>
      </c>
      <c r="E919" s="178" t="s">
        <v>708</v>
      </c>
      <c r="F919" s="178" t="s">
        <v>4</v>
      </c>
      <c r="G919" s="178">
        <v>9</v>
      </c>
      <c r="H919" s="180">
        <f t="shared" si="184"/>
        <v>8.6592000000000002</v>
      </c>
      <c r="I919" s="178">
        <v>33</v>
      </c>
      <c r="J919" s="178">
        <v>32</v>
      </c>
      <c r="K919" s="178">
        <v>41</v>
      </c>
      <c r="L919" s="183"/>
      <c r="M919" s="184">
        <f>610*G919</f>
        <v>5490</v>
      </c>
      <c r="N919" s="183"/>
      <c r="O919" s="183"/>
      <c r="P919" s="183"/>
      <c r="Q919" s="183"/>
      <c r="R919" s="183"/>
      <c r="S919" s="183"/>
      <c r="T919" s="7"/>
      <c r="U919" s="183"/>
      <c r="V919" s="183"/>
      <c r="W919" s="21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</row>
    <row r="920" spans="1:35" ht="17.25">
      <c r="A920" s="175">
        <v>44489</v>
      </c>
      <c r="B920" s="182">
        <v>4</v>
      </c>
      <c r="C920" s="200"/>
      <c r="D920" s="178">
        <v>285104845721</v>
      </c>
      <c r="E920" s="178" t="s">
        <v>709</v>
      </c>
      <c r="F920" s="178" t="s">
        <v>4</v>
      </c>
      <c r="G920" s="178">
        <v>7</v>
      </c>
      <c r="H920" s="180">
        <f t="shared" si="184"/>
        <v>6.2640000000000002</v>
      </c>
      <c r="I920" s="178">
        <v>29</v>
      </c>
      <c r="J920" s="178">
        <v>30</v>
      </c>
      <c r="K920" s="178">
        <v>36</v>
      </c>
      <c r="L920" s="183"/>
      <c r="M920" s="184">
        <f>610*G920</f>
        <v>4270</v>
      </c>
      <c r="N920" s="183"/>
      <c r="O920" s="183"/>
      <c r="P920" s="183"/>
      <c r="Q920" s="183"/>
      <c r="R920" s="183"/>
      <c r="S920" s="183"/>
      <c r="T920" s="7"/>
      <c r="U920" s="183"/>
      <c r="V920" s="183"/>
      <c r="W920" s="21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</row>
    <row r="921" spans="1:35" ht="17.25">
      <c r="A921" s="175">
        <v>44489</v>
      </c>
      <c r="B921" s="182">
        <v>5</v>
      </c>
      <c r="C921" s="200"/>
      <c r="D921" s="178">
        <v>774970955209</v>
      </c>
      <c r="E921" s="178" t="s">
        <v>710</v>
      </c>
      <c r="F921" s="178" t="s">
        <v>4</v>
      </c>
      <c r="G921" s="178">
        <v>24</v>
      </c>
      <c r="H921" s="180">
        <f t="shared" si="184"/>
        <v>16.047999999999998</v>
      </c>
      <c r="I921" s="178">
        <v>40</v>
      </c>
      <c r="J921" s="178">
        <v>59</v>
      </c>
      <c r="K921" s="178">
        <v>34</v>
      </c>
      <c r="L921" s="183"/>
      <c r="M921" s="184">
        <f t="shared" ref="M921" si="185">565*G921</f>
        <v>13560</v>
      </c>
      <c r="N921" s="183"/>
      <c r="O921" s="183"/>
      <c r="P921" s="183"/>
      <c r="Q921" s="183"/>
      <c r="R921" s="183"/>
      <c r="S921" s="183"/>
      <c r="T921" s="7"/>
      <c r="U921" s="183"/>
      <c r="V921" s="183"/>
      <c r="W921" s="21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</row>
    <row r="922" spans="1:35" ht="17.25">
      <c r="A922" s="175">
        <v>44489</v>
      </c>
      <c r="B922" s="182">
        <v>6</v>
      </c>
      <c r="C922" s="200"/>
      <c r="D922" s="178">
        <v>285118177860</v>
      </c>
      <c r="E922" s="178" t="s">
        <v>711</v>
      </c>
      <c r="F922" s="178" t="s">
        <v>4</v>
      </c>
      <c r="G922" s="178">
        <v>14</v>
      </c>
      <c r="H922" s="180">
        <f t="shared" si="184"/>
        <v>12</v>
      </c>
      <c r="I922" s="178">
        <v>30</v>
      </c>
      <c r="J922" s="178">
        <v>50</v>
      </c>
      <c r="K922" s="178">
        <v>40</v>
      </c>
      <c r="L922" s="183"/>
      <c r="M922" s="184">
        <f t="shared" ref="M922:M923" si="186">575*G922</f>
        <v>8050</v>
      </c>
      <c r="N922" s="183"/>
      <c r="O922" s="183"/>
      <c r="P922" s="183"/>
      <c r="Q922" s="183"/>
      <c r="R922" s="183"/>
      <c r="S922" s="183"/>
      <c r="T922" s="7"/>
      <c r="U922" s="183"/>
      <c r="V922" s="183"/>
      <c r="W922" s="21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</row>
    <row r="923" spans="1:35" ht="17.25">
      <c r="A923" s="175">
        <v>44489</v>
      </c>
      <c r="B923" s="182">
        <v>7</v>
      </c>
      <c r="C923" s="200"/>
      <c r="D923" s="178">
        <v>285099773851</v>
      </c>
      <c r="E923" s="178" t="s">
        <v>712</v>
      </c>
      <c r="F923" s="178" t="s">
        <v>4</v>
      </c>
      <c r="G923" s="178">
        <v>14</v>
      </c>
      <c r="H923" s="180">
        <f t="shared" si="184"/>
        <v>12.4</v>
      </c>
      <c r="I923" s="178">
        <v>31</v>
      </c>
      <c r="J923" s="178">
        <v>50</v>
      </c>
      <c r="K923" s="178">
        <v>40</v>
      </c>
      <c r="L923" s="183"/>
      <c r="M923" s="184">
        <f t="shared" si="186"/>
        <v>8050</v>
      </c>
      <c r="N923" s="183"/>
      <c r="O923" s="183"/>
      <c r="P923" s="183"/>
      <c r="Q923" s="183"/>
      <c r="R923" s="183"/>
      <c r="S923" s="183"/>
      <c r="T923" s="7"/>
      <c r="U923" s="183"/>
      <c r="V923" s="183"/>
      <c r="W923" s="21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</row>
    <row r="924" spans="1:35" ht="17.25">
      <c r="A924" s="175">
        <v>44489</v>
      </c>
      <c r="B924" s="182">
        <v>8</v>
      </c>
      <c r="C924" s="200"/>
      <c r="D924" s="178">
        <v>774970887109</v>
      </c>
      <c r="E924" s="178" t="s">
        <v>713</v>
      </c>
      <c r="F924" s="178" t="s">
        <v>8</v>
      </c>
      <c r="G924" s="178">
        <v>30</v>
      </c>
      <c r="H924" s="180">
        <f t="shared" si="184"/>
        <v>19.024000000000001</v>
      </c>
      <c r="I924" s="178">
        <v>41</v>
      </c>
      <c r="J924" s="178">
        <v>58</v>
      </c>
      <c r="K924" s="178">
        <v>40</v>
      </c>
      <c r="L924" s="183"/>
      <c r="M924" s="184">
        <f t="shared" ref="M924" si="187">565*G924</f>
        <v>16950</v>
      </c>
      <c r="N924" s="183"/>
      <c r="O924" s="183"/>
      <c r="P924" s="183"/>
      <c r="Q924" s="183"/>
      <c r="R924" s="183"/>
      <c r="S924" s="183"/>
      <c r="T924" s="7"/>
      <c r="U924" s="183"/>
      <c r="V924" s="183"/>
      <c r="W924" s="21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</row>
    <row r="925" spans="1:35" ht="17.25">
      <c r="A925" s="175">
        <v>44489</v>
      </c>
      <c r="B925" s="182">
        <v>9</v>
      </c>
      <c r="C925" s="200"/>
      <c r="D925" s="178">
        <v>285117127105</v>
      </c>
      <c r="E925" s="178" t="s">
        <v>714</v>
      </c>
      <c r="F925" s="178" t="s">
        <v>4</v>
      </c>
      <c r="G925" s="178">
        <v>6</v>
      </c>
      <c r="H925" s="180">
        <f t="shared" si="184"/>
        <v>5.8520000000000003</v>
      </c>
      <c r="I925" s="178">
        <v>35</v>
      </c>
      <c r="J925" s="178">
        <v>22</v>
      </c>
      <c r="K925" s="178">
        <v>38</v>
      </c>
      <c r="L925" s="183"/>
      <c r="M925" s="184">
        <v>6000</v>
      </c>
      <c r="N925" s="183"/>
      <c r="O925" s="183"/>
      <c r="P925" s="183"/>
      <c r="Q925" s="183"/>
      <c r="R925" s="183"/>
      <c r="S925" s="183"/>
      <c r="T925" s="7"/>
      <c r="U925" s="183"/>
      <c r="V925" s="183"/>
      <c r="W925" s="21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</row>
    <row r="926" spans="1:35" ht="17.25">
      <c r="A926" s="175">
        <v>44489</v>
      </c>
      <c r="B926" s="182">
        <v>10</v>
      </c>
      <c r="C926" s="200"/>
      <c r="D926" s="178">
        <v>285116728671</v>
      </c>
      <c r="E926" s="178" t="s">
        <v>715</v>
      </c>
      <c r="F926" s="178" t="s">
        <v>4</v>
      </c>
      <c r="G926" s="178">
        <v>15</v>
      </c>
      <c r="H926" s="180">
        <f t="shared" si="184"/>
        <v>12.1524</v>
      </c>
      <c r="I926" s="178">
        <v>41</v>
      </c>
      <c r="J926" s="178">
        <v>39</v>
      </c>
      <c r="K926" s="178">
        <v>38</v>
      </c>
      <c r="L926" s="183"/>
      <c r="M926" s="184">
        <f t="shared" ref="M926:M927" si="188">575*G926</f>
        <v>8625</v>
      </c>
      <c r="N926" s="183"/>
      <c r="O926" s="183"/>
      <c r="P926" s="183"/>
      <c r="Q926" s="183"/>
      <c r="R926" s="183"/>
      <c r="S926" s="183"/>
      <c r="T926" s="7"/>
      <c r="U926" s="183"/>
      <c r="V926" s="183"/>
      <c r="W926" s="21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</row>
    <row r="927" spans="1:35" ht="17.25">
      <c r="A927" s="175">
        <v>44489</v>
      </c>
      <c r="B927" s="182">
        <v>11</v>
      </c>
      <c r="C927" s="200"/>
      <c r="D927" s="178">
        <v>285116288044</v>
      </c>
      <c r="E927" s="178" t="s">
        <v>716</v>
      </c>
      <c r="F927" s="178" t="s">
        <v>4</v>
      </c>
      <c r="G927" s="178">
        <v>20</v>
      </c>
      <c r="H927" s="180">
        <f t="shared" si="184"/>
        <v>19.2456</v>
      </c>
      <c r="I927" s="178">
        <v>44</v>
      </c>
      <c r="J927" s="178">
        <v>81</v>
      </c>
      <c r="K927" s="178">
        <v>27</v>
      </c>
      <c r="L927" s="183"/>
      <c r="M927" s="184">
        <f t="shared" si="188"/>
        <v>11500</v>
      </c>
      <c r="N927" s="183"/>
      <c r="O927" s="183"/>
      <c r="P927" s="183"/>
      <c r="Q927" s="183"/>
      <c r="R927" s="183"/>
      <c r="S927" s="183"/>
      <c r="T927" s="7"/>
      <c r="U927" s="183"/>
      <c r="V927" s="183"/>
      <c r="W927" s="21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</row>
    <row r="928" spans="1:35" ht="17.25">
      <c r="A928" s="175">
        <v>44489</v>
      </c>
      <c r="B928" s="182">
        <v>12</v>
      </c>
      <c r="C928" s="200"/>
      <c r="D928" s="178">
        <v>285115451995</v>
      </c>
      <c r="E928" s="178" t="s">
        <v>717</v>
      </c>
      <c r="F928" s="178" t="s">
        <v>8</v>
      </c>
      <c r="G928" s="178">
        <v>29</v>
      </c>
      <c r="H928" s="180">
        <f t="shared" si="184"/>
        <v>25.581600000000002</v>
      </c>
      <c r="I928" s="178">
        <v>57</v>
      </c>
      <c r="J928" s="178">
        <v>68</v>
      </c>
      <c r="K928" s="178">
        <v>33</v>
      </c>
      <c r="L928" s="183"/>
      <c r="M928" s="184">
        <f t="shared" ref="M928:M930" si="189">565*G928</f>
        <v>16385</v>
      </c>
      <c r="N928" s="183"/>
      <c r="O928" s="183"/>
      <c r="P928" s="183"/>
      <c r="Q928" s="183"/>
      <c r="R928" s="183"/>
      <c r="S928" s="183"/>
      <c r="T928" s="7"/>
      <c r="U928" s="183"/>
      <c r="V928" s="183"/>
      <c r="W928" s="21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</row>
    <row r="929" spans="1:35" ht="17.25">
      <c r="A929" s="175">
        <v>44489</v>
      </c>
      <c r="B929" s="182">
        <v>13</v>
      </c>
      <c r="C929" s="200"/>
      <c r="D929" s="178"/>
      <c r="E929" s="178"/>
      <c r="F929" s="178"/>
      <c r="G929" s="178"/>
      <c r="H929" s="180">
        <f t="shared" si="184"/>
        <v>0</v>
      </c>
      <c r="I929" s="178"/>
      <c r="J929" s="178"/>
      <c r="K929" s="178"/>
      <c r="L929" s="183"/>
      <c r="M929" s="184"/>
      <c r="N929" s="183"/>
      <c r="O929" s="183"/>
      <c r="P929" s="183"/>
      <c r="Q929" s="183"/>
      <c r="R929" s="183"/>
      <c r="S929" s="183"/>
      <c r="T929" s="7"/>
      <c r="U929" s="183"/>
      <c r="V929" s="183"/>
      <c r="W929" s="21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</row>
    <row r="930" spans="1:35" ht="17.25">
      <c r="A930" s="175">
        <v>44489</v>
      </c>
      <c r="B930" s="182">
        <v>14</v>
      </c>
      <c r="C930" s="200"/>
      <c r="D930" s="178">
        <v>285112524984</v>
      </c>
      <c r="E930" s="178" t="s">
        <v>718</v>
      </c>
      <c r="F930" s="178" t="s">
        <v>8</v>
      </c>
      <c r="G930" s="178">
        <v>29</v>
      </c>
      <c r="H930" s="180">
        <f t="shared" si="184"/>
        <v>23.324000000000002</v>
      </c>
      <c r="I930" s="178">
        <v>68</v>
      </c>
      <c r="J930" s="178">
        <v>49</v>
      </c>
      <c r="K930" s="178">
        <v>35</v>
      </c>
      <c r="L930" s="183"/>
      <c r="M930" s="184">
        <f t="shared" si="189"/>
        <v>16385</v>
      </c>
      <c r="N930" s="183"/>
      <c r="O930" s="183"/>
      <c r="P930" s="183"/>
      <c r="Q930" s="183"/>
      <c r="R930" s="183"/>
      <c r="S930" s="183"/>
      <c r="T930" s="7"/>
      <c r="U930" s="183"/>
      <c r="V930" s="183"/>
      <c r="W930" s="21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</row>
    <row r="931" spans="1:35" ht="17.25">
      <c r="A931" s="175">
        <v>44489</v>
      </c>
      <c r="B931" s="182">
        <v>15</v>
      </c>
      <c r="C931" s="200"/>
      <c r="D931" s="178">
        <v>285096864883</v>
      </c>
      <c r="E931" s="178" t="s">
        <v>719</v>
      </c>
      <c r="F931" s="178" t="s">
        <v>35</v>
      </c>
      <c r="G931" s="178">
        <v>25</v>
      </c>
      <c r="H931" s="180">
        <f t="shared" si="184"/>
        <v>20.7</v>
      </c>
      <c r="I931" s="178">
        <v>45</v>
      </c>
      <c r="J931" s="178">
        <v>50</v>
      </c>
      <c r="K931" s="178">
        <v>46</v>
      </c>
      <c r="L931" s="183"/>
      <c r="M931" s="184">
        <f>580*G931</f>
        <v>14500</v>
      </c>
      <c r="N931" s="183"/>
      <c r="O931" s="183"/>
      <c r="P931" s="183"/>
      <c r="Q931" s="183"/>
      <c r="R931" s="183"/>
      <c r="S931" s="183"/>
      <c r="T931" s="7"/>
      <c r="U931" s="183"/>
      <c r="V931" s="183"/>
      <c r="W931" s="21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</row>
    <row r="932" spans="1:35" ht="17.25">
      <c r="A932" s="175">
        <v>44489</v>
      </c>
      <c r="B932" s="182">
        <v>16</v>
      </c>
      <c r="C932" s="200"/>
      <c r="D932" s="178">
        <v>285113126640</v>
      </c>
      <c r="E932" s="178" t="s">
        <v>720</v>
      </c>
      <c r="F932" s="178" t="s">
        <v>8</v>
      </c>
      <c r="G932" s="178">
        <v>7</v>
      </c>
      <c r="H932" s="180">
        <f t="shared" si="184"/>
        <v>6.5076000000000001</v>
      </c>
      <c r="I932" s="178">
        <v>33</v>
      </c>
      <c r="J932" s="178">
        <v>34</v>
      </c>
      <c r="K932" s="178">
        <v>29</v>
      </c>
      <c r="L932" s="183"/>
      <c r="M932" s="184">
        <f>610*G932</f>
        <v>4270</v>
      </c>
      <c r="N932" s="183"/>
      <c r="O932" s="183"/>
      <c r="P932" s="183"/>
      <c r="Q932" s="183"/>
      <c r="R932" s="183"/>
      <c r="S932" s="183"/>
      <c r="T932" s="7"/>
      <c r="U932" s="183"/>
      <c r="V932" s="183"/>
      <c r="W932" s="21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</row>
    <row r="933" spans="1:35" ht="17.25">
      <c r="A933" s="175">
        <v>44489</v>
      </c>
      <c r="B933" s="182">
        <v>17</v>
      </c>
      <c r="C933" s="200"/>
      <c r="D933" s="178">
        <v>774971440941</v>
      </c>
      <c r="E933" s="178" t="s">
        <v>721</v>
      </c>
      <c r="F933" s="178" t="s">
        <v>4</v>
      </c>
      <c r="G933" s="178">
        <v>23</v>
      </c>
      <c r="H933" s="180">
        <f t="shared" si="184"/>
        <v>16.809999999999999</v>
      </c>
      <c r="I933" s="178">
        <v>41</v>
      </c>
      <c r="J933" s="178">
        <v>50</v>
      </c>
      <c r="K933" s="178">
        <v>41</v>
      </c>
      <c r="L933" s="183"/>
      <c r="M933" s="184">
        <f t="shared" ref="M933:M936" si="190">565*G933</f>
        <v>12995</v>
      </c>
      <c r="N933" s="183"/>
      <c r="O933" s="183"/>
      <c r="P933" s="183"/>
      <c r="Q933" s="183"/>
      <c r="R933" s="183"/>
      <c r="S933" s="183"/>
      <c r="T933" s="7"/>
      <c r="U933" s="183"/>
      <c r="V933" s="183"/>
      <c r="W933" s="21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</row>
    <row r="934" spans="1:35" ht="17.25">
      <c r="A934" s="175">
        <v>44489</v>
      </c>
      <c r="B934" s="182">
        <v>18</v>
      </c>
      <c r="C934" s="200"/>
      <c r="D934" s="178">
        <v>285113735012</v>
      </c>
      <c r="E934" s="178" t="s">
        <v>721</v>
      </c>
      <c r="F934" s="178" t="s">
        <v>4</v>
      </c>
      <c r="G934" s="178">
        <v>21</v>
      </c>
      <c r="H934" s="180">
        <f t="shared" si="184"/>
        <v>19.6144</v>
      </c>
      <c r="I934" s="178">
        <v>41</v>
      </c>
      <c r="J934" s="178">
        <v>52</v>
      </c>
      <c r="K934" s="178">
        <v>46</v>
      </c>
      <c r="L934" s="183"/>
      <c r="M934" s="184">
        <f t="shared" si="190"/>
        <v>11865</v>
      </c>
      <c r="N934" s="183"/>
      <c r="O934" s="183"/>
      <c r="P934" s="183"/>
      <c r="Q934" s="183"/>
      <c r="R934" s="183"/>
      <c r="S934" s="183"/>
      <c r="T934" s="7"/>
      <c r="U934" s="183"/>
      <c r="V934" s="183"/>
      <c r="W934" s="21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</row>
    <row r="935" spans="1:35" ht="17.25">
      <c r="A935" s="175">
        <v>44489</v>
      </c>
      <c r="B935" s="182">
        <v>19</v>
      </c>
      <c r="C935" s="200"/>
      <c r="D935" s="178">
        <v>285114322875</v>
      </c>
      <c r="E935" s="178" t="s">
        <v>722</v>
      </c>
      <c r="F935" s="178" t="s">
        <v>8</v>
      </c>
      <c r="G935" s="178">
        <v>17</v>
      </c>
      <c r="H935" s="180">
        <f t="shared" si="184"/>
        <v>13.235200000000001</v>
      </c>
      <c r="I935" s="178">
        <v>32</v>
      </c>
      <c r="J935" s="178">
        <v>44</v>
      </c>
      <c r="K935" s="178">
        <v>47</v>
      </c>
      <c r="L935" s="183"/>
      <c r="M935" s="184">
        <f t="shared" ref="M935" si="191">575*G935</f>
        <v>9775</v>
      </c>
      <c r="N935" s="183"/>
      <c r="O935" s="183"/>
      <c r="P935" s="183"/>
      <c r="Q935" s="183"/>
      <c r="R935" s="183"/>
      <c r="S935" s="183"/>
      <c r="T935" s="7"/>
      <c r="U935" s="183"/>
      <c r="V935" s="183"/>
      <c r="W935" s="21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</row>
    <row r="936" spans="1:35" ht="17.25">
      <c r="A936" s="175">
        <v>44489</v>
      </c>
      <c r="B936" s="182">
        <v>20</v>
      </c>
      <c r="C936" s="200"/>
      <c r="D936" s="178">
        <v>285115087506</v>
      </c>
      <c r="E936" s="178" t="s">
        <v>723</v>
      </c>
      <c r="F936" s="178" t="s">
        <v>8</v>
      </c>
      <c r="G936" s="178">
        <v>28</v>
      </c>
      <c r="H936" s="180">
        <f t="shared" si="184"/>
        <v>22.344000000000001</v>
      </c>
      <c r="I936" s="178">
        <v>70</v>
      </c>
      <c r="J936" s="178">
        <v>57</v>
      </c>
      <c r="K936" s="178">
        <v>28</v>
      </c>
      <c r="L936" s="183"/>
      <c r="M936" s="184">
        <f t="shared" si="190"/>
        <v>15820</v>
      </c>
      <c r="N936" s="183"/>
      <c r="O936" s="183"/>
      <c r="P936" s="183"/>
      <c r="Q936" s="183"/>
      <c r="R936" s="183"/>
      <c r="S936" s="183"/>
      <c r="T936" s="7"/>
      <c r="U936" s="183"/>
      <c r="V936" s="183"/>
      <c r="W936" s="21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</row>
    <row r="937" spans="1:35" ht="17.25">
      <c r="A937" s="175">
        <v>44489</v>
      </c>
      <c r="B937" s="182">
        <v>21</v>
      </c>
      <c r="C937" s="200"/>
      <c r="D937" s="178">
        <v>285095018040</v>
      </c>
      <c r="E937" s="178" t="s">
        <v>724</v>
      </c>
      <c r="F937" s="178" t="s">
        <v>35</v>
      </c>
      <c r="G937" s="178">
        <v>28</v>
      </c>
      <c r="H937" s="180">
        <f t="shared" si="184"/>
        <v>18.761600000000001</v>
      </c>
      <c r="I937" s="178">
        <v>44</v>
      </c>
      <c r="J937" s="178">
        <v>52</v>
      </c>
      <c r="K937" s="178">
        <v>41</v>
      </c>
      <c r="L937" s="183"/>
      <c r="M937" s="184">
        <f>580*G937</f>
        <v>16240</v>
      </c>
      <c r="N937" s="183"/>
      <c r="O937" s="183"/>
      <c r="P937" s="183"/>
      <c r="Q937" s="183"/>
      <c r="R937" s="183"/>
      <c r="S937" s="183"/>
      <c r="T937" s="7"/>
      <c r="U937" s="183"/>
      <c r="V937" s="183"/>
      <c r="W937" s="21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</row>
    <row r="938" spans="1:35" ht="17.25">
      <c r="A938" s="175">
        <v>44489</v>
      </c>
      <c r="B938" s="182">
        <v>22</v>
      </c>
      <c r="C938" s="200" t="s">
        <v>15</v>
      </c>
      <c r="D938" s="178">
        <v>285094047165</v>
      </c>
      <c r="E938" s="178" t="s">
        <v>725</v>
      </c>
      <c r="F938" s="178" t="s">
        <v>96</v>
      </c>
      <c r="G938" s="178">
        <v>20</v>
      </c>
      <c r="H938" s="180">
        <f t="shared" si="184"/>
        <v>19.5078</v>
      </c>
      <c r="I938" s="178">
        <v>39</v>
      </c>
      <c r="J938" s="178">
        <v>61</v>
      </c>
      <c r="K938" s="178">
        <v>41</v>
      </c>
      <c r="L938" s="183"/>
      <c r="M938" s="184">
        <f>560*G938</f>
        <v>11200</v>
      </c>
      <c r="N938" s="183"/>
      <c r="O938" s="183"/>
      <c r="P938" s="183"/>
      <c r="Q938" s="183"/>
      <c r="R938" s="183"/>
      <c r="S938" s="183"/>
      <c r="T938" s="7"/>
      <c r="U938" s="183"/>
      <c r="V938" s="183"/>
      <c r="W938" s="21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</row>
    <row r="939" spans="1:35" ht="17.25">
      <c r="A939" s="175"/>
      <c r="B939" s="182"/>
      <c r="C939" s="200"/>
      <c r="D939" s="178"/>
      <c r="E939" s="178"/>
      <c r="F939" s="178"/>
      <c r="G939" s="178"/>
      <c r="H939" s="180"/>
      <c r="I939" s="178"/>
      <c r="J939" s="178"/>
      <c r="K939" s="178"/>
      <c r="L939" s="183"/>
      <c r="M939" s="184">
        <v>500</v>
      </c>
      <c r="N939" s="183"/>
      <c r="O939" s="183"/>
      <c r="P939" s="183"/>
      <c r="Q939" s="183"/>
      <c r="R939" s="183"/>
      <c r="S939" s="183"/>
      <c r="T939" s="7"/>
      <c r="U939" s="183"/>
      <c r="V939" s="183"/>
      <c r="W939" s="21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</row>
    <row r="940" spans="1:35" ht="17.25">
      <c r="A940" s="175">
        <v>44489</v>
      </c>
      <c r="B940" s="182">
        <v>23</v>
      </c>
      <c r="C940" s="200"/>
      <c r="D940" s="178">
        <v>774971394971</v>
      </c>
      <c r="E940" s="178" t="s">
        <v>726</v>
      </c>
      <c r="F940" s="178" t="s">
        <v>4</v>
      </c>
      <c r="G940" s="178">
        <v>15</v>
      </c>
      <c r="H940" s="180">
        <f t="shared" si="184"/>
        <v>12.311999999999999</v>
      </c>
      <c r="I940" s="178">
        <v>54</v>
      </c>
      <c r="J940" s="178">
        <v>38</v>
      </c>
      <c r="K940" s="178">
        <v>30</v>
      </c>
      <c r="L940" s="183"/>
      <c r="M940" s="184">
        <f t="shared" ref="M940:M941" si="192">575*G940</f>
        <v>8625</v>
      </c>
      <c r="N940" s="183"/>
      <c r="O940" s="183"/>
      <c r="P940" s="183"/>
      <c r="Q940" s="183"/>
      <c r="R940" s="183"/>
      <c r="S940" s="183"/>
      <c r="T940" s="7"/>
      <c r="U940" s="183"/>
      <c r="V940" s="183"/>
      <c r="W940" s="21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</row>
    <row r="941" spans="1:35" ht="17.25">
      <c r="A941" s="175">
        <v>44489</v>
      </c>
      <c r="B941" s="182">
        <v>24</v>
      </c>
      <c r="C941" s="200"/>
      <c r="D941" s="178">
        <v>774971347509</v>
      </c>
      <c r="E941" s="178" t="s">
        <v>727</v>
      </c>
      <c r="F941" s="178" t="s">
        <v>4</v>
      </c>
      <c r="G941" s="178">
        <v>17</v>
      </c>
      <c r="H941" s="180">
        <f t="shared" si="184"/>
        <v>12.48</v>
      </c>
      <c r="I941" s="178">
        <v>26</v>
      </c>
      <c r="J941" s="178">
        <v>60</v>
      </c>
      <c r="K941" s="178">
        <v>40</v>
      </c>
      <c r="L941" s="183"/>
      <c r="M941" s="184">
        <f t="shared" si="192"/>
        <v>9775</v>
      </c>
      <c r="N941" s="183"/>
      <c r="O941" s="183"/>
      <c r="P941" s="183"/>
      <c r="Q941" s="183"/>
      <c r="R941" s="183"/>
      <c r="S941" s="183"/>
      <c r="T941" s="7"/>
      <c r="U941" s="183"/>
      <c r="V941" s="183"/>
      <c r="W941" s="21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</row>
    <row r="942" spans="1:35" ht="17.25">
      <c r="A942" s="175">
        <v>44489</v>
      </c>
      <c r="B942" s="182">
        <v>25</v>
      </c>
      <c r="C942" s="200"/>
      <c r="D942" s="178">
        <v>774971305156</v>
      </c>
      <c r="E942" s="178" t="s">
        <v>728</v>
      </c>
      <c r="F942" s="178" t="s">
        <v>8</v>
      </c>
      <c r="G942" s="178">
        <v>21</v>
      </c>
      <c r="H942" s="180">
        <f t="shared" si="184"/>
        <v>13.071999999999999</v>
      </c>
      <c r="I942" s="178">
        <v>43</v>
      </c>
      <c r="J942" s="178">
        <v>38</v>
      </c>
      <c r="K942" s="178">
        <v>40</v>
      </c>
      <c r="L942" s="183"/>
      <c r="M942" s="184">
        <f t="shared" ref="M942" si="193">565*G942</f>
        <v>11865</v>
      </c>
      <c r="N942" s="183"/>
      <c r="O942" s="183"/>
      <c r="P942" s="183"/>
      <c r="Q942" s="183"/>
      <c r="R942" s="183"/>
      <c r="S942" s="183"/>
      <c r="T942" s="7"/>
      <c r="U942" s="183"/>
      <c r="V942" s="183"/>
      <c r="W942" s="21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</row>
    <row r="943" spans="1:35" ht="17.25">
      <c r="A943" s="175">
        <v>44489</v>
      </c>
      <c r="B943" s="182">
        <v>26</v>
      </c>
      <c r="C943" s="200"/>
      <c r="D943" s="178">
        <v>285096454024</v>
      </c>
      <c r="E943" s="178" t="s">
        <v>729</v>
      </c>
      <c r="F943" s="178" t="s">
        <v>35</v>
      </c>
      <c r="G943" s="178">
        <v>22</v>
      </c>
      <c r="H943" s="180">
        <f t="shared" si="184"/>
        <v>21.411000000000001</v>
      </c>
      <c r="I943" s="178">
        <v>45</v>
      </c>
      <c r="J943" s="178">
        <v>61</v>
      </c>
      <c r="K943" s="178">
        <v>39</v>
      </c>
      <c r="L943" s="183"/>
      <c r="M943" s="184">
        <f t="shared" ref="M943:M945" si="194">580*G943</f>
        <v>12760</v>
      </c>
      <c r="N943" s="183"/>
      <c r="O943" s="183"/>
      <c r="P943" s="183"/>
      <c r="Q943" s="183"/>
      <c r="R943" s="183"/>
      <c r="S943" s="183"/>
      <c r="T943" s="7"/>
      <c r="U943" s="183"/>
      <c r="V943" s="183"/>
      <c r="W943" s="21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</row>
    <row r="944" spans="1:35" ht="17.25">
      <c r="A944" s="175">
        <v>44489</v>
      </c>
      <c r="B944" s="182">
        <v>27</v>
      </c>
      <c r="C944" s="200"/>
      <c r="D944" s="178">
        <v>285095480790</v>
      </c>
      <c r="E944" s="178" t="s">
        <v>698</v>
      </c>
      <c r="F944" s="178" t="s">
        <v>35</v>
      </c>
      <c r="G944" s="178">
        <v>23</v>
      </c>
      <c r="H944" s="180">
        <f t="shared" si="184"/>
        <v>21.1876</v>
      </c>
      <c r="I944" s="178">
        <v>49</v>
      </c>
      <c r="J944" s="178">
        <v>47</v>
      </c>
      <c r="K944" s="178">
        <v>46</v>
      </c>
      <c r="L944" s="183"/>
      <c r="M944" s="184">
        <f t="shared" si="194"/>
        <v>13340</v>
      </c>
      <c r="N944" s="183"/>
      <c r="O944" s="183"/>
      <c r="P944" s="183"/>
      <c r="Q944" s="183"/>
      <c r="R944" s="183"/>
      <c r="S944" s="183"/>
      <c r="T944" s="7"/>
      <c r="U944" s="183"/>
      <c r="V944" s="183"/>
      <c r="W944" s="21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</row>
    <row r="945" spans="1:35" ht="17.25">
      <c r="A945" s="175">
        <v>44489</v>
      </c>
      <c r="B945" s="182">
        <v>28</v>
      </c>
      <c r="C945" s="200"/>
      <c r="D945" s="178">
        <v>285095975957</v>
      </c>
      <c r="E945" s="178" t="s">
        <v>729</v>
      </c>
      <c r="F945" s="178" t="s">
        <v>35</v>
      </c>
      <c r="G945" s="178">
        <v>21</v>
      </c>
      <c r="H945" s="180">
        <f t="shared" si="184"/>
        <v>16.492000000000001</v>
      </c>
      <c r="I945" s="178">
        <v>35</v>
      </c>
      <c r="J945" s="178">
        <v>62</v>
      </c>
      <c r="K945" s="178">
        <v>38</v>
      </c>
      <c r="L945" s="183"/>
      <c r="M945" s="184">
        <f t="shared" si="194"/>
        <v>12180</v>
      </c>
      <c r="N945" s="183"/>
      <c r="O945" s="183"/>
      <c r="P945" s="183"/>
      <c r="Q945" s="183"/>
      <c r="R945" s="183"/>
      <c r="S945" s="183"/>
      <c r="T945" s="7"/>
      <c r="U945" s="183"/>
      <c r="V945" s="183"/>
      <c r="W945" s="21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</row>
    <row r="946" spans="1:35" ht="17.25">
      <c r="A946" s="175">
        <v>44489</v>
      </c>
      <c r="B946" s="182">
        <v>29</v>
      </c>
      <c r="C946" s="200"/>
      <c r="D946" s="178">
        <v>774971190098</v>
      </c>
      <c r="E946" s="178" t="s">
        <v>730</v>
      </c>
      <c r="F946" s="178" t="s">
        <v>4</v>
      </c>
      <c r="G946" s="178">
        <v>21</v>
      </c>
      <c r="H946" s="180">
        <f t="shared" si="184"/>
        <v>17.8416</v>
      </c>
      <c r="I946" s="178">
        <v>36</v>
      </c>
      <c r="J946" s="178">
        <v>59</v>
      </c>
      <c r="K946" s="178">
        <v>42</v>
      </c>
      <c r="L946" s="183"/>
      <c r="M946" s="184">
        <f t="shared" ref="M946:M949" si="195">565*G946</f>
        <v>11865</v>
      </c>
      <c r="N946" s="183"/>
      <c r="O946" s="183"/>
      <c r="P946" s="183"/>
      <c r="Q946" s="183"/>
      <c r="R946" s="183"/>
      <c r="S946" s="183"/>
      <c r="T946" s="7"/>
      <c r="U946" s="183"/>
      <c r="V946" s="183"/>
      <c r="W946" s="21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</row>
    <row r="947" spans="1:35" ht="17.25">
      <c r="A947" s="175">
        <v>44489</v>
      </c>
      <c r="B947" s="182">
        <v>30</v>
      </c>
      <c r="C947" s="200"/>
      <c r="D947" s="178">
        <v>774971091128</v>
      </c>
      <c r="E947" s="178" t="s">
        <v>731</v>
      </c>
      <c r="F947" s="178" t="s">
        <v>4</v>
      </c>
      <c r="G947" s="178">
        <v>23</v>
      </c>
      <c r="H947" s="180">
        <f t="shared" si="184"/>
        <v>22.982399999999998</v>
      </c>
      <c r="I947" s="178">
        <v>42</v>
      </c>
      <c r="J947" s="178">
        <v>57</v>
      </c>
      <c r="K947" s="178">
        <v>48</v>
      </c>
      <c r="L947" s="183"/>
      <c r="M947" s="184">
        <f t="shared" si="195"/>
        <v>12995</v>
      </c>
      <c r="N947" s="183"/>
      <c r="O947" s="183"/>
      <c r="P947" s="183"/>
      <c r="Q947" s="183"/>
      <c r="R947" s="183"/>
      <c r="S947" s="183"/>
      <c r="T947" s="7"/>
      <c r="U947" s="183"/>
      <c r="V947" s="183"/>
      <c r="W947" s="21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</row>
    <row r="948" spans="1:35" ht="17.25">
      <c r="A948" s="175">
        <v>44489</v>
      </c>
      <c r="B948" s="182">
        <v>31</v>
      </c>
      <c r="C948" s="200"/>
      <c r="D948" s="178">
        <v>774971015023</v>
      </c>
      <c r="E948" s="178" t="s">
        <v>732</v>
      </c>
      <c r="F948" s="178" t="s">
        <v>8</v>
      </c>
      <c r="G948" s="178">
        <v>13</v>
      </c>
      <c r="H948" s="180">
        <f t="shared" si="184"/>
        <v>8.9250000000000007</v>
      </c>
      <c r="I948" s="178">
        <v>25</v>
      </c>
      <c r="J948" s="178">
        <v>51</v>
      </c>
      <c r="K948" s="178">
        <v>35</v>
      </c>
      <c r="L948" s="183"/>
      <c r="M948" s="184">
        <f t="shared" ref="M948" si="196">575*G948</f>
        <v>7475</v>
      </c>
      <c r="N948" s="183"/>
      <c r="O948" s="183"/>
      <c r="P948" s="183"/>
      <c r="Q948" s="183"/>
      <c r="R948" s="183"/>
      <c r="S948" s="183"/>
      <c r="T948" s="7"/>
      <c r="U948" s="183"/>
      <c r="V948" s="183"/>
      <c r="W948" s="21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</row>
    <row r="949" spans="1:35" ht="17.25">
      <c r="A949" s="175">
        <v>44489</v>
      </c>
      <c r="B949" s="182">
        <v>32</v>
      </c>
      <c r="C949" s="200"/>
      <c r="D949" s="178">
        <v>774971466323</v>
      </c>
      <c r="E949" s="178" t="s">
        <v>733</v>
      </c>
      <c r="F949" s="178" t="s">
        <v>8</v>
      </c>
      <c r="G949" s="178">
        <v>26</v>
      </c>
      <c r="H949" s="180">
        <f t="shared" si="184"/>
        <v>25.85</v>
      </c>
      <c r="I949" s="178">
        <v>47</v>
      </c>
      <c r="J949" s="178">
        <v>55</v>
      </c>
      <c r="K949" s="178">
        <v>50</v>
      </c>
      <c r="L949" s="183"/>
      <c r="M949" s="184">
        <f t="shared" si="195"/>
        <v>14690</v>
      </c>
      <c r="N949" s="183"/>
      <c r="O949" s="183"/>
      <c r="P949" s="183"/>
      <c r="Q949" s="183"/>
      <c r="R949" s="183"/>
      <c r="S949" s="183"/>
      <c r="T949" s="7"/>
      <c r="U949" s="183"/>
      <c r="V949" s="183"/>
      <c r="W949" s="21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</row>
    <row r="950" spans="1:35" ht="17.25">
      <c r="A950" s="204">
        <v>44490</v>
      </c>
      <c r="B950" s="205"/>
      <c r="C950" s="228"/>
      <c r="D950" s="136">
        <v>774971314323</v>
      </c>
      <c r="E950" s="136" t="s">
        <v>734</v>
      </c>
      <c r="F950" s="136" t="s">
        <v>4</v>
      </c>
      <c r="G950" s="136">
        <v>16</v>
      </c>
      <c r="H950" s="207">
        <v>17.578399999999998</v>
      </c>
      <c r="I950" s="136">
        <v>73</v>
      </c>
      <c r="J950" s="136">
        <v>43</v>
      </c>
      <c r="K950" s="136">
        <v>28</v>
      </c>
      <c r="L950" s="183"/>
      <c r="M950" s="184">
        <f t="shared" ref="M950:M951" si="197">575*G950</f>
        <v>9200</v>
      </c>
      <c r="N950" s="183"/>
      <c r="O950" s="183"/>
      <c r="P950" s="183"/>
      <c r="Q950" s="183"/>
      <c r="R950" s="183"/>
      <c r="S950" s="183"/>
      <c r="T950" s="7"/>
      <c r="U950" s="183"/>
      <c r="V950" s="183"/>
      <c r="W950" s="21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</row>
    <row r="951" spans="1:35" ht="17.25">
      <c r="A951" s="175">
        <v>44489</v>
      </c>
      <c r="B951" s="182">
        <v>34</v>
      </c>
      <c r="C951" s="200"/>
      <c r="D951" s="178">
        <v>774971228316</v>
      </c>
      <c r="E951" s="178" t="s">
        <v>735</v>
      </c>
      <c r="F951" s="178" t="s">
        <v>4</v>
      </c>
      <c r="G951" s="178">
        <v>19</v>
      </c>
      <c r="H951" s="180">
        <f t="shared" si="184"/>
        <v>9.5120000000000005</v>
      </c>
      <c r="I951" s="178">
        <v>40</v>
      </c>
      <c r="J951" s="178">
        <v>41</v>
      </c>
      <c r="K951" s="178">
        <v>29</v>
      </c>
      <c r="L951" s="183"/>
      <c r="M951" s="184">
        <f t="shared" si="197"/>
        <v>10925</v>
      </c>
      <c r="N951" s="183"/>
      <c r="O951" s="183"/>
      <c r="P951" s="183"/>
      <c r="Q951" s="183"/>
      <c r="R951" s="183"/>
      <c r="S951" s="183"/>
      <c r="T951" s="7"/>
      <c r="U951" s="183"/>
      <c r="V951" s="183"/>
      <c r="W951" s="21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</row>
    <row r="952" spans="1:35" ht="17.25">
      <c r="A952" s="175">
        <v>44489</v>
      </c>
      <c r="B952" s="182">
        <v>35</v>
      </c>
      <c r="C952" s="200"/>
      <c r="D952" s="178">
        <v>774971174735</v>
      </c>
      <c r="E952" s="178" t="s">
        <v>736</v>
      </c>
      <c r="F952" s="178" t="s">
        <v>4</v>
      </c>
      <c r="G952" s="178">
        <v>8</v>
      </c>
      <c r="H952" s="180">
        <f t="shared" si="184"/>
        <v>6.0191999999999997</v>
      </c>
      <c r="I952" s="178">
        <v>18</v>
      </c>
      <c r="J952" s="178">
        <v>44</v>
      </c>
      <c r="K952" s="178">
        <v>38</v>
      </c>
      <c r="L952" s="183"/>
      <c r="M952" s="184">
        <f>610*G952</f>
        <v>4880</v>
      </c>
      <c r="N952" s="183"/>
      <c r="O952" s="183"/>
      <c r="P952" s="183"/>
      <c r="Q952" s="183"/>
      <c r="R952" s="183"/>
      <c r="S952" s="183"/>
      <c r="T952" s="7"/>
      <c r="U952" s="183"/>
      <c r="V952" s="183"/>
      <c r="W952" s="21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</row>
    <row r="953" spans="1:35" ht="17.25">
      <c r="A953" s="175">
        <v>44489</v>
      </c>
      <c r="B953" s="182">
        <v>36</v>
      </c>
      <c r="C953" s="200"/>
      <c r="D953" s="178">
        <v>774971097343</v>
      </c>
      <c r="E953" s="178" t="s">
        <v>737</v>
      </c>
      <c r="F953" s="178" t="s">
        <v>4</v>
      </c>
      <c r="G953" s="178">
        <v>30</v>
      </c>
      <c r="H953" s="180">
        <f t="shared" si="184"/>
        <v>29.366399999999999</v>
      </c>
      <c r="I953" s="178">
        <v>46</v>
      </c>
      <c r="J953" s="178">
        <v>56</v>
      </c>
      <c r="K953" s="178">
        <v>57</v>
      </c>
      <c r="L953" s="183"/>
      <c r="M953" s="184">
        <f t="shared" ref="M953:M954" si="198">565*G953</f>
        <v>16950</v>
      </c>
      <c r="N953" s="183"/>
      <c r="O953" s="183"/>
      <c r="P953" s="183"/>
      <c r="Q953" s="183"/>
      <c r="R953" s="183"/>
      <c r="S953" s="183"/>
      <c r="T953" s="7"/>
      <c r="U953" s="183"/>
      <c r="V953" s="183"/>
      <c r="W953" s="21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</row>
    <row r="954" spans="1:35" ht="17.25">
      <c r="A954" s="175">
        <v>44489</v>
      </c>
      <c r="B954" s="182">
        <v>37</v>
      </c>
      <c r="C954" s="200"/>
      <c r="D954" s="178">
        <v>774971016041</v>
      </c>
      <c r="E954" s="178" t="s">
        <v>738</v>
      </c>
      <c r="F954" s="178" t="s">
        <v>4</v>
      </c>
      <c r="G954" s="178">
        <v>22</v>
      </c>
      <c r="H954" s="180">
        <f t="shared" si="184"/>
        <v>18.832799999999999</v>
      </c>
      <c r="I954" s="178">
        <v>42</v>
      </c>
      <c r="J954" s="178">
        <v>59</v>
      </c>
      <c r="K954" s="178">
        <v>38</v>
      </c>
      <c r="L954" s="183"/>
      <c r="M954" s="184">
        <f t="shared" si="198"/>
        <v>12430</v>
      </c>
      <c r="N954" s="183"/>
      <c r="O954" s="183"/>
      <c r="P954" s="183"/>
      <c r="Q954" s="183"/>
      <c r="R954" s="183"/>
      <c r="S954" s="183"/>
      <c r="T954" s="7"/>
      <c r="U954" s="183"/>
      <c r="V954" s="183"/>
      <c r="W954" s="21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</row>
    <row r="955" spans="1:35" ht="17.25">
      <c r="A955" s="175">
        <v>44489</v>
      </c>
      <c r="B955" s="182">
        <v>38</v>
      </c>
      <c r="C955" s="200"/>
      <c r="D955" s="178">
        <v>774970934406</v>
      </c>
      <c r="E955" s="178" t="s">
        <v>737</v>
      </c>
      <c r="F955" s="178" t="s">
        <v>4</v>
      </c>
      <c r="G955" s="178">
        <v>18</v>
      </c>
      <c r="H955" s="180">
        <f t="shared" si="184"/>
        <v>13.9308</v>
      </c>
      <c r="I955" s="178">
        <v>47</v>
      </c>
      <c r="J955" s="178">
        <v>39</v>
      </c>
      <c r="K955" s="178">
        <v>38</v>
      </c>
      <c r="L955" s="183"/>
      <c r="M955" s="184">
        <f t="shared" ref="M955:M958" si="199">575*G955</f>
        <v>10350</v>
      </c>
      <c r="N955" s="183"/>
      <c r="O955" s="183"/>
      <c r="P955" s="183"/>
      <c r="Q955" s="183"/>
      <c r="R955" s="183"/>
      <c r="S955" s="183"/>
      <c r="T955" s="7"/>
      <c r="U955" s="183"/>
      <c r="V955" s="183"/>
      <c r="W955" s="21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</row>
    <row r="956" spans="1:35" ht="17.25">
      <c r="A956" s="175">
        <v>44489</v>
      </c>
      <c r="B956" s="182">
        <v>39</v>
      </c>
      <c r="C956" s="200"/>
      <c r="D956" s="178">
        <v>774983709590</v>
      </c>
      <c r="E956" s="178" t="s">
        <v>739</v>
      </c>
      <c r="F956" s="178" t="s">
        <v>4</v>
      </c>
      <c r="G956" s="178">
        <v>15</v>
      </c>
      <c r="H956" s="180">
        <f t="shared" si="184"/>
        <v>14.288</v>
      </c>
      <c r="I956" s="178">
        <v>47</v>
      </c>
      <c r="J956" s="178">
        <v>40</v>
      </c>
      <c r="K956" s="178">
        <v>38</v>
      </c>
      <c r="L956" s="183"/>
      <c r="M956" s="184">
        <f t="shared" si="199"/>
        <v>8625</v>
      </c>
      <c r="N956" s="183"/>
      <c r="O956" s="183"/>
      <c r="P956" s="183"/>
      <c r="Q956" s="183"/>
      <c r="R956" s="183"/>
      <c r="S956" s="183"/>
      <c r="T956" s="7"/>
      <c r="U956" s="183"/>
      <c r="V956" s="183"/>
      <c r="W956" s="21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</row>
    <row r="957" spans="1:35" ht="17.25">
      <c r="A957" s="175">
        <v>44489</v>
      </c>
      <c r="B957" s="182">
        <v>40</v>
      </c>
      <c r="C957" s="200"/>
      <c r="D957" s="178">
        <v>774983687434</v>
      </c>
      <c r="E957" s="178" t="s">
        <v>740</v>
      </c>
      <c r="F957" s="178" t="s">
        <v>4</v>
      </c>
      <c r="G957" s="178">
        <v>20</v>
      </c>
      <c r="H957" s="180">
        <f t="shared" si="184"/>
        <v>19.281199999999998</v>
      </c>
      <c r="I957" s="178">
        <v>43</v>
      </c>
      <c r="J957" s="178">
        <v>59</v>
      </c>
      <c r="K957" s="178">
        <v>38</v>
      </c>
      <c r="L957" s="183"/>
      <c r="M957" s="184">
        <f t="shared" si="199"/>
        <v>11500</v>
      </c>
      <c r="N957" s="183"/>
      <c r="O957" s="183"/>
      <c r="P957" s="183"/>
      <c r="Q957" s="183"/>
      <c r="R957" s="183"/>
      <c r="S957" s="183"/>
      <c r="T957" s="7"/>
      <c r="U957" s="183"/>
      <c r="V957" s="183"/>
      <c r="W957" s="21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</row>
    <row r="958" spans="1:35" ht="17.25">
      <c r="A958" s="175">
        <v>44489</v>
      </c>
      <c r="B958" s="182">
        <v>41</v>
      </c>
      <c r="C958" s="200"/>
      <c r="D958" s="178">
        <v>774983458970</v>
      </c>
      <c r="E958" s="178" t="s">
        <v>737</v>
      </c>
      <c r="F958" s="178" t="s">
        <v>4</v>
      </c>
      <c r="G958" s="178">
        <v>19</v>
      </c>
      <c r="H958" s="180">
        <f t="shared" si="184"/>
        <v>14.352</v>
      </c>
      <c r="I958" s="178">
        <v>46</v>
      </c>
      <c r="J958" s="178">
        <v>39</v>
      </c>
      <c r="K958" s="178">
        <v>40</v>
      </c>
      <c r="L958" s="183"/>
      <c r="M958" s="184">
        <f t="shared" si="199"/>
        <v>10925</v>
      </c>
      <c r="N958" s="183"/>
      <c r="O958" s="183"/>
      <c r="P958" s="183"/>
      <c r="Q958" s="183"/>
      <c r="R958" s="183"/>
      <c r="S958" s="183"/>
      <c r="T958" s="7"/>
      <c r="U958" s="183"/>
      <c r="V958" s="183"/>
      <c r="W958" s="21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</row>
    <row r="959" spans="1:35" ht="17.25">
      <c r="A959" s="175">
        <v>44489</v>
      </c>
      <c r="B959" s="182">
        <v>42</v>
      </c>
      <c r="C959" s="200"/>
      <c r="D959" s="178">
        <v>774983644280</v>
      </c>
      <c r="E959" s="178" t="s">
        <v>741</v>
      </c>
      <c r="F959" s="178" t="s">
        <v>4</v>
      </c>
      <c r="G959" s="178">
        <v>29</v>
      </c>
      <c r="H959" s="180">
        <f t="shared" si="184"/>
        <v>20.059999999999999</v>
      </c>
      <c r="I959" s="178">
        <v>34</v>
      </c>
      <c r="J959" s="178">
        <v>59</v>
      </c>
      <c r="K959" s="178">
        <v>50</v>
      </c>
      <c r="L959" s="183"/>
      <c r="M959" s="184">
        <f t="shared" ref="M959:M971" si="200">565*G959</f>
        <v>16385</v>
      </c>
      <c r="N959" s="183"/>
      <c r="O959" s="183"/>
      <c r="P959" s="183"/>
      <c r="Q959" s="183"/>
      <c r="R959" s="183"/>
      <c r="S959" s="183"/>
      <c r="T959" s="7"/>
      <c r="U959" s="183"/>
      <c r="V959" s="183"/>
      <c r="W959" s="21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</row>
    <row r="960" spans="1:35" ht="17.25">
      <c r="A960" s="175">
        <v>44489</v>
      </c>
      <c r="B960" s="182">
        <v>43</v>
      </c>
      <c r="C960" s="200"/>
      <c r="D960" s="178">
        <v>774983484040</v>
      </c>
      <c r="E960" s="178" t="s">
        <v>103</v>
      </c>
      <c r="F960" s="178" t="s">
        <v>4</v>
      </c>
      <c r="G960" s="178">
        <v>22</v>
      </c>
      <c r="H960" s="180">
        <f t="shared" si="184"/>
        <v>15.576000000000001</v>
      </c>
      <c r="I960" s="178">
        <v>33</v>
      </c>
      <c r="J960" s="178">
        <v>59</v>
      </c>
      <c r="K960" s="178">
        <v>40</v>
      </c>
      <c r="L960" s="183"/>
      <c r="M960" s="184">
        <f t="shared" si="200"/>
        <v>12430</v>
      </c>
      <c r="N960" s="183"/>
      <c r="O960" s="183"/>
      <c r="P960" s="183"/>
      <c r="Q960" s="183"/>
      <c r="R960" s="183"/>
      <c r="S960" s="183"/>
      <c r="T960" s="7"/>
      <c r="U960" s="183"/>
      <c r="V960" s="183"/>
      <c r="W960" s="21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</row>
    <row r="961" spans="1:35" ht="17.25">
      <c r="A961" s="175">
        <v>44489</v>
      </c>
      <c r="B961" s="182">
        <v>44</v>
      </c>
      <c r="C961" s="200"/>
      <c r="D961" s="178">
        <v>774983362969</v>
      </c>
      <c r="E961" s="178" t="s">
        <v>742</v>
      </c>
      <c r="F961" s="178" t="s">
        <v>4</v>
      </c>
      <c r="G961" s="178">
        <v>26</v>
      </c>
      <c r="H961" s="180">
        <f t="shared" si="184"/>
        <v>15.6408</v>
      </c>
      <c r="I961" s="178">
        <v>38</v>
      </c>
      <c r="J961" s="178">
        <v>49</v>
      </c>
      <c r="K961" s="178">
        <v>42</v>
      </c>
      <c r="L961" s="183"/>
      <c r="M961" s="184">
        <f t="shared" si="200"/>
        <v>14690</v>
      </c>
      <c r="N961" s="183"/>
      <c r="O961" s="183"/>
      <c r="P961" s="183"/>
      <c r="Q961" s="183"/>
      <c r="R961" s="183"/>
      <c r="S961" s="183"/>
      <c r="T961" s="7"/>
      <c r="U961" s="183"/>
      <c r="V961" s="183"/>
      <c r="W961" s="21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</row>
    <row r="962" spans="1:35" ht="17.25">
      <c r="A962" s="175">
        <v>44489</v>
      </c>
      <c r="B962" s="182">
        <v>45</v>
      </c>
      <c r="C962" s="200"/>
      <c r="D962" s="178">
        <v>774983323387</v>
      </c>
      <c r="E962" s="178" t="s">
        <v>743</v>
      </c>
      <c r="F962" s="178" t="s">
        <v>4</v>
      </c>
      <c r="G962" s="178">
        <v>27</v>
      </c>
      <c r="H962" s="180">
        <f t="shared" si="184"/>
        <v>25.928999999999998</v>
      </c>
      <c r="I962" s="178">
        <v>43</v>
      </c>
      <c r="J962" s="178">
        <v>67</v>
      </c>
      <c r="K962" s="178">
        <v>45</v>
      </c>
      <c r="L962" s="183"/>
      <c r="M962" s="184">
        <f t="shared" si="200"/>
        <v>15255</v>
      </c>
      <c r="N962" s="183"/>
      <c r="O962" s="183"/>
      <c r="P962" s="183"/>
      <c r="Q962" s="183"/>
      <c r="R962" s="183"/>
      <c r="S962" s="183"/>
      <c r="T962" s="7"/>
      <c r="U962" s="183"/>
      <c r="V962" s="183"/>
      <c r="W962" s="21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</row>
    <row r="963" spans="1:35" ht="17.25">
      <c r="A963" s="175">
        <v>44489</v>
      </c>
      <c r="B963" s="182">
        <v>46</v>
      </c>
      <c r="C963" s="200" t="s">
        <v>15</v>
      </c>
      <c r="D963" s="178">
        <v>774983528580</v>
      </c>
      <c r="E963" s="178" t="s">
        <v>744</v>
      </c>
      <c r="F963" s="178" t="s">
        <v>4</v>
      </c>
      <c r="G963" s="178">
        <v>25</v>
      </c>
      <c r="H963" s="180">
        <f t="shared" si="184"/>
        <v>21.312000000000001</v>
      </c>
      <c r="I963" s="178">
        <v>37</v>
      </c>
      <c r="J963" s="178">
        <v>64</v>
      </c>
      <c r="K963" s="178">
        <v>45</v>
      </c>
      <c r="L963" s="183"/>
      <c r="M963" s="184">
        <f t="shared" si="200"/>
        <v>14125</v>
      </c>
      <c r="N963" s="183"/>
      <c r="O963" s="183"/>
      <c r="P963" s="183"/>
      <c r="Q963" s="183"/>
      <c r="R963" s="183"/>
      <c r="S963" s="183"/>
      <c r="T963" s="7"/>
      <c r="U963" s="183"/>
      <c r="V963" s="183"/>
      <c r="W963" s="21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</row>
    <row r="964" spans="1:35" ht="17.25">
      <c r="A964" s="175"/>
      <c r="B964" s="182"/>
      <c r="C964" s="200"/>
      <c r="D964" s="178"/>
      <c r="E964" s="178"/>
      <c r="F964" s="178"/>
      <c r="G964" s="178"/>
      <c r="H964" s="180"/>
      <c r="I964" s="178"/>
      <c r="J964" s="178"/>
      <c r="K964" s="178"/>
      <c r="L964" s="183"/>
      <c r="M964" s="184">
        <v>500</v>
      </c>
      <c r="N964" s="183"/>
      <c r="O964" s="183"/>
      <c r="P964" s="183"/>
      <c r="Q964" s="183"/>
      <c r="R964" s="183"/>
      <c r="S964" s="183"/>
      <c r="T964" s="7"/>
      <c r="U964" s="183"/>
      <c r="V964" s="183"/>
      <c r="W964" s="21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</row>
    <row r="965" spans="1:35" ht="17.25">
      <c r="A965" s="175">
        <v>44489</v>
      </c>
      <c r="B965" s="182">
        <v>47</v>
      </c>
      <c r="C965" s="200"/>
      <c r="D965" s="178">
        <v>774983390384</v>
      </c>
      <c r="E965" s="178" t="s">
        <v>745</v>
      </c>
      <c r="F965" s="178" t="s">
        <v>4</v>
      </c>
      <c r="G965" s="178">
        <v>16</v>
      </c>
      <c r="H965" s="180">
        <f t="shared" si="184"/>
        <v>8.6489999999999991</v>
      </c>
      <c r="I965" s="178">
        <v>31</v>
      </c>
      <c r="J965" s="178">
        <v>45</v>
      </c>
      <c r="K965" s="178">
        <v>31</v>
      </c>
      <c r="L965" s="183"/>
      <c r="M965" s="184">
        <f t="shared" ref="M965" si="201">575*G965</f>
        <v>9200</v>
      </c>
      <c r="N965" s="183"/>
      <c r="O965" s="183"/>
      <c r="P965" s="183"/>
      <c r="Q965" s="183"/>
      <c r="R965" s="183"/>
      <c r="S965" s="183"/>
      <c r="T965" s="7"/>
      <c r="U965" s="183"/>
      <c r="V965" s="183"/>
      <c r="W965" s="21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</row>
    <row r="966" spans="1:35" ht="17.25">
      <c r="A966" s="175">
        <v>44489</v>
      </c>
      <c r="B966" s="182">
        <v>48</v>
      </c>
      <c r="C966" s="200" t="s">
        <v>15</v>
      </c>
      <c r="D966" s="178">
        <v>774983600421</v>
      </c>
      <c r="E966" s="178" t="s">
        <v>746</v>
      </c>
      <c r="F966" s="178" t="s">
        <v>4</v>
      </c>
      <c r="G966" s="178">
        <v>27</v>
      </c>
      <c r="H966" s="180">
        <f t="shared" si="184"/>
        <v>26.88</v>
      </c>
      <c r="I966" s="178">
        <v>40</v>
      </c>
      <c r="J966" s="178">
        <v>70</v>
      </c>
      <c r="K966" s="178">
        <v>48</v>
      </c>
      <c r="L966" s="183"/>
      <c r="M966" s="184">
        <f t="shared" si="200"/>
        <v>15255</v>
      </c>
      <c r="N966" s="183"/>
      <c r="O966" s="183"/>
      <c r="P966" s="183"/>
      <c r="Q966" s="183"/>
      <c r="R966" s="183"/>
      <c r="S966" s="183"/>
      <c r="T966" s="7"/>
      <c r="U966" s="183"/>
      <c r="V966" s="183"/>
      <c r="W966" s="21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</row>
    <row r="967" spans="1:35" ht="17.25">
      <c r="A967" s="175"/>
      <c r="B967" s="182"/>
      <c r="C967" s="200"/>
      <c r="D967" s="178"/>
      <c r="E967" s="178"/>
      <c r="F967" s="178"/>
      <c r="G967" s="178"/>
      <c r="H967" s="180"/>
      <c r="I967" s="178"/>
      <c r="J967" s="178"/>
      <c r="K967" s="178"/>
      <c r="L967" s="183"/>
      <c r="M967" s="184">
        <v>500</v>
      </c>
      <c r="N967" s="183"/>
      <c r="O967" s="183"/>
      <c r="P967" s="183"/>
      <c r="Q967" s="183"/>
      <c r="R967" s="183"/>
      <c r="S967" s="183"/>
      <c r="T967" s="7"/>
      <c r="U967" s="183"/>
      <c r="V967" s="183"/>
      <c r="W967" s="21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</row>
    <row r="968" spans="1:35" ht="17.25">
      <c r="A968" s="175">
        <v>44489</v>
      </c>
      <c r="B968" s="182">
        <v>49</v>
      </c>
      <c r="C968" s="200"/>
      <c r="D968" s="178">
        <v>774983482584</v>
      </c>
      <c r="E968" s="178" t="s">
        <v>747</v>
      </c>
      <c r="F968" s="178" t="s">
        <v>8</v>
      </c>
      <c r="G968" s="178">
        <v>24</v>
      </c>
      <c r="H968" s="180">
        <f t="shared" si="184"/>
        <v>10.5616</v>
      </c>
      <c r="I968" s="178">
        <v>28</v>
      </c>
      <c r="J968" s="178">
        <v>41</v>
      </c>
      <c r="K968" s="178">
        <v>46</v>
      </c>
      <c r="L968" s="183"/>
      <c r="M968" s="184">
        <f t="shared" si="200"/>
        <v>13560</v>
      </c>
      <c r="N968" s="183"/>
      <c r="O968" s="183"/>
      <c r="P968" s="183"/>
      <c r="Q968" s="183"/>
      <c r="R968" s="183"/>
      <c r="S968" s="183"/>
      <c r="T968" s="7"/>
      <c r="U968" s="183"/>
      <c r="V968" s="183"/>
      <c r="W968" s="21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</row>
    <row r="969" spans="1:35" ht="17.25">
      <c r="A969" s="175">
        <v>44489</v>
      </c>
      <c r="B969" s="182">
        <v>50</v>
      </c>
      <c r="C969" s="200"/>
      <c r="D969" s="136">
        <v>774983418314</v>
      </c>
      <c r="E969" s="193" t="s">
        <v>747</v>
      </c>
      <c r="F969" s="137" t="s">
        <v>8</v>
      </c>
      <c r="G969" s="194">
        <v>21</v>
      </c>
      <c r="H969" s="180">
        <f t="shared" si="184"/>
        <v>13.4368</v>
      </c>
      <c r="I969" s="178">
        <v>38</v>
      </c>
      <c r="J969" s="178">
        <v>34</v>
      </c>
      <c r="K969" s="178">
        <v>52</v>
      </c>
      <c r="L969" s="183"/>
      <c r="M969" s="184">
        <f t="shared" si="200"/>
        <v>11865</v>
      </c>
      <c r="N969" s="183"/>
      <c r="O969" s="183"/>
      <c r="P969" s="183"/>
      <c r="Q969" s="183"/>
      <c r="R969" s="183"/>
      <c r="S969" s="183"/>
      <c r="T969" s="7"/>
      <c r="U969" s="183"/>
      <c r="V969" s="183"/>
      <c r="W969" s="21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</row>
    <row r="970" spans="1:35" ht="17.25">
      <c r="A970" s="175">
        <v>44489</v>
      </c>
      <c r="B970" s="182">
        <v>51</v>
      </c>
      <c r="C970" s="200"/>
      <c r="D970" s="136">
        <v>774970418244</v>
      </c>
      <c r="E970" s="136" t="s">
        <v>748</v>
      </c>
      <c r="F970" s="136" t="s">
        <v>4</v>
      </c>
      <c r="G970" s="136">
        <v>23</v>
      </c>
      <c r="H970" s="136"/>
      <c r="I970" s="178"/>
      <c r="J970" s="178"/>
      <c r="K970" s="178"/>
      <c r="L970" s="183"/>
      <c r="M970" s="184">
        <f t="shared" si="200"/>
        <v>12995</v>
      </c>
      <c r="N970" s="183"/>
      <c r="O970" s="183"/>
      <c r="P970" s="183"/>
      <c r="Q970" s="183"/>
      <c r="R970" s="183"/>
      <c r="S970" s="183"/>
      <c r="T970" s="7"/>
      <c r="U970" s="183"/>
      <c r="V970" s="183"/>
      <c r="W970" s="21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</row>
    <row r="971" spans="1:35" ht="17.25">
      <c r="A971" s="175">
        <v>44489</v>
      </c>
      <c r="B971" s="182">
        <v>52</v>
      </c>
      <c r="C971" s="200"/>
      <c r="D971" s="136">
        <v>774983385801</v>
      </c>
      <c r="E971" s="136" t="s">
        <v>749</v>
      </c>
      <c r="F971" s="136" t="s">
        <v>4</v>
      </c>
      <c r="G971" s="136">
        <v>25</v>
      </c>
      <c r="H971" s="136"/>
      <c r="I971" s="178">
        <v>39</v>
      </c>
      <c r="J971" s="178">
        <v>44</v>
      </c>
      <c r="K971" s="178">
        <v>64</v>
      </c>
      <c r="L971" s="183"/>
      <c r="M971" s="184">
        <f t="shared" si="200"/>
        <v>14125</v>
      </c>
      <c r="N971" s="183"/>
      <c r="O971" s="183"/>
      <c r="P971" s="183"/>
      <c r="Q971" s="183"/>
      <c r="R971" s="183"/>
      <c r="S971" s="183"/>
      <c r="T971" s="7"/>
      <c r="U971" s="183"/>
      <c r="V971" s="183"/>
      <c r="W971" s="21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</row>
    <row r="972" spans="1:35" ht="17.25">
      <c r="A972" s="187"/>
      <c r="B972" s="217"/>
      <c r="C972" s="169"/>
      <c r="D972" s="41"/>
      <c r="E972" s="41"/>
      <c r="F972" s="41"/>
      <c r="G972" s="41"/>
      <c r="H972" s="171"/>
      <c r="I972" s="41"/>
      <c r="J972" s="41"/>
      <c r="K972" s="41"/>
      <c r="L972" s="45"/>
      <c r="M972" s="44">
        <f>SUM(M917:M971)</f>
        <v>596200</v>
      </c>
      <c r="N972" s="45"/>
      <c r="O972" s="45"/>
      <c r="P972" s="45"/>
      <c r="Q972" s="45"/>
      <c r="R972" s="45"/>
      <c r="S972" s="45"/>
      <c r="T972" s="7">
        <v>596200</v>
      </c>
      <c r="U972" s="45"/>
      <c r="V972" s="45"/>
      <c r="W972" s="227">
        <v>596200</v>
      </c>
      <c r="X972" s="45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</row>
    <row r="973" spans="1:35" ht="17.25">
      <c r="A973" s="187"/>
      <c r="B973" s="217"/>
      <c r="C973" s="169"/>
      <c r="D973" s="41"/>
      <c r="E973" s="41"/>
      <c r="F973" s="41"/>
      <c r="G973" s="41"/>
      <c r="H973" s="171"/>
      <c r="I973" s="41"/>
      <c r="J973" s="41"/>
      <c r="K973" s="41"/>
      <c r="L973" s="45"/>
      <c r="M973" s="44"/>
      <c r="N973" s="45"/>
      <c r="O973" s="45"/>
      <c r="P973" s="45"/>
      <c r="Q973" s="45"/>
      <c r="R973" s="45"/>
      <c r="S973" s="45"/>
      <c r="T973" s="7"/>
      <c r="U973" s="45"/>
      <c r="V973" s="45"/>
      <c r="W973" s="227"/>
      <c r="X973" s="45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</row>
    <row r="974" spans="1:35" ht="17.25">
      <c r="A974" s="229"/>
      <c r="B974" s="230"/>
      <c r="C974" s="231"/>
      <c r="D974" s="81"/>
      <c r="E974" s="81"/>
      <c r="F974" s="81"/>
      <c r="G974" s="81"/>
      <c r="H974" s="232"/>
      <c r="I974" s="81"/>
      <c r="J974" s="81"/>
      <c r="K974" s="81"/>
      <c r="L974" s="8"/>
      <c r="M974" s="49"/>
      <c r="N974" s="8"/>
      <c r="O974" s="8"/>
      <c r="P974" s="8"/>
      <c r="T974" s="7"/>
      <c r="U974" s="8"/>
      <c r="V974" s="8"/>
      <c r="W974" s="21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</row>
    <row r="975" spans="1:35" ht="17.25">
      <c r="A975" s="175">
        <v>44490</v>
      </c>
      <c r="B975" s="182">
        <v>1</v>
      </c>
      <c r="C975" s="200"/>
      <c r="D975" s="178">
        <v>774983338747</v>
      </c>
      <c r="E975" s="178" t="s">
        <v>750</v>
      </c>
      <c r="F975" s="178" t="s">
        <v>4</v>
      </c>
      <c r="G975" s="178">
        <v>30</v>
      </c>
      <c r="H975" s="180">
        <f t="shared" ref="H975:H1009" si="202">I975*J975*K975/5000</f>
        <v>22.509</v>
      </c>
      <c r="I975" s="178">
        <v>61</v>
      </c>
      <c r="J975" s="178">
        <v>45</v>
      </c>
      <c r="K975" s="178">
        <v>41</v>
      </c>
      <c r="L975" s="183"/>
      <c r="M975" s="184">
        <f t="shared" ref="M975:M978" si="203">565*G975</f>
        <v>16950</v>
      </c>
      <c r="N975" s="183"/>
      <c r="O975" s="183"/>
      <c r="P975" s="183"/>
      <c r="Q975" s="183"/>
      <c r="R975" s="183"/>
      <c r="S975" s="183"/>
      <c r="T975" s="7"/>
      <c r="U975" s="183"/>
      <c r="V975" s="183"/>
      <c r="W975" s="21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</row>
    <row r="976" spans="1:35" ht="17.25">
      <c r="A976" s="175">
        <v>44490</v>
      </c>
      <c r="B976" s="182">
        <v>2</v>
      </c>
      <c r="C976" s="200"/>
      <c r="D976" s="178">
        <v>774970446715</v>
      </c>
      <c r="E976" s="178" t="s">
        <v>751</v>
      </c>
      <c r="F976" s="178" t="s">
        <v>4</v>
      </c>
      <c r="G976" s="178">
        <v>25</v>
      </c>
      <c r="H976" s="180">
        <f t="shared" si="202"/>
        <v>22.206600000000002</v>
      </c>
      <c r="I976" s="178">
        <v>39</v>
      </c>
      <c r="J976" s="178">
        <v>39</v>
      </c>
      <c r="K976" s="178">
        <v>73</v>
      </c>
      <c r="L976" s="183"/>
      <c r="M976" s="184">
        <f t="shared" si="203"/>
        <v>14125</v>
      </c>
      <c r="N976" s="183"/>
      <c r="O976" s="183"/>
      <c r="P976" s="183"/>
      <c r="Q976" s="183"/>
      <c r="R976" s="183"/>
      <c r="S976" s="183"/>
      <c r="T976" s="7"/>
      <c r="U976" s="183"/>
      <c r="V976" s="183"/>
      <c r="W976" s="21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</row>
    <row r="977" spans="1:35" ht="17.25">
      <c r="A977" s="175">
        <v>44490</v>
      </c>
      <c r="B977" s="182">
        <v>3</v>
      </c>
      <c r="C977" s="200"/>
      <c r="D977" s="178">
        <v>774983286676</v>
      </c>
      <c r="E977" s="178" t="s">
        <v>752</v>
      </c>
      <c r="F977" s="178" t="s">
        <v>4</v>
      </c>
      <c r="G977" s="178">
        <v>21</v>
      </c>
      <c r="H977" s="180">
        <f t="shared" si="202"/>
        <v>17.135999999999999</v>
      </c>
      <c r="I977" s="178">
        <v>56</v>
      </c>
      <c r="J977" s="178">
        <v>45</v>
      </c>
      <c r="K977" s="178">
        <v>34</v>
      </c>
      <c r="L977" s="183"/>
      <c r="M977" s="184">
        <f t="shared" si="203"/>
        <v>11865</v>
      </c>
      <c r="N977" s="183"/>
      <c r="O977" s="183"/>
      <c r="P977" s="183"/>
      <c r="Q977" s="183"/>
      <c r="R977" s="183"/>
      <c r="S977" s="183"/>
      <c r="T977" s="7"/>
      <c r="U977" s="183"/>
      <c r="V977" s="183"/>
      <c r="W977" s="21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</row>
    <row r="978" spans="1:35" ht="17.25">
      <c r="A978" s="175">
        <v>44490</v>
      </c>
      <c r="B978" s="182">
        <v>4</v>
      </c>
      <c r="C978" s="200"/>
      <c r="D978" s="178">
        <v>774983222550</v>
      </c>
      <c r="E978" s="178" t="s">
        <v>753</v>
      </c>
      <c r="F978" s="178" t="s">
        <v>4</v>
      </c>
      <c r="G978" s="178">
        <v>23</v>
      </c>
      <c r="H978" s="180">
        <f t="shared" si="202"/>
        <v>15.12</v>
      </c>
      <c r="I978" s="178">
        <v>54</v>
      </c>
      <c r="J978" s="178">
        <v>40</v>
      </c>
      <c r="K978" s="178">
        <v>35</v>
      </c>
      <c r="L978" s="183"/>
      <c r="M978" s="184">
        <f t="shared" si="203"/>
        <v>12995</v>
      </c>
      <c r="N978" s="183"/>
      <c r="O978" s="183"/>
      <c r="P978" s="183"/>
      <c r="Q978" s="183"/>
      <c r="R978" s="183"/>
      <c r="S978" s="183"/>
      <c r="T978" s="7"/>
      <c r="U978" s="183"/>
      <c r="V978" s="183"/>
      <c r="W978" s="21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</row>
    <row r="979" spans="1:35" ht="17.25">
      <c r="A979" s="175">
        <v>44490</v>
      </c>
      <c r="B979" s="182">
        <v>5</v>
      </c>
      <c r="C979" s="200"/>
      <c r="D979" s="178">
        <v>774983063599</v>
      </c>
      <c r="E979" s="178" t="s">
        <v>754</v>
      </c>
      <c r="F979" s="178" t="s">
        <v>4</v>
      </c>
      <c r="G979" s="178">
        <v>18</v>
      </c>
      <c r="H979" s="180">
        <f t="shared" si="202"/>
        <v>16.122599999999998</v>
      </c>
      <c r="I979" s="178">
        <v>39</v>
      </c>
      <c r="J979" s="178">
        <v>39</v>
      </c>
      <c r="K979" s="178">
        <v>53</v>
      </c>
      <c r="L979" s="183"/>
      <c r="M979" s="184">
        <f t="shared" ref="M979:M980" si="204">575*G979</f>
        <v>10350</v>
      </c>
      <c r="N979" s="183"/>
      <c r="O979" s="183"/>
      <c r="P979" s="183"/>
      <c r="Q979" s="183"/>
      <c r="R979" s="183"/>
      <c r="S979" s="183"/>
      <c r="T979" s="7"/>
      <c r="U979" s="183"/>
      <c r="V979" s="183"/>
      <c r="W979" s="21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</row>
    <row r="980" spans="1:35" ht="17.25">
      <c r="A980" s="175">
        <v>44490</v>
      </c>
      <c r="B980" s="182">
        <v>6</v>
      </c>
      <c r="C980" s="200"/>
      <c r="D980" s="178">
        <v>774983256191</v>
      </c>
      <c r="E980" s="178" t="s">
        <v>755</v>
      </c>
      <c r="F980" s="178" t="s">
        <v>8</v>
      </c>
      <c r="G980" s="178">
        <v>14</v>
      </c>
      <c r="H980" s="180">
        <f t="shared" si="202"/>
        <v>12</v>
      </c>
      <c r="I980" s="178">
        <v>50</v>
      </c>
      <c r="J980" s="178">
        <v>40</v>
      </c>
      <c r="K980" s="178">
        <v>30</v>
      </c>
      <c r="L980" s="183"/>
      <c r="M980" s="184">
        <f t="shared" si="204"/>
        <v>8050</v>
      </c>
      <c r="N980" s="183"/>
      <c r="O980" s="183"/>
      <c r="P980" s="183"/>
      <c r="Q980" s="183"/>
      <c r="R980" s="183"/>
      <c r="S980" s="183"/>
      <c r="T980" s="7"/>
      <c r="U980" s="183"/>
      <c r="V980" s="183"/>
      <c r="W980" s="21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</row>
    <row r="981" spans="1:35" ht="17.25">
      <c r="A981" s="175">
        <v>44490</v>
      </c>
      <c r="B981" s="182">
        <v>7</v>
      </c>
      <c r="C981" s="200"/>
      <c r="D981" s="178">
        <v>774970400908</v>
      </c>
      <c r="E981" s="178" t="s">
        <v>756</v>
      </c>
      <c r="F981" s="178" t="s">
        <v>8</v>
      </c>
      <c r="G981" s="178">
        <v>24</v>
      </c>
      <c r="H981" s="180">
        <f t="shared" si="202"/>
        <v>22.68</v>
      </c>
      <c r="I981" s="178">
        <v>54</v>
      </c>
      <c r="J981" s="178">
        <v>50</v>
      </c>
      <c r="K981" s="178">
        <v>42</v>
      </c>
      <c r="L981" s="183"/>
      <c r="M981" s="184">
        <f t="shared" ref="M981:M996" si="205">565*G981</f>
        <v>13560</v>
      </c>
      <c r="N981" s="183"/>
      <c r="O981" s="183"/>
      <c r="P981" s="183"/>
      <c r="Q981" s="183"/>
      <c r="R981" s="183"/>
      <c r="S981" s="183"/>
      <c r="T981" s="7"/>
      <c r="U981" s="183"/>
      <c r="V981" s="183"/>
      <c r="W981" s="21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</row>
    <row r="982" spans="1:35" ht="17.25">
      <c r="A982" s="175">
        <v>44490</v>
      </c>
      <c r="B982" s="182">
        <v>8</v>
      </c>
      <c r="C982" s="200"/>
      <c r="D982" s="178">
        <v>774983128372</v>
      </c>
      <c r="E982" s="178" t="s">
        <v>757</v>
      </c>
      <c r="F982" s="178" t="s">
        <v>4</v>
      </c>
      <c r="G982" s="178">
        <v>28</v>
      </c>
      <c r="H982" s="180">
        <f t="shared" si="202"/>
        <v>22.744800000000001</v>
      </c>
      <c r="I982" s="178">
        <v>54</v>
      </c>
      <c r="J982" s="178">
        <v>54</v>
      </c>
      <c r="K982" s="178">
        <v>39</v>
      </c>
      <c r="L982" s="183"/>
      <c r="M982" s="184">
        <f t="shared" si="205"/>
        <v>15820</v>
      </c>
      <c r="N982" s="183"/>
      <c r="O982" s="183"/>
      <c r="P982" s="183"/>
      <c r="Q982" s="183"/>
      <c r="R982" s="183"/>
      <c r="S982" s="183"/>
      <c r="T982" s="7"/>
      <c r="U982" s="183"/>
      <c r="V982" s="183"/>
      <c r="W982" s="21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</row>
    <row r="983" spans="1:35" ht="17.25">
      <c r="A983" s="175">
        <v>44490</v>
      </c>
      <c r="B983" s="182">
        <v>9</v>
      </c>
      <c r="C983" s="200"/>
      <c r="D983" s="178">
        <v>774983191054</v>
      </c>
      <c r="E983" s="178" t="s">
        <v>758</v>
      </c>
      <c r="F983" s="178" t="s">
        <v>4</v>
      </c>
      <c r="G983" s="178">
        <v>30</v>
      </c>
      <c r="H983" s="180">
        <f t="shared" si="202"/>
        <v>19.8246</v>
      </c>
      <c r="I983" s="178">
        <v>57</v>
      </c>
      <c r="J983" s="178">
        <v>37</v>
      </c>
      <c r="K983" s="178">
        <v>47</v>
      </c>
      <c r="L983" s="183"/>
      <c r="M983" s="184">
        <f t="shared" si="205"/>
        <v>16950</v>
      </c>
      <c r="N983" s="183"/>
      <c r="O983" s="183"/>
      <c r="P983" s="183"/>
      <c r="Q983" s="183"/>
      <c r="R983" s="183"/>
      <c r="S983" s="183"/>
      <c r="T983" s="7"/>
      <c r="U983" s="183"/>
      <c r="V983" s="183"/>
      <c r="W983" s="21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</row>
    <row r="984" spans="1:35" ht="17.25">
      <c r="A984" s="175">
        <v>44490</v>
      </c>
      <c r="B984" s="182">
        <v>10</v>
      </c>
      <c r="C984" s="200"/>
      <c r="D984" s="178">
        <v>774970413014</v>
      </c>
      <c r="E984" s="178" t="s">
        <v>759</v>
      </c>
      <c r="F984" s="178" t="s">
        <v>8</v>
      </c>
      <c r="G984" s="178">
        <v>13</v>
      </c>
      <c r="H984" s="180">
        <f t="shared" si="202"/>
        <v>12.1296</v>
      </c>
      <c r="I984" s="178">
        <v>38</v>
      </c>
      <c r="J984" s="178">
        <v>38</v>
      </c>
      <c r="K984" s="178">
        <v>42</v>
      </c>
      <c r="L984" s="183"/>
      <c r="M984" s="184">
        <f t="shared" ref="M984" si="206">575*G984</f>
        <v>7475</v>
      </c>
      <c r="N984" s="183"/>
      <c r="O984" s="183"/>
      <c r="P984" s="183"/>
      <c r="Q984" s="183"/>
      <c r="R984" s="183"/>
      <c r="S984" s="183"/>
      <c r="T984" s="7"/>
      <c r="U984" s="183"/>
      <c r="V984" s="183"/>
      <c r="W984" s="21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</row>
    <row r="985" spans="1:35" ht="17.25">
      <c r="A985" s="175">
        <v>44490</v>
      </c>
      <c r="B985" s="182">
        <v>11</v>
      </c>
      <c r="C985" s="200"/>
      <c r="D985" s="178">
        <v>774970385249</v>
      </c>
      <c r="E985" s="178" t="s">
        <v>760</v>
      </c>
      <c r="F985" s="178" t="s">
        <v>8</v>
      </c>
      <c r="G985" s="178">
        <v>21</v>
      </c>
      <c r="H985" s="180">
        <f t="shared" si="202"/>
        <v>18.860399999999998</v>
      </c>
      <c r="I985" s="178">
        <v>39</v>
      </c>
      <c r="J985" s="178">
        <v>39</v>
      </c>
      <c r="K985" s="178">
        <v>62</v>
      </c>
      <c r="L985" s="183"/>
      <c r="M985" s="184">
        <f t="shared" si="205"/>
        <v>11865</v>
      </c>
      <c r="N985" s="183"/>
      <c r="O985" s="183"/>
      <c r="P985" s="183"/>
      <c r="Q985" s="183"/>
      <c r="R985" s="183"/>
      <c r="S985" s="183"/>
      <c r="T985" s="7"/>
      <c r="U985" s="183"/>
      <c r="V985" s="183"/>
      <c r="W985" s="21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</row>
    <row r="986" spans="1:35" ht="17.25">
      <c r="A986" s="175">
        <v>44490</v>
      </c>
      <c r="B986" s="182">
        <v>12</v>
      </c>
      <c r="C986" s="200"/>
      <c r="D986" s="178">
        <v>774982672295</v>
      </c>
      <c r="E986" s="178" t="s">
        <v>761</v>
      </c>
      <c r="F986" s="178" t="s">
        <v>4</v>
      </c>
      <c r="G986" s="178">
        <v>21</v>
      </c>
      <c r="H986" s="180">
        <f t="shared" si="202"/>
        <v>17.327999999999999</v>
      </c>
      <c r="I986" s="178">
        <v>38</v>
      </c>
      <c r="J986" s="178">
        <v>38</v>
      </c>
      <c r="K986" s="178">
        <v>60</v>
      </c>
      <c r="L986" s="183"/>
      <c r="M986" s="184">
        <f t="shared" si="205"/>
        <v>11865</v>
      </c>
      <c r="N986" s="183"/>
      <c r="O986" s="183"/>
      <c r="P986" s="183"/>
      <c r="Q986" s="183"/>
      <c r="R986" s="183"/>
      <c r="S986" s="183"/>
      <c r="T986" s="7"/>
      <c r="U986" s="183"/>
      <c r="V986" s="183"/>
      <c r="W986" s="21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</row>
    <row r="987" spans="1:35" ht="17.25">
      <c r="A987" s="175">
        <v>44490</v>
      </c>
      <c r="B987" s="182">
        <v>13</v>
      </c>
      <c r="C987" s="200"/>
      <c r="D987" s="178">
        <v>774983158846</v>
      </c>
      <c r="E987" s="178" t="s">
        <v>762</v>
      </c>
      <c r="F987" s="178" t="s">
        <v>4</v>
      </c>
      <c r="G987" s="178">
        <v>15</v>
      </c>
      <c r="H987" s="180">
        <f t="shared" si="202"/>
        <v>15.0024</v>
      </c>
      <c r="I987" s="178">
        <v>38</v>
      </c>
      <c r="J987" s="178">
        <v>42</v>
      </c>
      <c r="K987" s="178">
        <v>47</v>
      </c>
      <c r="L987" s="183"/>
      <c r="M987" s="184">
        <f t="shared" ref="M987" si="207">575*G987</f>
        <v>8625</v>
      </c>
      <c r="N987" s="183"/>
      <c r="O987" s="183"/>
      <c r="P987" s="183"/>
      <c r="Q987" s="183"/>
      <c r="R987" s="183"/>
      <c r="S987" s="183"/>
      <c r="T987" s="7"/>
      <c r="U987" s="183"/>
      <c r="V987" s="183"/>
      <c r="W987" s="21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</row>
    <row r="988" spans="1:35" ht="17.25">
      <c r="A988" s="175">
        <v>44490</v>
      </c>
      <c r="B988" s="182">
        <v>14</v>
      </c>
      <c r="C988" s="200" t="s">
        <v>15</v>
      </c>
      <c r="D988" s="178">
        <v>774983103162</v>
      </c>
      <c r="E988" s="178" t="s">
        <v>763</v>
      </c>
      <c r="F988" s="178" t="s">
        <v>4</v>
      </c>
      <c r="G988" s="178">
        <v>29</v>
      </c>
      <c r="H988" s="180">
        <f t="shared" si="202"/>
        <v>22.177800000000001</v>
      </c>
      <c r="I988" s="178">
        <v>37</v>
      </c>
      <c r="J988" s="178">
        <v>37</v>
      </c>
      <c r="K988" s="178">
        <v>81</v>
      </c>
      <c r="L988" s="183"/>
      <c r="M988" s="184">
        <f t="shared" si="205"/>
        <v>16385</v>
      </c>
      <c r="N988" s="183"/>
      <c r="O988" s="183"/>
      <c r="P988" s="183"/>
      <c r="Q988" s="183"/>
      <c r="R988" s="183"/>
      <c r="S988" s="183"/>
      <c r="T988" s="7"/>
      <c r="U988" s="183"/>
      <c r="V988" s="183"/>
      <c r="W988" s="21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</row>
    <row r="989" spans="1:35" ht="17.25">
      <c r="A989" s="175"/>
      <c r="B989" s="182"/>
      <c r="C989" s="200"/>
      <c r="D989" s="178"/>
      <c r="E989" s="178"/>
      <c r="F989" s="178"/>
      <c r="G989" s="178"/>
      <c r="H989" s="180"/>
      <c r="I989" s="178"/>
      <c r="J989" s="178"/>
      <c r="K989" s="178"/>
      <c r="L989" s="183"/>
      <c r="M989" s="184">
        <v>500</v>
      </c>
      <c r="N989" s="183"/>
      <c r="O989" s="183"/>
      <c r="P989" s="183"/>
      <c r="Q989" s="183"/>
      <c r="R989" s="183"/>
      <c r="S989" s="183"/>
      <c r="T989" s="7"/>
      <c r="U989" s="183"/>
      <c r="V989" s="183"/>
      <c r="W989" s="21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</row>
    <row r="990" spans="1:35" ht="17.25">
      <c r="A990" s="175">
        <v>44490</v>
      </c>
      <c r="B990" s="182">
        <v>15</v>
      </c>
      <c r="C990" s="200"/>
      <c r="D990" s="178">
        <v>774970489122</v>
      </c>
      <c r="E990" s="178" t="s">
        <v>764</v>
      </c>
      <c r="F990" s="178" t="s">
        <v>4</v>
      </c>
      <c r="G990" s="178">
        <v>27</v>
      </c>
      <c r="H990" s="180">
        <f t="shared" si="202"/>
        <v>25.584</v>
      </c>
      <c r="I990" s="178">
        <v>40</v>
      </c>
      <c r="J990" s="178">
        <v>39</v>
      </c>
      <c r="K990" s="178">
        <v>82</v>
      </c>
      <c r="L990" s="183"/>
      <c r="M990" s="184">
        <f t="shared" si="205"/>
        <v>15255</v>
      </c>
      <c r="N990" s="183"/>
      <c r="O990" s="183"/>
      <c r="P990" s="183"/>
      <c r="Q990" s="183"/>
      <c r="R990" s="183"/>
      <c r="S990" s="183"/>
      <c r="T990" s="7"/>
      <c r="U990" s="183"/>
      <c r="V990" s="183"/>
      <c r="W990" s="21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</row>
    <row r="991" spans="1:35" ht="17.25">
      <c r="A991" s="175">
        <v>44490</v>
      </c>
      <c r="B991" s="182">
        <v>16</v>
      </c>
      <c r="C991" s="200" t="s">
        <v>15</v>
      </c>
      <c r="D991" s="178">
        <v>774970485973</v>
      </c>
      <c r="E991" s="178" t="s">
        <v>765</v>
      </c>
      <c r="F991" s="178" t="s">
        <v>4</v>
      </c>
      <c r="G991" s="178">
        <v>30</v>
      </c>
      <c r="H991" s="180">
        <f t="shared" si="202"/>
        <v>28.723199999999999</v>
      </c>
      <c r="I991" s="178">
        <v>64</v>
      </c>
      <c r="J991" s="178">
        <v>51</v>
      </c>
      <c r="K991" s="178">
        <v>44</v>
      </c>
      <c r="L991" s="183"/>
      <c r="M991" s="184">
        <f t="shared" si="205"/>
        <v>16950</v>
      </c>
      <c r="N991" s="183"/>
      <c r="O991" s="183"/>
      <c r="P991" s="183"/>
      <c r="Q991" s="183"/>
      <c r="R991" s="183"/>
      <c r="S991" s="183"/>
      <c r="T991" s="7"/>
      <c r="U991" s="183"/>
      <c r="V991" s="183"/>
      <c r="W991" s="21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</row>
    <row r="992" spans="1:35" ht="17.25">
      <c r="A992" s="175"/>
      <c r="B992" s="182"/>
      <c r="C992" s="200"/>
      <c r="D992" s="178"/>
      <c r="E992" s="178"/>
      <c r="F992" s="178"/>
      <c r="G992" s="178"/>
      <c r="H992" s="180"/>
      <c r="I992" s="178"/>
      <c r="J992" s="178"/>
      <c r="K992" s="178"/>
      <c r="L992" s="183"/>
      <c r="M992" s="184">
        <v>500</v>
      </c>
      <c r="N992" s="183"/>
      <c r="O992" s="183"/>
      <c r="P992" s="183"/>
      <c r="Q992" s="183"/>
      <c r="R992" s="183"/>
      <c r="S992" s="183"/>
      <c r="T992" s="7"/>
      <c r="U992" s="183"/>
      <c r="V992" s="183"/>
      <c r="W992" s="21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</row>
    <row r="993" spans="1:35" ht="17.25">
      <c r="A993" s="175">
        <v>44490</v>
      </c>
      <c r="B993" s="182">
        <v>17</v>
      </c>
      <c r="C993" s="200"/>
      <c r="D993" s="178">
        <v>774970464346</v>
      </c>
      <c r="E993" s="178" t="s">
        <v>766</v>
      </c>
      <c r="F993" s="178" t="s">
        <v>4</v>
      </c>
      <c r="G993" s="178">
        <v>23</v>
      </c>
      <c r="H993" s="180">
        <f t="shared" si="202"/>
        <v>18.88</v>
      </c>
      <c r="I993" s="178">
        <v>59</v>
      </c>
      <c r="J993" s="178">
        <v>40</v>
      </c>
      <c r="K993" s="178">
        <v>40</v>
      </c>
      <c r="L993" s="183"/>
      <c r="M993" s="184">
        <f t="shared" si="205"/>
        <v>12995</v>
      </c>
      <c r="N993" s="183"/>
      <c r="O993" s="183"/>
      <c r="P993" s="183"/>
      <c r="Q993" s="183"/>
      <c r="R993" s="183"/>
      <c r="S993" s="183"/>
      <c r="T993" s="7"/>
      <c r="U993" s="183"/>
      <c r="V993" s="183"/>
      <c r="W993" s="21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</row>
    <row r="994" spans="1:35" ht="17.25">
      <c r="A994" s="175">
        <v>44490</v>
      </c>
      <c r="B994" s="182">
        <v>18</v>
      </c>
      <c r="C994" s="200"/>
      <c r="D994" s="178">
        <v>774970450545</v>
      </c>
      <c r="E994" s="178" t="s">
        <v>767</v>
      </c>
      <c r="F994" s="178" t="s">
        <v>4</v>
      </c>
      <c r="G994" s="178">
        <v>27</v>
      </c>
      <c r="H994" s="180">
        <f t="shared" si="202"/>
        <v>19.2</v>
      </c>
      <c r="I994" s="178">
        <v>60</v>
      </c>
      <c r="J994" s="178">
        <v>40</v>
      </c>
      <c r="K994" s="178">
        <v>40</v>
      </c>
      <c r="L994" s="183"/>
      <c r="M994" s="184">
        <f t="shared" si="205"/>
        <v>15255</v>
      </c>
      <c r="N994" s="183"/>
      <c r="O994" s="183"/>
      <c r="P994" s="183"/>
      <c r="Q994" s="183"/>
      <c r="R994" s="183"/>
      <c r="S994" s="183"/>
      <c r="T994" s="7"/>
      <c r="U994" s="183"/>
      <c r="V994" s="183"/>
      <c r="W994" s="21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</row>
    <row r="995" spans="1:35" ht="17.25">
      <c r="A995" s="175">
        <v>44490</v>
      </c>
      <c r="B995" s="182">
        <v>19</v>
      </c>
      <c r="C995" s="200"/>
      <c r="D995" s="178">
        <v>774982969209</v>
      </c>
      <c r="E995" s="178" t="s">
        <v>768</v>
      </c>
      <c r="F995" s="178" t="s">
        <v>4</v>
      </c>
      <c r="G995" s="178">
        <v>30</v>
      </c>
      <c r="H995" s="180">
        <f t="shared" si="202"/>
        <v>26.24</v>
      </c>
      <c r="I995" s="178">
        <v>82</v>
      </c>
      <c r="J995" s="178">
        <v>40</v>
      </c>
      <c r="K995" s="178">
        <v>40</v>
      </c>
      <c r="L995" s="183"/>
      <c r="M995" s="184">
        <f t="shared" si="205"/>
        <v>16950</v>
      </c>
      <c r="N995" s="183"/>
      <c r="O995" s="183"/>
      <c r="P995" s="183"/>
      <c r="Q995" s="183"/>
      <c r="R995" s="183"/>
      <c r="S995" s="183"/>
      <c r="T995" s="7"/>
      <c r="U995" s="183"/>
      <c r="V995" s="183"/>
      <c r="W995" s="21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</row>
    <row r="996" spans="1:35" ht="17.25">
      <c r="A996" s="175">
        <v>44490</v>
      </c>
      <c r="B996" s="182">
        <v>20</v>
      </c>
      <c r="C996" s="200"/>
      <c r="D996" s="178">
        <v>774973385980</v>
      </c>
      <c r="E996" s="178" t="s">
        <v>769</v>
      </c>
      <c r="F996" s="178" t="s">
        <v>4</v>
      </c>
      <c r="G996" s="178">
        <v>27</v>
      </c>
      <c r="H996" s="180">
        <f t="shared" si="202"/>
        <v>17.327999999999999</v>
      </c>
      <c r="I996" s="178">
        <v>38</v>
      </c>
      <c r="J996" s="178">
        <v>38</v>
      </c>
      <c r="K996" s="178">
        <v>60</v>
      </c>
      <c r="L996" s="183"/>
      <c r="M996" s="184">
        <f t="shared" si="205"/>
        <v>15255</v>
      </c>
      <c r="N996" s="183"/>
      <c r="O996" s="183"/>
      <c r="P996" s="183"/>
      <c r="Q996" s="183"/>
      <c r="R996" s="183"/>
      <c r="S996" s="183"/>
      <c r="T996" s="7"/>
      <c r="U996" s="183"/>
      <c r="V996" s="183"/>
      <c r="W996" s="21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</row>
    <row r="997" spans="1:35" ht="17.25">
      <c r="A997" s="175">
        <v>44490</v>
      </c>
      <c r="B997" s="182">
        <v>21</v>
      </c>
      <c r="C997" s="186">
        <v>774972992342</v>
      </c>
      <c r="D997" s="178">
        <v>774984122668</v>
      </c>
      <c r="E997" s="178" t="s">
        <v>770</v>
      </c>
      <c r="F997" s="178" t="s">
        <v>4</v>
      </c>
      <c r="G997" s="178">
        <v>12</v>
      </c>
      <c r="H997" s="180">
        <f t="shared" si="202"/>
        <v>11.263199999999999</v>
      </c>
      <c r="I997" s="178">
        <v>38</v>
      </c>
      <c r="J997" s="178">
        <v>38</v>
      </c>
      <c r="K997" s="178">
        <v>39</v>
      </c>
      <c r="L997" s="183"/>
      <c r="M997" s="184">
        <f t="shared" ref="M997:M998" si="208">575*G997</f>
        <v>6900</v>
      </c>
      <c r="N997" s="183"/>
      <c r="O997" s="183"/>
      <c r="P997" s="183"/>
      <c r="Q997" s="183"/>
      <c r="R997" s="183"/>
      <c r="S997" s="183"/>
      <c r="T997" s="7"/>
      <c r="U997" s="183"/>
      <c r="V997" s="183"/>
      <c r="W997" s="21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</row>
    <row r="998" spans="1:35" ht="17.25">
      <c r="A998" s="175">
        <v>44490</v>
      </c>
      <c r="B998" s="182">
        <v>22</v>
      </c>
      <c r="C998" s="200"/>
      <c r="D998" s="178">
        <v>774982694359</v>
      </c>
      <c r="E998" s="178" t="s">
        <v>771</v>
      </c>
      <c r="F998" s="178" t="s">
        <v>4</v>
      </c>
      <c r="G998" s="178">
        <v>20</v>
      </c>
      <c r="H998" s="180">
        <f t="shared" si="202"/>
        <v>19.699200000000001</v>
      </c>
      <c r="I998" s="178">
        <v>48</v>
      </c>
      <c r="J998" s="178">
        <v>54</v>
      </c>
      <c r="K998" s="178">
        <v>38</v>
      </c>
      <c r="L998" s="183"/>
      <c r="M998" s="184">
        <f t="shared" si="208"/>
        <v>11500</v>
      </c>
      <c r="N998" s="183"/>
      <c r="O998" s="183"/>
      <c r="P998" s="183"/>
      <c r="Q998" s="183"/>
      <c r="R998" s="183"/>
      <c r="S998" s="183"/>
      <c r="T998" s="7"/>
      <c r="U998" s="183"/>
      <c r="V998" s="183"/>
      <c r="W998" s="21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</row>
    <row r="999" spans="1:35" ht="17.25">
      <c r="A999" s="175">
        <v>44490</v>
      </c>
      <c r="B999" s="182">
        <v>23</v>
      </c>
      <c r="C999" s="200"/>
      <c r="D999" s="178">
        <v>774970513885</v>
      </c>
      <c r="E999" s="178" t="s">
        <v>772</v>
      </c>
      <c r="F999" s="178" t="s">
        <v>4</v>
      </c>
      <c r="G999" s="178">
        <v>26</v>
      </c>
      <c r="H999" s="180">
        <f t="shared" si="202"/>
        <v>21.6</v>
      </c>
      <c r="I999" s="178">
        <v>54</v>
      </c>
      <c r="J999" s="178">
        <v>50</v>
      </c>
      <c r="K999" s="178">
        <v>40</v>
      </c>
      <c r="L999" s="183"/>
      <c r="M999" s="184">
        <f t="shared" ref="M999:M1007" si="209">565*G999</f>
        <v>14690</v>
      </c>
      <c r="N999" s="183"/>
      <c r="O999" s="183"/>
      <c r="P999" s="183"/>
      <c r="Q999" s="183"/>
      <c r="R999" s="183"/>
      <c r="S999" s="183"/>
      <c r="T999" s="7"/>
      <c r="U999" s="183"/>
      <c r="V999" s="183"/>
      <c r="W999" s="21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</row>
    <row r="1000" spans="1:35" ht="17.25">
      <c r="A1000" s="175">
        <v>44490</v>
      </c>
      <c r="B1000" s="182">
        <v>24</v>
      </c>
      <c r="C1000" s="200"/>
      <c r="D1000" s="178">
        <v>774970515101</v>
      </c>
      <c r="E1000" s="178" t="s">
        <v>773</v>
      </c>
      <c r="F1000" s="178" t="s">
        <v>4</v>
      </c>
      <c r="G1000" s="178">
        <v>22</v>
      </c>
      <c r="H1000" s="180">
        <f t="shared" si="202"/>
        <v>14.04</v>
      </c>
      <c r="I1000" s="178">
        <v>60</v>
      </c>
      <c r="J1000" s="178">
        <v>39</v>
      </c>
      <c r="K1000" s="178">
        <v>30</v>
      </c>
      <c r="L1000" s="183"/>
      <c r="M1000" s="184">
        <f t="shared" si="209"/>
        <v>12430</v>
      </c>
      <c r="N1000" s="183"/>
      <c r="O1000" s="183"/>
      <c r="P1000" s="183"/>
      <c r="Q1000" s="183"/>
      <c r="R1000" s="183"/>
      <c r="S1000" s="183"/>
      <c r="T1000" s="7"/>
      <c r="U1000" s="183"/>
      <c r="V1000" s="183"/>
      <c r="W1000" s="21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</row>
    <row r="1001" spans="1:35" ht="17.25">
      <c r="A1001" s="175">
        <v>44490</v>
      </c>
      <c r="B1001" s="182">
        <v>25</v>
      </c>
      <c r="C1001" s="200"/>
      <c r="D1001" s="178">
        <v>774982714870</v>
      </c>
      <c r="E1001" s="178" t="s">
        <v>772</v>
      </c>
      <c r="F1001" s="178" t="s">
        <v>4</v>
      </c>
      <c r="G1001" s="178">
        <v>24</v>
      </c>
      <c r="H1001" s="180">
        <f t="shared" si="202"/>
        <v>21.6</v>
      </c>
      <c r="I1001" s="178">
        <v>40</v>
      </c>
      <c r="J1001" s="178">
        <v>54</v>
      </c>
      <c r="K1001" s="178">
        <v>50</v>
      </c>
      <c r="L1001" s="183"/>
      <c r="M1001" s="184">
        <f t="shared" si="209"/>
        <v>13560</v>
      </c>
      <c r="N1001" s="183"/>
      <c r="O1001" s="183"/>
      <c r="P1001" s="183"/>
      <c r="Q1001" s="183"/>
      <c r="R1001" s="183"/>
      <c r="S1001" s="183"/>
      <c r="T1001" s="7"/>
      <c r="U1001" s="183"/>
      <c r="V1001" s="183"/>
      <c r="W1001" s="21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</row>
    <row r="1002" spans="1:35" ht="17.25">
      <c r="A1002" s="175">
        <v>44490</v>
      </c>
      <c r="B1002" s="182">
        <v>26</v>
      </c>
      <c r="C1002" s="200"/>
      <c r="D1002" s="178">
        <v>774982738190</v>
      </c>
      <c r="E1002" s="178" t="s">
        <v>772</v>
      </c>
      <c r="F1002" s="178" t="s">
        <v>4</v>
      </c>
      <c r="G1002" s="178">
        <v>22</v>
      </c>
      <c r="H1002" s="180">
        <f t="shared" si="202"/>
        <v>14.04</v>
      </c>
      <c r="I1002" s="178">
        <v>60</v>
      </c>
      <c r="J1002" s="178">
        <v>39</v>
      </c>
      <c r="K1002" s="178">
        <v>30</v>
      </c>
      <c r="L1002" s="183"/>
      <c r="M1002" s="184">
        <f t="shared" si="209"/>
        <v>12430</v>
      </c>
      <c r="N1002" s="183"/>
      <c r="O1002" s="183"/>
      <c r="P1002" s="183"/>
      <c r="Q1002" s="183"/>
      <c r="R1002" s="183"/>
      <c r="S1002" s="183"/>
      <c r="T1002" s="7"/>
      <c r="U1002" s="183"/>
      <c r="V1002" s="183"/>
      <c r="W1002" s="21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</row>
    <row r="1003" spans="1:35" ht="17.25">
      <c r="A1003" s="175">
        <v>44490</v>
      </c>
      <c r="B1003" s="182">
        <v>27</v>
      </c>
      <c r="C1003" s="200"/>
      <c r="D1003" s="178">
        <v>774982944499</v>
      </c>
      <c r="E1003" s="178" t="s">
        <v>774</v>
      </c>
      <c r="F1003" s="178" t="s">
        <v>4</v>
      </c>
      <c r="G1003" s="178">
        <v>27</v>
      </c>
      <c r="H1003" s="180">
        <f t="shared" si="202"/>
        <v>18.094999999999999</v>
      </c>
      <c r="I1003" s="178">
        <v>47</v>
      </c>
      <c r="J1003" s="178">
        <v>55</v>
      </c>
      <c r="K1003" s="178">
        <v>35</v>
      </c>
      <c r="L1003" s="183"/>
      <c r="M1003" s="184">
        <f t="shared" si="209"/>
        <v>15255</v>
      </c>
      <c r="N1003" s="183"/>
      <c r="O1003" s="183"/>
      <c r="P1003" s="183"/>
      <c r="Q1003" s="183"/>
      <c r="R1003" s="183"/>
      <c r="S1003" s="183"/>
      <c r="T1003" s="7"/>
      <c r="U1003" s="183"/>
      <c r="V1003" s="183"/>
      <c r="W1003" s="21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</row>
    <row r="1004" spans="1:35" ht="17.25">
      <c r="A1004" s="175">
        <v>44490</v>
      </c>
      <c r="B1004" s="182">
        <v>28</v>
      </c>
      <c r="C1004" s="200"/>
      <c r="D1004" s="178">
        <v>774970434229</v>
      </c>
      <c r="E1004" s="178" t="s">
        <v>775</v>
      </c>
      <c r="F1004" s="178" t="s">
        <v>8</v>
      </c>
      <c r="G1004" s="178">
        <v>27</v>
      </c>
      <c r="H1004" s="180">
        <f t="shared" si="202"/>
        <v>17.632000000000001</v>
      </c>
      <c r="I1004" s="178">
        <v>58</v>
      </c>
      <c r="J1004" s="178">
        <v>38</v>
      </c>
      <c r="K1004" s="178">
        <v>40</v>
      </c>
      <c r="L1004" s="183"/>
      <c r="M1004" s="184">
        <f t="shared" si="209"/>
        <v>15255</v>
      </c>
      <c r="N1004" s="183"/>
      <c r="O1004" s="183"/>
      <c r="P1004" s="183"/>
      <c r="Q1004" s="183"/>
      <c r="R1004" s="183"/>
      <c r="S1004" s="183"/>
      <c r="T1004" s="7"/>
      <c r="U1004" s="183"/>
      <c r="V1004" s="183"/>
      <c r="W1004" s="21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</row>
    <row r="1005" spans="1:35" ht="17.25">
      <c r="A1005" s="175">
        <v>44490</v>
      </c>
      <c r="B1005" s="182">
        <v>29</v>
      </c>
      <c r="C1005" s="200" t="s">
        <v>15</v>
      </c>
      <c r="D1005" s="178">
        <v>774982862760</v>
      </c>
      <c r="E1005" s="178" t="s">
        <v>776</v>
      </c>
      <c r="F1005" s="178" t="s">
        <v>4</v>
      </c>
      <c r="G1005" s="178">
        <v>20</v>
      </c>
      <c r="H1005" s="180">
        <f t="shared" si="202"/>
        <v>17.39</v>
      </c>
      <c r="I1005" s="178">
        <v>47</v>
      </c>
      <c r="J1005" s="178">
        <v>50</v>
      </c>
      <c r="K1005" s="178">
        <v>37</v>
      </c>
      <c r="L1005" s="183"/>
      <c r="M1005" s="184">
        <f t="shared" ref="M1005:M1009" si="210">575*G1005</f>
        <v>11500</v>
      </c>
      <c r="N1005" s="183"/>
      <c r="O1005" s="183"/>
      <c r="P1005" s="183"/>
      <c r="Q1005" s="183"/>
      <c r="R1005" s="183"/>
      <c r="S1005" s="183"/>
      <c r="T1005" s="7"/>
      <c r="U1005" s="183"/>
      <c r="V1005" s="183"/>
      <c r="W1005" s="21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</row>
    <row r="1006" spans="1:35" ht="17.25">
      <c r="A1006" s="175"/>
      <c r="B1006" s="182"/>
      <c r="C1006" s="200"/>
      <c r="D1006" s="178"/>
      <c r="E1006" s="178"/>
      <c r="F1006" s="178"/>
      <c r="G1006" s="178"/>
      <c r="H1006" s="180"/>
      <c r="I1006" s="178"/>
      <c r="J1006" s="178"/>
      <c r="K1006" s="178"/>
      <c r="L1006" s="183"/>
      <c r="M1006" s="184">
        <v>500</v>
      </c>
      <c r="N1006" s="183"/>
      <c r="O1006" s="183"/>
      <c r="P1006" s="183"/>
      <c r="Q1006" s="183"/>
      <c r="R1006" s="183"/>
      <c r="S1006" s="183"/>
      <c r="T1006" s="7"/>
      <c r="U1006" s="183"/>
      <c r="V1006" s="183"/>
      <c r="W1006" s="21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</row>
    <row r="1007" spans="1:35" ht="17.25">
      <c r="A1007" s="175">
        <v>44490</v>
      </c>
      <c r="B1007" s="182">
        <v>30</v>
      </c>
      <c r="C1007" s="200"/>
      <c r="D1007" s="178">
        <v>774982768045</v>
      </c>
      <c r="E1007" s="178" t="s">
        <v>777</v>
      </c>
      <c r="F1007" s="178" t="s">
        <v>4</v>
      </c>
      <c r="G1007" s="178">
        <v>26</v>
      </c>
      <c r="H1007" s="180">
        <f t="shared" si="202"/>
        <v>21.28</v>
      </c>
      <c r="I1007" s="178">
        <v>70</v>
      </c>
      <c r="J1007" s="178">
        <v>38</v>
      </c>
      <c r="K1007" s="178">
        <v>40</v>
      </c>
      <c r="L1007" s="183"/>
      <c r="M1007" s="184">
        <f t="shared" si="209"/>
        <v>14690</v>
      </c>
      <c r="N1007" s="183"/>
      <c r="O1007" s="183"/>
      <c r="P1007" s="183"/>
      <c r="Q1007" s="183"/>
      <c r="R1007" s="183"/>
      <c r="S1007" s="183"/>
      <c r="T1007" s="7"/>
      <c r="U1007" s="183"/>
      <c r="V1007" s="183"/>
      <c r="W1007" s="21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</row>
    <row r="1008" spans="1:35" ht="17.25">
      <c r="A1008" s="175">
        <v>44490</v>
      </c>
      <c r="B1008" s="182">
        <v>31</v>
      </c>
      <c r="C1008" s="200"/>
      <c r="D1008" s="178">
        <v>774982909718</v>
      </c>
      <c r="E1008" s="178" t="s">
        <v>778</v>
      </c>
      <c r="F1008" s="178" t="s">
        <v>4</v>
      </c>
      <c r="G1008" s="178">
        <v>18</v>
      </c>
      <c r="H1008" s="180">
        <f t="shared" si="202"/>
        <v>17.7378</v>
      </c>
      <c r="I1008" s="178">
        <v>51</v>
      </c>
      <c r="J1008" s="178">
        <v>37</v>
      </c>
      <c r="K1008" s="178">
        <v>47</v>
      </c>
      <c r="L1008" s="183"/>
      <c r="M1008" s="184">
        <f t="shared" si="210"/>
        <v>10350</v>
      </c>
      <c r="N1008" s="183"/>
      <c r="O1008" s="183"/>
      <c r="P1008" s="183"/>
      <c r="Q1008" s="183"/>
      <c r="R1008" s="183"/>
      <c r="S1008" s="183"/>
      <c r="T1008" s="7"/>
      <c r="U1008" s="183"/>
      <c r="V1008" s="183"/>
      <c r="W1008" s="21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</row>
    <row r="1009" spans="1:35" ht="17.25">
      <c r="A1009" s="175">
        <v>44490</v>
      </c>
      <c r="B1009" s="182">
        <v>32</v>
      </c>
      <c r="C1009" s="200"/>
      <c r="D1009" s="178">
        <v>774973529151</v>
      </c>
      <c r="E1009" s="178" t="s">
        <v>779</v>
      </c>
      <c r="F1009" s="178" t="s">
        <v>8</v>
      </c>
      <c r="G1009" s="178">
        <v>18</v>
      </c>
      <c r="H1009" s="180">
        <f t="shared" si="202"/>
        <v>17.360399999999998</v>
      </c>
      <c r="I1009" s="178">
        <v>51</v>
      </c>
      <c r="J1009" s="178">
        <v>37</v>
      </c>
      <c r="K1009" s="178">
        <v>46</v>
      </c>
      <c r="L1009" s="183"/>
      <c r="M1009" s="184">
        <f t="shared" si="210"/>
        <v>10350</v>
      </c>
      <c r="N1009" s="183"/>
      <c r="O1009" s="183"/>
      <c r="P1009" s="183"/>
      <c r="Q1009" s="183"/>
      <c r="R1009" s="183"/>
      <c r="S1009" s="183"/>
      <c r="T1009" s="7"/>
      <c r="U1009" s="183"/>
      <c r="V1009" s="183"/>
      <c r="W1009" s="21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</row>
    <row r="1010" spans="1:35">
      <c r="A1010"/>
      <c r="B1010"/>
      <c r="C1010"/>
      <c r="D1010"/>
      <c r="E1010"/>
      <c r="F1010"/>
      <c r="G1010"/>
      <c r="H1010"/>
      <c r="I1010"/>
      <c r="J1010"/>
      <c r="K1010"/>
      <c r="L1010" s="8"/>
      <c r="M1010" s="49"/>
      <c r="N1010" s="8"/>
      <c r="O1010" s="8"/>
      <c r="P1010" s="8"/>
      <c r="T1010" s="7"/>
      <c r="U1010" s="8"/>
      <c r="V1010" s="8"/>
      <c r="W1010" s="21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</row>
    <row r="1011" spans="1:35" ht="17.25">
      <c r="A1011" s="187"/>
      <c r="B1011" s="217"/>
      <c r="C1011" s="169"/>
      <c r="D1011" s="41"/>
      <c r="E1011" s="41"/>
      <c r="F1011" s="41"/>
      <c r="G1011" s="41"/>
      <c r="H1011" s="171"/>
      <c r="I1011" s="41"/>
      <c r="J1011" s="41"/>
      <c r="K1011" s="41"/>
      <c r="L1011" s="45"/>
      <c r="M1011" s="44">
        <f>SUM(M975:M1010)</f>
        <v>419950</v>
      </c>
      <c r="N1011" s="45"/>
      <c r="O1011" s="45"/>
      <c r="P1011" s="45"/>
      <c r="Q1011" s="45"/>
      <c r="R1011" s="45"/>
      <c r="S1011" s="45"/>
      <c r="T1011" s="7">
        <v>419950</v>
      </c>
      <c r="U1011" s="45"/>
      <c r="V1011" s="45"/>
      <c r="W1011" s="227">
        <v>419950</v>
      </c>
      <c r="X1011" s="45"/>
      <c r="Y1011" s="45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</row>
    <row r="1012" spans="1:35" ht="17.25">
      <c r="A1012" s="229"/>
      <c r="B1012" s="230"/>
      <c r="C1012" s="231"/>
      <c r="D1012" s="81"/>
      <c r="E1012" s="81"/>
      <c r="F1012" s="81"/>
      <c r="G1012" s="81"/>
      <c r="H1012" s="232"/>
      <c r="I1012" s="81"/>
      <c r="J1012" s="81"/>
      <c r="K1012" s="81"/>
      <c r="L1012" s="8"/>
      <c r="M1012" s="49"/>
      <c r="N1012" s="8"/>
      <c r="O1012" s="8"/>
      <c r="P1012" s="8"/>
      <c r="T1012" s="7"/>
      <c r="U1012" s="8"/>
      <c r="V1012" s="8"/>
      <c r="W1012" s="244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</row>
    <row r="1013" spans="1:35" ht="17.25">
      <c r="A1013" s="245">
        <v>44495</v>
      </c>
      <c r="B1013" s="205"/>
      <c r="C1013" s="246"/>
      <c r="D1013" s="192">
        <v>775011837449</v>
      </c>
      <c r="E1013" s="193" t="s">
        <v>780</v>
      </c>
      <c r="F1013" s="137" t="s">
        <v>8</v>
      </c>
      <c r="G1013" s="194">
        <v>15</v>
      </c>
      <c r="H1013" s="194">
        <v>12</v>
      </c>
      <c r="I1013" s="137">
        <v>40</v>
      </c>
      <c r="J1013" s="137">
        <v>50</v>
      </c>
      <c r="K1013" s="137">
        <v>30</v>
      </c>
      <c r="L1013" s="183"/>
      <c r="M1013" s="184">
        <f t="shared" ref="M1013:M1015" si="211">575*G1013</f>
        <v>8625</v>
      </c>
      <c r="N1013" s="183"/>
      <c r="O1013" s="183"/>
      <c r="P1013" s="183"/>
      <c r="Q1013" s="183"/>
      <c r="R1013" s="183"/>
      <c r="S1013" s="183"/>
      <c r="T1013" s="7"/>
      <c r="U1013" s="183"/>
      <c r="V1013" s="183"/>
      <c r="W1013" s="244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</row>
    <row r="1014" spans="1:35" ht="17.25">
      <c r="A1014" s="239">
        <v>44490</v>
      </c>
      <c r="B1014" s="177">
        <v>2</v>
      </c>
      <c r="C1014" s="200"/>
      <c r="D1014" s="178">
        <v>775002425005</v>
      </c>
      <c r="E1014" s="178" t="s">
        <v>781</v>
      </c>
      <c r="F1014" s="178" t="s">
        <v>4</v>
      </c>
      <c r="G1014" s="178">
        <v>22</v>
      </c>
      <c r="H1014" s="180">
        <f t="shared" ref="H1014:H1078" si="212">I1014*J1014*K1014/5000</f>
        <v>13.832000000000001</v>
      </c>
      <c r="I1014" s="178">
        <v>52</v>
      </c>
      <c r="J1014" s="178">
        <v>35</v>
      </c>
      <c r="K1014" s="178">
        <v>38</v>
      </c>
      <c r="L1014" s="183"/>
      <c r="M1014" s="184">
        <f t="shared" ref="M1014:M1019" si="213">565*G1014</f>
        <v>12430</v>
      </c>
      <c r="N1014" s="183"/>
      <c r="O1014" s="183"/>
      <c r="P1014" s="183"/>
      <c r="Q1014" s="183"/>
      <c r="R1014" s="183"/>
      <c r="S1014" s="183"/>
      <c r="T1014" s="7"/>
      <c r="U1014" s="183"/>
      <c r="V1014" s="183"/>
      <c r="W1014" s="244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</row>
    <row r="1015" spans="1:35" ht="17.25">
      <c r="A1015" s="239">
        <v>44490</v>
      </c>
      <c r="B1015" s="177">
        <v>3</v>
      </c>
      <c r="C1015" s="247"/>
      <c r="D1015" s="178">
        <v>774984142887</v>
      </c>
      <c r="E1015" s="178" t="s">
        <v>782</v>
      </c>
      <c r="F1015" s="178" t="s">
        <v>4</v>
      </c>
      <c r="G1015" s="178">
        <v>11</v>
      </c>
      <c r="H1015" s="180">
        <f t="shared" si="212"/>
        <v>6.0839999999999996</v>
      </c>
      <c r="I1015" s="178">
        <v>39</v>
      </c>
      <c r="J1015" s="178">
        <v>26</v>
      </c>
      <c r="K1015" s="178">
        <v>30</v>
      </c>
      <c r="L1015" s="183"/>
      <c r="M1015" s="184">
        <f t="shared" si="211"/>
        <v>6325</v>
      </c>
      <c r="N1015" s="183"/>
      <c r="O1015" s="183"/>
      <c r="P1015" s="183"/>
      <c r="Q1015" s="183"/>
      <c r="R1015" s="183"/>
      <c r="S1015" s="183"/>
      <c r="T1015" s="7"/>
      <c r="U1015" s="183"/>
      <c r="V1015" s="183"/>
      <c r="W1015" s="244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</row>
    <row r="1016" spans="1:35" ht="17.25">
      <c r="A1016" s="239">
        <v>44490</v>
      </c>
      <c r="B1016" s="177">
        <v>4</v>
      </c>
      <c r="C1016" s="200"/>
      <c r="D1016" s="178">
        <v>775002191052</v>
      </c>
      <c r="E1016" s="178" t="s">
        <v>783</v>
      </c>
      <c r="F1016" s="178" t="s">
        <v>4</v>
      </c>
      <c r="G1016" s="178">
        <v>22</v>
      </c>
      <c r="H1016" s="180">
        <f t="shared" si="212"/>
        <v>13.832000000000001</v>
      </c>
      <c r="I1016" s="178">
        <v>52</v>
      </c>
      <c r="J1016" s="178">
        <v>35</v>
      </c>
      <c r="K1016" s="178">
        <v>38</v>
      </c>
      <c r="L1016" s="183"/>
      <c r="M1016" s="184">
        <f t="shared" si="213"/>
        <v>12430</v>
      </c>
      <c r="N1016" s="183"/>
      <c r="O1016" s="183"/>
      <c r="P1016" s="183"/>
      <c r="Q1016" s="183"/>
      <c r="R1016" s="183"/>
      <c r="S1016" s="183"/>
      <c r="T1016" s="7"/>
      <c r="U1016" s="183"/>
      <c r="V1016" s="183"/>
      <c r="W1016" s="244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</row>
    <row r="1017" spans="1:35" ht="17.25">
      <c r="A1017" s="239">
        <v>44490</v>
      </c>
      <c r="B1017" s="177">
        <v>5</v>
      </c>
      <c r="C1017" s="247"/>
      <c r="D1017" s="178">
        <v>774984092710</v>
      </c>
      <c r="E1017" s="178" t="s">
        <v>784</v>
      </c>
      <c r="F1017" s="178" t="s">
        <v>4</v>
      </c>
      <c r="G1017" s="178">
        <v>30</v>
      </c>
      <c r="H1017" s="180">
        <f t="shared" si="212"/>
        <v>20.481999999999999</v>
      </c>
      <c r="I1017" s="178">
        <v>38</v>
      </c>
      <c r="J1017" s="178">
        <v>55</v>
      </c>
      <c r="K1017" s="178">
        <v>49</v>
      </c>
      <c r="L1017" s="183"/>
      <c r="M1017" s="184">
        <f t="shared" si="213"/>
        <v>16950</v>
      </c>
      <c r="N1017" s="183"/>
      <c r="O1017" s="183"/>
      <c r="P1017" s="183"/>
      <c r="Q1017" s="183"/>
      <c r="R1017" s="183"/>
      <c r="S1017" s="183"/>
      <c r="T1017" s="7"/>
      <c r="U1017" s="183"/>
      <c r="V1017" s="183"/>
      <c r="W1017" s="244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</row>
    <row r="1018" spans="1:35" ht="17.25">
      <c r="A1018" s="239">
        <v>44490</v>
      </c>
      <c r="B1018" s="177">
        <v>6</v>
      </c>
      <c r="C1018" s="200"/>
      <c r="D1018" s="136">
        <v>774985250759</v>
      </c>
      <c r="E1018" s="136" t="s">
        <v>785</v>
      </c>
      <c r="F1018" s="136" t="s">
        <v>4</v>
      </c>
      <c r="G1018" s="136">
        <v>24</v>
      </c>
      <c r="H1018" s="136"/>
      <c r="I1018" s="178">
        <v>38</v>
      </c>
      <c r="J1018" s="178">
        <v>34</v>
      </c>
      <c r="K1018" s="178">
        <v>52</v>
      </c>
      <c r="L1018" s="183"/>
      <c r="M1018" s="184">
        <f t="shared" si="213"/>
        <v>13560</v>
      </c>
      <c r="N1018" s="183"/>
      <c r="O1018" s="183"/>
      <c r="P1018" s="183"/>
      <c r="Q1018" s="183"/>
      <c r="R1018" s="183"/>
      <c r="S1018" s="183"/>
      <c r="T1018" s="7"/>
      <c r="U1018" s="183"/>
      <c r="V1018" s="183"/>
      <c r="W1018" s="244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</row>
    <row r="1019" spans="1:35" ht="17.25">
      <c r="A1019" s="239">
        <v>44490</v>
      </c>
      <c r="B1019" s="177">
        <v>7</v>
      </c>
      <c r="C1019" s="200"/>
      <c r="D1019" s="178">
        <v>775007196983</v>
      </c>
      <c r="E1019" s="178" t="s">
        <v>786</v>
      </c>
      <c r="F1019" s="178" t="s">
        <v>4</v>
      </c>
      <c r="G1019" s="178">
        <v>26</v>
      </c>
      <c r="H1019" s="180">
        <f t="shared" si="212"/>
        <v>14.848000000000001</v>
      </c>
      <c r="I1019" s="178">
        <v>64</v>
      </c>
      <c r="J1019" s="178">
        <v>40</v>
      </c>
      <c r="K1019" s="178">
        <v>29</v>
      </c>
      <c r="L1019" s="183"/>
      <c r="M1019" s="184">
        <f t="shared" si="213"/>
        <v>14690</v>
      </c>
      <c r="N1019" s="183"/>
      <c r="O1019" s="183"/>
      <c r="P1019" s="183"/>
      <c r="Q1019" s="183"/>
      <c r="R1019" s="183"/>
      <c r="S1019" s="183"/>
      <c r="T1019" s="7"/>
      <c r="U1019" s="183"/>
      <c r="V1019" s="183"/>
      <c r="W1019" s="244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</row>
    <row r="1020" spans="1:35" ht="17.25">
      <c r="A1020" s="239">
        <v>44490</v>
      </c>
      <c r="B1020" s="177">
        <v>8</v>
      </c>
      <c r="C1020" s="247"/>
      <c r="D1020" s="178">
        <v>774984327676</v>
      </c>
      <c r="E1020" s="178" t="s">
        <v>787</v>
      </c>
      <c r="F1020" s="178" t="s">
        <v>4</v>
      </c>
      <c r="G1020" s="178">
        <v>11</v>
      </c>
      <c r="H1020" s="180">
        <f t="shared" si="212"/>
        <v>9.9760000000000009</v>
      </c>
      <c r="I1020" s="178">
        <v>43</v>
      </c>
      <c r="J1020" s="178">
        <v>40</v>
      </c>
      <c r="K1020" s="178">
        <v>29</v>
      </c>
      <c r="L1020" s="183"/>
      <c r="M1020" s="184">
        <f t="shared" ref="M1020:M1023" si="214">575*G1020</f>
        <v>6325</v>
      </c>
      <c r="N1020" s="183"/>
      <c r="O1020" s="183"/>
      <c r="P1020" s="183"/>
      <c r="Q1020" s="183"/>
      <c r="R1020" s="183"/>
      <c r="S1020" s="183"/>
      <c r="T1020" s="7"/>
      <c r="U1020" s="183"/>
      <c r="V1020" s="183"/>
      <c r="W1020" s="244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</row>
    <row r="1021" spans="1:35" ht="17.25">
      <c r="A1021" s="239">
        <v>44490</v>
      </c>
      <c r="B1021" s="177">
        <v>9</v>
      </c>
      <c r="C1021" s="200"/>
      <c r="D1021" s="178">
        <v>774996266722</v>
      </c>
      <c r="E1021" s="178" t="s">
        <v>788</v>
      </c>
      <c r="F1021" s="178" t="s">
        <v>8</v>
      </c>
      <c r="G1021" s="178">
        <v>15</v>
      </c>
      <c r="H1021" s="180">
        <f t="shared" si="212"/>
        <v>11.88</v>
      </c>
      <c r="I1021" s="178">
        <v>55</v>
      </c>
      <c r="J1021" s="178">
        <v>36</v>
      </c>
      <c r="K1021" s="178">
        <v>30</v>
      </c>
      <c r="L1021" s="183"/>
      <c r="M1021" s="184">
        <f t="shared" si="214"/>
        <v>8625</v>
      </c>
      <c r="N1021" s="183"/>
      <c r="O1021" s="183"/>
      <c r="P1021" s="183"/>
      <c r="Q1021" s="183"/>
      <c r="R1021" s="183"/>
      <c r="S1021" s="183"/>
      <c r="T1021" s="7"/>
      <c r="U1021" s="183"/>
      <c r="V1021" s="183"/>
      <c r="W1021" s="244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</row>
    <row r="1022" spans="1:35" ht="17.25">
      <c r="A1022" s="239">
        <v>44490</v>
      </c>
      <c r="B1022" s="177">
        <v>10</v>
      </c>
      <c r="C1022" s="247"/>
      <c r="D1022" s="178">
        <v>774985511598</v>
      </c>
      <c r="E1022" s="178" t="s">
        <v>789</v>
      </c>
      <c r="F1022" s="178" t="s">
        <v>4</v>
      </c>
      <c r="G1022" s="178">
        <v>22</v>
      </c>
      <c r="H1022" s="180">
        <f t="shared" si="212"/>
        <v>21.262799999999999</v>
      </c>
      <c r="I1022" s="178">
        <v>39</v>
      </c>
      <c r="J1022" s="178">
        <v>29</v>
      </c>
      <c r="K1022" s="178">
        <v>94</v>
      </c>
      <c r="L1022" s="183"/>
      <c r="M1022" s="184">
        <f t="shared" ref="M1022:M1039" si="215">565*G1022</f>
        <v>12430</v>
      </c>
      <c r="N1022" s="183"/>
      <c r="O1022" s="183"/>
      <c r="P1022" s="183"/>
      <c r="Q1022" s="183"/>
      <c r="R1022" s="183"/>
      <c r="S1022" s="183"/>
      <c r="T1022" s="7"/>
      <c r="U1022" s="183"/>
      <c r="V1022" s="183"/>
      <c r="W1022" s="244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</row>
    <row r="1023" spans="1:35" ht="17.25">
      <c r="A1023" s="239">
        <v>44490</v>
      </c>
      <c r="B1023" s="177">
        <v>11</v>
      </c>
      <c r="C1023" s="200" t="s">
        <v>15</v>
      </c>
      <c r="D1023" s="178">
        <v>774996249822</v>
      </c>
      <c r="E1023" s="178" t="s">
        <v>790</v>
      </c>
      <c r="F1023" s="178" t="s">
        <v>4</v>
      </c>
      <c r="G1023" s="178">
        <v>13</v>
      </c>
      <c r="H1023" s="180">
        <f t="shared" si="212"/>
        <v>11.7</v>
      </c>
      <c r="I1023" s="178">
        <v>50</v>
      </c>
      <c r="J1023" s="178">
        <v>39</v>
      </c>
      <c r="K1023" s="178">
        <v>30</v>
      </c>
      <c r="L1023" s="183"/>
      <c r="M1023" s="184">
        <f t="shared" si="214"/>
        <v>7475</v>
      </c>
      <c r="N1023" s="183"/>
      <c r="O1023" s="183"/>
      <c r="P1023" s="183"/>
      <c r="Q1023" s="183"/>
      <c r="R1023" s="183"/>
      <c r="S1023" s="183"/>
      <c r="T1023" s="7"/>
      <c r="U1023" s="183"/>
      <c r="V1023" s="183"/>
      <c r="W1023" s="244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</row>
    <row r="1024" spans="1:35" ht="17.25">
      <c r="A1024" s="239"/>
      <c r="B1024" s="177"/>
      <c r="C1024" s="200"/>
      <c r="D1024" s="178"/>
      <c r="E1024" s="178"/>
      <c r="F1024" s="178"/>
      <c r="G1024" s="178"/>
      <c r="H1024" s="180"/>
      <c r="I1024" s="178"/>
      <c r="J1024" s="178"/>
      <c r="K1024" s="178"/>
      <c r="L1024" s="183"/>
      <c r="M1024" s="184">
        <v>500</v>
      </c>
      <c r="N1024" s="183"/>
      <c r="O1024" s="183"/>
      <c r="P1024" s="183"/>
      <c r="Q1024" s="183"/>
      <c r="R1024" s="183"/>
      <c r="S1024" s="183"/>
      <c r="T1024" s="7"/>
      <c r="U1024" s="183"/>
      <c r="V1024" s="183"/>
      <c r="W1024" s="244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</row>
    <row r="1025" spans="1:35" ht="17.25">
      <c r="A1025" s="239">
        <v>44490</v>
      </c>
      <c r="B1025" s="177">
        <v>12</v>
      </c>
      <c r="C1025" s="247"/>
      <c r="D1025" s="178">
        <v>774984379890</v>
      </c>
      <c r="E1025" s="178" t="s">
        <v>791</v>
      </c>
      <c r="F1025" s="178" t="s">
        <v>4</v>
      </c>
      <c r="G1025" s="178">
        <v>22</v>
      </c>
      <c r="H1025" s="180">
        <f t="shared" si="212"/>
        <v>15.2</v>
      </c>
      <c r="I1025" s="178">
        <v>50</v>
      </c>
      <c r="J1025" s="178">
        <v>40</v>
      </c>
      <c r="K1025" s="178">
        <v>38</v>
      </c>
      <c r="L1025" s="183"/>
      <c r="M1025" s="184">
        <f t="shared" si="215"/>
        <v>12430</v>
      </c>
      <c r="N1025" s="183"/>
      <c r="O1025" s="183"/>
      <c r="P1025" s="183"/>
      <c r="Q1025" s="183"/>
      <c r="R1025" s="183"/>
      <c r="S1025" s="183"/>
      <c r="T1025" s="7"/>
      <c r="U1025" s="183"/>
      <c r="V1025" s="183"/>
      <c r="W1025" s="244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</row>
    <row r="1026" spans="1:35" ht="17.25">
      <c r="A1026" s="239">
        <v>44490</v>
      </c>
      <c r="B1026" s="177">
        <v>13</v>
      </c>
      <c r="C1026" s="247"/>
      <c r="D1026" s="178">
        <v>774984713800</v>
      </c>
      <c r="E1026" s="178" t="s">
        <v>792</v>
      </c>
      <c r="F1026" s="178" t="s">
        <v>4</v>
      </c>
      <c r="G1026" s="178">
        <v>23</v>
      </c>
      <c r="H1026" s="180">
        <f t="shared" si="212"/>
        <v>18.48</v>
      </c>
      <c r="I1026" s="178">
        <v>48</v>
      </c>
      <c r="J1026" s="178">
        <v>55</v>
      </c>
      <c r="K1026" s="178">
        <v>35</v>
      </c>
      <c r="L1026" s="183"/>
      <c r="M1026" s="184">
        <f t="shared" si="215"/>
        <v>12995</v>
      </c>
      <c r="N1026" s="183"/>
      <c r="O1026" s="183"/>
      <c r="P1026" s="183"/>
      <c r="Q1026" s="183"/>
      <c r="R1026" s="183"/>
      <c r="S1026" s="183"/>
      <c r="T1026" s="7"/>
      <c r="U1026" s="183"/>
      <c r="V1026" s="183"/>
      <c r="W1026" s="244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</row>
    <row r="1027" spans="1:35" ht="17.25">
      <c r="A1027" s="239">
        <v>44490</v>
      </c>
      <c r="B1027" s="177">
        <v>14</v>
      </c>
      <c r="C1027" s="247"/>
      <c r="D1027" s="178">
        <v>774984271614</v>
      </c>
      <c r="E1027" s="178" t="s">
        <v>793</v>
      </c>
      <c r="F1027" s="178" t="s">
        <v>8</v>
      </c>
      <c r="G1027" s="178">
        <v>16</v>
      </c>
      <c r="H1027" s="180">
        <f t="shared" si="212"/>
        <v>13.468</v>
      </c>
      <c r="I1027" s="178">
        <v>37</v>
      </c>
      <c r="J1027" s="178">
        <v>52</v>
      </c>
      <c r="K1027" s="178">
        <v>35</v>
      </c>
      <c r="L1027" s="183"/>
      <c r="M1027" s="184">
        <f t="shared" ref="M1027" si="216">575*G1027</f>
        <v>9200</v>
      </c>
      <c r="N1027" s="183"/>
      <c r="O1027" s="183"/>
      <c r="P1027" s="183"/>
      <c r="Q1027" s="183"/>
      <c r="R1027" s="183"/>
      <c r="S1027" s="183"/>
      <c r="T1027" s="7"/>
      <c r="U1027" s="183"/>
      <c r="V1027" s="183"/>
      <c r="W1027" s="244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</row>
    <row r="1028" spans="1:35" ht="17.25">
      <c r="A1028" s="239">
        <v>44490</v>
      </c>
      <c r="B1028" s="177">
        <v>15</v>
      </c>
      <c r="C1028" s="200"/>
      <c r="D1028" s="178">
        <v>775007187051</v>
      </c>
      <c r="E1028" s="178" t="s">
        <v>794</v>
      </c>
      <c r="F1028" s="178" t="s">
        <v>4</v>
      </c>
      <c r="G1028" s="178">
        <v>25</v>
      </c>
      <c r="H1028" s="180">
        <f t="shared" si="212"/>
        <v>14.688000000000001</v>
      </c>
      <c r="I1028" s="178">
        <v>34</v>
      </c>
      <c r="J1028" s="178">
        <v>60</v>
      </c>
      <c r="K1028" s="178">
        <v>36</v>
      </c>
      <c r="L1028" s="183"/>
      <c r="M1028" s="184">
        <f t="shared" si="215"/>
        <v>14125</v>
      </c>
      <c r="N1028" s="183"/>
      <c r="O1028" s="183"/>
      <c r="P1028" s="183"/>
      <c r="Q1028" s="183"/>
      <c r="R1028" s="183"/>
      <c r="S1028" s="183"/>
      <c r="T1028" s="7"/>
      <c r="U1028" s="183"/>
      <c r="V1028" s="183"/>
      <c r="W1028" s="244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</row>
    <row r="1029" spans="1:35" ht="17.25">
      <c r="A1029" s="239">
        <v>44490</v>
      </c>
      <c r="B1029" s="177">
        <v>16</v>
      </c>
      <c r="C1029" s="200"/>
      <c r="D1029" s="178">
        <v>775007164738</v>
      </c>
      <c r="E1029" s="178" t="s">
        <v>795</v>
      </c>
      <c r="F1029" s="178" t="s">
        <v>8</v>
      </c>
      <c r="G1029" s="178">
        <v>26</v>
      </c>
      <c r="H1029" s="180">
        <f t="shared" si="212"/>
        <v>17.55</v>
      </c>
      <c r="I1029" s="178">
        <v>50</v>
      </c>
      <c r="J1029" s="178">
        <v>39</v>
      </c>
      <c r="K1029" s="178">
        <v>45</v>
      </c>
      <c r="L1029" s="183"/>
      <c r="M1029" s="184">
        <f t="shared" si="215"/>
        <v>14690</v>
      </c>
      <c r="N1029" s="183"/>
      <c r="O1029" s="183"/>
      <c r="P1029" s="183"/>
      <c r="Q1029" s="183"/>
      <c r="R1029" s="183"/>
      <c r="S1029" s="183"/>
      <c r="T1029" s="7"/>
      <c r="U1029" s="183"/>
      <c r="V1029" s="183"/>
      <c r="W1029" s="244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</row>
    <row r="1030" spans="1:35" ht="17.25">
      <c r="A1030" s="239">
        <v>44490</v>
      </c>
      <c r="B1030" s="177">
        <v>17</v>
      </c>
      <c r="C1030" s="200"/>
      <c r="D1030" s="178">
        <v>775002558536</v>
      </c>
      <c r="E1030" s="178" t="s">
        <v>796</v>
      </c>
      <c r="F1030" s="178" t="s">
        <v>4</v>
      </c>
      <c r="G1030" s="178">
        <v>24</v>
      </c>
      <c r="H1030" s="180">
        <f t="shared" si="212"/>
        <v>19.68</v>
      </c>
      <c r="I1030" s="178">
        <v>60</v>
      </c>
      <c r="J1030" s="178">
        <v>41</v>
      </c>
      <c r="K1030" s="178">
        <v>40</v>
      </c>
      <c r="L1030" s="183"/>
      <c r="M1030" s="184">
        <f t="shared" si="215"/>
        <v>13560</v>
      </c>
      <c r="N1030" s="183"/>
      <c r="O1030" s="183"/>
      <c r="P1030" s="183"/>
      <c r="Q1030" s="183"/>
      <c r="R1030" s="183"/>
      <c r="S1030" s="183"/>
      <c r="T1030" s="7"/>
      <c r="U1030" s="183"/>
      <c r="V1030" s="183"/>
      <c r="W1030" s="244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</row>
    <row r="1031" spans="1:35" ht="17.25">
      <c r="A1031" s="239">
        <v>44490</v>
      </c>
      <c r="B1031" s="177">
        <v>18</v>
      </c>
      <c r="C1031" s="247"/>
      <c r="D1031" s="178">
        <v>774985015177</v>
      </c>
      <c r="E1031" s="178" t="s">
        <v>797</v>
      </c>
      <c r="F1031" s="178" t="s">
        <v>4</v>
      </c>
      <c r="G1031" s="178">
        <v>16</v>
      </c>
      <c r="H1031" s="180">
        <f t="shared" si="212"/>
        <v>14.4</v>
      </c>
      <c r="I1031" s="178">
        <v>60</v>
      </c>
      <c r="J1031" s="178">
        <v>40</v>
      </c>
      <c r="K1031" s="178">
        <v>30</v>
      </c>
      <c r="L1031" s="183"/>
      <c r="M1031" s="184">
        <f t="shared" ref="M1031:M1035" si="217">575*G1031</f>
        <v>9200</v>
      </c>
      <c r="N1031" s="183"/>
      <c r="O1031" s="183"/>
      <c r="P1031" s="183"/>
      <c r="Q1031" s="183"/>
      <c r="R1031" s="183"/>
      <c r="S1031" s="183"/>
      <c r="T1031" s="7"/>
      <c r="U1031" s="183"/>
      <c r="V1031" s="183"/>
      <c r="W1031" s="244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</row>
    <row r="1032" spans="1:35" ht="17.25">
      <c r="A1032" s="239">
        <v>44490</v>
      </c>
      <c r="B1032" s="177">
        <v>19</v>
      </c>
      <c r="C1032" s="200"/>
      <c r="D1032" s="178">
        <v>774996387252</v>
      </c>
      <c r="E1032" s="178" t="s">
        <v>798</v>
      </c>
      <c r="F1032" s="178" t="s">
        <v>4</v>
      </c>
      <c r="G1032" s="178">
        <v>29</v>
      </c>
      <c r="H1032" s="180">
        <f t="shared" si="212"/>
        <v>21.319400000000002</v>
      </c>
      <c r="I1032" s="178">
        <v>67</v>
      </c>
      <c r="J1032" s="178">
        <v>43</v>
      </c>
      <c r="K1032" s="178">
        <v>37</v>
      </c>
      <c r="L1032" s="183"/>
      <c r="M1032" s="184">
        <f t="shared" si="215"/>
        <v>16385</v>
      </c>
      <c r="N1032" s="183"/>
      <c r="O1032" s="183"/>
      <c r="P1032" s="183"/>
      <c r="Q1032" s="183"/>
      <c r="R1032" s="183"/>
      <c r="S1032" s="183"/>
      <c r="T1032" s="7"/>
      <c r="U1032" s="183"/>
      <c r="V1032" s="183"/>
      <c r="W1032" s="244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</row>
    <row r="1033" spans="1:35" ht="17.25">
      <c r="A1033" s="239">
        <v>44490</v>
      </c>
      <c r="B1033" s="177">
        <v>20</v>
      </c>
      <c r="C1033" s="247"/>
      <c r="D1033" s="178">
        <v>774984608635</v>
      </c>
      <c r="E1033" s="178" t="s">
        <v>799</v>
      </c>
      <c r="F1033" s="178" t="s">
        <v>4</v>
      </c>
      <c r="G1033" s="178">
        <v>19</v>
      </c>
      <c r="H1033" s="180">
        <f t="shared" si="212"/>
        <v>14.9292</v>
      </c>
      <c r="I1033" s="178">
        <v>58</v>
      </c>
      <c r="J1033" s="178">
        <v>39</v>
      </c>
      <c r="K1033" s="178">
        <v>33</v>
      </c>
      <c r="L1033" s="183"/>
      <c r="M1033" s="184">
        <f t="shared" si="217"/>
        <v>10925</v>
      </c>
      <c r="N1033" s="183"/>
      <c r="O1033" s="183"/>
      <c r="P1033" s="183"/>
      <c r="Q1033" s="183"/>
      <c r="R1033" s="183"/>
      <c r="S1033" s="183"/>
      <c r="T1033" s="7"/>
      <c r="U1033" s="183"/>
      <c r="V1033" s="183"/>
      <c r="W1033" s="244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</row>
    <row r="1034" spans="1:35" ht="17.25">
      <c r="A1034" s="239">
        <v>44490</v>
      </c>
      <c r="B1034" s="177">
        <v>21</v>
      </c>
      <c r="C1034" s="200"/>
      <c r="D1034" s="178">
        <v>774996295306</v>
      </c>
      <c r="E1034" s="178" t="s">
        <v>800</v>
      </c>
      <c r="F1034" s="178" t="s">
        <v>4</v>
      </c>
      <c r="G1034" s="178">
        <v>26</v>
      </c>
      <c r="H1034" s="180">
        <f t="shared" si="212"/>
        <v>24.794</v>
      </c>
      <c r="I1034" s="178">
        <v>55</v>
      </c>
      <c r="J1034" s="178">
        <v>49</v>
      </c>
      <c r="K1034" s="178">
        <v>46</v>
      </c>
      <c r="L1034" s="183"/>
      <c r="M1034" s="184">
        <f t="shared" si="215"/>
        <v>14690</v>
      </c>
      <c r="N1034" s="183"/>
      <c r="O1034" s="183"/>
      <c r="P1034" s="183"/>
      <c r="Q1034" s="183"/>
      <c r="R1034" s="183"/>
      <c r="S1034" s="183"/>
      <c r="T1034" s="7"/>
      <c r="U1034" s="183"/>
      <c r="V1034" s="183"/>
      <c r="W1034" s="244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</row>
    <row r="1035" spans="1:35" ht="17.25">
      <c r="A1035" s="245">
        <v>44498</v>
      </c>
      <c r="B1035" s="205"/>
      <c r="C1035" s="246"/>
      <c r="D1035" s="192">
        <v>775049829547</v>
      </c>
      <c r="E1035" s="193" t="s">
        <v>801</v>
      </c>
      <c r="F1035" s="137" t="s">
        <v>8</v>
      </c>
      <c r="G1035" s="194">
        <v>18</v>
      </c>
      <c r="H1035" s="194"/>
      <c r="I1035" s="178"/>
      <c r="J1035" s="178"/>
      <c r="K1035" s="178"/>
      <c r="L1035" s="183"/>
      <c r="M1035" s="184">
        <f t="shared" si="217"/>
        <v>10350</v>
      </c>
      <c r="N1035" s="183"/>
      <c r="O1035" s="183"/>
      <c r="P1035" s="183"/>
      <c r="Q1035" s="183"/>
      <c r="R1035" s="183"/>
      <c r="S1035" s="183"/>
      <c r="T1035" s="7"/>
      <c r="U1035" s="183"/>
      <c r="V1035" s="183"/>
      <c r="W1035" s="244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</row>
    <row r="1036" spans="1:35" ht="17.25">
      <c r="A1036" s="239">
        <v>44490</v>
      </c>
      <c r="B1036" s="177">
        <v>23</v>
      </c>
      <c r="C1036" s="200"/>
      <c r="D1036" s="178">
        <v>774996020427</v>
      </c>
      <c r="E1036" s="178" t="s">
        <v>802</v>
      </c>
      <c r="F1036" s="178" t="s">
        <v>4</v>
      </c>
      <c r="G1036" s="178">
        <v>27</v>
      </c>
      <c r="H1036" s="180">
        <f t="shared" si="212"/>
        <v>25.76</v>
      </c>
      <c r="I1036" s="178">
        <v>56</v>
      </c>
      <c r="J1036" s="178">
        <v>50</v>
      </c>
      <c r="K1036" s="178">
        <v>46</v>
      </c>
      <c r="L1036" s="183"/>
      <c r="M1036" s="184">
        <f t="shared" si="215"/>
        <v>15255</v>
      </c>
      <c r="N1036" s="183"/>
      <c r="O1036" s="183"/>
      <c r="P1036" s="183"/>
      <c r="Q1036" s="183"/>
      <c r="R1036" s="183"/>
      <c r="S1036" s="183"/>
      <c r="T1036" s="7"/>
      <c r="U1036" s="183"/>
      <c r="V1036" s="183"/>
      <c r="W1036" s="244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</row>
    <row r="1037" spans="1:35" ht="17.25">
      <c r="A1037" s="239">
        <v>44490</v>
      </c>
      <c r="B1037" s="177">
        <v>24</v>
      </c>
      <c r="C1037" s="200"/>
      <c r="D1037" s="178">
        <v>775007131380</v>
      </c>
      <c r="E1037" s="178" t="s">
        <v>803</v>
      </c>
      <c r="F1037" s="178" t="s">
        <v>4</v>
      </c>
      <c r="G1037" s="178">
        <v>14</v>
      </c>
      <c r="H1037" s="180">
        <f t="shared" si="212"/>
        <v>13.6</v>
      </c>
      <c r="I1037" s="178">
        <v>50</v>
      </c>
      <c r="J1037" s="178">
        <v>40</v>
      </c>
      <c r="K1037" s="178">
        <v>34</v>
      </c>
      <c r="L1037" s="183"/>
      <c r="M1037" s="184">
        <f t="shared" ref="M1037" si="218">575*G1037</f>
        <v>8050</v>
      </c>
      <c r="N1037" s="183"/>
      <c r="O1037" s="183"/>
      <c r="P1037" s="183"/>
      <c r="Q1037" s="183"/>
      <c r="R1037" s="183"/>
      <c r="S1037" s="183"/>
      <c r="T1037" s="7"/>
      <c r="U1037" s="183"/>
      <c r="V1037" s="183"/>
      <c r="W1037" s="244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</row>
    <row r="1038" spans="1:35" ht="17.25">
      <c r="A1038" s="239">
        <v>44490</v>
      </c>
      <c r="B1038" s="177">
        <v>25</v>
      </c>
      <c r="C1038" s="247"/>
      <c r="D1038" s="178">
        <v>774983887484</v>
      </c>
      <c r="E1038" s="178" t="s">
        <v>804</v>
      </c>
      <c r="F1038" s="178" t="s">
        <v>8</v>
      </c>
      <c r="G1038" s="178">
        <v>23</v>
      </c>
      <c r="H1038" s="180">
        <f t="shared" si="212"/>
        <v>22.276800000000001</v>
      </c>
      <c r="I1038" s="178">
        <v>51</v>
      </c>
      <c r="J1038" s="178">
        <v>56</v>
      </c>
      <c r="K1038" s="178">
        <v>39</v>
      </c>
      <c r="L1038" s="183"/>
      <c r="M1038" s="184">
        <f t="shared" si="215"/>
        <v>12995</v>
      </c>
      <c r="N1038" s="183"/>
      <c r="O1038" s="183"/>
      <c r="P1038" s="183"/>
      <c r="Q1038" s="183"/>
      <c r="R1038" s="183"/>
      <c r="S1038" s="183"/>
      <c r="T1038" s="7"/>
      <c r="U1038" s="183"/>
      <c r="V1038" s="183"/>
      <c r="W1038" s="244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</row>
    <row r="1039" spans="1:35" ht="17.25">
      <c r="A1039" s="239">
        <v>44490</v>
      </c>
      <c r="B1039" s="177">
        <v>26</v>
      </c>
      <c r="C1039" s="200"/>
      <c r="D1039" s="178">
        <v>774996436986</v>
      </c>
      <c r="E1039" s="178" t="s">
        <v>805</v>
      </c>
      <c r="F1039" s="178" t="s">
        <v>4</v>
      </c>
      <c r="G1039" s="178">
        <v>24</v>
      </c>
      <c r="H1039" s="180">
        <f t="shared" si="212"/>
        <v>18.204000000000001</v>
      </c>
      <c r="I1039" s="178">
        <v>37</v>
      </c>
      <c r="J1039" s="178">
        <v>41</v>
      </c>
      <c r="K1039" s="178">
        <v>60</v>
      </c>
      <c r="L1039" s="183"/>
      <c r="M1039" s="184">
        <f t="shared" si="215"/>
        <v>13560</v>
      </c>
      <c r="N1039" s="183"/>
      <c r="O1039" s="183"/>
      <c r="P1039" s="183"/>
      <c r="Q1039" s="183"/>
      <c r="R1039" s="183"/>
      <c r="S1039" s="183"/>
      <c r="T1039" s="7"/>
      <c r="U1039" s="183"/>
      <c r="V1039" s="183"/>
      <c r="W1039" s="244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</row>
    <row r="1040" spans="1:35" ht="17.25">
      <c r="A1040" s="239">
        <v>44490</v>
      </c>
      <c r="B1040" s="177">
        <v>27</v>
      </c>
      <c r="C1040" s="200"/>
      <c r="D1040" s="178">
        <v>774996418510</v>
      </c>
      <c r="E1040" s="178" t="s">
        <v>805</v>
      </c>
      <c r="F1040" s="178" t="s">
        <v>4</v>
      </c>
      <c r="G1040" s="178">
        <v>14</v>
      </c>
      <c r="H1040" s="180">
        <f t="shared" si="212"/>
        <v>12.096</v>
      </c>
      <c r="I1040" s="178">
        <v>42</v>
      </c>
      <c r="J1040" s="178">
        <v>32</v>
      </c>
      <c r="K1040" s="178">
        <v>45</v>
      </c>
      <c r="L1040" s="183"/>
      <c r="M1040" s="184">
        <f t="shared" ref="M1040:M1041" si="219">575*G1040</f>
        <v>8050</v>
      </c>
      <c r="N1040" s="183"/>
      <c r="O1040" s="183"/>
      <c r="P1040" s="183"/>
      <c r="Q1040" s="183"/>
      <c r="R1040" s="183"/>
      <c r="S1040" s="183"/>
      <c r="T1040" s="7"/>
      <c r="U1040" s="183"/>
      <c r="V1040" s="183"/>
      <c r="W1040" s="244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</row>
    <row r="1041" spans="1:35" ht="17.25">
      <c r="A1041" s="239">
        <v>44490</v>
      </c>
      <c r="B1041" s="177">
        <v>28</v>
      </c>
      <c r="C1041" s="200"/>
      <c r="D1041" s="178">
        <v>775007120912</v>
      </c>
      <c r="E1041" s="178" t="s">
        <v>806</v>
      </c>
      <c r="F1041" s="178" t="s">
        <v>8</v>
      </c>
      <c r="G1041" s="178">
        <v>14</v>
      </c>
      <c r="H1041" s="180">
        <f t="shared" si="212"/>
        <v>13.888</v>
      </c>
      <c r="I1041" s="178">
        <v>62</v>
      </c>
      <c r="J1041" s="178">
        <v>32</v>
      </c>
      <c r="K1041" s="178">
        <v>35</v>
      </c>
      <c r="L1041" s="183"/>
      <c r="M1041" s="184">
        <f t="shared" si="219"/>
        <v>8050</v>
      </c>
      <c r="N1041" s="183"/>
      <c r="O1041" s="183"/>
      <c r="P1041" s="183"/>
      <c r="Q1041" s="183"/>
      <c r="R1041" s="183"/>
      <c r="S1041" s="183"/>
      <c r="T1041" s="7"/>
      <c r="U1041" s="183"/>
      <c r="V1041" s="183"/>
      <c r="W1041" s="244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</row>
    <row r="1042" spans="1:35" ht="17.25">
      <c r="A1042" s="239">
        <v>44490</v>
      </c>
      <c r="B1042" s="177">
        <v>29</v>
      </c>
      <c r="C1042" s="247"/>
      <c r="D1042" s="178">
        <v>774984220955</v>
      </c>
      <c r="E1042" s="178" t="s">
        <v>807</v>
      </c>
      <c r="F1042" s="178" t="s">
        <v>8</v>
      </c>
      <c r="G1042" s="178">
        <v>26</v>
      </c>
      <c r="H1042" s="180">
        <f t="shared" si="212"/>
        <v>24.9116</v>
      </c>
      <c r="I1042" s="178">
        <v>62</v>
      </c>
      <c r="J1042" s="178">
        <v>41</v>
      </c>
      <c r="K1042" s="178">
        <v>49</v>
      </c>
      <c r="L1042" s="183"/>
      <c r="M1042" s="184">
        <f t="shared" ref="M1042:M1049" si="220">565*G1042</f>
        <v>14690</v>
      </c>
      <c r="N1042" s="183"/>
      <c r="O1042" s="183"/>
      <c r="P1042" s="183"/>
      <c r="Q1042" s="183"/>
      <c r="R1042" s="183"/>
      <c r="S1042" s="183"/>
      <c r="T1042" s="7"/>
      <c r="U1042" s="183"/>
      <c r="V1042" s="183"/>
      <c r="W1042" s="244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</row>
    <row r="1043" spans="1:35" ht="17.25">
      <c r="A1043" s="239">
        <v>44490</v>
      </c>
      <c r="B1043" s="177">
        <v>30</v>
      </c>
      <c r="C1043" s="200"/>
      <c r="D1043" s="178">
        <v>775007227714</v>
      </c>
      <c r="E1043" s="178" t="s">
        <v>808</v>
      </c>
      <c r="F1043" s="178" t="s">
        <v>8</v>
      </c>
      <c r="G1043" s="178">
        <v>26</v>
      </c>
      <c r="H1043" s="180">
        <f t="shared" si="212"/>
        <v>25.44</v>
      </c>
      <c r="I1043" s="178">
        <v>60</v>
      </c>
      <c r="J1043" s="178">
        <v>40</v>
      </c>
      <c r="K1043" s="178">
        <v>53</v>
      </c>
      <c r="L1043" s="183"/>
      <c r="M1043" s="184">
        <f t="shared" si="220"/>
        <v>14690</v>
      </c>
      <c r="N1043" s="183"/>
      <c r="O1043" s="183"/>
      <c r="P1043" s="183"/>
      <c r="Q1043" s="183"/>
      <c r="R1043" s="183"/>
      <c r="S1043" s="183"/>
      <c r="T1043" s="7"/>
      <c r="U1043" s="183"/>
      <c r="V1043" s="183"/>
      <c r="W1043" s="244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</row>
    <row r="1044" spans="1:35" ht="17.25">
      <c r="A1044" s="239">
        <v>44490</v>
      </c>
      <c r="B1044" s="177">
        <v>31</v>
      </c>
      <c r="C1044" s="200"/>
      <c r="D1044" s="178">
        <v>775007191856</v>
      </c>
      <c r="E1044" s="178" t="s">
        <v>809</v>
      </c>
      <c r="F1044" s="178" t="s">
        <v>4</v>
      </c>
      <c r="G1044" s="178">
        <v>11</v>
      </c>
      <c r="H1044" s="180">
        <f t="shared" si="212"/>
        <v>8.2992000000000008</v>
      </c>
      <c r="I1044" s="178">
        <v>28</v>
      </c>
      <c r="J1044" s="178">
        <v>38</v>
      </c>
      <c r="K1044" s="178">
        <v>39</v>
      </c>
      <c r="L1044" s="183"/>
      <c r="M1044" s="184">
        <f t="shared" ref="M1044" si="221">575*G1044</f>
        <v>6325</v>
      </c>
      <c r="N1044" s="183"/>
      <c r="O1044" s="183"/>
      <c r="P1044" s="183"/>
      <c r="Q1044" s="183"/>
      <c r="R1044" s="183"/>
      <c r="S1044" s="183"/>
      <c r="T1044" s="7"/>
      <c r="U1044" s="183"/>
      <c r="V1044" s="183"/>
      <c r="W1044" s="244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</row>
    <row r="1045" spans="1:35" ht="17.25">
      <c r="A1045" s="239">
        <v>44490</v>
      </c>
      <c r="B1045" s="177">
        <v>32</v>
      </c>
      <c r="C1045" s="200"/>
      <c r="D1045" s="178">
        <v>774996576526</v>
      </c>
      <c r="E1045" s="178" t="s">
        <v>810</v>
      </c>
      <c r="F1045" s="178" t="s">
        <v>4</v>
      </c>
      <c r="G1045" s="178">
        <v>25</v>
      </c>
      <c r="H1045" s="180">
        <f t="shared" si="212"/>
        <v>15.435</v>
      </c>
      <c r="I1045" s="178">
        <v>49</v>
      </c>
      <c r="J1045" s="178">
        <v>45</v>
      </c>
      <c r="K1045" s="178">
        <v>35</v>
      </c>
      <c r="L1045" s="183"/>
      <c r="M1045" s="184">
        <f t="shared" si="220"/>
        <v>14125</v>
      </c>
      <c r="N1045" s="183"/>
      <c r="O1045" s="183"/>
      <c r="P1045" s="183"/>
      <c r="Q1045" s="183"/>
      <c r="R1045" s="183"/>
      <c r="S1045" s="183"/>
      <c r="T1045" s="7"/>
      <c r="U1045" s="183"/>
      <c r="V1045" s="183"/>
      <c r="W1045" s="244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</row>
    <row r="1046" spans="1:35" ht="17.25">
      <c r="A1046" s="239">
        <v>44490</v>
      </c>
      <c r="B1046" s="177">
        <v>33</v>
      </c>
      <c r="C1046" s="200"/>
      <c r="D1046" s="178">
        <v>774996591802</v>
      </c>
      <c r="E1046" s="178" t="s">
        <v>810</v>
      </c>
      <c r="F1046" s="178" t="s">
        <v>4</v>
      </c>
      <c r="G1046" s="178">
        <v>27</v>
      </c>
      <c r="H1046" s="180">
        <f t="shared" si="212"/>
        <v>13.832000000000001</v>
      </c>
      <c r="I1046" s="178">
        <v>52</v>
      </c>
      <c r="J1046" s="178">
        <v>38</v>
      </c>
      <c r="K1046" s="178">
        <v>35</v>
      </c>
      <c r="L1046" s="183"/>
      <c r="M1046" s="184">
        <f t="shared" si="220"/>
        <v>15255</v>
      </c>
      <c r="N1046" s="183"/>
      <c r="O1046" s="183"/>
      <c r="P1046" s="183"/>
      <c r="Q1046" s="183"/>
      <c r="R1046" s="183"/>
      <c r="S1046" s="183"/>
      <c r="T1046" s="7"/>
      <c r="U1046" s="183"/>
      <c r="V1046" s="183"/>
      <c r="W1046" s="244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</row>
    <row r="1047" spans="1:35" ht="17.25">
      <c r="A1047" s="239">
        <v>44490</v>
      </c>
      <c r="B1047" s="177">
        <v>34</v>
      </c>
      <c r="C1047" s="200"/>
      <c r="D1047" s="178">
        <v>775002761847</v>
      </c>
      <c r="E1047" s="178" t="s">
        <v>811</v>
      </c>
      <c r="F1047" s="178" t="s">
        <v>4</v>
      </c>
      <c r="G1047" s="178">
        <v>11</v>
      </c>
      <c r="H1047" s="180">
        <f t="shared" si="212"/>
        <v>10.3588</v>
      </c>
      <c r="I1047" s="178">
        <v>47</v>
      </c>
      <c r="J1047" s="178">
        <v>38</v>
      </c>
      <c r="K1047" s="178">
        <v>29</v>
      </c>
      <c r="L1047" s="183"/>
      <c r="M1047" s="184">
        <f t="shared" ref="M1047" si="222">575*G1047</f>
        <v>6325</v>
      </c>
      <c r="N1047" s="183"/>
      <c r="O1047" s="183"/>
      <c r="P1047" s="183"/>
      <c r="Q1047" s="183"/>
      <c r="R1047" s="183"/>
      <c r="S1047" s="183"/>
      <c r="T1047" s="7"/>
      <c r="U1047" s="183"/>
      <c r="V1047" s="183"/>
      <c r="W1047" s="244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</row>
    <row r="1048" spans="1:35" ht="17.25">
      <c r="A1048" s="239">
        <v>44490</v>
      </c>
      <c r="B1048" s="177">
        <v>35</v>
      </c>
      <c r="C1048" s="200"/>
      <c r="D1048" s="178">
        <v>775003303140</v>
      </c>
      <c r="E1048" s="178" t="s">
        <v>812</v>
      </c>
      <c r="F1048" s="178" t="s">
        <v>4</v>
      </c>
      <c r="G1048" s="178">
        <v>27</v>
      </c>
      <c r="H1048" s="180">
        <f t="shared" si="212"/>
        <v>22.1236</v>
      </c>
      <c r="I1048" s="178">
        <v>71</v>
      </c>
      <c r="J1048" s="178">
        <v>38</v>
      </c>
      <c r="K1048" s="178">
        <v>41</v>
      </c>
      <c r="L1048" s="183"/>
      <c r="M1048" s="184">
        <f t="shared" si="220"/>
        <v>15255</v>
      </c>
      <c r="N1048" s="183"/>
      <c r="O1048" s="183"/>
      <c r="P1048" s="183"/>
      <c r="Q1048" s="183"/>
      <c r="R1048" s="183"/>
      <c r="S1048" s="183"/>
      <c r="T1048" s="7"/>
      <c r="U1048" s="183"/>
      <c r="V1048" s="183"/>
      <c r="W1048" s="244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</row>
    <row r="1049" spans="1:35" ht="17.25">
      <c r="A1049" s="239">
        <v>44490</v>
      </c>
      <c r="B1049" s="177">
        <v>36</v>
      </c>
      <c r="C1049" s="200" t="s">
        <v>15</v>
      </c>
      <c r="D1049" s="178">
        <v>775001944317</v>
      </c>
      <c r="E1049" s="178" t="s">
        <v>813</v>
      </c>
      <c r="F1049" s="178" t="s">
        <v>4</v>
      </c>
      <c r="G1049" s="178">
        <v>24</v>
      </c>
      <c r="H1049" s="180">
        <f t="shared" si="212"/>
        <v>21.465599999999998</v>
      </c>
      <c r="I1049" s="178">
        <v>64</v>
      </c>
      <c r="J1049" s="178">
        <v>43</v>
      </c>
      <c r="K1049" s="178">
        <v>39</v>
      </c>
      <c r="L1049" s="183"/>
      <c r="M1049" s="184">
        <f t="shared" si="220"/>
        <v>13560</v>
      </c>
      <c r="N1049" s="183"/>
      <c r="O1049" s="183"/>
      <c r="P1049" s="183"/>
      <c r="Q1049" s="183"/>
      <c r="R1049" s="183"/>
      <c r="S1049" s="183"/>
      <c r="T1049" s="7"/>
      <c r="U1049" s="183"/>
      <c r="V1049" s="183"/>
      <c r="W1049" s="244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</row>
    <row r="1050" spans="1:35" ht="17.25">
      <c r="A1050" s="239"/>
      <c r="B1050" s="177"/>
      <c r="C1050" s="200"/>
      <c r="D1050" s="178"/>
      <c r="E1050" s="178"/>
      <c r="F1050" s="178"/>
      <c r="G1050" s="178"/>
      <c r="H1050" s="180"/>
      <c r="I1050" s="178"/>
      <c r="J1050" s="178"/>
      <c r="K1050" s="178"/>
      <c r="L1050" s="183"/>
      <c r="M1050" s="184">
        <v>500</v>
      </c>
      <c r="N1050" s="183"/>
      <c r="O1050" s="183"/>
      <c r="P1050" s="183"/>
      <c r="Q1050" s="183"/>
      <c r="R1050" s="183"/>
      <c r="S1050" s="183"/>
      <c r="T1050" s="7"/>
      <c r="U1050" s="183"/>
      <c r="V1050" s="183"/>
      <c r="W1050" s="244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</row>
    <row r="1051" spans="1:35" ht="17.25">
      <c r="A1051" s="239">
        <v>44490</v>
      </c>
      <c r="B1051" s="177">
        <v>37</v>
      </c>
      <c r="C1051" s="200"/>
      <c r="D1051" s="178">
        <v>775007222333</v>
      </c>
      <c r="E1051" s="178" t="s">
        <v>814</v>
      </c>
      <c r="F1051" s="178" t="s">
        <v>4</v>
      </c>
      <c r="G1051" s="178">
        <v>11</v>
      </c>
      <c r="H1051" s="180">
        <f t="shared" si="212"/>
        <v>8.3775999999999993</v>
      </c>
      <c r="I1051" s="178">
        <v>68</v>
      </c>
      <c r="J1051" s="178">
        <v>56</v>
      </c>
      <c r="K1051" s="178">
        <v>11</v>
      </c>
      <c r="L1051" s="183"/>
      <c r="M1051" s="184">
        <f t="shared" ref="M1051:M1056" si="223">575*G1051</f>
        <v>6325</v>
      </c>
      <c r="N1051" s="183"/>
      <c r="O1051" s="183"/>
      <c r="P1051" s="183"/>
      <c r="Q1051" s="183"/>
      <c r="R1051" s="183"/>
      <c r="S1051" s="183"/>
      <c r="T1051" s="7"/>
      <c r="U1051" s="183"/>
      <c r="V1051" s="183"/>
      <c r="W1051" s="244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</row>
    <row r="1052" spans="1:35" ht="17.25">
      <c r="A1052" s="239">
        <v>44490</v>
      </c>
      <c r="B1052" s="177">
        <v>38</v>
      </c>
      <c r="C1052" s="200" t="s">
        <v>15</v>
      </c>
      <c r="D1052" s="178">
        <v>775003419120</v>
      </c>
      <c r="E1052" s="178" t="s">
        <v>815</v>
      </c>
      <c r="F1052" s="178" t="s">
        <v>4</v>
      </c>
      <c r="G1052" s="178">
        <v>14</v>
      </c>
      <c r="H1052" s="180">
        <f t="shared" si="212"/>
        <v>12.182399999999999</v>
      </c>
      <c r="I1052" s="178">
        <v>47</v>
      </c>
      <c r="J1052" s="178">
        <v>36</v>
      </c>
      <c r="K1052" s="178">
        <v>36</v>
      </c>
      <c r="L1052" s="183"/>
      <c r="M1052" s="184">
        <f t="shared" si="223"/>
        <v>8050</v>
      </c>
      <c r="N1052" s="183"/>
      <c r="O1052" s="183"/>
      <c r="P1052" s="183"/>
      <c r="Q1052" s="183"/>
      <c r="R1052" s="183"/>
      <c r="S1052" s="183"/>
      <c r="T1052" s="7"/>
      <c r="U1052" s="183"/>
      <c r="V1052" s="183"/>
      <c r="W1052" s="244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</row>
    <row r="1053" spans="1:35" ht="17.25">
      <c r="A1053" s="239"/>
      <c r="B1053" s="177"/>
      <c r="C1053" s="200"/>
      <c r="D1053" s="178"/>
      <c r="E1053" s="178"/>
      <c r="F1053" s="178"/>
      <c r="G1053" s="178"/>
      <c r="H1053" s="180"/>
      <c r="I1053" s="178"/>
      <c r="J1053" s="178"/>
      <c r="K1053" s="178"/>
      <c r="L1053" s="183"/>
      <c r="M1053" s="184">
        <v>500</v>
      </c>
      <c r="N1053" s="183"/>
      <c r="O1053" s="183"/>
      <c r="P1053" s="183"/>
      <c r="Q1053" s="183"/>
      <c r="R1053" s="183"/>
      <c r="S1053" s="183"/>
      <c r="T1053" s="7"/>
      <c r="U1053" s="183"/>
      <c r="V1053" s="183"/>
      <c r="W1053" s="244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</row>
    <row r="1054" spans="1:35" ht="17.25">
      <c r="A1054" s="239">
        <v>44490</v>
      </c>
      <c r="B1054" s="177">
        <v>39</v>
      </c>
      <c r="C1054" s="200"/>
      <c r="D1054" s="178">
        <v>775007139005</v>
      </c>
      <c r="E1054" s="178" t="s">
        <v>62</v>
      </c>
      <c r="F1054" s="178" t="s">
        <v>4</v>
      </c>
      <c r="G1054" s="178">
        <v>11</v>
      </c>
      <c r="H1054" s="180">
        <f t="shared" si="212"/>
        <v>10.264799999999999</v>
      </c>
      <c r="I1054" s="178">
        <v>47</v>
      </c>
      <c r="J1054" s="178">
        <v>39</v>
      </c>
      <c r="K1054" s="178">
        <v>28</v>
      </c>
      <c r="L1054" s="183"/>
      <c r="M1054" s="184">
        <f t="shared" si="223"/>
        <v>6325</v>
      </c>
      <c r="N1054" s="183"/>
      <c r="O1054" s="183"/>
      <c r="P1054" s="183"/>
      <c r="Q1054" s="183"/>
      <c r="R1054" s="183"/>
      <c r="S1054" s="183"/>
      <c r="T1054" s="7"/>
      <c r="U1054" s="183"/>
      <c r="V1054" s="183"/>
      <c r="W1054" s="244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</row>
    <row r="1055" spans="1:35" ht="17.25">
      <c r="A1055" s="239">
        <v>44490</v>
      </c>
      <c r="B1055" s="177">
        <v>40</v>
      </c>
      <c r="C1055" s="247"/>
      <c r="D1055" s="178">
        <v>774983737487</v>
      </c>
      <c r="E1055" s="178" t="s">
        <v>816</v>
      </c>
      <c r="F1055" s="178" t="s">
        <v>4</v>
      </c>
      <c r="G1055" s="178">
        <v>14</v>
      </c>
      <c r="H1055" s="180">
        <f t="shared" si="212"/>
        <v>10.944000000000001</v>
      </c>
      <c r="I1055" s="178">
        <v>48</v>
      </c>
      <c r="J1055" s="178">
        <v>38</v>
      </c>
      <c r="K1055" s="178">
        <v>30</v>
      </c>
      <c r="L1055" s="183"/>
      <c r="M1055" s="184">
        <f t="shared" si="223"/>
        <v>8050</v>
      </c>
      <c r="N1055" s="183"/>
      <c r="O1055" s="183"/>
      <c r="P1055" s="183"/>
      <c r="Q1055" s="183"/>
      <c r="R1055" s="183"/>
      <c r="S1055" s="183"/>
      <c r="T1055" s="7"/>
      <c r="U1055" s="183"/>
      <c r="V1055" s="183"/>
      <c r="W1055" s="244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</row>
    <row r="1056" spans="1:35" ht="17.25">
      <c r="A1056" s="239">
        <v>44490</v>
      </c>
      <c r="B1056" s="177">
        <v>41</v>
      </c>
      <c r="C1056" s="200"/>
      <c r="D1056" s="178">
        <v>774996863605</v>
      </c>
      <c r="E1056" s="178" t="s">
        <v>817</v>
      </c>
      <c r="F1056" s="178" t="s">
        <v>4</v>
      </c>
      <c r="G1056" s="178">
        <v>13</v>
      </c>
      <c r="H1056" s="180">
        <f t="shared" si="212"/>
        <v>10.7712</v>
      </c>
      <c r="I1056" s="178">
        <v>48</v>
      </c>
      <c r="J1056" s="178">
        <v>33</v>
      </c>
      <c r="K1056" s="178">
        <v>34</v>
      </c>
      <c r="L1056" s="183"/>
      <c r="M1056" s="184">
        <f t="shared" si="223"/>
        <v>7475</v>
      </c>
      <c r="N1056" s="183"/>
      <c r="O1056" s="183"/>
      <c r="P1056" s="183"/>
      <c r="Q1056" s="183"/>
      <c r="R1056" s="183"/>
      <c r="S1056" s="183"/>
      <c r="T1056" s="7"/>
      <c r="U1056" s="183"/>
      <c r="V1056" s="183"/>
      <c r="W1056" s="244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</row>
    <row r="1057" spans="1:35" ht="17.25">
      <c r="A1057" s="239">
        <v>44490</v>
      </c>
      <c r="B1057" s="177">
        <v>42</v>
      </c>
      <c r="C1057" s="200"/>
      <c r="D1057" s="178">
        <v>774996831334</v>
      </c>
      <c r="E1057" s="178" t="s">
        <v>818</v>
      </c>
      <c r="F1057" s="178" t="s">
        <v>4</v>
      </c>
      <c r="G1057" s="178">
        <v>7</v>
      </c>
      <c r="H1057" s="180">
        <f t="shared" si="212"/>
        <v>6.4349999999999996</v>
      </c>
      <c r="I1057" s="178">
        <v>33</v>
      </c>
      <c r="J1057" s="178">
        <v>39</v>
      </c>
      <c r="K1057" s="178">
        <v>25</v>
      </c>
      <c r="L1057" s="183"/>
      <c r="M1057" s="184">
        <f>610*G1057</f>
        <v>4270</v>
      </c>
      <c r="N1057" s="183"/>
      <c r="O1057" s="183"/>
      <c r="P1057" s="183"/>
      <c r="Q1057" s="183"/>
      <c r="R1057" s="183"/>
      <c r="S1057" s="183"/>
      <c r="T1057" s="7"/>
      <c r="U1057" s="183"/>
      <c r="V1057" s="183"/>
      <c r="W1057" s="244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</row>
    <row r="1058" spans="1:35" ht="17.25">
      <c r="A1058" s="239">
        <v>44490</v>
      </c>
      <c r="B1058" s="177">
        <v>43</v>
      </c>
      <c r="C1058" s="200"/>
      <c r="D1058" s="178">
        <v>774996962895</v>
      </c>
      <c r="E1058" s="178" t="s">
        <v>819</v>
      </c>
      <c r="F1058" s="178" t="s">
        <v>4</v>
      </c>
      <c r="G1058" s="178">
        <v>21</v>
      </c>
      <c r="H1058" s="180">
        <f t="shared" si="212"/>
        <v>19.4618</v>
      </c>
      <c r="I1058" s="178">
        <v>43</v>
      </c>
      <c r="J1058" s="178">
        <v>73</v>
      </c>
      <c r="K1058" s="178">
        <v>31</v>
      </c>
      <c r="L1058" s="183"/>
      <c r="M1058" s="184">
        <f t="shared" ref="M1058:M1069" si="224">565*G1058</f>
        <v>11865</v>
      </c>
      <c r="N1058" s="183"/>
      <c r="O1058" s="183"/>
      <c r="P1058" s="183"/>
      <c r="Q1058" s="183"/>
      <c r="R1058" s="183"/>
      <c r="S1058" s="183"/>
      <c r="T1058" s="7"/>
      <c r="U1058" s="183"/>
      <c r="V1058" s="183"/>
      <c r="W1058" s="244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</row>
    <row r="1059" spans="1:35" ht="17.25">
      <c r="A1059" s="239">
        <v>44490</v>
      </c>
      <c r="B1059" s="177">
        <v>44</v>
      </c>
      <c r="C1059" s="200"/>
      <c r="D1059" s="178">
        <v>774996776326</v>
      </c>
      <c r="E1059" s="178" t="s">
        <v>820</v>
      </c>
      <c r="F1059" s="178" t="s">
        <v>4</v>
      </c>
      <c r="G1059" s="178">
        <v>11</v>
      </c>
      <c r="H1059" s="180">
        <f t="shared" si="212"/>
        <v>9.6511999999999993</v>
      </c>
      <c r="I1059" s="178">
        <v>52</v>
      </c>
      <c r="J1059" s="178">
        <v>32</v>
      </c>
      <c r="K1059" s="178">
        <v>29</v>
      </c>
      <c r="L1059" s="183"/>
      <c r="M1059" s="184">
        <f t="shared" ref="M1059" si="225">575*G1059</f>
        <v>6325</v>
      </c>
      <c r="N1059" s="183"/>
      <c r="O1059" s="183"/>
      <c r="P1059" s="183"/>
      <c r="Q1059" s="183"/>
      <c r="R1059" s="183"/>
      <c r="S1059" s="183"/>
      <c r="T1059" s="7"/>
      <c r="U1059" s="183"/>
      <c r="V1059" s="183"/>
      <c r="W1059" s="244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</row>
    <row r="1060" spans="1:35" ht="17.25">
      <c r="A1060" s="239">
        <v>44490</v>
      </c>
      <c r="B1060" s="177">
        <v>45</v>
      </c>
      <c r="C1060" s="200"/>
      <c r="D1060" s="178">
        <v>774996687651</v>
      </c>
      <c r="E1060" s="178" t="s">
        <v>821</v>
      </c>
      <c r="F1060" s="178" t="s">
        <v>4</v>
      </c>
      <c r="G1060" s="178">
        <v>28</v>
      </c>
      <c r="H1060" s="180">
        <f t="shared" si="212"/>
        <v>17.327999999999999</v>
      </c>
      <c r="I1060" s="178">
        <v>40</v>
      </c>
      <c r="J1060" s="178">
        <v>57</v>
      </c>
      <c r="K1060" s="178">
        <v>38</v>
      </c>
      <c r="L1060" s="183"/>
      <c r="M1060" s="184">
        <f t="shared" si="224"/>
        <v>15820</v>
      </c>
      <c r="N1060" s="183"/>
      <c r="O1060" s="183"/>
      <c r="P1060" s="183"/>
      <c r="Q1060" s="183"/>
      <c r="R1060" s="183"/>
      <c r="S1060" s="183"/>
      <c r="T1060" s="7"/>
      <c r="U1060" s="183"/>
      <c r="V1060" s="183"/>
      <c r="W1060" s="244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</row>
    <row r="1061" spans="1:35" ht="17.25">
      <c r="A1061" s="239">
        <v>44490</v>
      </c>
      <c r="B1061" s="177">
        <v>46</v>
      </c>
      <c r="C1061" s="200"/>
      <c r="D1061" s="178">
        <v>775007095274</v>
      </c>
      <c r="E1061" s="178" t="s">
        <v>822</v>
      </c>
      <c r="F1061" s="178" t="s">
        <v>4</v>
      </c>
      <c r="G1061" s="178">
        <v>25</v>
      </c>
      <c r="H1061" s="180">
        <f t="shared" si="212"/>
        <v>10.3896</v>
      </c>
      <c r="I1061" s="178">
        <v>37</v>
      </c>
      <c r="J1061" s="178">
        <v>39</v>
      </c>
      <c r="K1061" s="178">
        <v>36</v>
      </c>
      <c r="L1061" s="183"/>
      <c r="M1061" s="184">
        <f t="shared" si="224"/>
        <v>14125</v>
      </c>
      <c r="N1061" s="183"/>
      <c r="O1061" s="183"/>
      <c r="P1061" s="183"/>
      <c r="Q1061" s="183"/>
      <c r="R1061" s="183"/>
      <c r="S1061" s="183"/>
      <c r="T1061" s="7"/>
      <c r="U1061" s="183"/>
      <c r="V1061" s="183"/>
      <c r="W1061" s="244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</row>
    <row r="1062" spans="1:35" ht="17.25">
      <c r="A1062" s="239">
        <v>44490</v>
      </c>
      <c r="B1062" s="177">
        <v>47</v>
      </c>
      <c r="C1062" s="200"/>
      <c r="D1062" s="178">
        <v>774996659880</v>
      </c>
      <c r="E1062" s="178" t="s">
        <v>823</v>
      </c>
      <c r="F1062" s="178" t="s">
        <v>4</v>
      </c>
      <c r="G1062" s="178">
        <v>23</v>
      </c>
      <c r="H1062" s="180">
        <f t="shared" si="212"/>
        <v>18.815999999999999</v>
      </c>
      <c r="I1062" s="178">
        <v>56</v>
      </c>
      <c r="J1062" s="178">
        <v>40</v>
      </c>
      <c r="K1062" s="178">
        <v>42</v>
      </c>
      <c r="L1062" s="183"/>
      <c r="M1062" s="184">
        <f t="shared" si="224"/>
        <v>12995</v>
      </c>
      <c r="N1062" s="183"/>
      <c r="O1062" s="183"/>
      <c r="P1062" s="183"/>
      <c r="Q1062" s="183"/>
      <c r="R1062" s="183"/>
      <c r="S1062" s="183"/>
      <c r="T1062" s="7"/>
      <c r="U1062" s="183"/>
      <c r="V1062" s="183"/>
      <c r="W1062" s="244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</row>
    <row r="1063" spans="1:35" ht="17.25">
      <c r="A1063" s="239">
        <v>44490</v>
      </c>
      <c r="B1063" s="177">
        <v>48</v>
      </c>
      <c r="C1063" s="200"/>
      <c r="D1063" s="178">
        <v>774996634923</v>
      </c>
      <c r="E1063" s="178" t="s">
        <v>824</v>
      </c>
      <c r="F1063" s="178" t="s">
        <v>4</v>
      </c>
      <c r="G1063" s="178">
        <v>16</v>
      </c>
      <c r="H1063" s="180">
        <f t="shared" si="212"/>
        <v>12</v>
      </c>
      <c r="I1063" s="178">
        <v>50</v>
      </c>
      <c r="J1063" s="178">
        <v>40</v>
      </c>
      <c r="K1063" s="178">
        <v>30</v>
      </c>
      <c r="L1063" s="183"/>
      <c r="M1063" s="184">
        <f t="shared" ref="M1063" si="226">575*G1063</f>
        <v>9200</v>
      </c>
      <c r="N1063" s="183"/>
      <c r="O1063" s="183"/>
      <c r="P1063" s="183"/>
      <c r="Q1063" s="183"/>
      <c r="R1063" s="183"/>
      <c r="S1063" s="183"/>
      <c r="T1063" s="7"/>
      <c r="U1063" s="183"/>
      <c r="V1063" s="183"/>
      <c r="W1063" s="244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</row>
    <row r="1064" spans="1:35" ht="17.25">
      <c r="A1064" s="239">
        <v>44490</v>
      </c>
      <c r="B1064" s="177">
        <v>49</v>
      </c>
      <c r="C1064" s="200"/>
      <c r="D1064" s="178">
        <v>775007212229</v>
      </c>
      <c r="E1064" s="178" t="s">
        <v>825</v>
      </c>
      <c r="F1064" s="178" t="s">
        <v>4</v>
      </c>
      <c r="G1064" s="178">
        <v>24</v>
      </c>
      <c r="H1064" s="180" t="s">
        <v>826</v>
      </c>
      <c r="I1064" s="178">
        <f t="shared" ref="I1064" si="227">J1064*K1064*L1064/5000</f>
        <v>0</v>
      </c>
      <c r="J1064" s="178">
        <v>57</v>
      </c>
      <c r="K1064" s="178">
        <v>40</v>
      </c>
      <c r="L1064" s="183"/>
      <c r="M1064" s="184">
        <f t="shared" si="224"/>
        <v>13560</v>
      </c>
      <c r="N1064" s="183"/>
      <c r="O1064" s="183"/>
      <c r="P1064" s="183"/>
      <c r="Q1064" s="183"/>
      <c r="R1064" s="183"/>
      <c r="S1064" s="183"/>
      <c r="T1064" s="7"/>
      <c r="U1064" s="183"/>
      <c r="V1064" s="183"/>
      <c r="W1064" s="244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</row>
    <row r="1065" spans="1:35" ht="17.25">
      <c r="A1065" s="239">
        <v>44490</v>
      </c>
      <c r="B1065" s="177">
        <v>50</v>
      </c>
      <c r="C1065" s="200"/>
      <c r="D1065" s="178">
        <v>775002942516</v>
      </c>
      <c r="E1065" s="178" t="s">
        <v>827</v>
      </c>
      <c r="F1065" s="178" t="s">
        <v>8</v>
      </c>
      <c r="G1065" s="178">
        <v>26</v>
      </c>
      <c r="H1065" s="180">
        <f t="shared" si="212"/>
        <v>21.6</v>
      </c>
      <c r="I1065" s="178">
        <v>54</v>
      </c>
      <c r="J1065" s="178">
        <v>50</v>
      </c>
      <c r="K1065" s="178">
        <v>40</v>
      </c>
      <c r="L1065" s="183"/>
      <c r="M1065" s="184">
        <f t="shared" si="224"/>
        <v>14690</v>
      </c>
      <c r="N1065" s="183"/>
      <c r="O1065" s="183"/>
      <c r="P1065" s="183"/>
      <c r="Q1065" s="183"/>
      <c r="R1065" s="183"/>
      <c r="S1065" s="183"/>
      <c r="T1065" s="7"/>
      <c r="U1065" s="183"/>
      <c r="V1065" s="183"/>
      <c r="W1065" s="244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</row>
    <row r="1066" spans="1:35" ht="17.25">
      <c r="A1066" s="239">
        <v>44490</v>
      </c>
      <c r="B1066" s="177">
        <v>51</v>
      </c>
      <c r="C1066" s="200"/>
      <c r="D1066" s="178">
        <v>774996613524</v>
      </c>
      <c r="E1066" s="178" t="s">
        <v>828</v>
      </c>
      <c r="F1066" s="178" t="s">
        <v>4</v>
      </c>
      <c r="G1066" s="178">
        <v>24</v>
      </c>
      <c r="H1066" s="180">
        <f t="shared" si="212"/>
        <v>17.327999999999999</v>
      </c>
      <c r="I1066" s="178">
        <v>57</v>
      </c>
      <c r="J1066" s="178">
        <v>40</v>
      </c>
      <c r="K1066" s="178">
        <v>38</v>
      </c>
      <c r="L1066" s="183"/>
      <c r="M1066" s="184">
        <f t="shared" si="224"/>
        <v>13560</v>
      </c>
      <c r="N1066" s="183"/>
      <c r="O1066" s="183"/>
      <c r="P1066" s="183"/>
      <c r="Q1066" s="183"/>
      <c r="R1066" s="183"/>
      <c r="S1066" s="183"/>
      <c r="T1066" s="7"/>
      <c r="U1066" s="183"/>
      <c r="V1066" s="183"/>
      <c r="W1066" s="244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</row>
    <row r="1067" spans="1:35" ht="17.25">
      <c r="A1067" s="239">
        <v>44490</v>
      </c>
      <c r="B1067" s="177">
        <v>52</v>
      </c>
      <c r="C1067" s="200"/>
      <c r="D1067" s="178">
        <v>775007101549</v>
      </c>
      <c r="E1067" s="178" t="s">
        <v>822</v>
      </c>
      <c r="F1067" s="178" t="s">
        <v>4</v>
      </c>
      <c r="G1067" s="178">
        <v>25</v>
      </c>
      <c r="H1067" s="180">
        <f t="shared" si="212"/>
        <v>11.552</v>
      </c>
      <c r="I1067" s="178">
        <v>38</v>
      </c>
      <c r="J1067" s="178">
        <v>38</v>
      </c>
      <c r="K1067" s="178">
        <v>40</v>
      </c>
      <c r="L1067" s="183"/>
      <c r="M1067" s="184">
        <f t="shared" si="224"/>
        <v>14125</v>
      </c>
      <c r="N1067" s="183"/>
      <c r="O1067" s="183"/>
      <c r="P1067" s="183"/>
      <c r="Q1067" s="183"/>
      <c r="R1067" s="183"/>
      <c r="S1067" s="183"/>
      <c r="T1067" s="7"/>
      <c r="U1067" s="183"/>
      <c r="V1067" s="183"/>
      <c r="W1067" s="244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</row>
    <row r="1068" spans="1:35" ht="17.25">
      <c r="A1068" s="239">
        <v>44490</v>
      </c>
      <c r="B1068" s="177">
        <v>53</v>
      </c>
      <c r="C1068" s="200"/>
      <c r="D1068" s="178">
        <v>775007145250</v>
      </c>
      <c r="E1068" s="178" t="s">
        <v>245</v>
      </c>
      <c r="F1068" s="178" t="s">
        <v>4</v>
      </c>
      <c r="G1068" s="178">
        <v>20</v>
      </c>
      <c r="H1068" s="180">
        <f t="shared" si="212"/>
        <v>19.536000000000001</v>
      </c>
      <c r="I1068" s="178">
        <v>44</v>
      </c>
      <c r="J1068" s="178">
        <v>60</v>
      </c>
      <c r="K1068" s="178">
        <v>37</v>
      </c>
      <c r="L1068" s="183"/>
      <c r="M1068" s="184">
        <f t="shared" ref="M1068:M1076" si="228">575*G1068</f>
        <v>11500</v>
      </c>
      <c r="N1068" s="183"/>
      <c r="O1068" s="183"/>
      <c r="P1068" s="183"/>
      <c r="Q1068" s="183"/>
      <c r="R1068" s="183"/>
      <c r="S1068" s="183"/>
      <c r="T1068" s="7"/>
      <c r="U1068" s="183"/>
      <c r="V1068" s="183"/>
      <c r="W1068" s="244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</row>
    <row r="1069" spans="1:35" ht="17.25">
      <c r="A1069" s="239">
        <v>44490</v>
      </c>
      <c r="B1069" s="177">
        <v>54</v>
      </c>
      <c r="C1069" s="200"/>
      <c r="D1069" s="178">
        <v>775007182200</v>
      </c>
      <c r="E1069" s="178" t="s">
        <v>829</v>
      </c>
      <c r="F1069" s="178" t="s">
        <v>8</v>
      </c>
      <c r="G1069" s="178">
        <v>33</v>
      </c>
      <c r="H1069" s="180">
        <f t="shared" si="212"/>
        <v>25.872</v>
      </c>
      <c r="I1069" s="178">
        <v>42</v>
      </c>
      <c r="J1069" s="178">
        <v>56</v>
      </c>
      <c r="K1069" s="178">
        <v>55</v>
      </c>
      <c r="L1069" s="183"/>
      <c r="M1069" s="184">
        <f t="shared" si="224"/>
        <v>18645</v>
      </c>
      <c r="N1069" s="183"/>
      <c r="O1069" s="183"/>
      <c r="P1069" s="183"/>
      <c r="Q1069" s="183"/>
      <c r="R1069" s="183"/>
      <c r="S1069" s="183"/>
      <c r="T1069" s="7"/>
      <c r="U1069" s="183"/>
      <c r="V1069" s="183"/>
      <c r="W1069" s="244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</row>
    <row r="1070" spans="1:35" ht="17.25">
      <c r="A1070" s="239">
        <v>44490</v>
      </c>
      <c r="B1070" s="177">
        <v>55</v>
      </c>
      <c r="C1070" s="200"/>
      <c r="D1070" s="178">
        <v>775003180382</v>
      </c>
      <c r="E1070" s="178" t="s">
        <v>830</v>
      </c>
      <c r="F1070" s="178" t="s">
        <v>4</v>
      </c>
      <c r="G1070" s="178">
        <v>20</v>
      </c>
      <c r="H1070" s="180">
        <f t="shared" si="212"/>
        <v>19.52</v>
      </c>
      <c r="I1070" s="178">
        <v>61</v>
      </c>
      <c r="J1070" s="178">
        <v>40</v>
      </c>
      <c r="K1070" s="178">
        <v>40</v>
      </c>
      <c r="L1070" s="183"/>
      <c r="M1070" s="184">
        <f t="shared" si="228"/>
        <v>11500</v>
      </c>
      <c r="N1070" s="183"/>
      <c r="O1070" s="183"/>
      <c r="P1070" s="183"/>
      <c r="Q1070" s="183"/>
      <c r="R1070" s="183"/>
      <c r="S1070" s="183"/>
      <c r="T1070" s="7"/>
      <c r="U1070" s="183"/>
      <c r="V1070" s="183"/>
      <c r="W1070" s="244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</row>
    <row r="1071" spans="1:35" ht="17.25">
      <c r="A1071" s="239">
        <v>44490</v>
      </c>
      <c r="B1071" s="177">
        <v>56</v>
      </c>
      <c r="C1071" s="200"/>
      <c r="D1071" s="178">
        <v>775007201243</v>
      </c>
      <c r="E1071" s="178" t="s">
        <v>830</v>
      </c>
      <c r="F1071" s="178" t="s">
        <v>4</v>
      </c>
      <c r="G1071" s="178">
        <v>15</v>
      </c>
      <c r="H1071" s="180">
        <f t="shared" si="212"/>
        <v>14.0624</v>
      </c>
      <c r="I1071" s="178">
        <v>47</v>
      </c>
      <c r="J1071" s="178">
        <v>44</v>
      </c>
      <c r="K1071" s="178">
        <v>34</v>
      </c>
      <c r="L1071" s="183"/>
      <c r="M1071" s="184">
        <f t="shared" si="228"/>
        <v>8625</v>
      </c>
      <c r="N1071" s="183"/>
      <c r="O1071" s="183"/>
      <c r="P1071" s="183"/>
      <c r="Q1071" s="183"/>
      <c r="R1071" s="183"/>
      <c r="S1071" s="183"/>
      <c r="T1071" s="7"/>
      <c r="U1071" s="183"/>
      <c r="V1071" s="183"/>
      <c r="W1071" s="244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</row>
    <row r="1072" spans="1:35" ht="17.25">
      <c r="A1072" s="239">
        <v>44490</v>
      </c>
      <c r="B1072" s="177">
        <v>57</v>
      </c>
      <c r="C1072" s="247"/>
      <c r="D1072" s="178">
        <v>774985364471</v>
      </c>
      <c r="E1072" s="178" t="s">
        <v>831</v>
      </c>
      <c r="F1072" s="178" t="s">
        <v>8</v>
      </c>
      <c r="G1072" s="178">
        <v>17</v>
      </c>
      <c r="H1072" s="180">
        <f t="shared" si="212"/>
        <v>13.32</v>
      </c>
      <c r="I1072" s="178">
        <v>37</v>
      </c>
      <c r="J1072" s="178">
        <v>50</v>
      </c>
      <c r="K1072" s="178">
        <v>36</v>
      </c>
      <c r="L1072" s="183"/>
      <c r="M1072" s="184">
        <f t="shared" si="228"/>
        <v>9775</v>
      </c>
      <c r="N1072" s="183"/>
      <c r="O1072" s="183"/>
      <c r="P1072" s="183"/>
      <c r="Q1072" s="183"/>
      <c r="R1072" s="183"/>
      <c r="S1072" s="183"/>
      <c r="T1072" s="7"/>
      <c r="U1072" s="183"/>
      <c r="V1072" s="183"/>
      <c r="W1072" s="244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</row>
    <row r="1073" spans="1:35" ht="17.25">
      <c r="A1073" s="239">
        <v>44490</v>
      </c>
      <c r="B1073" s="177">
        <v>58</v>
      </c>
      <c r="C1073" s="200"/>
      <c r="D1073" s="178">
        <v>774996472425</v>
      </c>
      <c r="E1073" s="178" t="s">
        <v>832</v>
      </c>
      <c r="F1073" s="178" t="s">
        <v>4</v>
      </c>
      <c r="G1073" s="178">
        <v>24</v>
      </c>
      <c r="H1073" s="180">
        <f t="shared" si="212"/>
        <v>18.699200000000001</v>
      </c>
      <c r="I1073" s="178">
        <v>62</v>
      </c>
      <c r="J1073" s="178">
        <v>58</v>
      </c>
      <c r="K1073" s="178">
        <v>26</v>
      </c>
      <c r="L1073" s="183"/>
      <c r="M1073" s="184">
        <f t="shared" ref="M1073:M1078" si="229">565*G1073</f>
        <v>13560</v>
      </c>
      <c r="N1073" s="183"/>
      <c r="O1073" s="183"/>
      <c r="P1073" s="183"/>
      <c r="Q1073" s="183"/>
      <c r="R1073" s="183"/>
      <c r="S1073" s="183"/>
      <c r="T1073" s="7"/>
      <c r="U1073" s="183"/>
      <c r="V1073" s="183"/>
      <c r="W1073" s="244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</row>
    <row r="1074" spans="1:35" ht="17.25">
      <c r="A1074" s="239">
        <v>44490</v>
      </c>
      <c r="B1074" s="177">
        <v>59</v>
      </c>
      <c r="C1074" s="247"/>
      <c r="D1074" s="178">
        <v>774983986296</v>
      </c>
      <c r="E1074" s="178" t="s">
        <v>833</v>
      </c>
      <c r="F1074" s="178" t="s">
        <v>8</v>
      </c>
      <c r="G1074" s="178">
        <v>18</v>
      </c>
      <c r="H1074" s="180">
        <f t="shared" si="212"/>
        <v>17.908000000000001</v>
      </c>
      <c r="I1074" s="178">
        <v>44</v>
      </c>
      <c r="J1074" s="178">
        <v>55</v>
      </c>
      <c r="K1074" s="178">
        <v>37</v>
      </c>
      <c r="L1074" s="183"/>
      <c r="M1074" s="184">
        <f t="shared" si="228"/>
        <v>10350</v>
      </c>
      <c r="N1074" s="183"/>
      <c r="O1074" s="183"/>
      <c r="P1074" s="183"/>
      <c r="Q1074" s="183"/>
      <c r="R1074" s="183"/>
      <c r="S1074" s="183"/>
      <c r="T1074" s="7"/>
      <c r="U1074" s="183"/>
      <c r="V1074" s="183"/>
      <c r="W1074" s="244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</row>
    <row r="1075" spans="1:35" ht="17.25">
      <c r="A1075" s="239">
        <v>44490</v>
      </c>
      <c r="B1075" s="177">
        <v>60</v>
      </c>
      <c r="C1075" s="200"/>
      <c r="D1075" s="178">
        <v>775007153009</v>
      </c>
      <c r="E1075" s="178" t="s">
        <v>834</v>
      </c>
      <c r="F1075" s="178" t="s">
        <v>4</v>
      </c>
      <c r="G1075" s="178">
        <v>21</v>
      </c>
      <c r="H1075" s="180">
        <f t="shared" si="212"/>
        <v>14.04</v>
      </c>
      <c r="I1075" s="178">
        <v>39</v>
      </c>
      <c r="J1075" s="178">
        <v>45</v>
      </c>
      <c r="K1075" s="178">
        <v>40</v>
      </c>
      <c r="L1075" s="183"/>
      <c r="M1075" s="184">
        <f t="shared" si="229"/>
        <v>11865</v>
      </c>
      <c r="N1075" s="183"/>
      <c r="O1075" s="183"/>
      <c r="P1075" s="183"/>
      <c r="Q1075" s="183"/>
      <c r="R1075" s="183"/>
      <c r="S1075" s="183"/>
      <c r="T1075" s="7"/>
      <c r="U1075" s="183"/>
      <c r="V1075" s="183"/>
      <c r="W1075" s="244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</row>
    <row r="1076" spans="1:35" ht="17.25">
      <c r="A1076" s="239">
        <v>44490</v>
      </c>
      <c r="B1076" s="177">
        <v>61</v>
      </c>
      <c r="C1076" s="200"/>
      <c r="D1076" s="178">
        <v>774997543038</v>
      </c>
      <c r="E1076" s="178" t="s">
        <v>835</v>
      </c>
      <c r="F1076" s="178" t="s">
        <v>8</v>
      </c>
      <c r="G1076" s="178">
        <v>15</v>
      </c>
      <c r="H1076" s="180">
        <f t="shared" si="212"/>
        <v>5.9432</v>
      </c>
      <c r="I1076" s="178">
        <v>19</v>
      </c>
      <c r="J1076" s="178">
        <v>46</v>
      </c>
      <c r="K1076" s="178">
        <v>34</v>
      </c>
      <c r="L1076" s="183"/>
      <c r="M1076" s="184">
        <f t="shared" si="228"/>
        <v>8625</v>
      </c>
      <c r="N1076" s="183"/>
      <c r="O1076" s="183"/>
      <c r="P1076" s="183"/>
      <c r="Q1076" s="183"/>
      <c r="R1076" s="183"/>
      <c r="S1076" s="183"/>
      <c r="T1076" s="7"/>
      <c r="U1076" s="183"/>
      <c r="V1076" s="183"/>
      <c r="W1076" s="244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</row>
    <row r="1077" spans="1:35" ht="17.25">
      <c r="A1077" s="239">
        <v>44490</v>
      </c>
      <c r="B1077" s="177">
        <v>62</v>
      </c>
      <c r="C1077" s="200"/>
      <c r="D1077" s="178">
        <v>775000560809</v>
      </c>
      <c r="E1077" s="178" t="s">
        <v>836</v>
      </c>
      <c r="F1077" s="178" t="s">
        <v>4</v>
      </c>
      <c r="G1077" s="178">
        <v>28</v>
      </c>
      <c r="H1077" s="180">
        <f t="shared" si="212"/>
        <v>22.05</v>
      </c>
      <c r="I1077" s="178">
        <v>50</v>
      </c>
      <c r="J1077" s="178">
        <v>45</v>
      </c>
      <c r="K1077" s="178">
        <v>49</v>
      </c>
      <c r="L1077" s="183"/>
      <c r="M1077" s="184">
        <f t="shared" si="229"/>
        <v>15820</v>
      </c>
      <c r="N1077" s="183"/>
      <c r="O1077" s="183"/>
      <c r="P1077" s="183"/>
      <c r="Q1077" s="183"/>
      <c r="R1077" s="183"/>
      <c r="S1077" s="183"/>
      <c r="T1077" s="7"/>
      <c r="U1077" s="183"/>
      <c r="V1077" s="183"/>
      <c r="W1077" s="244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</row>
    <row r="1078" spans="1:35" ht="17.25">
      <c r="A1078" s="239">
        <v>44490</v>
      </c>
      <c r="B1078" s="177">
        <v>63</v>
      </c>
      <c r="C1078" s="200"/>
      <c r="D1078" s="178">
        <v>774996337410</v>
      </c>
      <c r="E1078" s="178" t="s">
        <v>837</v>
      </c>
      <c r="F1078" s="178" t="s">
        <v>4</v>
      </c>
      <c r="G1078" s="178">
        <v>27</v>
      </c>
      <c r="H1078" s="180">
        <f t="shared" si="212"/>
        <v>25.267199999999999</v>
      </c>
      <c r="I1078" s="178">
        <v>56</v>
      </c>
      <c r="J1078" s="178">
        <v>48</v>
      </c>
      <c r="K1078" s="178">
        <v>47</v>
      </c>
      <c r="L1078" s="183"/>
      <c r="M1078" s="184">
        <f t="shared" si="229"/>
        <v>15255</v>
      </c>
      <c r="N1078" s="183"/>
      <c r="O1078" s="183"/>
      <c r="P1078" s="183"/>
      <c r="Q1078" s="183"/>
      <c r="R1078" s="183"/>
      <c r="S1078" s="183"/>
      <c r="T1078" s="7"/>
      <c r="U1078" s="183"/>
      <c r="V1078" s="183"/>
      <c r="W1078" s="244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</row>
    <row r="1079" spans="1:35" ht="17.25">
      <c r="A1079" s="175"/>
      <c r="B1079" s="199"/>
      <c r="C1079" s="200"/>
      <c r="D1079" s="178"/>
      <c r="E1079" s="178"/>
      <c r="F1079" s="178"/>
      <c r="G1079" s="178"/>
      <c r="H1079" s="180"/>
      <c r="I1079" s="178"/>
      <c r="J1079" s="178"/>
      <c r="K1079" s="178"/>
      <c r="L1079" s="183"/>
      <c r="M1079" s="184"/>
      <c r="N1079" s="183"/>
      <c r="O1079" s="183"/>
      <c r="P1079" s="183"/>
      <c r="Q1079" s="183"/>
      <c r="R1079" s="183"/>
      <c r="S1079" s="183"/>
      <c r="T1079" s="7"/>
      <c r="U1079" s="183"/>
      <c r="V1079" s="183"/>
      <c r="W1079" s="244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</row>
    <row r="1080" spans="1:35" ht="17.25">
      <c r="A1080" s="187"/>
      <c r="B1080" s="217"/>
      <c r="C1080" s="169"/>
      <c r="D1080" s="41"/>
      <c r="E1080" s="41"/>
      <c r="F1080" s="41"/>
      <c r="G1080" s="41"/>
      <c r="H1080" s="171"/>
      <c r="I1080" s="41"/>
      <c r="J1080" s="41"/>
      <c r="K1080" s="41"/>
      <c r="L1080" s="45"/>
      <c r="M1080" s="44">
        <f>SUM(M1013:M1079)</f>
        <v>728380</v>
      </c>
      <c r="N1080" s="45"/>
      <c r="O1080" s="45"/>
      <c r="P1080" s="45"/>
      <c r="Q1080" s="45"/>
      <c r="R1080" s="45"/>
      <c r="S1080" s="45"/>
      <c r="T1080" s="7">
        <v>728380</v>
      </c>
      <c r="U1080" s="45"/>
      <c r="V1080" s="45"/>
      <c r="W1080" s="227">
        <v>728380</v>
      </c>
      <c r="X1080" s="45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</row>
    <row r="1081" spans="1:35" ht="17.25">
      <c r="A1081" s="229"/>
      <c r="B1081" s="230"/>
      <c r="C1081" s="231"/>
      <c r="D1081" s="81"/>
      <c r="E1081" s="81"/>
      <c r="F1081" s="81"/>
      <c r="G1081" s="81"/>
      <c r="H1081" s="232"/>
      <c r="I1081" s="81"/>
      <c r="J1081" s="81"/>
      <c r="K1081" s="81"/>
      <c r="L1081" s="8"/>
      <c r="M1081" s="49"/>
      <c r="N1081" s="8"/>
      <c r="O1081" s="8"/>
      <c r="P1081" s="8"/>
      <c r="T1081" s="7"/>
      <c r="U1081" s="8"/>
      <c r="V1081" s="8"/>
      <c r="W1081" s="244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</row>
    <row r="1082" spans="1:35" ht="17.25">
      <c r="A1082" s="239">
        <v>44492</v>
      </c>
      <c r="B1082" s="177">
        <v>1</v>
      </c>
      <c r="C1082" s="200"/>
      <c r="D1082" s="178">
        <v>774986779563</v>
      </c>
      <c r="E1082" s="178" t="s">
        <v>838</v>
      </c>
      <c r="F1082" s="178" t="s">
        <v>839</v>
      </c>
      <c r="G1082" s="178">
        <v>9</v>
      </c>
      <c r="H1082" s="180">
        <f t="shared" ref="H1082:I1113" si="230">I1082*J1082*K1082/5000</f>
        <v>6.1007999999999996</v>
      </c>
      <c r="I1082" s="178">
        <v>24</v>
      </c>
      <c r="J1082" s="178">
        <v>31</v>
      </c>
      <c r="K1082" s="178">
        <v>41</v>
      </c>
      <c r="L1082" s="183"/>
      <c r="M1082" s="184">
        <f>600*G1082</f>
        <v>5400</v>
      </c>
      <c r="N1082" s="183"/>
      <c r="O1082" s="183"/>
      <c r="P1082" s="183"/>
      <c r="Q1082" s="183"/>
      <c r="R1082" s="183"/>
      <c r="S1082" s="183"/>
      <c r="T1082" s="7"/>
      <c r="U1082" s="183"/>
      <c r="V1082" s="183"/>
      <c r="W1082" s="248"/>
      <c r="X1082" s="183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</row>
    <row r="1083" spans="1:35" ht="17.25">
      <c r="A1083" s="239">
        <v>44492</v>
      </c>
      <c r="B1083" s="177">
        <v>2</v>
      </c>
      <c r="C1083" s="200"/>
      <c r="D1083" s="178">
        <v>775007235080</v>
      </c>
      <c r="E1083" s="178" t="s">
        <v>840</v>
      </c>
      <c r="F1083" s="178" t="s">
        <v>4</v>
      </c>
      <c r="G1083" s="178">
        <v>23</v>
      </c>
      <c r="H1083" s="180">
        <f t="shared" si="230"/>
        <v>21.319199999999999</v>
      </c>
      <c r="I1083" s="178">
        <v>54</v>
      </c>
      <c r="J1083" s="178">
        <v>47</v>
      </c>
      <c r="K1083" s="178">
        <v>42</v>
      </c>
      <c r="L1083" s="183"/>
      <c r="M1083" s="184">
        <f t="shared" ref="M1083:M1084" si="231">565*G1083</f>
        <v>12995</v>
      </c>
      <c r="N1083" s="183"/>
      <c r="O1083" s="183"/>
      <c r="P1083" s="183"/>
      <c r="Q1083" s="183"/>
      <c r="R1083" s="183"/>
      <c r="S1083" s="183"/>
      <c r="T1083" s="7"/>
      <c r="U1083" s="183"/>
      <c r="V1083" s="183"/>
      <c r="W1083" s="248"/>
      <c r="X1083" s="183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</row>
    <row r="1084" spans="1:35" ht="17.25">
      <c r="A1084" s="239">
        <v>44492</v>
      </c>
      <c r="B1084" s="177">
        <v>3</v>
      </c>
      <c r="C1084" s="200" t="s">
        <v>15</v>
      </c>
      <c r="D1084" s="178">
        <v>775001637604</v>
      </c>
      <c r="E1084" s="178" t="s">
        <v>841</v>
      </c>
      <c r="F1084" s="178" t="s">
        <v>8</v>
      </c>
      <c r="G1084" s="178">
        <v>26</v>
      </c>
      <c r="H1084" s="180">
        <f t="shared" si="230"/>
        <v>21.403199999999998</v>
      </c>
      <c r="I1084" s="178">
        <v>42</v>
      </c>
      <c r="J1084" s="178">
        <v>52</v>
      </c>
      <c r="K1084" s="178">
        <v>49</v>
      </c>
      <c r="L1084" s="183"/>
      <c r="M1084" s="184">
        <f t="shared" si="231"/>
        <v>14690</v>
      </c>
      <c r="N1084" s="183"/>
      <c r="O1084" s="183"/>
      <c r="P1084" s="183"/>
      <c r="Q1084" s="183"/>
      <c r="R1084" s="183"/>
      <c r="S1084" s="183"/>
      <c r="T1084" s="7"/>
      <c r="U1084" s="183"/>
      <c r="V1084" s="183"/>
      <c r="W1084" s="248"/>
      <c r="X1084" s="183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</row>
    <row r="1085" spans="1:35" ht="17.25">
      <c r="A1085" s="239"/>
      <c r="B1085" s="177"/>
      <c r="C1085" s="200"/>
      <c r="D1085" s="178"/>
      <c r="E1085" s="178"/>
      <c r="F1085" s="178"/>
      <c r="G1085" s="178"/>
      <c r="H1085" s="180"/>
      <c r="I1085" s="178"/>
      <c r="J1085" s="178"/>
      <c r="K1085" s="178"/>
      <c r="L1085" s="183"/>
      <c r="M1085" s="184">
        <v>500</v>
      </c>
      <c r="N1085" s="183"/>
      <c r="O1085" s="183"/>
      <c r="P1085" s="183"/>
      <c r="Q1085" s="183"/>
      <c r="R1085" s="183"/>
      <c r="S1085" s="183"/>
      <c r="T1085" s="7"/>
      <c r="U1085" s="183"/>
      <c r="V1085" s="183"/>
      <c r="W1085" s="248"/>
      <c r="X1085" s="183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</row>
    <row r="1086" spans="1:35" ht="17.25">
      <c r="A1086" s="239">
        <v>44492</v>
      </c>
      <c r="B1086" s="177">
        <v>4</v>
      </c>
      <c r="C1086" s="200"/>
      <c r="D1086" s="178">
        <v>774997588846</v>
      </c>
      <c r="E1086" s="178" t="s">
        <v>842</v>
      </c>
      <c r="F1086" s="178" t="s">
        <v>8</v>
      </c>
      <c r="G1086" s="178">
        <v>7</v>
      </c>
      <c r="H1086" s="180">
        <f t="shared" si="230"/>
        <v>5.76</v>
      </c>
      <c r="I1086" s="178">
        <v>36</v>
      </c>
      <c r="J1086" s="178">
        <v>32</v>
      </c>
      <c r="K1086" s="178">
        <v>25</v>
      </c>
      <c r="L1086" s="183"/>
      <c r="M1086" s="184">
        <f t="shared" ref="M1086:M1087" si="232">610*G1086</f>
        <v>4270</v>
      </c>
      <c r="N1086" s="183"/>
      <c r="O1086" s="183"/>
      <c r="P1086" s="183"/>
      <c r="Q1086" s="183"/>
      <c r="R1086" s="183"/>
      <c r="S1086" s="183"/>
      <c r="T1086" s="7"/>
      <c r="U1086" s="183"/>
      <c r="V1086" s="183"/>
      <c r="W1086" s="248"/>
      <c r="X1086" s="183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</row>
    <row r="1087" spans="1:35" ht="17.25">
      <c r="A1087" s="239">
        <v>44492</v>
      </c>
      <c r="B1087" s="177">
        <v>5</v>
      </c>
      <c r="C1087" s="200"/>
      <c r="D1087" s="178">
        <v>774997739626</v>
      </c>
      <c r="E1087" s="178" t="s">
        <v>843</v>
      </c>
      <c r="F1087" s="178" t="s">
        <v>4</v>
      </c>
      <c r="G1087" s="178">
        <v>7</v>
      </c>
      <c r="H1087" s="180">
        <f t="shared" si="230"/>
        <v>3.7584</v>
      </c>
      <c r="I1087" s="178">
        <v>27</v>
      </c>
      <c r="J1087" s="178">
        <v>24</v>
      </c>
      <c r="K1087" s="178">
        <v>29</v>
      </c>
      <c r="L1087" s="183"/>
      <c r="M1087" s="184">
        <f t="shared" si="232"/>
        <v>4270</v>
      </c>
      <c r="N1087" s="183"/>
      <c r="O1087" s="183"/>
      <c r="P1087" s="183"/>
      <c r="Q1087" s="183"/>
      <c r="R1087" s="183"/>
      <c r="S1087" s="183"/>
      <c r="T1087" s="7"/>
      <c r="U1087" s="183"/>
      <c r="V1087" s="183"/>
      <c r="W1087" s="248"/>
      <c r="X1087" s="183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</row>
    <row r="1088" spans="1:35" ht="17.25">
      <c r="A1088" s="239">
        <v>44492</v>
      </c>
      <c r="B1088" s="177">
        <v>6</v>
      </c>
      <c r="C1088" s="200"/>
      <c r="D1088" s="178">
        <v>774995941673</v>
      </c>
      <c r="E1088" s="178" t="s">
        <v>844</v>
      </c>
      <c r="F1088" s="178" t="s">
        <v>35</v>
      </c>
      <c r="G1088" s="178">
        <v>29</v>
      </c>
      <c r="H1088" s="180">
        <f t="shared" si="230"/>
        <v>24.0198</v>
      </c>
      <c r="I1088" s="178">
        <v>43</v>
      </c>
      <c r="J1088" s="178">
        <v>57</v>
      </c>
      <c r="K1088" s="178">
        <v>49</v>
      </c>
      <c r="L1088" s="183"/>
      <c r="M1088" s="184">
        <f>580*G1088</f>
        <v>16820</v>
      </c>
      <c r="N1088" s="183"/>
      <c r="O1088" s="183"/>
      <c r="P1088" s="183"/>
      <c r="Q1088" s="183"/>
      <c r="R1088" s="183"/>
      <c r="S1088" s="183"/>
      <c r="T1088" s="7"/>
      <c r="U1088" s="183"/>
      <c r="V1088" s="183"/>
      <c r="W1088" s="248"/>
      <c r="X1088" s="183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</row>
    <row r="1089" spans="1:35" ht="17.25">
      <c r="A1089" s="239">
        <v>44492</v>
      </c>
      <c r="B1089" s="177">
        <v>7</v>
      </c>
      <c r="C1089" s="200"/>
      <c r="D1089" s="178">
        <v>774995916672</v>
      </c>
      <c r="E1089" s="178" t="s">
        <v>845</v>
      </c>
      <c r="F1089" s="178" t="s">
        <v>846</v>
      </c>
      <c r="G1089" s="178">
        <v>29</v>
      </c>
      <c r="H1089" s="180">
        <f t="shared" si="230"/>
        <v>22.096800000000002</v>
      </c>
      <c r="I1089" s="178">
        <v>54</v>
      </c>
      <c r="J1089" s="178">
        <v>66</v>
      </c>
      <c r="K1089" s="178">
        <v>31</v>
      </c>
      <c r="L1089" s="183"/>
      <c r="M1089" s="184">
        <f>580*G1089</f>
        <v>16820</v>
      </c>
      <c r="N1089" s="183"/>
      <c r="O1089" s="183"/>
      <c r="P1089" s="183"/>
      <c r="Q1089" s="183"/>
      <c r="R1089" s="183"/>
      <c r="S1089" s="183"/>
      <c r="T1089" s="7"/>
      <c r="U1089" s="183"/>
      <c r="V1089" s="183"/>
      <c r="W1089" s="248"/>
      <c r="X1089" s="183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</row>
    <row r="1090" spans="1:35" ht="17.25">
      <c r="A1090" s="239">
        <v>44492</v>
      </c>
      <c r="B1090" s="177">
        <v>8</v>
      </c>
      <c r="C1090" s="200"/>
      <c r="D1090" s="178">
        <v>775003809267</v>
      </c>
      <c r="E1090" s="178" t="s">
        <v>847</v>
      </c>
      <c r="F1090" s="178" t="s">
        <v>8</v>
      </c>
      <c r="G1090" s="178">
        <v>25</v>
      </c>
      <c r="H1090" s="180">
        <f t="shared" si="230"/>
        <v>23.049600000000002</v>
      </c>
      <c r="I1090" s="178">
        <v>42</v>
      </c>
      <c r="J1090" s="178">
        <v>56</v>
      </c>
      <c r="K1090" s="178">
        <v>49</v>
      </c>
      <c r="L1090" s="183"/>
      <c r="M1090" s="184">
        <f t="shared" ref="M1090:M1092" si="233">565*G1090</f>
        <v>14125</v>
      </c>
      <c r="N1090" s="183"/>
      <c r="O1090" s="183"/>
      <c r="P1090" s="183"/>
      <c r="Q1090" s="183"/>
      <c r="R1090" s="183"/>
      <c r="S1090" s="183"/>
      <c r="T1090" s="7"/>
      <c r="U1090" s="183"/>
      <c r="V1090" s="183"/>
      <c r="W1090" s="248"/>
      <c r="X1090" s="183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</row>
    <row r="1091" spans="1:35" ht="17.25">
      <c r="A1091" s="239">
        <v>44492</v>
      </c>
      <c r="B1091" s="177">
        <v>9</v>
      </c>
      <c r="C1091" s="200"/>
      <c r="D1091" s="178">
        <v>775004345198</v>
      </c>
      <c r="E1091" s="178" t="s">
        <v>848</v>
      </c>
      <c r="F1091" s="178" t="s">
        <v>8</v>
      </c>
      <c r="G1091" s="178">
        <v>28</v>
      </c>
      <c r="H1091" s="180">
        <f t="shared" si="230"/>
        <v>19.328399999999998</v>
      </c>
      <c r="I1091" s="178">
        <v>42</v>
      </c>
      <c r="J1091" s="178">
        <v>59</v>
      </c>
      <c r="K1091" s="178">
        <v>39</v>
      </c>
      <c r="L1091" s="183"/>
      <c r="M1091" s="184">
        <f t="shared" si="233"/>
        <v>15820</v>
      </c>
      <c r="N1091" s="183"/>
      <c r="O1091" s="183"/>
      <c r="P1091" s="183"/>
      <c r="Q1091" s="183"/>
      <c r="R1091" s="183"/>
      <c r="S1091" s="183"/>
      <c r="T1091" s="7"/>
      <c r="U1091" s="183"/>
      <c r="V1091" s="183"/>
      <c r="W1091" s="248"/>
      <c r="X1091" s="183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</row>
    <row r="1092" spans="1:35" ht="17.25">
      <c r="A1092" s="239">
        <v>44492</v>
      </c>
      <c r="B1092" s="177">
        <v>10</v>
      </c>
      <c r="C1092" s="200" t="s">
        <v>352</v>
      </c>
      <c r="D1092" s="178">
        <v>775003688001</v>
      </c>
      <c r="E1092" s="178" t="s">
        <v>849</v>
      </c>
      <c r="F1092" s="178" t="s">
        <v>4</v>
      </c>
      <c r="G1092" s="178">
        <v>21</v>
      </c>
      <c r="H1092" s="180">
        <f t="shared" si="230"/>
        <v>11.552</v>
      </c>
      <c r="I1092" s="178">
        <v>38</v>
      </c>
      <c r="J1092" s="178">
        <v>38</v>
      </c>
      <c r="K1092" s="178">
        <v>40</v>
      </c>
      <c r="L1092" s="183"/>
      <c r="M1092" s="184">
        <f t="shared" si="233"/>
        <v>11865</v>
      </c>
      <c r="N1092" s="183"/>
      <c r="O1092" s="183"/>
      <c r="P1092" s="183"/>
      <c r="Q1092" s="183"/>
      <c r="R1092" s="183"/>
      <c r="S1092" s="183"/>
      <c r="T1092" s="7"/>
      <c r="U1092" s="183"/>
      <c r="V1092" s="183"/>
      <c r="W1092" s="248"/>
      <c r="X1092" s="183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</row>
    <row r="1093" spans="1:35" ht="17.25">
      <c r="A1093" s="239">
        <v>44492</v>
      </c>
      <c r="B1093" s="177">
        <v>11</v>
      </c>
      <c r="C1093" s="200"/>
      <c r="D1093" s="178">
        <v>775004586734</v>
      </c>
      <c r="E1093" s="178" t="s">
        <v>850</v>
      </c>
      <c r="F1093" s="178" t="s">
        <v>4</v>
      </c>
      <c r="G1093" s="178">
        <v>18</v>
      </c>
      <c r="H1093" s="180">
        <f t="shared" si="230"/>
        <v>14.9872</v>
      </c>
      <c r="I1093" s="178">
        <v>34</v>
      </c>
      <c r="J1093" s="178">
        <v>58</v>
      </c>
      <c r="K1093" s="178">
        <v>38</v>
      </c>
      <c r="L1093" s="183"/>
      <c r="M1093" s="184">
        <f t="shared" ref="M1093" si="234">575*G1093</f>
        <v>10350</v>
      </c>
      <c r="N1093" s="183"/>
      <c r="O1093" s="183"/>
      <c r="P1093" s="183"/>
      <c r="Q1093" s="183"/>
      <c r="R1093" s="183"/>
      <c r="S1093" s="183"/>
      <c r="T1093" s="7"/>
      <c r="U1093" s="183"/>
      <c r="V1093" s="183"/>
      <c r="W1093" s="248"/>
      <c r="X1093" s="183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</row>
    <row r="1094" spans="1:35" ht="17.25">
      <c r="A1094" s="239">
        <v>44492</v>
      </c>
      <c r="B1094" s="177">
        <v>12</v>
      </c>
      <c r="C1094" s="200"/>
      <c r="D1094" s="178">
        <v>775003516227</v>
      </c>
      <c r="E1094" s="178" t="s">
        <v>851</v>
      </c>
      <c r="F1094" s="178" t="s">
        <v>4</v>
      </c>
      <c r="G1094" s="178">
        <v>30</v>
      </c>
      <c r="H1094" s="180">
        <f t="shared" si="230"/>
        <v>0</v>
      </c>
      <c r="I1094" s="178">
        <f t="shared" si="230"/>
        <v>0</v>
      </c>
      <c r="J1094" s="178">
        <v>59</v>
      </c>
      <c r="K1094" s="178">
        <v>61</v>
      </c>
      <c r="L1094" s="183"/>
      <c r="M1094" s="184">
        <f t="shared" ref="M1094:M1100" si="235">565*G1094</f>
        <v>16950</v>
      </c>
      <c r="N1094" s="183"/>
      <c r="O1094" s="183"/>
      <c r="P1094" s="183"/>
      <c r="Q1094" s="183"/>
      <c r="R1094" s="183"/>
      <c r="S1094" s="183"/>
      <c r="T1094" s="7"/>
      <c r="U1094" s="183"/>
      <c r="V1094" s="183"/>
      <c r="W1094" s="248"/>
      <c r="X1094" s="183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</row>
    <row r="1095" spans="1:35" ht="17.25">
      <c r="A1095" s="239">
        <v>44492</v>
      </c>
      <c r="B1095" s="177">
        <v>13</v>
      </c>
      <c r="C1095" s="200"/>
      <c r="D1095" s="178">
        <v>775007214004</v>
      </c>
      <c r="E1095" s="178" t="s">
        <v>852</v>
      </c>
      <c r="F1095" s="178" t="s">
        <v>4</v>
      </c>
      <c r="G1095" s="178">
        <v>30</v>
      </c>
      <c r="H1095" s="180">
        <f t="shared" si="230"/>
        <v>29.263999999999999</v>
      </c>
      <c r="I1095" s="178">
        <v>59</v>
      </c>
      <c r="J1095" s="178">
        <v>62</v>
      </c>
      <c r="K1095" s="178">
        <v>40</v>
      </c>
      <c r="L1095" s="183"/>
      <c r="M1095" s="184">
        <f t="shared" si="235"/>
        <v>16950</v>
      </c>
      <c r="N1095" s="183"/>
      <c r="O1095" s="183"/>
      <c r="P1095" s="183"/>
      <c r="Q1095" s="183"/>
      <c r="R1095" s="183"/>
      <c r="S1095" s="183"/>
      <c r="T1095" s="7"/>
      <c r="U1095" s="183"/>
      <c r="V1095" s="183"/>
      <c r="W1095" s="248"/>
      <c r="X1095" s="183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</row>
    <row r="1096" spans="1:35" ht="17.25">
      <c r="A1096" s="239">
        <v>44492</v>
      </c>
      <c r="B1096" s="177">
        <v>14</v>
      </c>
      <c r="C1096" s="200"/>
      <c r="D1096" s="178">
        <v>775007231018</v>
      </c>
      <c r="E1096" s="178" t="s">
        <v>853</v>
      </c>
      <c r="F1096" s="178" t="s">
        <v>4</v>
      </c>
      <c r="G1096" s="178">
        <v>14</v>
      </c>
      <c r="H1096" s="180">
        <f t="shared" si="230"/>
        <v>12.1104</v>
      </c>
      <c r="I1096" s="178">
        <v>29</v>
      </c>
      <c r="J1096" s="178">
        <v>58</v>
      </c>
      <c r="K1096" s="178">
        <v>36</v>
      </c>
      <c r="L1096" s="183"/>
      <c r="M1096" s="184">
        <f t="shared" ref="M1096" si="236">575*G1096</f>
        <v>8050</v>
      </c>
      <c r="N1096" s="183"/>
      <c r="O1096" s="183"/>
      <c r="P1096" s="183"/>
      <c r="Q1096" s="183"/>
      <c r="R1096" s="183"/>
      <c r="S1096" s="183"/>
      <c r="T1096" s="7"/>
      <c r="U1096" s="183"/>
      <c r="V1096" s="183"/>
      <c r="W1096" s="248"/>
      <c r="X1096" s="183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</row>
    <row r="1097" spans="1:35" ht="17.25">
      <c r="A1097" s="239">
        <v>44492</v>
      </c>
      <c r="B1097" s="177">
        <v>15</v>
      </c>
      <c r="C1097" s="200"/>
      <c r="D1097" s="178">
        <v>775004267580</v>
      </c>
      <c r="E1097" s="178" t="s">
        <v>854</v>
      </c>
      <c r="F1097" s="178" t="s">
        <v>8</v>
      </c>
      <c r="G1097" s="178">
        <v>21</v>
      </c>
      <c r="H1097" s="180">
        <f t="shared" si="230"/>
        <v>18.5136</v>
      </c>
      <c r="I1097" s="178">
        <v>42</v>
      </c>
      <c r="J1097" s="178">
        <v>58</v>
      </c>
      <c r="K1097" s="178">
        <v>38</v>
      </c>
      <c r="L1097" s="183"/>
      <c r="M1097" s="184">
        <f t="shared" si="235"/>
        <v>11865</v>
      </c>
      <c r="N1097" s="183"/>
      <c r="O1097" s="183"/>
      <c r="P1097" s="183"/>
      <c r="Q1097" s="183"/>
      <c r="R1097" s="183"/>
      <c r="S1097" s="183"/>
      <c r="T1097" s="7"/>
      <c r="U1097" s="183"/>
      <c r="V1097" s="183"/>
      <c r="W1097" s="248"/>
      <c r="X1097" s="183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</row>
    <row r="1098" spans="1:35" ht="17.25">
      <c r="A1098" s="239">
        <v>44492</v>
      </c>
      <c r="B1098" s="177">
        <v>16</v>
      </c>
      <c r="C1098" s="200"/>
      <c r="D1098" s="178">
        <v>775007219587</v>
      </c>
      <c r="E1098" s="178" t="s">
        <v>855</v>
      </c>
      <c r="F1098" s="178" t="s">
        <v>8</v>
      </c>
      <c r="G1098" s="178">
        <v>23</v>
      </c>
      <c r="H1098" s="180">
        <f t="shared" si="230"/>
        <v>18.548400000000001</v>
      </c>
      <c r="I1098" s="178">
        <v>41</v>
      </c>
      <c r="J1098" s="178">
        <v>58</v>
      </c>
      <c r="K1098" s="178">
        <v>39</v>
      </c>
      <c r="L1098" s="183"/>
      <c r="M1098" s="184">
        <f t="shared" si="235"/>
        <v>12995</v>
      </c>
      <c r="N1098" s="183"/>
      <c r="O1098" s="183"/>
      <c r="P1098" s="183"/>
      <c r="Q1098" s="183"/>
      <c r="R1098" s="183"/>
      <c r="S1098" s="183"/>
      <c r="T1098" s="7"/>
      <c r="U1098" s="183"/>
      <c r="V1098" s="183"/>
      <c r="W1098" s="248"/>
      <c r="X1098" s="183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</row>
    <row r="1099" spans="1:35" ht="17.25">
      <c r="A1099" s="239">
        <v>44492</v>
      </c>
      <c r="B1099" s="177">
        <v>17</v>
      </c>
      <c r="C1099" s="200"/>
      <c r="D1099" s="178">
        <v>775007211255</v>
      </c>
      <c r="E1099" s="178" t="s">
        <v>856</v>
      </c>
      <c r="F1099" s="178" t="s">
        <v>8</v>
      </c>
      <c r="G1099" s="178">
        <v>25</v>
      </c>
      <c r="H1099" s="180">
        <f t="shared" si="230"/>
        <v>18.782399999999999</v>
      </c>
      <c r="I1099" s="178">
        <v>43</v>
      </c>
      <c r="J1099" s="178">
        <v>56</v>
      </c>
      <c r="K1099" s="178">
        <v>39</v>
      </c>
      <c r="L1099" s="183"/>
      <c r="M1099" s="184">
        <f t="shared" si="235"/>
        <v>14125</v>
      </c>
      <c r="N1099" s="183"/>
      <c r="O1099" s="183"/>
      <c r="P1099" s="183"/>
      <c r="Q1099" s="183"/>
      <c r="R1099" s="183"/>
      <c r="S1099" s="183"/>
      <c r="T1099" s="7"/>
      <c r="U1099" s="183"/>
      <c r="V1099" s="183"/>
      <c r="W1099" s="248"/>
      <c r="X1099" s="183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</row>
    <row r="1100" spans="1:35" ht="17.25">
      <c r="A1100" s="239">
        <v>44492</v>
      </c>
      <c r="B1100" s="177">
        <v>18</v>
      </c>
      <c r="C1100" s="200"/>
      <c r="D1100" s="178">
        <v>775007222594</v>
      </c>
      <c r="E1100" s="178" t="s">
        <v>857</v>
      </c>
      <c r="F1100" s="178" t="s">
        <v>4</v>
      </c>
      <c r="G1100" s="178">
        <v>22</v>
      </c>
      <c r="H1100" s="180">
        <f t="shared" si="230"/>
        <v>20.358000000000001</v>
      </c>
      <c r="I1100" s="178">
        <v>45</v>
      </c>
      <c r="J1100" s="178">
        <v>58</v>
      </c>
      <c r="K1100" s="178">
        <v>39</v>
      </c>
      <c r="L1100" s="183"/>
      <c r="M1100" s="184">
        <f t="shared" si="235"/>
        <v>12430</v>
      </c>
      <c r="N1100" s="183"/>
      <c r="O1100" s="183"/>
      <c r="P1100" s="183"/>
      <c r="Q1100" s="183"/>
      <c r="R1100" s="183"/>
      <c r="S1100" s="183"/>
      <c r="T1100" s="7"/>
      <c r="U1100" s="183"/>
      <c r="V1100" s="183"/>
      <c r="W1100" s="248"/>
      <c r="X1100" s="183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</row>
    <row r="1101" spans="1:35" ht="17.25">
      <c r="A1101" s="239">
        <v>44492</v>
      </c>
      <c r="B1101" s="177">
        <v>19</v>
      </c>
      <c r="C1101" s="200" t="s">
        <v>352</v>
      </c>
      <c r="D1101" s="178">
        <v>775004428198</v>
      </c>
      <c r="E1101" s="178" t="s">
        <v>858</v>
      </c>
      <c r="F1101" s="178" t="s">
        <v>8</v>
      </c>
      <c r="G1101" s="178">
        <v>9</v>
      </c>
      <c r="H1101" s="180">
        <f t="shared" si="230"/>
        <v>7.2864000000000004</v>
      </c>
      <c r="I1101" s="178">
        <v>36</v>
      </c>
      <c r="J1101" s="178">
        <v>44</v>
      </c>
      <c r="K1101" s="178">
        <v>23</v>
      </c>
      <c r="L1101" s="183"/>
      <c r="M1101" s="184">
        <f>610*G1101</f>
        <v>5490</v>
      </c>
      <c r="N1101" s="183"/>
      <c r="O1101" s="183"/>
      <c r="P1101" s="183"/>
      <c r="Q1101" s="183"/>
      <c r="R1101" s="183"/>
      <c r="S1101" s="183"/>
      <c r="T1101" s="7"/>
      <c r="U1101" s="183"/>
      <c r="V1101" s="183"/>
      <c r="W1101" s="248"/>
      <c r="X1101" s="183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</row>
    <row r="1102" spans="1:35" ht="17.25">
      <c r="A1102" s="239">
        <v>44492</v>
      </c>
      <c r="B1102" s="177">
        <v>20</v>
      </c>
      <c r="C1102" s="200" t="s">
        <v>352</v>
      </c>
      <c r="D1102" s="178">
        <v>775007230044</v>
      </c>
      <c r="E1102" s="178" t="s">
        <v>859</v>
      </c>
      <c r="F1102" s="178" t="s">
        <v>4</v>
      </c>
      <c r="G1102" s="178">
        <v>19</v>
      </c>
      <c r="H1102" s="180">
        <f t="shared" si="230"/>
        <v>15.776</v>
      </c>
      <c r="I1102" s="178">
        <v>58</v>
      </c>
      <c r="J1102" s="178">
        <v>40</v>
      </c>
      <c r="K1102" s="178">
        <v>34</v>
      </c>
      <c r="L1102" s="183"/>
      <c r="M1102" s="184">
        <f t="shared" ref="M1102" si="237">575*G1102</f>
        <v>10925</v>
      </c>
      <c r="N1102" s="183"/>
      <c r="O1102" s="183"/>
      <c r="P1102" s="183"/>
      <c r="Q1102" s="183"/>
      <c r="R1102" s="183"/>
      <c r="S1102" s="183"/>
      <c r="T1102" s="7"/>
      <c r="U1102" s="183"/>
      <c r="V1102" s="183"/>
      <c r="W1102" s="248"/>
      <c r="X1102" s="183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</row>
    <row r="1103" spans="1:35" ht="17.25">
      <c r="A1103" s="239">
        <v>44492</v>
      </c>
      <c r="B1103" s="177">
        <v>21</v>
      </c>
      <c r="C1103" s="200"/>
      <c r="D1103" s="178">
        <v>775004647707</v>
      </c>
      <c r="E1103" s="178" t="s">
        <v>860</v>
      </c>
      <c r="F1103" s="178" t="s">
        <v>4</v>
      </c>
      <c r="G1103" s="178">
        <v>21</v>
      </c>
      <c r="H1103" s="180">
        <f t="shared" si="230"/>
        <v>15.84</v>
      </c>
      <c r="I1103" s="178">
        <v>33</v>
      </c>
      <c r="J1103" s="178">
        <v>60</v>
      </c>
      <c r="K1103" s="178">
        <v>40</v>
      </c>
      <c r="L1103" s="183"/>
      <c r="M1103" s="184">
        <f t="shared" ref="M1103" si="238">565*G1103</f>
        <v>11865</v>
      </c>
      <c r="N1103" s="183"/>
      <c r="O1103" s="183"/>
      <c r="P1103" s="183"/>
      <c r="Q1103" s="183"/>
      <c r="R1103" s="183"/>
      <c r="S1103" s="183"/>
      <c r="T1103" s="7"/>
      <c r="U1103" s="183"/>
      <c r="V1103" s="183"/>
      <c r="W1103" s="248"/>
      <c r="X1103" s="183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</row>
    <row r="1104" spans="1:35" ht="17.25">
      <c r="A1104" s="239">
        <v>44492</v>
      </c>
      <c r="B1104" s="177">
        <v>22</v>
      </c>
      <c r="C1104" s="200"/>
      <c r="D1104" s="178">
        <v>775004503473</v>
      </c>
      <c r="E1104" s="178" t="s">
        <v>861</v>
      </c>
      <c r="F1104" s="178" t="s">
        <v>4</v>
      </c>
      <c r="G1104" s="178">
        <v>7</v>
      </c>
      <c r="H1104" s="180">
        <f t="shared" si="230"/>
        <v>6.8795999999999999</v>
      </c>
      <c r="I1104" s="178">
        <v>18</v>
      </c>
      <c r="J1104" s="178">
        <v>49</v>
      </c>
      <c r="K1104" s="178">
        <v>39</v>
      </c>
      <c r="L1104" s="183"/>
      <c r="M1104" s="184">
        <f>610*G1104</f>
        <v>4270</v>
      </c>
      <c r="N1104" s="183"/>
      <c r="O1104" s="183"/>
      <c r="P1104" s="183"/>
      <c r="Q1104" s="183"/>
      <c r="R1104" s="183"/>
      <c r="S1104" s="183"/>
      <c r="T1104" s="7"/>
      <c r="U1104" s="183"/>
      <c r="V1104" s="183"/>
      <c r="W1104" s="248"/>
      <c r="X1104" s="183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</row>
    <row r="1105" spans="1:35" ht="17.25">
      <c r="A1105" s="239">
        <v>44492</v>
      </c>
      <c r="B1105" s="177">
        <v>23</v>
      </c>
      <c r="C1105" s="200"/>
      <c r="D1105" s="178">
        <v>774998065116</v>
      </c>
      <c r="E1105" s="178" t="s">
        <v>862</v>
      </c>
      <c r="F1105" s="178" t="s">
        <v>4</v>
      </c>
      <c r="G1105" s="178">
        <v>25</v>
      </c>
      <c r="H1105" s="180">
        <f t="shared" si="230"/>
        <v>20.74</v>
      </c>
      <c r="I1105" s="178">
        <v>61</v>
      </c>
      <c r="J1105" s="178">
        <v>50</v>
      </c>
      <c r="K1105" s="178">
        <v>34</v>
      </c>
      <c r="L1105" s="183"/>
      <c r="M1105" s="184">
        <f t="shared" ref="M1105" si="239">565*G1105</f>
        <v>14125</v>
      </c>
      <c r="N1105" s="183"/>
      <c r="O1105" s="183"/>
      <c r="P1105" s="183"/>
      <c r="Q1105" s="183"/>
      <c r="R1105" s="183"/>
      <c r="S1105" s="183"/>
      <c r="T1105" s="7"/>
      <c r="U1105" s="183"/>
      <c r="V1105" s="183"/>
      <c r="W1105" s="248"/>
      <c r="X1105" s="183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</row>
    <row r="1106" spans="1:35" ht="17.25">
      <c r="A1106" s="239">
        <v>44492</v>
      </c>
      <c r="B1106" s="177">
        <v>24</v>
      </c>
      <c r="C1106" s="200"/>
      <c r="D1106" s="178">
        <v>774997871698</v>
      </c>
      <c r="E1106" s="178" t="s">
        <v>862</v>
      </c>
      <c r="F1106" s="178" t="s">
        <v>4</v>
      </c>
      <c r="G1106" s="178">
        <v>19</v>
      </c>
      <c r="H1106" s="180">
        <f t="shared" si="230"/>
        <v>17.36</v>
      </c>
      <c r="I1106" s="178">
        <v>40</v>
      </c>
      <c r="J1106" s="178">
        <v>62</v>
      </c>
      <c r="K1106" s="178">
        <v>35</v>
      </c>
      <c r="L1106" s="183"/>
      <c r="M1106" s="184">
        <f t="shared" ref="M1106:M1109" si="240">575*G1106</f>
        <v>10925</v>
      </c>
      <c r="N1106" s="183"/>
      <c r="O1106" s="183"/>
      <c r="P1106" s="183"/>
      <c r="Q1106" s="183"/>
      <c r="R1106" s="183"/>
      <c r="S1106" s="183"/>
      <c r="T1106" s="7"/>
      <c r="U1106" s="183"/>
      <c r="V1106" s="183"/>
      <c r="W1106" s="248"/>
      <c r="X1106" s="183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</row>
    <row r="1107" spans="1:35" ht="17.25">
      <c r="A1107" s="239">
        <v>44492</v>
      </c>
      <c r="B1107" s="177">
        <v>25</v>
      </c>
      <c r="C1107" s="200"/>
      <c r="D1107" s="178">
        <v>775000343101</v>
      </c>
      <c r="E1107" s="178" t="s">
        <v>863</v>
      </c>
      <c r="F1107" s="178" t="s">
        <v>4</v>
      </c>
      <c r="G1107" s="178">
        <v>20</v>
      </c>
      <c r="H1107" s="180">
        <f t="shared" si="230"/>
        <v>18.072800000000001</v>
      </c>
      <c r="I1107" s="178">
        <v>38</v>
      </c>
      <c r="J1107" s="178">
        <v>41</v>
      </c>
      <c r="K1107" s="178">
        <v>58</v>
      </c>
      <c r="L1107" s="183"/>
      <c r="M1107" s="184">
        <f t="shared" si="240"/>
        <v>11500</v>
      </c>
      <c r="N1107" s="183"/>
      <c r="O1107" s="183"/>
      <c r="P1107" s="183"/>
      <c r="Q1107" s="183"/>
      <c r="R1107" s="183"/>
      <c r="S1107" s="183"/>
      <c r="T1107" s="7"/>
      <c r="U1107" s="183"/>
      <c r="V1107" s="183"/>
      <c r="W1107" s="248"/>
      <c r="X1107" s="183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</row>
    <row r="1108" spans="1:35" ht="17.25">
      <c r="A1108" s="239">
        <v>44492</v>
      </c>
      <c r="B1108" s="177">
        <v>26</v>
      </c>
      <c r="C1108" s="200"/>
      <c r="D1108" s="178">
        <v>775007233455</v>
      </c>
      <c r="E1108" s="178" t="s">
        <v>864</v>
      </c>
      <c r="F1108" s="178" t="s">
        <v>4</v>
      </c>
      <c r="G1108" s="178">
        <v>17</v>
      </c>
      <c r="H1108" s="180">
        <f t="shared" si="230"/>
        <v>10.8576</v>
      </c>
      <c r="I1108" s="178">
        <v>48</v>
      </c>
      <c r="J1108" s="178">
        <v>39</v>
      </c>
      <c r="K1108" s="178">
        <v>29</v>
      </c>
      <c r="L1108" s="183"/>
      <c r="M1108" s="184">
        <f t="shared" si="240"/>
        <v>9775</v>
      </c>
      <c r="N1108" s="183"/>
      <c r="O1108" s="183"/>
      <c r="P1108" s="183"/>
      <c r="Q1108" s="183"/>
      <c r="R1108" s="183"/>
      <c r="S1108" s="183"/>
      <c r="T1108" s="7"/>
      <c r="U1108" s="183"/>
      <c r="V1108" s="183"/>
      <c r="W1108" s="248"/>
      <c r="X1108" s="183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</row>
    <row r="1109" spans="1:35" ht="17.25">
      <c r="A1109" s="239">
        <v>44492</v>
      </c>
      <c r="B1109" s="177">
        <v>27</v>
      </c>
      <c r="C1109" s="200"/>
      <c r="D1109" s="178">
        <v>775007218124</v>
      </c>
      <c r="E1109" s="178" t="s">
        <v>865</v>
      </c>
      <c r="F1109" s="178" t="s">
        <v>4</v>
      </c>
      <c r="G1109" s="178">
        <v>13</v>
      </c>
      <c r="H1109" s="180">
        <f t="shared" si="230"/>
        <v>11.0838</v>
      </c>
      <c r="I1109" s="178">
        <v>49</v>
      </c>
      <c r="J1109" s="178">
        <v>29</v>
      </c>
      <c r="K1109" s="178">
        <v>39</v>
      </c>
      <c r="L1109" s="183"/>
      <c r="M1109" s="184">
        <f t="shared" si="240"/>
        <v>7475</v>
      </c>
      <c r="N1109" s="183"/>
      <c r="O1109" s="183"/>
      <c r="P1109" s="183"/>
      <c r="Q1109" s="183"/>
      <c r="R1109" s="183"/>
      <c r="S1109" s="183"/>
      <c r="T1109" s="7"/>
      <c r="U1109" s="183"/>
      <c r="V1109" s="183"/>
      <c r="W1109" s="248"/>
      <c r="X1109" s="183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</row>
    <row r="1110" spans="1:35" ht="17.25">
      <c r="A1110" s="239">
        <v>44492</v>
      </c>
      <c r="B1110" s="177">
        <v>28</v>
      </c>
      <c r="C1110" s="200" t="s">
        <v>352</v>
      </c>
      <c r="D1110" s="178">
        <v>775003905209</v>
      </c>
      <c r="E1110" s="178" t="s">
        <v>866</v>
      </c>
      <c r="F1110" s="178" t="s">
        <v>8</v>
      </c>
      <c r="G1110" s="178">
        <v>30</v>
      </c>
      <c r="H1110" s="180">
        <f t="shared" si="230"/>
        <v>29.962399999999999</v>
      </c>
      <c r="I1110" s="178">
        <v>52</v>
      </c>
      <c r="J1110" s="178">
        <v>67</v>
      </c>
      <c r="K1110" s="178">
        <v>43</v>
      </c>
      <c r="L1110" s="183"/>
      <c r="M1110" s="184">
        <f t="shared" ref="M1110:M1111" si="241">565*G1110</f>
        <v>16950</v>
      </c>
      <c r="N1110" s="183"/>
      <c r="O1110" s="183"/>
      <c r="P1110" s="183"/>
      <c r="Q1110" s="183"/>
      <c r="R1110" s="183"/>
      <c r="S1110" s="183"/>
      <c r="T1110" s="7"/>
      <c r="U1110" s="183"/>
      <c r="V1110" s="183"/>
      <c r="W1110" s="248"/>
      <c r="X1110" s="183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</row>
    <row r="1111" spans="1:35" ht="17.25">
      <c r="A1111" s="239">
        <v>44492</v>
      </c>
      <c r="B1111" s="177">
        <v>29</v>
      </c>
      <c r="C1111" s="200"/>
      <c r="D1111" s="178">
        <v>775007228206</v>
      </c>
      <c r="E1111" s="178" t="s">
        <v>867</v>
      </c>
      <c r="F1111" s="178" t="s">
        <v>4</v>
      </c>
      <c r="G1111" s="178">
        <v>28</v>
      </c>
      <c r="H1111" s="180">
        <f t="shared" si="230"/>
        <v>23.337599999999998</v>
      </c>
      <c r="I1111" s="178">
        <v>52</v>
      </c>
      <c r="J1111" s="178">
        <v>68</v>
      </c>
      <c r="K1111" s="178">
        <v>33</v>
      </c>
      <c r="L1111" s="183"/>
      <c r="M1111" s="184">
        <f t="shared" si="241"/>
        <v>15820</v>
      </c>
      <c r="N1111" s="183"/>
      <c r="O1111" s="183"/>
      <c r="P1111" s="183"/>
      <c r="Q1111" s="183"/>
      <c r="R1111" s="183"/>
      <c r="S1111" s="183"/>
      <c r="T1111" s="7"/>
      <c r="U1111" s="183"/>
      <c r="V1111" s="183"/>
      <c r="W1111" s="248"/>
      <c r="X1111" s="183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</row>
    <row r="1112" spans="1:35" ht="17.25">
      <c r="A1112" s="239">
        <v>44492</v>
      </c>
      <c r="B1112" s="177">
        <v>30</v>
      </c>
      <c r="C1112" s="200"/>
      <c r="D1112" s="178">
        <v>775003593534</v>
      </c>
      <c r="E1112" s="178" t="s">
        <v>868</v>
      </c>
      <c r="F1112" s="178" t="s">
        <v>4</v>
      </c>
      <c r="G1112" s="178">
        <v>11</v>
      </c>
      <c r="H1112" s="180">
        <f t="shared" si="230"/>
        <v>9.24</v>
      </c>
      <c r="I1112" s="178">
        <v>50</v>
      </c>
      <c r="J1112" s="178">
        <v>33</v>
      </c>
      <c r="K1112" s="178">
        <v>28</v>
      </c>
      <c r="L1112" s="183"/>
      <c r="M1112" s="184">
        <f t="shared" ref="M1112:M1113" si="242">575*G1112</f>
        <v>6325</v>
      </c>
      <c r="N1112" s="183"/>
      <c r="O1112" s="183"/>
      <c r="P1112" s="183"/>
      <c r="Q1112" s="183"/>
      <c r="R1112" s="183"/>
      <c r="S1112" s="183"/>
      <c r="T1112" s="7"/>
      <c r="U1112" s="183"/>
      <c r="V1112" s="183"/>
      <c r="W1112" s="248"/>
      <c r="X1112" s="183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</row>
    <row r="1113" spans="1:35" ht="17.25">
      <c r="A1113" s="239">
        <v>44492</v>
      </c>
      <c r="B1113" s="177">
        <v>31</v>
      </c>
      <c r="C1113" s="200"/>
      <c r="D1113" s="178">
        <v>775007264682</v>
      </c>
      <c r="E1113" s="178" t="s">
        <v>869</v>
      </c>
      <c r="F1113" s="178" t="s">
        <v>4</v>
      </c>
      <c r="G1113" s="178">
        <v>18</v>
      </c>
      <c r="H1113" s="180">
        <f t="shared" si="230"/>
        <v>12.648</v>
      </c>
      <c r="I1113" s="178">
        <v>51</v>
      </c>
      <c r="J1113" s="178">
        <v>31</v>
      </c>
      <c r="K1113" s="178">
        <v>40</v>
      </c>
      <c r="L1113" s="183"/>
      <c r="M1113" s="184">
        <f t="shared" si="242"/>
        <v>10350</v>
      </c>
      <c r="N1113" s="183"/>
      <c r="O1113" s="183"/>
      <c r="P1113" s="183"/>
      <c r="Q1113" s="183"/>
      <c r="R1113" s="183"/>
      <c r="S1113" s="183"/>
      <c r="T1113" s="7"/>
      <c r="U1113" s="183"/>
      <c r="V1113" s="183"/>
      <c r="W1113" s="248"/>
      <c r="X1113" s="183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</row>
    <row r="1114" spans="1:35" ht="17.25">
      <c r="A1114" s="175"/>
      <c r="B1114" s="199"/>
      <c r="C1114" s="200"/>
      <c r="D1114" s="178"/>
      <c r="E1114" s="178"/>
      <c r="F1114" s="178"/>
      <c r="G1114" s="178"/>
      <c r="H1114" s="180"/>
      <c r="I1114" s="178"/>
      <c r="J1114" s="178"/>
      <c r="K1114" s="178"/>
      <c r="L1114" s="183"/>
      <c r="M1114" s="184"/>
      <c r="N1114" s="183"/>
      <c r="O1114" s="183"/>
      <c r="P1114" s="183"/>
      <c r="Q1114" s="183"/>
      <c r="R1114" s="183"/>
      <c r="S1114" s="183"/>
      <c r="T1114" s="7"/>
      <c r="U1114" s="183"/>
      <c r="V1114" s="183"/>
      <c r="W1114" s="248"/>
      <c r="X1114" s="183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</row>
    <row r="1115" spans="1:35" ht="17.25">
      <c r="A1115" s="187"/>
      <c r="B1115" s="217"/>
      <c r="C1115" s="169"/>
      <c r="D1115" s="41"/>
      <c r="E1115" s="41"/>
      <c r="F1115" s="41"/>
      <c r="G1115" s="41"/>
      <c r="H1115" s="171"/>
      <c r="I1115" s="41"/>
      <c r="J1115" s="41"/>
      <c r="K1115" s="41"/>
      <c r="L1115" s="45"/>
      <c r="M1115" s="44">
        <f>SUM(M1082:M1114)</f>
        <v>357085</v>
      </c>
      <c r="N1115" s="45"/>
      <c r="O1115" s="45"/>
      <c r="P1115" s="45"/>
      <c r="Q1115" s="45"/>
      <c r="R1115" s="45"/>
      <c r="S1115" s="45"/>
      <c r="T1115" s="7">
        <v>357085</v>
      </c>
      <c r="U1115" s="45"/>
      <c r="V1115" s="45"/>
      <c r="W1115" s="227">
        <v>357085</v>
      </c>
      <c r="X1115" s="45"/>
      <c r="Y1115" s="45"/>
      <c r="Z1115" s="45"/>
      <c r="AA1115" s="45"/>
      <c r="AB1115" s="45"/>
      <c r="AC1115" s="45"/>
      <c r="AD1115" s="45"/>
      <c r="AE1115" s="45"/>
      <c r="AF1115" s="45"/>
      <c r="AG1115" s="45"/>
      <c r="AH1115" s="45"/>
      <c r="AI1115" s="45"/>
    </row>
    <row r="1116" spans="1:35" ht="17.25">
      <c r="A1116" s="229"/>
      <c r="B1116" s="230"/>
      <c r="C1116" s="231"/>
      <c r="D1116" s="81"/>
      <c r="E1116" s="81"/>
      <c r="F1116" s="81"/>
      <c r="G1116" s="81"/>
      <c r="H1116" s="232"/>
      <c r="I1116" s="81"/>
      <c r="J1116" s="81"/>
      <c r="K1116" s="81"/>
      <c r="L1116" s="8"/>
      <c r="M1116" s="49"/>
      <c r="N1116" s="8"/>
      <c r="O1116" s="8"/>
      <c r="P1116" s="8"/>
      <c r="T1116" s="7"/>
      <c r="U1116" s="8"/>
      <c r="V1116" s="8"/>
      <c r="W1116" s="244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</row>
    <row r="1117" spans="1:35" ht="17.25">
      <c r="A1117" s="249">
        <v>44492</v>
      </c>
      <c r="B1117" s="250">
        <v>1</v>
      </c>
      <c r="C1117" s="206"/>
      <c r="D1117" s="136">
        <v>775007162264</v>
      </c>
      <c r="E1117" s="136" t="s">
        <v>870</v>
      </c>
      <c r="F1117" s="136" t="s">
        <v>35</v>
      </c>
      <c r="G1117" s="136">
        <v>27</v>
      </c>
      <c r="H1117" s="251">
        <f t="shared" ref="H1117:H1180" si="243">I1117*J1117*K1117/5000</f>
        <v>26.827200000000001</v>
      </c>
      <c r="I1117" s="136">
        <v>36</v>
      </c>
      <c r="J1117" s="136">
        <v>54</v>
      </c>
      <c r="K1117" s="136">
        <v>69</v>
      </c>
      <c r="L1117" s="8"/>
      <c r="M1117" s="184">
        <f>580*G1117</f>
        <v>15660</v>
      </c>
      <c r="N1117" s="8"/>
      <c r="O1117" s="8"/>
      <c r="P1117" s="8"/>
      <c r="T1117" s="7"/>
      <c r="U1117" s="8"/>
      <c r="V1117" s="8"/>
      <c r="W1117" s="244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</row>
    <row r="1118" spans="1:35" ht="17.25">
      <c r="A1118" s="249">
        <v>44492</v>
      </c>
      <c r="B1118" s="250">
        <v>2</v>
      </c>
      <c r="C1118" s="206"/>
      <c r="D1118" s="136">
        <v>775007435350</v>
      </c>
      <c r="E1118" s="136" t="s">
        <v>871</v>
      </c>
      <c r="F1118" s="136" t="s">
        <v>4</v>
      </c>
      <c r="G1118" s="136">
        <v>22</v>
      </c>
      <c r="H1118" s="251">
        <f t="shared" si="243"/>
        <v>21.632000000000001</v>
      </c>
      <c r="I1118" s="136">
        <v>52</v>
      </c>
      <c r="J1118" s="136">
        <v>52</v>
      </c>
      <c r="K1118" s="136">
        <v>40</v>
      </c>
      <c r="L1118" s="8"/>
      <c r="M1118" s="184">
        <f t="shared" ref="M1118" si="244">565*G1118</f>
        <v>12430</v>
      </c>
      <c r="N1118" s="8"/>
      <c r="O1118" s="8"/>
      <c r="P1118" s="8"/>
      <c r="T1118" s="7"/>
      <c r="U1118" s="8"/>
      <c r="V1118" s="8"/>
      <c r="W1118" s="244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</row>
    <row r="1119" spans="1:35" ht="17.25">
      <c r="A1119" s="249">
        <v>44492</v>
      </c>
      <c r="B1119" s="250">
        <v>3</v>
      </c>
      <c r="C1119" s="206"/>
      <c r="D1119" s="192">
        <v>775010045931</v>
      </c>
      <c r="E1119" s="193" t="s">
        <v>872</v>
      </c>
      <c r="F1119" s="137" t="s">
        <v>4</v>
      </c>
      <c r="G1119" s="194">
        <v>19</v>
      </c>
      <c r="H1119" s="251">
        <f t="shared" si="243"/>
        <v>16.598400000000002</v>
      </c>
      <c r="I1119" s="137">
        <v>52</v>
      </c>
      <c r="J1119" s="137">
        <v>38</v>
      </c>
      <c r="K1119" s="137">
        <v>42</v>
      </c>
      <c r="L1119" s="8"/>
      <c r="M1119" s="184">
        <f t="shared" ref="M1119" si="245">575*G1119</f>
        <v>10925</v>
      </c>
      <c r="N1119" s="8"/>
      <c r="O1119" s="8"/>
      <c r="P1119" s="8"/>
      <c r="T1119" s="7"/>
      <c r="U1119" s="8"/>
      <c r="V1119" s="8"/>
      <c r="W1119" s="244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</row>
    <row r="1120" spans="1:35" ht="17.25">
      <c r="A1120" s="249">
        <v>44492</v>
      </c>
      <c r="B1120" s="250">
        <v>4</v>
      </c>
      <c r="C1120" s="246"/>
      <c r="D1120" s="192">
        <v>775010658950</v>
      </c>
      <c r="E1120" s="193" t="s">
        <v>873</v>
      </c>
      <c r="F1120" s="137" t="s">
        <v>4</v>
      </c>
      <c r="G1120" s="194">
        <v>9</v>
      </c>
      <c r="H1120" s="251">
        <f t="shared" si="243"/>
        <v>7.5503999999999998</v>
      </c>
      <c r="I1120" s="137">
        <v>33</v>
      </c>
      <c r="J1120" s="137">
        <v>44</v>
      </c>
      <c r="K1120" s="137">
        <v>26</v>
      </c>
      <c r="L1120" s="8"/>
      <c r="M1120" s="49">
        <f>610*G1120</f>
        <v>5490</v>
      </c>
      <c r="N1120" s="8"/>
      <c r="O1120" s="8"/>
      <c r="P1120" s="8"/>
      <c r="T1120" s="7"/>
      <c r="U1120" s="8"/>
      <c r="V1120" s="8"/>
      <c r="W1120" s="244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</row>
    <row r="1121" spans="1:35" ht="17.25">
      <c r="A1121" s="249">
        <v>44492</v>
      </c>
      <c r="B1121" s="250">
        <v>5</v>
      </c>
      <c r="C1121" s="246"/>
      <c r="D1121" s="192">
        <v>775009966106</v>
      </c>
      <c r="E1121" s="193" t="s">
        <v>874</v>
      </c>
      <c r="F1121" s="137" t="s">
        <v>8</v>
      </c>
      <c r="G1121" s="194">
        <v>8</v>
      </c>
      <c r="H1121" s="251">
        <f t="shared" si="243"/>
        <v>6</v>
      </c>
      <c r="I1121" s="137">
        <v>30</v>
      </c>
      <c r="J1121" s="137">
        <v>50</v>
      </c>
      <c r="K1121" s="137">
        <v>20</v>
      </c>
      <c r="L1121" s="8"/>
      <c r="M1121" s="49">
        <f t="shared" ref="M1121:M1122" si="246">610*G1121</f>
        <v>4880</v>
      </c>
      <c r="N1121" s="8"/>
      <c r="O1121" s="8"/>
      <c r="P1121" s="8"/>
      <c r="T1121" s="7"/>
      <c r="U1121" s="8"/>
      <c r="V1121" s="8"/>
      <c r="W1121" s="244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</row>
    <row r="1122" spans="1:35" ht="17.25">
      <c r="A1122" s="249">
        <v>44492</v>
      </c>
      <c r="B1122" s="250">
        <v>6</v>
      </c>
      <c r="C1122" s="206"/>
      <c r="D1122" s="136">
        <v>775007422730</v>
      </c>
      <c r="E1122" s="136" t="s">
        <v>875</v>
      </c>
      <c r="F1122" s="136" t="s">
        <v>8</v>
      </c>
      <c r="G1122" s="136">
        <v>10</v>
      </c>
      <c r="H1122" s="251">
        <f t="shared" si="243"/>
        <v>8.0388000000000002</v>
      </c>
      <c r="I1122" s="136">
        <v>29</v>
      </c>
      <c r="J1122" s="136">
        <v>42</v>
      </c>
      <c r="K1122" s="136">
        <v>33</v>
      </c>
      <c r="L1122" s="8"/>
      <c r="M1122" s="49">
        <f t="shared" si="246"/>
        <v>6100</v>
      </c>
      <c r="N1122" s="8"/>
      <c r="O1122" s="8"/>
      <c r="P1122" s="8"/>
      <c r="T1122" s="7"/>
      <c r="U1122" s="8"/>
      <c r="V1122" s="8"/>
      <c r="W1122" s="244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</row>
    <row r="1123" spans="1:35" ht="17.25">
      <c r="A1123" s="249">
        <v>44492</v>
      </c>
      <c r="B1123" s="250">
        <v>7</v>
      </c>
      <c r="C1123" s="246"/>
      <c r="D1123" s="192">
        <v>775010704790</v>
      </c>
      <c r="E1123" s="193" t="s">
        <v>876</v>
      </c>
      <c r="F1123" s="137" t="s">
        <v>8</v>
      </c>
      <c r="G1123" s="194">
        <v>21</v>
      </c>
      <c r="H1123" s="251">
        <f t="shared" si="243"/>
        <v>14.9688</v>
      </c>
      <c r="I1123" s="137">
        <v>36</v>
      </c>
      <c r="J1123" s="137">
        <v>63</v>
      </c>
      <c r="K1123" s="137">
        <v>33</v>
      </c>
      <c r="L1123" s="8"/>
      <c r="M1123" s="184">
        <f t="shared" ref="M1123" si="247">565*G1123</f>
        <v>11865</v>
      </c>
      <c r="N1123" s="8"/>
      <c r="O1123" s="8"/>
      <c r="P1123" s="8"/>
      <c r="T1123" s="7"/>
      <c r="U1123" s="8"/>
      <c r="V1123" s="8"/>
      <c r="W1123" s="244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</row>
    <row r="1124" spans="1:35" ht="17.25">
      <c r="A1124" s="249">
        <v>44492</v>
      </c>
      <c r="B1124" s="250">
        <v>8</v>
      </c>
      <c r="C1124" s="206"/>
      <c r="D1124" s="192">
        <v>775007170799</v>
      </c>
      <c r="E1124" s="193" t="s">
        <v>877</v>
      </c>
      <c r="F1124" s="137" t="s">
        <v>96</v>
      </c>
      <c r="G1124" s="194">
        <v>29</v>
      </c>
      <c r="H1124" s="251">
        <f t="shared" si="243"/>
        <v>24.96</v>
      </c>
      <c r="I1124" s="137">
        <v>48</v>
      </c>
      <c r="J1124" s="137">
        <v>50</v>
      </c>
      <c r="K1124" s="137">
        <v>52</v>
      </c>
      <c r="L1124" s="8"/>
      <c r="M1124" s="49">
        <f>550*G1124</f>
        <v>15950</v>
      </c>
      <c r="N1124" s="8"/>
      <c r="O1124" s="8"/>
      <c r="P1124" s="8"/>
      <c r="T1124" s="7"/>
      <c r="U1124" s="8"/>
      <c r="V1124" s="8"/>
      <c r="W1124" s="244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</row>
    <row r="1125" spans="1:35" ht="17.25">
      <c r="A1125" s="249">
        <v>44492</v>
      </c>
      <c r="B1125" s="250">
        <v>9</v>
      </c>
      <c r="C1125" s="246"/>
      <c r="D1125" s="192">
        <v>775010634301</v>
      </c>
      <c r="E1125" s="193" t="s">
        <v>878</v>
      </c>
      <c r="F1125" s="137" t="s">
        <v>879</v>
      </c>
      <c r="G1125" s="194">
        <v>25</v>
      </c>
      <c r="H1125" s="251">
        <f t="shared" si="243"/>
        <v>20.467199999999998</v>
      </c>
      <c r="I1125" s="137">
        <v>41</v>
      </c>
      <c r="J1125" s="137">
        <v>52</v>
      </c>
      <c r="K1125" s="137">
        <v>48</v>
      </c>
      <c r="L1125" s="8"/>
      <c r="M1125" s="184">
        <f t="shared" ref="M1125" si="248">565*G1125</f>
        <v>14125</v>
      </c>
      <c r="N1125" s="8"/>
      <c r="O1125" s="8"/>
      <c r="P1125" s="8"/>
      <c r="T1125" s="7"/>
      <c r="U1125" s="8"/>
      <c r="V1125" s="8"/>
      <c r="W1125" s="244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</row>
    <row r="1126" spans="1:35" ht="17.25">
      <c r="A1126" s="204">
        <v>44497</v>
      </c>
      <c r="B1126" s="205"/>
      <c r="C1126" s="246"/>
      <c r="D1126" s="192">
        <v>775032337580</v>
      </c>
      <c r="E1126" s="193" t="s">
        <v>880</v>
      </c>
      <c r="F1126" s="137" t="s">
        <v>150</v>
      </c>
      <c r="G1126" s="194">
        <v>6</v>
      </c>
      <c r="H1126" s="194">
        <v>5.6448</v>
      </c>
      <c r="I1126" s="137">
        <v>28</v>
      </c>
      <c r="J1126" s="137">
        <v>36</v>
      </c>
      <c r="K1126" s="137">
        <v>28</v>
      </c>
      <c r="L1126" s="8"/>
      <c r="M1126" s="49">
        <f>750*G1126</f>
        <v>4500</v>
      </c>
      <c r="N1126" s="8"/>
      <c r="O1126" s="8"/>
      <c r="P1126" s="8"/>
      <c r="T1126" s="7"/>
      <c r="U1126" s="8"/>
      <c r="V1126" s="8"/>
      <c r="W1126" s="244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</row>
    <row r="1127" spans="1:35" ht="17.25">
      <c r="A1127" s="249">
        <v>44492</v>
      </c>
      <c r="B1127" s="250">
        <v>11</v>
      </c>
      <c r="C1127" s="206"/>
      <c r="D1127" s="136">
        <v>775007408449</v>
      </c>
      <c r="E1127" s="136" t="s">
        <v>29</v>
      </c>
      <c r="F1127" s="136" t="s">
        <v>4</v>
      </c>
      <c r="G1127" s="136">
        <v>17</v>
      </c>
      <c r="H1127" s="251">
        <f t="shared" si="243"/>
        <v>13.833</v>
      </c>
      <c r="I1127" s="136">
        <v>29</v>
      </c>
      <c r="J1127" s="136">
        <v>53</v>
      </c>
      <c r="K1127" s="136">
        <v>45</v>
      </c>
      <c r="L1127" s="8"/>
      <c r="M1127" s="184">
        <f t="shared" ref="M1127" si="249">575*G1127</f>
        <v>9775</v>
      </c>
      <c r="N1127" s="8"/>
      <c r="O1127" s="8"/>
      <c r="P1127" s="8"/>
      <c r="T1127" s="7"/>
      <c r="U1127" s="8"/>
      <c r="V1127" s="8"/>
      <c r="W1127" s="244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</row>
    <row r="1128" spans="1:35" ht="17.25">
      <c r="A1128" s="249">
        <v>44492</v>
      </c>
      <c r="B1128" s="250">
        <v>12</v>
      </c>
      <c r="C1128" s="246"/>
      <c r="D1128" s="192">
        <v>775010680734</v>
      </c>
      <c r="E1128" s="193" t="s">
        <v>852</v>
      </c>
      <c r="F1128" s="137" t="s">
        <v>4</v>
      </c>
      <c r="G1128" s="194">
        <v>22</v>
      </c>
      <c r="H1128" s="251">
        <f t="shared" si="243"/>
        <v>21.155999999999999</v>
      </c>
      <c r="I1128" s="137">
        <v>41</v>
      </c>
      <c r="J1128" s="137">
        <v>60</v>
      </c>
      <c r="K1128" s="137">
        <v>43</v>
      </c>
      <c r="L1128" s="8"/>
      <c r="M1128" s="184">
        <f t="shared" ref="M1128:M1138" si="250">565*G1128</f>
        <v>12430</v>
      </c>
      <c r="N1128" s="8"/>
      <c r="O1128" s="8"/>
      <c r="P1128" s="8"/>
      <c r="T1128" s="7"/>
      <c r="U1128" s="8"/>
      <c r="V1128" s="8"/>
      <c r="W1128" s="244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</row>
    <row r="1129" spans="1:35" ht="17.25">
      <c r="A1129" s="249">
        <v>44492</v>
      </c>
      <c r="B1129" s="250">
        <v>13</v>
      </c>
      <c r="C1129" s="246"/>
      <c r="D1129" s="192">
        <v>775010745220</v>
      </c>
      <c r="E1129" s="193" t="s">
        <v>881</v>
      </c>
      <c r="F1129" s="137" t="s">
        <v>4</v>
      </c>
      <c r="G1129" s="194">
        <v>22</v>
      </c>
      <c r="H1129" s="251">
        <f t="shared" si="243"/>
        <v>21.45</v>
      </c>
      <c r="I1129" s="137">
        <v>39</v>
      </c>
      <c r="J1129" s="137">
        <v>50</v>
      </c>
      <c r="K1129" s="137">
        <v>55</v>
      </c>
      <c r="L1129" s="8"/>
      <c r="M1129" s="184">
        <f t="shared" si="250"/>
        <v>12430</v>
      </c>
      <c r="N1129" s="8"/>
      <c r="O1129" s="8"/>
      <c r="P1129" s="8"/>
      <c r="T1129" s="7"/>
      <c r="U1129" s="8"/>
      <c r="V1129" s="8"/>
      <c r="W1129" s="244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</row>
    <row r="1130" spans="1:35" ht="17.25">
      <c r="A1130" s="204">
        <v>44497</v>
      </c>
      <c r="B1130" s="205"/>
      <c r="C1130" s="246"/>
      <c r="D1130" s="192">
        <v>775007745625</v>
      </c>
      <c r="E1130" s="193" t="s">
        <v>882</v>
      </c>
      <c r="F1130" s="137" t="s">
        <v>4</v>
      </c>
      <c r="G1130" s="194">
        <v>23</v>
      </c>
      <c r="H1130" s="194">
        <v>20.64</v>
      </c>
      <c r="I1130" s="137">
        <v>43</v>
      </c>
      <c r="J1130" s="137">
        <v>60</v>
      </c>
      <c r="K1130" s="137">
        <v>40</v>
      </c>
      <c r="L1130" s="8"/>
      <c r="M1130" s="184">
        <f t="shared" si="250"/>
        <v>12995</v>
      </c>
      <c r="N1130" s="8"/>
      <c r="O1130" s="8"/>
      <c r="P1130" s="8"/>
      <c r="T1130" s="7"/>
      <c r="U1130" s="8"/>
      <c r="V1130" s="8"/>
      <c r="W1130" s="244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</row>
    <row r="1131" spans="1:35" ht="17.25">
      <c r="A1131" s="249">
        <v>44492</v>
      </c>
      <c r="B1131" s="250">
        <v>15</v>
      </c>
      <c r="C1131" s="246" t="s">
        <v>15</v>
      </c>
      <c r="D1131" s="192">
        <v>775010433284</v>
      </c>
      <c r="E1131" s="193" t="s">
        <v>366</v>
      </c>
      <c r="F1131" s="137" t="s">
        <v>4</v>
      </c>
      <c r="G1131" s="194">
        <v>21</v>
      </c>
      <c r="H1131" s="251">
        <f t="shared" si="243"/>
        <v>16.005600000000001</v>
      </c>
      <c r="I1131" s="137">
        <v>39</v>
      </c>
      <c r="J1131" s="137">
        <v>57</v>
      </c>
      <c r="K1131" s="137">
        <v>36</v>
      </c>
      <c r="L1131" s="8"/>
      <c r="M1131" s="184">
        <f t="shared" si="250"/>
        <v>11865</v>
      </c>
      <c r="N1131" s="8"/>
      <c r="O1131" s="8"/>
      <c r="P1131" s="8"/>
      <c r="T1131" s="7"/>
      <c r="U1131" s="8"/>
      <c r="V1131" s="8"/>
      <c r="W1131" s="244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</row>
    <row r="1132" spans="1:35" ht="17.25">
      <c r="A1132" s="249"/>
      <c r="B1132" s="250"/>
      <c r="C1132" s="246"/>
      <c r="D1132" s="192"/>
      <c r="E1132" s="193"/>
      <c r="F1132" s="137"/>
      <c r="G1132" s="194"/>
      <c r="H1132" s="251"/>
      <c r="I1132" s="137"/>
      <c r="J1132" s="137"/>
      <c r="K1132" s="137"/>
      <c r="L1132" s="8"/>
      <c r="M1132" s="184">
        <v>500</v>
      </c>
      <c r="N1132" s="8"/>
      <c r="O1132" s="8"/>
      <c r="P1132" s="8"/>
      <c r="T1132" s="7"/>
      <c r="U1132" s="8"/>
      <c r="V1132" s="8"/>
      <c r="W1132" s="244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</row>
    <row r="1133" spans="1:35" ht="17.25">
      <c r="A1133" s="249">
        <v>44492</v>
      </c>
      <c r="B1133" s="250">
        <v>16</v>
      </c>
      <c r="C1133" s="246"/>
      <c r="D1133" s="192">
        <v>775010055370</v>
      </c>
      <c r="E1133" s="193" t="s">
        <v>883</v>
      </c>
      <c r="F1133" s="137" t="s">
        <v>4</v>
      </c>
      <c r="G1133" s="194">
        <v>30</v>
      </c>
      <c r="H1133" s="251">
        <f t="shared" si="243"/>
        <v>24.623999999999999</v>
      </c>
      <c r="I1133" s="137">
        <v>45</v>
      </c>
      <c r="J1133" s="137">
        <v>57</v>
      </c>
      <c r="K1133" s="137">
        <v>48</v>
      </c>
      <c r="L1133" s="8"/>
      <c r="M1133" s="184">
        <f t="shared" si="250"/>
        <v>16950</v>
      </c>
      <c r="N1133" s="8"/>
      <c r="O1133" s="8"/>
      <c r="P1133" s="8"/>
      <c r="T1133" s="7"/>
      <c r="U1133" s="8"/>
      <c r="V1133" s="8"/>
      <c r="W1133" s="244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</row>
    <row r="1134" spans="1:35" ht="17.25">
      <c r="A1134" s="249">
        <v>44492</v>
      </c>
      <c r="B1134" s="250">
        <v>17</v>
      </c>
      <c r="C1134" s="206"/>
      <c r="D1134" s="136">
        <v>775007392652</v>
      </c>
      <c r="E1134" s="136" t="s">
        <v>884</v>
      </c>
      <c r="F1134" s="136" t="s">
        <v>4</v>
      </c>
      <c r="G1134" s="136">
        <v>30</v>
      </c>
      <c r="H1134" s="251">
        <f t="shared" si="243"/>
        <v>20.300799999999999</v>
      </c>
      <c r="I1134" s="136">
        <v>52</v>
      </c>
      <c r="J1134" s="136">
        <v>61</v>
      </c>
      <c r="K1134" s="136">
        <v>32</v>
      </c>
      <c r="L1134" s="8"/>
      <c r="M1134" s="184">
        <f t="shared" si="250"/>
        <v>16950</v>
      </c>
      <c r="N1134" s="8"/>
      <c r="O1134" s="8"/>
      <c r="P1134" s="8"/>
      <c r="T1134" s="7"/>
      <c r="U1134" s="8"/>
      <c r="V1134" s="8"/>
      <c r="W1134" s="244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</row>
    <row r="1135" spans="1:35" ht="17.25">
      <c r="A1135" s="249">
        <v>44492</v>
      </c>
      <c r="B1135" s="250">
        <v>18</v>
      </c>
      <c r="C1135" s="246"/>
      <c r="D1135" s="192">
        <v>775010017861</v>
      </c>
      <c r="E1135" s="193" t="s">
        <v>885</v>
      </c>
      <c r="F1135" s="137" t="s">
        <v>4</v>
      </c>
      <c r="G1135" s="194">
        <v>30</v>
      </c>
      <c r="H1135" s="251">
        <f t="shared" si="243"/>
        <v>25.171199999999999</v>
      </c>
      <c r="I1135" s="137">
        <v>46</v>
      </c>
      <c r="J1135" s="137">
        <v>57</v>
      </c>
      <c r="K1135" s="137">
        <v>48</v>
      </c>
      <c r="L1135" s="8"/>
      <c r="M1135" s="184">
        <f t="shared" si="250"/>
        <v>16950</v>
      </c>
      <c r="N1135" s="8"/>
      <c r="O1135" s="8"/>
      <c r="P1135" s="8"/>
      <c r="T1135" s="7"/>
      <c r="U1135" s="8"/>
      <c r="V1135" s="8"/>
      <c r="W1135" s="244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</row>
    <row r="1136" spans="1:35" ht="17.25">
      <c r="A1136" s="249">
        <v>44492</v>
      </c>
      <c r="B1136" s="250">
        <v>19</v>
      </c>
      <c r="C1136" s="206"/>
      <c r="D1136" s="136">
        <v>775007402705</v>
      </c>
      <c r="E1136" s="136" t="s">
        <v>886</v>
      </c>
      <c r="F1136" s="136" t="s">
        <v>4</v>
      </c>
      <c r="G1136" s="136">
        <v>28</v>
      </c>
      <c r="H1136" s="251">
        <f t="shared" si="243"/>
        <v>13.992000000000001</v>
      </c>
      <c r="I1136" s="136">
        <v>33</v>
      </c>
      <c r="J1136" s="136">
        <v>53</v>
      </c>
      <c r="K1136" s="136">
        <v>40</v>
      </c>
      <c r="L1136" s="8"/>
      <c r="M1136" s="184">
        <f t="shared" si="250"/>
        <v>15820</v>
      </c>
      <c r="N1136" s="8"/>
      <c r="O1136" s="8"/>
      <c r="P1136" s="8"/>
      <c r="T1136" s="7"/>
      <c r="U1136" s="8"/>
      <c r="V1136" s="8"/>
      <c r="W1136" s="244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</row>
    <row r="1137" spans="1:35" ht="17.25">
      <c r="A1137" s="249">
        <v>44492</v>
      </c>
      <c r="B1137" s="250">
        <v>20</v>
      </c>
      <c r="C1137" s="246"/>
      <c r="D1137" s="192">
        <v>775010456804</v>
      </c>
      <c r="E1137" s="193" t="s">
        <v>887</v>
      </c>
      <c r="F1137" s="137" t="s">
        <v>8</v>
      </c>
      <c r="G1137" s="194">
        <v>17</v>
      </c>
      <c r="H1137" s="251">
        <f t="shared" si="243"/>
        <v>12.95</v>
      </c>
      <c r="I1137" s="137">
        <v>35</v>
      </c>
      <c r="J1137" s="137">
        <v>50</v>
      </c>
      <c r="K1137" s="137">
        <v>37</v>
      </c>
      <c r="L1137" s="8"/>
      <c r="M1137" s="184">
        <f t="shared" ref="M1137:M1139" si="251">575*G1137</f>
        <v>9775</v>
      </c>
      <c r="N1137" s="8"/>
      <c r="O1137" s="8"/>
      <c r="P1137" s="8"/>
      <c r="T1137" s="7"/>
      <c r="U1137" s="8"/>
      <c r="V1137" s="8"/>
      <c r="W1137" s="244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</row>
    <row r="1138" spans="1:35" ht="17.25">
      <c r="A1138" s="249">
        <v>44492</v>
      </c>
      <c r="B1138" s="250">
        <v>21</v>
      </c>
      <c r="C1138" s="246"/>
      <c r="D1138" s="192">
        <v>775010242798</v>
      </c>
      <c r="E1138" s="193" t="s">
        <v>888</v>
      </c>
      <c r="F1138" s="137" t="s">
        <v>8</v>
      </c>
      <c r="G1138" s="194">
        <v>21</v>
      </c>
      <c r="H1138" s="251">
        <f t="shared" si="243"/>
        <v>19.058800000000002</v>
      </c>
      <c r="I1138" s="137">
        <v>53</v>
      </c>
      <c r="J1138" s="137">
        <v>58</v>
      </c>
      <c r="K1138" s="137">
        <v>31</v>
      </c>
      <c r="L1138" s="8"/>
      <c r="M1138" s="184">
        <f t="shared" si="250"/>
        <v>11865</v>
      </c>
      <c r="N1138" s="8"/>
      <c r="O1138" s="8"/>
      <c r="P1138" s="8"/>
      <c r="T1138" s="7"/>
      <c r="U1138" s="8"/>
      <c r="V1138" s="8"/>
      <c r="W1138" s="244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</row>
    <row r="1139" spans="1:35" ht="17.25">
      <c r="A1139" s="249">
        <v>44492</v>
      </c>
      <c r="B1139" s="250">
        <v>22</v>
      </c>
      <c r="C1139" s="246"/>
      <c r="D1139" s="192">
        <v>775010221024</v>
      </c>
      <c r="E1139" s="193" t="s">
        <v>889</v>
      </c>
      <c r="F1139" s="137" t="s">
        <v>4</v>
      </c>
      <c r="G1139" s="194">
        <v>18</v>
      </c>
      <c r="H1139" s="251">
        <f t="shared" si="243"/>
        <v>14.391</v>
      </c>
      <c r="I1139" s="137">
        <v>45</v>
      </c>
      <c r="J1139" s="137">
        <v>41</v>
      </c>
      <c r="K1139" s="137">
        <v>39</v>
      </c>
      <c r="L1139" s="8"/>
      <c r="M1139" s="184">
        <f t="shared" si="251"/>
        <v>10350</v>
      </c>
      <c r="N1139" s="8"/>
      <c r="O1139" s="8"/>
      <c r="P1139" s="8"/>
      <c r="T1139" s="7"/>
      <c r="U1139" s="8"/>
      <c r="V1139" s="8"/>
      <c r="W1139" s="244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</row>
    <row r="1140" spans="1:35" ht="17.25">
      <c r="A1140" s="249">
        <v>44492</v>
      </c>
      <c r="B1140" s="250">
        <v>23</v>
      </c>
      <c r="C1140" s="246"/>
      <c r="D1140" s="192">
        <v>775010136848</v>
      </c>
      <c r="E1140" s="193" t="s">
        <v>890</v>
      </c>
      <c r="F1140" s="137" t="s">
        <v>4</v>
      </c>
      <c r="G1140" s="194">
        <v>9</v>
      </c>
      <c r="H1140" s="251">
        <f t="shared" si="243"/>
        <v>6.2603999999999997</v>
      </c>
      <c r="I1140" s="137">
        <v>18</v>
      </c>
      <c r="J1140" s="137">
        <v>47</v>
      </c>
      <c r="K1140" s="137">
        <v>37</v>
      </c>
      <c r="L1140" s="8"/>
      <c r="M1140" s="49">
        <f>610*G1140</f>
        <v>5490</v>
      </c>
      <c r="N1140" s="8"/>
      <c r="O1140" s="8"/>
      <c r="P1140" s="8"/>
      <c r="T1140" s="7"/>
      <c r="U1140" s="8"/>
      <c r="V1140" s="8"/>
      <c r="W1140" s="244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</row>
    <row r="1141" spans="1:35" ht="17.25">
      <c r="A1141" s="249">
        <v>44492</v>
      </c>
      <c r="B1141" s="250">
        <v>24</v>
      </c>
      <c r="C1141" s="246"/>
      <c r="D1141" s="192">
        <v>775010518184</v>
      </c>
      <c r="E1141" s="193" t="s">
        <v>891</v>
      </c>
      <c r="F1141" s="137" t="s">
        <v>8</v>
      </c>
      <c r="G1141" s="194">
        <v>17</v>
      </c>
      <c r="H1141" s="251">
        <f t="shared" si="243"/>
        <v>16.007999999999999</v>
      </c>
      <c r="I1141" s="137">
        <v>40</v>
      </c>
      <c r="J1141" s="137">
        <v>69</v>
      </c>
      <c r="K1141" s="137">
        <v>29</v>
      </c>
      <c r="L1141" s="8"/>
      <c r="M1141" s="184">
        <f t="shared" ref="M1141:M1150" si="252">575*G1141</f>
        <v>9775</v>
      </c>
      <c r="N1141" s="8"/>
      <c r="O1141" s="8"/>
      <c r="P1141" s="8"/>
      <c r="T1141" s="7"/>
      <c r="U1141" s="8"/>
      <c r="V1141" s="8"/>
      <c r="W1141" s="244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</row>
    <row r="1142" spans="1:35" ht="17.25">
      <c r="A1142" s="249">
        <v>44492</v>
      </c>
      <c r="B1142" s="250">
        <v>25</v>
      </c>
      <c r="C1142" s="246"/>
      <c r="D1142" s="192">
        <v>775010490762</v>
      </c>
      <c r="E1142" s="193" t="s">
        <v>892</v>
      </c>
      <c r="F1142" s="137" t="s">
        <v>8</v>
      </c>
      <c r="G1142" s="194">
        <v>17</v>
      </c>
      <c r="H1142" s="251">
        <f t="shared" si="243"/>
        <v>16.367999999999999</v>
      </c>
      <c r="I1142" s="137">
        <v>40</v>
      </c>
      <c r="J1142" s="137">
        <v>66</v>
      </c>
      <c r="K1142" s="137">
        <v>31</v>
      </c>
      <c r="L1142" s="8"/>
      <c r="M1142" s="184">
        <f t="shared" si="252"/>
        <v>9775</v>
      </c>
      <c r="N1142" s="8"/>
      <c r="O1142" s="8"/>
      <c r="P1142" s="8"/>
      <c r="T1142" s="7"/>
      <c r="U1142" s="8"/>
      <c r="V1142" s="8"/>
      <c r="W1142" s="244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</row>
    <row r="1143" spans="1:35" ht="17.25">
      <c r="A1143" s="249">
        <v>44492</v>
      </c>
      <c r="B1143" s="250">
        <v>26</v>
      </c>
      <c r="C1143" s="246"/>
      <c r="D1143" s="192">
        <v>775009981757</v>
      </c>
      <c r="E1143" s="193" t="s">
        <v>893</v>
      </c>
      <c r="F1143" s="137" t="s">
        <v>4</v>
      </c>
      <c r="G1143" s="194">
        <v>13</v>
      </c>
      <c r="H1143" s="251">
        <f t="shared" si="243"/>
        <v>12.151999999999999</v>
      </c>
      <c r="I1143" s="137">
        <v>56</v>
      </c>
      <c r="J1143" s="137">
        <v>31</v>
      </c>
      <c r="K1143" s="137">
        <v>35</v>
      </c>
      <c r="L1143" s="8"/>
      <c r="M1143" s="184">
        <f t="shared" si="252"/>
        <v>7475</v>
      </c>
      <c r="N1143" s="8"/>
      <c r="O1143" s="8"/>
      <c r="P1143" s="8"/>
      <c r="T1143" s="7"/>
      <c r="U1143" s="8"/>
      <c r="V1143" s="8"/>
      <c r="W1143" s="244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</row>
    <row r="1144" spans="1:35" ht="17.25">
      <c r="A1144" s="249">
        <v>44492</v>
      </c>
      <c r="B1144" s="250">
        <v>27</v>
      </c>
      <c r="C1144" s="246"/>
      <c r="D1144" s="192">
        <v>775009995168</v>
      </c>
      <c r="E1144" s="193" t="s">
        <v>893</v>
      </c>
      <c r="F1144" s="137" t="s">
        <v>4</v>
      </c>
      <c r="G1144" s="194">
        <v>17</v>
      </c>
      <c r="H1144" s="251">
        <f t="shared" si="243"/>
        <v>16.082000000000001</v>
      </c>
      <c r="I1144" s="137">
        <v>34</v>
      </c>
      <c r="J1144" s="137">
        <v>55</v>
      </c>
      <c r="K1144" s="137">
        <v>43</v>
      </c>
      <c r="L1144" s="8"/>
      <c r="M1144" s="184">
        <f t="shared" si="252"/>
        <v>9775</v>
      </c>
      <c r="N1144" s="8"/>
      <c r="O1144" s="8"/>
      <c r="P1144" s="8"/>
      <c r="T1144" s="7"/>
      <c r="U1144" s="8"/>
      <c r="V1144" s="8"/>
      <c r="W1144" s="244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</row>
    <row r="1145" spans="1:35" ht="17.25">
      <c r="A1145" s="249">
        <v>44492</v>
      </c>
      <c r="B1145" s="250">
        <v>28</v>
      </c>
      <c r="C1145" s="206"/>
      <c r="D1145" s="136">
        <v>775007446830</v>
      </c>
      <c r="E1145" s="136" t="s">
        <v>894</v>
      </c>
      <c r="F1145" s="136" t="s">
        <v>4</v>
      </c>
      <c r="G1145" s="136">
        <v>12</v>
      </c>
      <c r="H1145" s="251">
        <f t="shared" si="243"/>
        <v>8.6639999999999997</v>
      </c>
      <c r="I1145" s="136">
        <v>30</v>
      </c>
      <c r="J1145" s="136">
        <v>38</v>
      </c>
      <c r="K1145" s="136">
        <v>38</v>
      </c>
      <c r="L1145" s="8"/>
      <c r="M1145" s="184">
        <f t="shared" si="252"/>
        <v>6900</v>
      </c>
      <c r="N1145" s="8"/>
      <c r="O1145" s="8"/>
      <c r="P1145" s="8"/>
      <c r="T1145" s="7"/>
      <c r="U1145" s="8"/>
      <c r="V1145" s="8"/>
      <c r="W1145" s="244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</row>
    <row r="1146" spans="1:35" ht="17.25">
      <c r="A1146" s="249">
        <v>44492</v>
      </c>
      <c r="B1146" s="250">
        <v>29</v>
      </c>
      <c r="C1146" s="246"/>
      <c r="D1146" s="192">
        <v>775010084480</v>
      </c>
      <c r="E1146" s="193" t="s">
        <v>895</v>
      </c>
      <c r="F1146" s="137" t="s">
        <v>4</v>
      </c>
      <c r="G1146" s="194">
        <v>21</v>
      </c>
      <c r="H1146" s="251">
        <f t="shared" si="243"/>
        <v>18.884799999999998</v>
      </c>
      <c r="I1146" s="137">
        <v>44</v>
      </c>
      <c r="J1146" s="137">
        <v>58</v>
      </c>
      <c r="K1146" s="137">
        <v>37</v>
      </c>
      <c r="L1146" s="8"/>
      <c r="M1146" s="184">
        <f t="shared" ref="M1146" si="253">565*G1146</f>
        <v>11865</v>
      </c>
      <c r="N1146" s="8"/>
      <c r="O1146" s="8"/>
      <c r="P1146" s="8"/>
      <c r="T1146" s="7"/>
      <c r="U1146" s="8"/>
      <c r="V1146" s="8"/>
      <c r="W1146" s="244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</row>
    <row r="1147" spans="1:35" ht="17.25">
      <c r="A1147" s="249">
        <v>44492</v>
      </c>
      <c r="B1147" s="250">
        <v>30</v>
      </c>
      <c r="C1147" s="246"/>
      <c r="D1147" s="192">
        <v>775010110790</v>
      </c>
      <c r="E1147" s="193" t="s">
        <v>895</v>
      </c>
      <c r="F1147" s="137" t="s">
        <v>4</v>
      </c>
      <c r="G1147" s="194">
        <v>15</v>
      </c>
      <c r="H1147" s="251">
        <f t="shared" si="243"/>
        <v>14.513999999999999</v>
      </c>
      <c r="I1147" s="137">
        <v>41</v>
      </c>
      <c r="J1147" s="137">
        <v>59</v>
      </c>
      <c r="K1147" s="137">
        <v>30</v>
      </c>
      <c r="L1147" s="8"/>
      <c r="M1147" s="184">
        <f t="shared" si="252"/>
        <v>8625</v>
      </c>
      <c r="N1147" s="8"/>
      <c r="O1147" s="8"/>
      <c r="P1147" s="8"/>
      <c r="T1147" s="7"/>
      <c r="U1147" s="8"/>
      <c r="V1147" s="8"/>
      <c r="W1147" s="244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</row>
    <row r="1148" spans="1:35" ht="17.25">
      <c r="A1148" s="249">
        <v>44492</v>
      </c>
      <c r="B1148" s="250">
        <v>31</v>
      </c>
      <c r="C1148" s="246"/>
      <c r="D1148" s="192">
        <v>775010559850</v>
      </c>
      <c r="E1148" s="193" t="s">
        <v>896</v>
      </c>
      <c r="F1148" s="137" t="s">
        <v>4</v>
      </c>
      <c r="G1148" s="194">
        <v>11</v>
      </c>
      <c r="H1148" s="251">
        <f t="shared" si="243"/>
        <v>10.584</v>
      </c>
      <c r="I1148" s="137">
        <v>42</v>
      </c>
      <c r="J1148" s="137">
        <v>28</v>
      </c>
      <c r="K1148" s="137">
        <v>45</v>
      </c>
      <c r="L1148" s="8"/>
      <c r="M1148" s="184">
        <f t="shared" si="252"/>
        <v>6325</v>
      </c>
      <c r="N1148" s="8"/>
      <c r="O1148" s="8"/>
      <c r="P1148" s="8"/>
      <c r="T1148" s="7"/>
      <c r="U1148" s="8"/>
      <c r="V1148" s="8"/>
      <c r="W1148" s="244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</row>
    <row r="1149" spans="1:35" ht="17.25">
      <c r="A1149" s="249">
        <v>44492</v>
      </c>
      <c r="B1149" s="250">
        <v>32</v>
      </c>
      <c r="C1149" s="206"/>
      <c r="D1149" s="136">
        <v>775007434273</v>
      </c>
      <c r="E1149" s="136" t="s">
        <v>897</v>
      </c>
      <c r="F1149" s="136" t="s">
        <v>4</v>
      </c>
      <c r="G1149" s="136">
        <v>6</v>
      </c>
      <c r="H1149" s="251">
        <f t="shared" si="243"/>
        <v>5.1840000000000002</v>
      </c>
      <c r="I1149" s="136">
        <v>30</v>
      </c>
      <c r="J1149" s="136">
        <v>36</v>
      </c>
      <c r="K1149" s="136">
        <v>24</v>
      </c>
      <c r="L1149" s="8"/>
      <c r="M1149" s="49">
        <v>6000</v>
      </c>
      <c r="N1149" s="8"/>
      <c r="O1149" s="8"/>
      <c r="P1149" s="8"/>
      <c r="T1149" s="7"/>
      <c r="U1149" s="8"/>
      <c r="V1149" s="8"/>
      <c r="W1149" s="244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</row>
    <row r="1150" spans="1:35" ht="17.25">
      <c r="A1150" s="249">
        <v>44492</v>
      </c>
      <c r="B1150" s="250">
        <v>33</v>
      </c>
      <c r="C1150" s="206"/>
      <c r="D1150" s="136">
        <v>775007455400</v>
      </c>
      <c r="E1150" s="136" t="s">
        <v>898</v>
      </c>
      <c r="F1150" s="136" t="s">
        <v>4</v>
      </c>
      <c r="G1150" s="136">
        <v>13</v>
      </c>
      <c r="H1150" s="251">
        <f t="shared" si="243"/>
        <v>7.3007999999999997</v>
      </c>
      <c r="I1150" s="136">
        <v>39</v>
      </c>
      <c r="J1150" s="136">
        <v>39</v>
      </c>
      <c r="K1150" s="136">
        <v>24</v>
      </c>
      <c r="L1150" s="8"/>
      <c r="M1150" s="184">
        <f t="shared" si="252"/>
        <v>7475</v>
      </c>
      <c r="N1150" s="8"/>
      <c r="O1150" s="8"/>
      <c r="P1150" s="8"/>
      <c r="T1150" s="7"/>
      <c r="U1150" s="8"/>
      <c r="V1150" s="8"/>
      <c r="W1150" s="244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</row>
    <row r="1151" spans="1:35" ht="17.25">
      <c r="A1151" s="249">
        <v>44492</v>
      </c>
      <c r="B1151" s="250">
        <v>34</v>
      </c>
      <c r="C1151" s="246"/>
      <c r="D1151" s="192">
        <v>775010764568</v>
      </c>
      <c r="E1151" s="193" t="s">
        <v>899</v>
      </c>
      <c r="F1151" s="137" t="s">
        <v>4</v>
      </c>
      <c r="G1151" s="194">
        <v>27</v>
      </c>
      <c r="H1151" s="251">
        <f t="shared" si="243"/>
        <v>18.057600000000001</v>
      </c>
      <c r="I1151" s="137">
        <v>44</v>
      </c>
      <c r="J1151" s="137">
        <v>38</v>
      </c>
      <c r="K1151" s="137">
        <v>54</v>
      </c>
      <c r="L1151" s="8"/>
      <c r="M1151" s="184">
        <f t="shared" ref="M1151:M1152" si="254">565*G1151</f>
        <v>15255</v>
      </c>
      <c r="N1151" s="8"/>
      <c r="O1151" s="8"/>
      <c r="P1151" s="8"/>
      <c r="T1151" s="7"/>
      <c r="U1151" s="8"/>
      <c r="V1151" s="8"/>
      <c r="W1151" s="244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</row>
    <row r="1152" spans="1:35" ht="17.25">
      <c r="A1152" s="249">
        <v>44492</v>
      </c>
      <c r="B1152" s="250">
        <v>35</v>
      </c>
      <c r="C1152" s="246"/>
      <c r="D1152" s="192">
        <v>775010079995</v>
      </c>
      <c r="E1152" s="193" t="s">
        <v>900</v>
      </c>
      <c r="F1152" s="137" t="s">
        <v>4</v>
      </c>
      <c r="G1152" s="194">
        <v>30</v>
      </c>
      <c r="H1152" s="251">
        <f t="shared" si="243"/>
        <v>21.736000000000001</v>
      </c>
      <c r="I1152" s="137">
        <v>44</v>
      </c>
      <c r="J1152" s="137">
        <v>65</v>
      </c>
      <c r="K1152" s="137">
        <v>38</v>
      </c>
      <c r="L1152" s="8"/>
      <c r="M1152" s="184">
        <f t="shared" si="254"/>
        <v>16950</v>
      </c>
      <c r="N1152" s="8"/>
      <c r="O1152" s="8"/>
      <c r="P1152" s="8"/>
      <c r="T1152" s="7"/>
      <c r="U1152" s="8"/>
      <c r="V1152" s="8"/>
      <c r="W1152" s="244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</row>
    <row r="1153" spans="1:35" ht="17.25">
      <c r="A1153" s="249">
        <v>44492</v>
      </c>
      <c r="B1153" s="250">
        <v>36</v>
      </c>
      <c r="C1153" s="246"/>
      <c r="D1153" s="192">
        <v>775010190320</v>
      </c>
      <c r="E1153" s="193" t="s">
        <v>901</v>
      </c>
      <c r="F1153" s="137" t="s">
        <v>4</v>
      </c>
      <c r="G1153" s="194">
        <v>12</v>
      </c>
      <c r="H1153" s="251">
        <f t="shared" si="243"/>
        <v>8.9600000000000009</v>
      </c>
      <c r="I1153" s="137">
        <v>40</v>
      </c>
      <c r="J1153" s="137">
        <v>32</v>
      </c>
      <c r="K1153" s="137">
        <v>35</v>
      </c>
      <c r="L1153" s="8"/>
      <c r="M1153" s="184">
        <f t="shared" ref="M1153:M1154" si="255">575*G1153</f>
        <v>6900</v>
      </c>
      <c r="N1153" s="8"/>
      <c r="O1153" s="8"/>
      <c r="P1153" s="8"/>
      <c r="T1153" s="7"/>
      <c r="U1153" s="8"/>
      <c r="V1153" s="8"/>
      <c r="W1153" s="244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</row>
    <row r="1154" spans="1:35" ht="17.25">
      <c r="A1154" s="249">
        <v>44492</v>
      </c>
      <c r="B1154" s="250">
        <v>37</v>
      </c>
      <c r="C1154" s="246"/>
      <c r="D1154" s="192">
        <v>775010267173</v>
      </c>
      <c r="E1154" s="193" t="s">
        <v>902</v>
      </c>
      <c r="F1154" s="137" t="s">
        <v>4</v>
      </c>
      <c r="G1154" s="194">
        <v>15</v>
      </c>
      <c r="H1154" s="251">
        <f t="shared" si="243"/>
        <v>10.647</v>
      </c>
      <c r="I1154" s="137">
        <v>39</v>
      </c>
      <c r="J1154" s="137">
        <v>39</v>
      </c>
      <c r="K1154" s="137">
        <v>35</v>
      </c>
      <c r="L1154" s="8"/>
      <c r="M1154" s="184">
        <f t="shared" si="255"/>
        <v>8625</v>
      </c>
      <c r="N1154" s="8"/>
      <c r="O1154" s="8"/>
      <c r="P1154" s="8"/>
      <c r="T1154" s="7"/>
      <c r="U1154" s="8"/>
      <c r="V1154" s="8"/>
      <c r="W1154" s="244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</row>
    <row r="1155" spans="1:35" ht="17.25">
      <c r="A1155" s="249">
        <v>44492</v>
      </c>
      <c r="B1155" s="250">
        <v>38</v>
      </c>
      <c r="C1155" s="246"/>
      <c r="D1155" s="192">
        <v>775010732389</v>
      </c>
      <c r="E1155" s="193" t="s">
        <v>903</v>
      </c>
      <c r="F1155" s="137" t="s">
        <v>4</v>
      </c>
      <c r="G1155" s="194">
        <v>26</v>
      </c>
      <c r="H1155" s="251">
        <f t="shared" si="243"/>
        <v>14.3208</v>
      </c>
      <c r="I1155" s="137">
        <v>51</v>
      </c>
      <c r="J1155" s="137">
        <v>52</v>
      </c>
      <c r="K1155" s="137">
        <v>27</v>
      </c>
      <c r="L1155" s="8"/>
      <c r="M1155" s="184">
        <f t="shared" ref="M1155:M1158" si="256">565*G1155</f>
        <v>14690</v>
      </c>
      <c r="N1155" s="8"/>
      <c r="O1155" s="8"/>
      <c r="P1155" s="8"/>
      <c r="T1155" s="7"/>
      <c r="U1155" s="8"/>
      <c r="V1155" s="8"/>
      <c r="W1155" s="244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</row>
    <row r="1156" spans="1:35" ht="17.25">
      <c r="A1156" s="249">
        <v>44492</v>
      </c>
      <c r="B1156" s="250">
        <v>39</v>
      </c>
      <c r="C1156" s="246"/>
      <c r="D1156" s="192">
        <v>775010779310</v>
      </c>
      <c r="E1156" s="193" t="s">
        <v>904</v>
      </c>
      <c r="F1156" s="137" t="s">
        <v>4</v>
      </c>
      <c r="G1156" s="194">
        <v>23</v>
      </c>
      <c r="H1156" s="251">
        <f t="shared" si="243"/>
        <v>16.224</v>
      </c>
      <c r="I1156" s="137">
        <v>32</v>
      </c>
      <c r="J1156" s="137">
        <v>39</v>
      </c>
      <c r="K1156" s="137">
        <v>65</v>
      </c>
      <c r="L1156" s="8"/>
      <c r="M1156" s="184">
        <f t="shared" si="256"/>
        <v>12995</v>
      </c>
      <c r="N1156" s="8"/>
      <c r="O1156" s="8"/>
      <c r="P1156" s="8"/>
      <c r="T1156" s="7"/>
      <c r="U1156" s="8"/>
      <c r="V1156" s="8"/>
      <c r="W1156" s="244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</row>
    <row r="1157" spans="1:35" ht="17.25">
      <c r="A1157" s="249">
        <v>44492</v>
      </c>
      <c r="B1157" s="250">
        <v>40</v>
      </c>
      <c r="C1157" s="246"/>
      <c r="D1157" s="192">
        <v>775010796817</v>
      </c>
      <c r="E1157" s="193" t="s">
        <v>905</v>
      </c>
      <c r="F1157" s="137" t="s">
        <v>4</v>
      </c>
      <c r="G1157" s="194">
        <v>25</v>
      </c>
      <c r="H1157" s="251">
        <f t="shared" si="243"/>
        <v>21.45</v>
      </c>
      <c r="I1157" s="137">
        <v>39</v>
      </c>
      <c r="J1157" s="137">
        <v>55</v>
      </c>
      <c r="K1157" s="137">
        <v>50</v>
      </c>
      <c r="L1157" s="8"/>
      <c r="M1157" s="184">
        <f t="shared" si="256"/>
        <v>14125</v>
      </c>
      <c r="N1157" s="8"/>
      <c r="O1157" s="8"/>
      <c r="P1157" s="8"/>
      <c r="T1157" s="7"/>
      <c r="U1157" s="8"/>
      <c r="V1157" s="8"/>
      <c r="W1157" s="244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</row>
    <row r="1158" spans="1:35" ht="17.25">
      <c r="A1158" s="249">
        <v>44492</v>
      </c>
      <c r="B1158" s="250">
        <v>41</v>
      </c>
      <c r="C1158" s="206"/>
      <c r="D1158" s="136">
        <v>775007413713</v>
      </c>
      <c r="E1158" s="136" t="s">
        <v>906</v>
      </c>
      <c r="F1158" s="136" t="s">
        <v>4</v>
      </c>
      <c r="G1158" s="136">
        <v>21</v>
      </c>
      <c r="H1158" s="251">
        <f t="shared" si="243"/>
        <v>11.403600000000001</v>
      </c>
      <c r="I1158" s="136">
        <v>39</v>
      </c>
      <c r="J1158" s="136">
        <v>43</v>
      </c>
      <c r="K1158" s="136">
        <v>34</v>
      </c>
      <c r="L1158" s="8"/>
      <c r="M1158" s="184">
        <f t="shared" si="256"/>
        <v>11865</v>
      </c>
      <c r="N1158" s="8"/>
      <c r="O1158" s="8"/>
      <c r="P1158" s="8"/>
      <c r="T1158" s="7"/>
      <c r="U1158" s="8"/>
      <c r="V1158" s="8"/>
      <c r="W1158" s="244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</row>
    <row r="1159" spans="1:35" ht="17.25">
      <c r="A1159" s="249">
        <v>44492</v>
      </c>
      <c r="B1159" s="250">
        <v>42</v>
      </c>
      <c r="C1159" s="246" t="s">
        <v>15</v>
      </c>
      <c r="D1159" s="192">
        <v>775010864424</v>
      </c>
      <c r="E1159" s="193" t="s">
        <v>907</v>
      </c>
      <c r="F1159" s="137" t="s">
        <v>4</v>
      </c>
      <c r="G1159" s="194">
        <v>18</v>
      </c>
      <c r="H1159" s="251">
        <f t="shared" si="243"/>
        <v>12</v>
      </c>
      <c r="I1159" s="137">
        <v>50</v>
      </c>
      <c r="J1159" s="137">
        <v>40</v>
      </c>
      <c r="K1159" s="137">
        <v>30</v>
      </c>
      <c r="L1159" s="8"/>
      <c r="M1159" s="184">
        <f t="shared" ref="M1159:M1163" si="257">575*G1159</f>
        <v>10350</v>
      </c>
      <c r="N1159" s="8"/>
      <c r="O1159" s="8"/>
      <c r="P1159" s="8"/>
      <c r="T1159" s="7"/>
      <c r="U1159" s="8"/>
      <c r="V1159" s="8"/>
      <c r="W1159" s="244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</row>
    <row r="1160" spans="1:35" ht="17.25">
      <c r="A1160" s="249"/>
      <c r="B1160" s="250"/>
      <c r="C1160" s="246"/>
      <c r="D1160" s="192"/>
      <c r="E1160" s="193"/>
      <c r="F1160" s="137"/>
      <c r="G1160" s="194"/>
      <c r="H1160" s="251"/>
      <c r="I1160" s="137"/>
      <c r="J1160" s="137"/>
      <c r="K1160" s="137"/>
      <c r="L1160" s="8"/>
      <c r="M1160" s="184">
        <v>500</v>
      </c>
      <c r="N1160" s="8"/>
      <c r="O1160" s="8"/>
      <c r="P1160" s="8"/>
      <c r="T1160" s="7"/>
      <c r="U1160" s="8"/>
      <c r="V1160" s="8"/>
      <c r="W1160" s="244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</row>
    <row r="1161" spans="1:35" ht="17.25">
      <c r="A1161" s="249">
        <v>44492</v>
      </c>
      <c r="B1161" s="250">
        <v>43</v>
      </c>
      <c r="C1161" s="246"/>
      <c r="D1161" s="192">
        <v>775010194575</v>
      </c>
      <c r="E1161" s="193" t="s">
        <v>908</v>
      </c>
      <c r="F1161" s="137" t="s">
        <v>4</v>
      </c>
      <c r="G1161" s="194">
        <v>18</v>
      </c>
      <c r="H1161" s="251">
        <f t="shared" si="243"/>
        <v>16.473600000000001</v>
      </c>
      <c r="I1161" s="137">
        <v>66</v>
      </c>
      <c r="J1161" s="137">
        <v>32</v>
      </c>
      <c r="K1161" s="137">
        <v>39</v>
      </c>
      <c r="L1161" s="8"/>
      <c r="M1161" s="184">
        <f t="shared" si="257"/>
        <v>10350</v>
      </c>
      <c r="N1161" s="8"/>
      <c r="O1161" s="8"/>
      <c r="P1161" s="8"/>
      <c r="T1161" s="7"/>
      <c r="U1161" s="8"/>
      <c r="V1161" s="8"/>
      <c r="W1161" s="244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</row>
    <row r="1162" spans="1:35" ht="17.25">
      <c r="A1162" s="249">
        <v>44492</v>
      </c>
      <c r="B1162" s="250">
        <v>44</v>
      </c>
      <c r="C1162" s="206"/>
      <c r="D1162" s="136">
        <v>775007390330</v>
      </c>
      <c r="E1162" s="136" t="s">
        <v>909</v>
      </c>
      <c r="F1162" s="136" t="s">
        <v>4</v>
      </c>
      <c r="G1162" s="136">
        <v>24</v>
      </c>
      <c r="H1162" s="251">
        <f t="shared" si="243"/>
        <v>19.288799999999998</v>
      </c>
      <c r="I1162" s="136">
        <v>57</v>
      </c>
      <c r="J1162" s="136">
        <v>47</v>
      </c>
      <c r="K1162" s="136">
        <v>36</v>
      </c>
      <c r="L1162" s="8"/>
      <c r="M1162" s="184">
        <f t="shared" ref="M1162" si="258">565*G1162</f>
        <v>13560</v>
      </c>
      <c r="N1162" s="8"/>
      <c r="O1162" s="8"/>
      <c r="P1162" s="8"/>
      <c r="T1162" s="7"/>
      <c r="U1162" s="8"/>
      <c r="V1162" s="8"/>
      <c r="W1162" s="244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</row>
    <row r="1163" spans="1:35" ht="17.25">
      <c r="A1163" s="249">
        <v>44492</v>
      </c>
      <c r="B1163" s="250">
        <v>45</v>
      </c>
      <c r="C1163" s="246"/>
      <c r="D1163" s="192">
        <v>775010007573</v>
      </c>
      <c r="E1163" s="193" t="s">
        <v>910</v>
      </c>
      <c r="F1163" s="137" t="s">
        <v>4</v>
      </c>
      <c r="G1163" s="194">
        <v>15</v>
      </c>
      <c r="H1163" s="251">
        <f t="shared" si="243"/>
        <v>8.9600000000000009</v>
      </c>
      <c r="I1163" s="137">
        <v>40</v>
      </c>
      <c r="J1163" s="137">
        <v>35</v>
      </c>
      <c r="K1163" s="137">
        <v>32</v>
      </c>
      <c r="L1163" s="8"/>
      <c r="M1163" s="184">
        <f t="shared" si="257"/>
        <v>8625</v>
      </c>
      <c r="N1163" s="8"/>
      <c r="O1163" s="8"/>
      <c r="P1163" s="8"/>
      <c r="T1163" s="7"/>
      <c r="U1163" s="8"/>
      <c r="V1163" s="8"/>
      <c r="W1163" s="244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</row>
    <row r="1164" spans="1:35" ht="17.25">
      <c r="A1164" s="249">
        <v>44492</v>
      </c>
      <c r="B1164" s="250">
        <v>46</v>
      </c>
      <c r="C1164" s="206"/>
      <c r="D1164" s="136">
        <v>775007327555</v>
      </c>
      <c r="E1164" s="136" t="s">
        <v>911</v>
      </c>
      <c r="F1164" s="136" t="s">
        <v>4</v>
      </c>
      <c r="G1164" s="136">
        <v>26</v>
      </c>
      <c r="H1164" s="251">
        <f t="shared" si="243"/>
        <v>11.9474</v>
      </c>
      <c r="I1164" s="136">
        <v>47</v>
      </c>
      <c r="J1164" s="136">
        <v>41</v>
      </c>
      <c r="K1164" s="136">
        <v>31</v>
      </c>
      <c r="L1164" s="8"/>
      <c r="M1164" s="184">
        <f t="shared" ref="M1164:M1165" si="259">565*G1164</f>
        <v>14690</v>
      </c>
      <c r="N1164" s="8"/>
      <c r="O1164" s="8"/>
      <c r="P1164" s="8"/>
      <c r="T1164" s="7"/>
      <c r="U1164" s="8"/>
      <c r="V1164" s="8"/>
      <c r="W1164" s="244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</row>
    <row r="1165" spans="1:35" ht="17.25">
      <c r="A1165" s="249">
        <v>44492</v>
      </c>
      <c r="B1165" s="250">
        <v>47</v>
      </c>
      <c r="C1165" s="206"/>
      <c r="D1165" s="136">
        <v>775007315492</v>
      </c>
      <c r="E1165" s="136" t="s">
        <v>912</v>
      </c>
      <c r="F1165" s="136" t="s">
        <v>4</v>
      </c>
      <c r="G1165" s="136">
        <v>25</v>
      </c>
      <c r="H1165" s="251">
        <f t="shared" si="243"/>
        <v>19.288799999999998</v>
      </c>
      <c r="I1165" s="136">
        <v>57</v>
      </c>
      <c r="J1165" s="136">
        <v>47</v>
      </c>
      <c r="K1165" s="136">
        <v>36</v>
      </c>
      <c r="L1165" s="8"/>
      <c r="M1165" s="184">
        <f t="shared" si="259"/>
        <v>14125</v>
      </c>
      <c r="N1165" s="8"/>
      <c r="O1165" s="8"/>
      <c r="P1165" s="8"/>
      <c r="T1165" s="7"/>
      <c r="U1165" s="8"/>
      <c r="V1165" s="8"/>
      <c r="W1165" s="244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</row>
    <row r="1166" spans="1:35" ht="17.25">
      <c r="A1166" s="249">
        <v>44492</v>
      </c>
      <c r="B1166" s="250">
        <v>48</v>
      </c>
      <c r="C1166" s="246"/>
      <c r="D1166" s="192">
        <v>775010893810</v>
      </c>
      <c r="E1166" s="193" t="s">
        <v>913</v>
      </c>
      <c r="F1166" s="137" t="s">
        <v>4</v>
      </c>
      <c r="G1166" s="194">
        <v>16</v>
      </c>
      <c r="H1166" s="251">
        <f t="shared" si="243"/>
        <v>15.456</v>
      </c>
      <c r="I1166" s="137">
        <v>46</v>
      </c>
      <c r="J1166" s="137">
        <v>48</v>
      </c>
      <c r="K1166" s="137">
        <v>35</v>
      </c>
      <c r="L1166" s="64"/>
      <c r="M1166" s="184">
        <f t="shared" ref="M1166" si="260">575*G1166</f>
        <v>9200</v>
      </c>
      <c r="N1166" s="8"/>
      <c r="O1166" s="8"/>
      <c r="P1166" s="8"/>
      <c r="T1166" s="7"/>
      <c r="U1166" s="8"/>
      <c r="V1166" s="8"/>
      <c r="W1166" s="244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</row>
    <row r="1167" spans="1:35" ht="17.25">
      <c r="A1167" s="249">
        <v>44492</v>
      </c>
      <c r="B1167" s="250">
        <v>49</v>
      </c>
      <c r="C1167" s="246"/>
      <c r="D1167" s="192">
        <v>775010025951</v>
      </c>
      <c r="E1167" s="193" t="s">
        <v>914</v>
      </c>
      <c r="F1167" s="137" t="s">
        <v>4</v>
      </c>
      <c r="G1167" s="194">
        <v>7</v>
      </c>
      <c r="H1167" s="251">
        <f t="shared" si="243"/>
        <v>3.1415999999999999</v>
      </c>
      <c r="I1167" s="137">
        <v>34</v>
      </c>
      <c r="J1167" s="137">
        <v>22</v>
      </c>
      <c r="K1167" s="137">
        <v>21</v>
      </c>
      <c r="L1167" s="8"/>
      <c r="M1167" s="49">
        <f>610*G1167</f>
        <v>4270</v>
      </c>
      <c r="N1167" s="8"/>
      <c r="O1167" s="8"/>
      <c r="P1167" s="8"/>
      <c r="T1167" s="7"/>
      <c r="U1167" s="8"/>
      <c r="V1167" s="8"/>
      <c r="W1167" s="244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</row>
    <row r="1168" spans="1:35" ht="17.25">
      <c r="A1168" s="249">
        <v>44492</v>
      </c>
      <c r="B1168" s="250">
        <v>50</v>
      </c>
      <c r="C1168" s="206"/>
      <c r="D1168" s="192">
        <v>775007447571</v>
      </c>
      <c r="E1168" s="193" t="s">
        <v>915</v>
      </c>
      <c r="F1168" s="137" t="s">
        <v>4</v>
      </c>
      <c r="G1168" s="194">
        <v>21</v>
      </c>
      <c r="H1168" s="251">
        <f t="shared" si="243"/>
        <v>12.1296</v>
      </c>
      <c r="I1168" s="137">
        <v>42</v>
      </c>
      <c r="J1168" s="137">
        <v>38</v>
      </c>
      <c r="K1168" s="137">
        <v>38</v>
      </c>
      <c r="L1168" s="8"/>
      <c r="M1168" s="184">
        <f t="shared" ref="M1168:M1173" si="261">565*G1168</f>
        <v>11865</v>
      </c>
      <c r="N1168" s="8"/>
      <c r="O1168" s="8"/>
      <c r="P1168" s="8"/>
      <c r="T1168" s="7"/>
      <c r="U1168" s="8"/>
      <c r="V1168" s="8"/>
      <c r="W1168" s="244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</row>
    <row r="1169" spans="1:35" ht="17.25">
      <c r="A1169" s="249">
        <v>44492</v>
      </c>
      <c r="B1169" s="250">
        <v>51</v>
      </c>
      <c r="C1169" s="246"/>
      <c r="D1169" s="192">
        <v>775010115221</v>
      </c>
      <c r="E1169" s="193" t="s">
        <v>916</v>
      </c>
      <c r="F1169" s="137" t="s">
        <v>4</v>
      </c>
      <c r="G1169" s="194">
        <v>21</v>
      </c>
      <c r="H1169" s="251">
        <f t="shared" si="243"/>
        <v>12.1296</v>
      </c>
      <c r="I1169" s="137">
        <v>38</v>
      </c>
      <c r="J1169" s="137">
        <v>42</v>
      </c>
      <c r="K1169" s="137">
        <v>38</v>
      </c>
      <c r="L1169" s="8"/>
      <c r="M1169" s="184">
        <f t="shared" si="261"/>
        <v>11865</v>
      </c>
      <c r="N1169" s="8"/>
      <c r="O1169" s="8"/>
      <c r="P1169" s="8"/>
      <c r="T1169" s="7"/>
      <c r="U1169" s="8"/>
      <c r="V1169" s="8"/>
      <c r="W1169" s="244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</row>
    <row r="1170" spans="1:35" ht="17.25">
      <c r="A1170" s="249">
        <v>44492</v>
      </c>
      <c r="B1170" s="250">
        <v>52</v>
      </c>
      <c r="C1170" s="206"/>
      <c r="D1170" s="136">
        <v>775007397507</v>
      </c>
      <c r="E1170" s="136" t="s">
        <v>917</v>
      </c>
      <c r="F1170" s="136" t="s">
        <v>4</v>
      </c>
      <c r="G1170" s="136">
        <v>28</v>
      </c>
      <c r="H1170" s="251">
        <f t="shared" si="243"/>
        <v>21.384</v>
      </c>
      <c r="I1170" s="136">
        <v>66</v>
      </c>
      <c r="J1170" s="136">
        <v>54</v>
      </c>
      <c r="K1170" s="136">
        <v>30</v>
      </c>
      <c r="L1170" s="8"/>
      <c r="M1170" s="184">
        <f t="shared" si="261"/>
        <v>15820</v>
      </c>
      <c r="N1170" s="8"/>
      <c r="O1170" s="8"/>
      <c r="P1170" s="8"/>
      <c r="T1170" s="7"/>
      <c r="U1170" s="8"/>
      <c r="V1170" s="8"/>
      <c r="W1170" s="244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</row>
    <row r="1171" spans="1:35" ht="17.25">
      <c r="A1171" s="249">
        <v>44492</v>
      </c>
      <c r="B1171" s="250">
        <v>53</v>
      </c>
      <c r="C1171" s="246"/>
      <c r="D1171" s="192">
        <v>775010607396</v>
      </c>
      <c r="E1171" s="193" t="s">
        <v>918</v>
      </c>
      <c r="F1171" s="137" t="s">
        <v>4</v>
      </c>
      <c r="G1171" s="194">
        <v>22</v>
      </c>
      <c r="H1171" s="251">
        <f t="shared" si="243"/>
        <v>20.508400000000002</v>
      </c>
      <c r="I1171" s="137">
        <v>79</v>
      </c>
      <c r="J1171" s="137">
        <v>59</v>
      </c>
      <c r="K1171" s="137">
        <v>22</v>
      </c>
      <c r="L1171" s="8"/>
      <c r="M1171" s="184">
        <f t="shared" si="261"/>
        <v>12430</v>
      </c>
      <c r="N1171" s="8"/>
      <c r="O1171" s="8"/>
      <c r="P1171" s="8"/>
      <c r="T1171" s="7"/>
      <c r="U1171" s="8"/>
      <c r="V1171" s="8"/>
      <c r="W1171" s="244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</row>
    <row r="1172" spans="1:35" ht="17.25">
      <c r="A1172" s="249">
        <v>44492</v>
      </c>
      <c r="B1172" s="250">
        <v>54</v>
      </c>
      <c r="C1172" s="246"/>
      <c r="D1172" s="192">
        <v>775010753023</v>
      </c>
      <c r="E1172" s="193" t="s">
        <v>919</v>
      </c>
      <c r="F1172" s="137" t="s">
        <v>8</v>
      </c>
      <c r="G1172" s="194">
        <v>23</v>
      </c>
      <c r="H1172" s="251">
        <f t="shared" si="243"/>
        <v>16.679600000000001</v>
      </c>
      <c r="I1172" s="137">
        <v>49</v>
      </c>
      <c r="J1172" s="137">
        <v>46</v>
      </c>
      <c r="K1172" s="137">
        <v>37</v>
      </c>
      <c r="L1172" s="8"/>
      <c r="M1172" s="184">
        <f t="shared" si="261"/>
        <v>12995</v>
      </c>
      <c r="N1172" s="8"/>
      <c r="O1172" s="8"/>
      <c r="P1172" s="8"/>
      <c r="T1172" s="7"/>
      <c r="U1172" s="8"/>
      <c r="V1172" s="8"/>
      <c r="W1172" s="244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</row>
    <row r="1173" spans="1:35" ht="17.25">
      <c r="A1173" s="249">
        <v>44492</v>
      </c>
      <c r="B1173" s="250">
        <v>55</v>
      </c>
      <c r="C1173" s="206"/>
      <c r="D1173" s="192">
        <v>775007459965</v>
      </c>
      <c r="E1173" s="193" t="s">
        <v>919</v>
      </c>
      <c r="F1173" s="137" t="s">
        <v>8</v>
      </c>
      <c r="G1173" s="194">
        <v>21</v>
      </c>
      <c r="H1173" s="251">
        <f t="shared" si="243"/>
        <v>17.130400000000002</v>
      </c>
      <c r="I1173" s="137">
        <v>46</v>
      </c>
      <c r="J1173" s="137">
        <v>49</v>
      </c>
      <c r="K1173" s="137">
        <v>38</v>
      </c>
      <c r="L1173" s="8"/>
      <c r="M1173" s="184">
        <f t="shared" si="261"/>
        <v>11865</v>
      </c>
      <c r="N1173" s="8"/>
      <c r="O1173" s="8"/>
      <c r="P1173" s="8"/>
      <c r="T1173" s="7"/>
      <c r="U1173" s="8"/>
      <c r="V1173" s="8"/>
      <c r="W1173" s="244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</row>
    <row r="1174" spans="1:35" ht="17.25">
      <c r="A1174" s="249">
        <v>44492</v>
      </c>
      <c r="B1174" s="250">
        <v>56</v>
      </c>
      <c r="C1174" s="246"/>
      <c r="D1174" s="192">
        <v>775012111137</v>
      </c>
      <c r="E1174" s="193" t="s">
        <v>920</v>
      </c>
      <c r="F1174" s="137" t="s">
        <v>4</v>
      </c>
      <c r="G1174" s="194">
        <v>20</v>
      </c>
      <c r="H1174" s="251">
        <f t="shared" si="243"/>
        <v>19.476800000000001</v>
      </c>
      <c r="I1174" s="137">
        <v>56</v>
      </c>
      <c r="J1174" s="137">
        <v>47</v>
      </c>
      <c r="K1174" s="137">
        <v>37</v>
      </c>
      <c r="L1174" s="8"/>
      <c r="M1174" s="184">
        <f t="shared" ref="M1174:M1179" si="262">575*G1174</f>
        <v>11500</v>
      </c>
      <c r="N1174" s="8"/>
      <c r="O1174" s="8"/>
      <c r="P1174" s="8"/>
      <c r="T1174" s="7"/>
      <c r="U1174" s="8"/>
      <c r="V1174" s="8"/>
      <c r="W1174" s="244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</row>
    <row r="1175" spans="1:35" ht="17.25">
      <c r="A1175" s="249">
        <v>44492</v>
      </c>
      <c r="B1175" s="250">
        <v>57</v>
      </c>
      <c r="C1175" s="246"/>
      <c r="D1175" s="192">
        <v>775011923890</v>
      </c>
      <c r="E1175" s="193" t="s">
        <v>921</v>
      </c>
      <c r="F1175" s="137" t="s">
        <v>4</v>
      </c>
      <c r="G1175" s="194">
        <v>18</v>
      </c>
      <c r="H1175" s="251">
        <f t="shared" si="243"/>
        <v>13.9564</v>
      </c>
      <c r="I1175" s="137">
        <v>46</v>
      </c>
      <c r="J1175" s="137">
        <v>41</v>
      </c>
      <c r="K1175" s="137">
        <v>37</v>
      </c>
      <c r="L1175" s="8"/>
      <c r="M1175" s="184">
        <f t="shared" si="262"/>
        <v>10350</v>
      </c>
      <c r="N1175" s="8"/>
      <c r="O1175" s="8"/>
      <c r="P1175" s="8"/>
      <c r="T1175" s="7"/>
      <c r="U1175" s="8"/>
      <c r="V1175" s="8"/>
      <c r="W1175" s="244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</row>
    <row r="1176" spans="1:35" ht="17.25">
      <c r="A1176" s="249">
        <v>44492</v>
      </c>
      <c r="B1176" s="250">
        <v>58</v>
      </c>
      <c r="C1176" s="206"/>
      <c r="D1176" s="192">
        <v>775007438110</v>
      </c>
      <c r="E1176" s="193" t="s">
        <v>922</v>
      </c>
      <c r="F1176" s="137" t="s">
        <v>4</v>
      </c>
      <c r="G1176" s="194">
        <v>19</v>
      </c>
      <c r="H1176" s="251">
        <f t="shared" si="243"/>
        <v>11.316000000000001</v>
      </c>
      <c r="I1176" s="137">
        <v>46</v>
      </c>
      <c r="J1176" s="137">
        <v>41</v>
      </c>
      <c r="K1176" s="137">
        <v>30</v>
      </c>
      <c r="L1176" s="8"/>
      <c r="M1176" s="184">
        <f t="shared" si="262"/>
        <v>10925</v>
      </c>
      <c r="N1176" s="8"/>
      <c r="O1176" s="8"/>
      <c r="P1176" s="8"/>
      <c r="T1176" s="7"/>
      <c r="U1176" s="8"/>
      <c r="V1176" s="8"/>
      <c r="W1176" s="244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</row>
    <row r="1177" spans="1:35" ht="17.25">
      <c r="A1177" s="249">
        <v>44492</v>
      </c>
      <c r="B1177" s="250">
        <v>59</v>
      </c>
      <c r="C1177" s="246"/>
      <c r="D1177" s="192">
        <v>775010058519</v>
      </c>
      <c r="E1177" s="193" t="s">
        <v>923</v>
      </c>
      <c r="F1177" s="137" t="s">
        <v>8</v>
      </c>
      <c r="G1177" s="194">
        <v>20</v>
      </c>
      <c r="H1177" s="251">
        <f t="shared" si="243"/>
        <v>11.34</v>
      </c>
      <c r="I1177" s="137">
        <v>30</v>
      </c>
      <c r="J1177" s="137">
        <v>45</v>
      </c>
      <c r="K1177" s="137">
        <v>42</v>
      </c>
      <c r="L1177" s="8"/>
      <c r="M1177" s="184">
        <f t="shared" si="262"/>
        <v>11500</v>
      </c>
      <c r="N1177" s="8"/>
      <c r="O1177" s="8"/>
      <c r="P1177" s="8"/>
      <c r="T1177" s="7"/>
      <c r="U1177" s="8"/>
      <c r="V1177" s="8"/>
      <c r="W1177" s="244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</row>
    <row r="1178" spans="1:35" ht="17.25">
      <c r="A1178" s="249">
        <v>44492</v>
      </c>
      <c r="B1178" s="250">
        <v>60</v>
      </c>
      <c r="C1178" s="246"/>
      <c r="D1178" s="192">
        <v>775010295791</v>
      </c>
      <c r="E1178" s="193" t="s">
        <v>777</v>
      </c>
      <c r="F1178" s="137" t="s">
        <v>4</v>
      </c>
      <c r="G1178" s="194">
        <v>14</v>
      </c>
      <c r="H1178" s="251">
        <f t="shared" si="243"/>
        <v>10.130599999999999</v>
      </c>
      <c r="I1178" s="137">
        <v>37</v>
      </c>
      <c r="J1178" s="137">
        <v>37</v>
      </c>
      <c r="K1178" s="137">
        <v>37</v>
      </c>
      <c r="L1178" s="8"/>
      <c r="M1178" s="184">
        <f t="shared" si="262"/>
        <v>8050</v>
      </c>
      <c r="N1178" s="8"/>
      <c r="O1178" s="8"/>
      <c r="P1178" s="8"/>
      <c r="T1178" s="7"/>
      <c r="U1178" s="8"/>
      <c r="V1178" s="8"/>
      <c r="W1178" s="244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</row>
    <row r="1179" spans="1:35" ht="17.25">
      <c r="A1179" s="249">
        <v>44492</v>
      </c>
      <c r="B1179" s="250">
        <v>61</v>
      </c>
      <c r="C1179" s="246"/>
      <c r="D1179" s="192">
        <v>775010585869</v>
      </c>
      <c r="E1179" s="193" t="s">
        <v>924</v>
      </c>
      <c r="F1179" s="137" t="s">
        <v>8</v>
      </c>
      <c r="G1179" s="194">
        <v>15</v>
      </c>
      <c r="H1179" s="251">
        <f t="shared" si="243"/>
        <v>14.784000000000001</v>
      </c>
      <c r="I1179" s="137">
        <v>66</v>
      </c>
      <c r="J1179" s="137">
        <v>56</v>
      </c>
      <c r="K1179" s="137">
        <v>20</v>
      </c>
      <c r="L1179" s="8"/>
      <c r="M1179" s="184">
        <f t="shared" si="262"/>
        <v>8625</v>
      </c>
      <c r="N1179" s="8"/>
      <c r="O1179" s="8"/>
      <c r="P1179" s="8"/>
      <c r="T1179" s="7"/>
      <c r="U1179" s="8"/>
      <c r="V1179" s="8"/>
      <c r="W1179" s="244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</row>
    <row r="1180" spans="1:35" ht="17.25">
      <c r="A1180" s="249">
        <v>44492</v>
      </c>
      <c r="B1180" s="250">
        <v>62</v>
      </c>
      <c r="C1180" s="246"/>
      <c r="D1180" s="192">
        <v>775010780141</v>
      </c>
      <c r="E1180" s="193" t="s">
        <v>925</v>
      </c>
      <c r="F1180" s="137" t="s">
        <v>8</v>
      </c>
      <c r="G1180" s="194">
        <v>22</v>
      </c>
      <c r="H1180" s="251">
        <f t="shared" si="243"/>
        <v>14.817600000000001</v>
      </c>
      <c r="I1180" s="137">
        <v>49</v>
      </c>
      <c r="J1180" s="137">
        <v>54</v>
      </c>
      <c r="K1180" s="137">
        <v>28</v>
      </c>
      <c r="L1180" s="8"/>
      <c r="M1180" s="184">
        <f t="shared" ref="M1180:M1182" si="263">565*G1180</f>
        <v>12430</v>
      </c>
      <c r="N1180" s="8"/>
      <c r="O1180" s="8"/>
      <c r="P1180" s="8"/>
      <c r="T1180" s="7"/>
      <c r="U1180" s="8"/>
      <c r="V1180" s="8"/>
      <c r="W1180" s="244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</row>
    <row r="1181" spans="1:35" ht="17.25">
      <c r="A1181" s="249">
        <v>44492</v>
      </c>
      <c r="B1181" s="250">
        <v>63</v>
      </c>
      <c r="C1181" s="246"/>
      <c r="D1181" s="192">
        <v>775010169118</v>
      </c>
      <c r="E1181" s="193" t="s">
        <v>926</v>
      </c>
      <c r="F1181" s="137" t="s">
        <v>4</v>
      </c>
      <c r="G1181" s="194">
        <v>22</v>
      </c>
      <c r="H1181" s="251">
        <f t="shared" ref="H1181:H1220" si="264">I1181*J1181*K1181/5000</f>
        <v>19.350000000000001</v>
      </c>
      <c r="I1181" s="137">
        <v>50</v>
      </c>
      <c r="J1181" s="137">
        <v>45</v>
      </c>
      <c r="K1181" s="137">
        <v>43</v>
      </c>
      <c r="L1181" s="8"/>
      <c r="M1181" s="184">
        <f t="shared" si="263"/>
        <v>12430</v>
      </c>
      <c r="N1181" s="8"/>
      <c r="O1181" s="8"/>
      <c r="P1181" s="8"/>
      <c r="T1181" s="7"/>
      <c r="U1181" s="8"/>
      <c r="V1181" s="8"/>
      <c r="W1181" s="244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</row>
    <row r="1182" spans="1:35" ht="17.25">
      <c r="A1182" s="249">
        <v>44492</v>
      </c>
      <c r="B1182" s="250">
        <v>64</v>
      </c>
      <c r="C1182" s="246"/>
      <c r="D1182" s="192">
        <v>775010371536</v>
      </c>
      <c r="E1182" s="193" t="s">
        <v>927</v>
      </c>
      <c r="F1182" s="137" t="s">
        <v>4</v>
      </c>
      <c r="G1182" s="194">
        <v>26</v>
      </c>
      <c r="H1182" s="251">
        <f t="shared" si="264"/>
        <v>18.3352</v>
      </c>
      <c r="I1182" s="137">
        <v>41</v>
      </c>
      <c r="J1182" s="137">
        <v>52</v>
      </c>
      <c r="K1182" s="137">
        <v>43</v>
      </c>
      <c r="L1182" s="8"/>
      <c r="M1182" s="184">
        <f t="shared" si="263"/>
        <v>14690</v>
      </c>
      <c r="N1182" s="8"/>
      <c r="O1182" s="8"/>
      <c r="P1182" s="8"/>
      <c r="T1182" s="7"/>
      <c r="U1182" s="8"/>
      <c r="V1182" s="8"/>
      <c r="W1182" s="244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</row>
    <row r="1183" spans="1:35" ht="17.25">
      <c r="A1183" s="249">
        <v>44492</v>
      </c>
      <c r="B1183" s="250">
        <v>65</v>
      </c>
      <c r="C1183" s="246"/>
      <c r="D1183" s="192">
        <v>775010346524</v>
      </c>
      <c r="E1183" s="193" t="s">
        <v>777</v>
      </c>
      <c r="F1183" s="137" t="s">
        <v>4</v>
      </c>
      <c r="G1183" s="194">
        <v>17</v>
      </c>
      <c r="H1183" s="251">
        <f t="shared" si="264"/>
        <v>13.984</v>
      </c>
      <c r="I1183" s="137">
        <v>46</v>
      </c>
      <c r="J1183" s="137">
        <v>40</v>
      </c>
      <c r="K1183" s="137">
        <v>38</v>
      </c>
      <c r="L1183" s="8"/>
      <c r="M1183" s="184">
        <f t="shared" ref="M1183:M1184" si="265">575*G1183</f>
        <v>9775</v>
      </c>
      <c r="N1183" s="8"/>
      <c r="O1183" s="8"/>
      <c r="P1183" s="8"/>
      <c r="T1183" s="7"/>
      <c r="U1183" s="8"/>
      <c r="V1183" s="8"/>
      <c r="W1183" s="244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</row>
    <row r="1184" spans="1:35" ht="17.25">
      <c r="A1184" s="249">
        <v>44492</v>
      </c>
      <c r="B1184" s="250">
        <v>66</v>
      </c>
      <c r="C1184" s="246"/>
      <c r="D1184" s="192">
        <v>775010899760</v>
      </c>
      <c r="E1184" s="193" t="s">
        <v>928</v>
      </c>
      <c r="F1184" s="137" t="s">
        <v>4</v>
      </c>
      <c r="G1184" s="194">
        <v>13</v>
      </c>
      <c r="H1184" s="251">
        <f t="shared" si="264"/>
        <v>11.499599999999999</v>
      </c>
      <c r="I1184" s="137">
        <v>42</v>
      </c>
      <c r="J1184" s="137">
        <v>37</v>
      </c>
      <c r="K1184" s="137">
        <v>37</v>
      </c>
      <c r="L1184" s="252"/>
      <c r="M1184" s="184">
        <f t="shared" si="265"/>
        <v>7475</v>
      </c>
      <c r="N1184" s="8"/>
      <c r="O1184" s="8"/>
      <c r="P1184" s="8"/>
      <c r="T1184" s="7"/>
      <c r="U1184" s="8"/>
      <c r="V1184" s="8"/>
      <c r="W1184" s="244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</row>
    <row r="1185" spans="1:35" ht="17.25">
      <c r="A1185" s="249">
        <v>44492</v>
      </c>
      <c r="B1185" s="250">
        <v>67</v>
      </c>
      <c r="C1185" s="246"/>
      <c r="D1185" s="192" t="s">
        <v>929</v>
      </c>
      <c r="E1185" s="193" t="s">
        <v>930</v>
      </c>
      <c r="F1185" s="137" t="s">
        <v>4</v>
      </c>
      <c r="G1185" s="194">
        <v>21</v>
      </c>
      <c r="H1185" s="251">
        <f t="shared" si="264"/>
        <v>19.025600000000001</v>
      </c>
      <c r="I1185" s="137">
        <v>46</v>
      </c>
      <c r="J1185" s="137">
        <v>44</v>
      </c>
      <c r="K1185" s="137">
        <v>47</v>
      </c>
      <c r="L1185" s="8"/>
      <c r="M1185" s="184">
        <f t="shared" ref="M1185:M1191" si="266">565*G1185</f>
        <v>11865</v>
      </c>
      <c r="N1185" s="8"/>
      <c r="O1185" s="8"/>
      <c r="P1185" s="8"/>
      <c r="T1185" s="7"/>
      <c r="U1185" s="8"/>
      <c r="V1185" s="8"/>
      <c r="W1185" s="244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</row>
    <row r="1186" spans="1:35" ht="17.25">
      <c r="A1186" s="249">
        <v>44492</v>
      </c>
      <c r="B1186" s="250">
        <v>68</v>
      </c>
      <c r="C1186" s="246"/>
      <c r="D1186" s="192">
        <v>775010391479</v>
      </c>
      <c r="E1186" s="193" t="s">
        <v>931</v>
      </c>
      <c r="F1186" s="137" t="s">
        <v>4</v>
      </c>
      <c r="G1186" s="194">
        <v>26</v>
      </c>
      <c r="H1186" s="251">
        <f t="shared" si="264"/>
        <v>24.4</v>
      </c>
      <c r="I1186" s="137">
        <v>50</v>
      </c>
      <c r="J1186" s="137">
        <v>61</v>
      </c>
      <c r="K1186" s="137">
        <v>40</v>
      </c>
      <c r="L1186" s="8"/>
      <c r="M1186" s="184">
        <f t="shared" si="266"/>
        <v>14690</v>
      </c>
      <c r="N1186" s="8"/>
      <c r="O1186" s="8"/>
      <c r="P1186" s="8"/>
      <c r="T1186" s="7"/>
      <c r="U1186" s="8"/>
      <c r="V1186" s="8"/>
      <c r="W1186" s="244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</row>
    <row r="1187" spans="1:35" ht="17.25">
      <c r="A1187" s="204">
        <v>44497</v>
      </c>
      <c r="B1187" s="205"/>
      <c r="C1187" s="246"/>
      <c r="D1187" s="192">
        <v>775032010780</v>
      </c>
      <c r="E1187" s="193" t="s">
        <v>932</v>
      </c>
      <c r="F1187" s="137" t="s">
        <v>4</v>
      </c>
      <c r="G1187" s="194">
        <v>8</v>
      </c>
      <c r="H1187" s="194">
        <v>7.9560000000000004</v>
      </c>
      <c r="I1187" s="137">
        <v>30</v>
      </c>
      <c r="J1187" s="137">
        <v>39</v>
      </c>
      <c r="K1187" s="137">
        <v>34</v>
      </c>
      <c r="L1187" s="8"/>
      <c r="M1187" s="49">
        <f>610*G1187</f>
        <v>4880</v>
      </c>
      <c r="N1187" s="8"/>
      <c r="O1187" s="8"/>
      <c r="P1187" s="8"/>
      <c r="T1187" s="7"/>
      <c r="U1187" s="8"/>
      <c r="V1187" s="8"/>
      <c r="W1187" s="244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</row>
    <row r="1188" spans="1:35" ht="17.25">
      <c r="A1188" s="249">
        <v>44492</v>
      </c>
      <c r="B1188" s="250">
        <v>70</v>
      </c>
      <c r="C1188" s="246"/>
      <c r="D1188" s="192">
        <v>775010327128</v>
      </c>
      <c r="E1188" s="193" t="s">
        <v>933</v>
      </c>
      <c r="F1188" s="137" t="s">
        <v>4</v>
      </c>
      <c r="G1188" s="194">
        <v>28</v>
      </c>
      <c r="H1188" s="251">
        <f t="shared" si="264"/>
        <v>23.552</v>
      </c>
      <c r="I1188" s="137">
        <v>46</v>
      </c>
      <c r="J1188" s="137">
        <v>64</v>
      </c>
      <c r="K1188" s="137">
        <v>40</v>
      </c>
      <c r="L1188" s="8"/>
      <c r="M1188" s="184">
        <f t="shared" si="266"/>
        <v>15820</v>
      </c>
      <c r="N1188" s="8"/>
      <c r="O1188" s="8"/>
      <c r="P1188" s="8"/>
      <c r="T1188" s="7"/>
      <c r="U1188" s="8"/>
      <c r="V1188" s="8"/>
      <c r="W1188" s="244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</row>
    <row r="1189" spans="1:35" ht="17.25">
      <c r="A1189" s="249">
        <v>44492</v>
      </c>
      <c r="B1189" s="250">
        <v>71</v>
      </c>
      <c r="C1189" s="206"/>
      <c r="D1189" s="136">
        <v>775007417421</v>
      </c>
      <c r="E1189" s="136" t="s">
        <v>934</v>
      </c>
      <c r="F1189" s="136" t="s">
        <v>4</v>
      </c>
      <c r="G1189" s="136">
        <v>26</v>
      </c>
      <c r="H1189" s="251">
        <f t="shared" si="264"/>
        <v>25.459199999999999</v>
      </c>
      <c r="I1189" s="136">
        <v>64</v>
      </c>
      <c r="J1189" s="136">
        <v>39</v>
      </c>
      <c r="K1189" s="136">
        <v>51</v>
      </c>
      <c r="L1189" s="8"/>
      <c r="M1189" s="184">
        <f t="shared" si="266"/>
        <v>14690</v>
      </c>
      <c r="N1189" s="8"/>
      <c r="O1189" s="8"/>
      <c r="P1189" s="8"/>
      <c r="T1189" s="7"/>
      <c r="U1189" s="8"/>
      <c r="V1189" s="8"/>
      <c r="W1189" s="244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</row>
    <row r="1190" spans="1:35" ht="17.25">
      <c r="A1190" s="249">
        <v>44492</v>
      </c>
      <c r="B1190" s="250">
        <v>72</v>
      </c>
      <c r="C1190" s="206"/>
      <c r="D1190" s="136">
        <v>775007424743</v>
      </c>
      <c r="E1190" s="136" t="s">
        <v>934</v>
      </c>
      <c r="F1190" s="136" t="s">
        <v>4</v>
      </c>
      <c r="G1190" s="136">
        <v>27</v>
      </c>
      <c r="H1190" s="251">
        <f t="shared" si="264"/>
        <v>24.4</v>
      </c>
      <c r="I1190" s="136">
        <v>61</v>
      </c>
      <c r="J1190" s="136">
        <v>50</v>
      </c>
      <c r="K1190" s="136">
        <v>40</v>
      </c>
      <c r="L1190" s="8"/>
      <c r="M1190" s="184">
        <f t="shared" si="266"/>
        <v>15255</v>
      </c>
      <c r="N1190" s="8"/>
      <c r="O1190" s="8"/>
      <c r="P1190" s="8"/>
      <c r="T1190" s="7"/>
      <c r="U1190" s="8"/>
      <c r="V1190" s="8"/>
      <c r="W1190" s="244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</row>
    <row r="1191" spans="1:35" ht="17.25">
      <c r="A1191" s="249">
        <v>44492</v>
      </c>
      <c r="B1191" s="250">
        <v>73</v>
      </c>
      <c r="C1191" s="246"/>
      <c r="D1191" s="192">
        <v>775010096196</v>
      </c>
      <c r="E1191" s="193" t="s">
        <v>935</v>
      </c>
      <c r="F1191" s="137" t="s">
        <v>4</v>
      </c>
      <c r="G1191" s="194">
        <v>26</v>
      </c>
      <c r="H1191" s="251">
        <f t="shared" si="264"/>
        <v>13.862399999999999</v>
      </c>
      <c r="I1191" s="137">
        <v>38</v>
      </c>
      <c r="J1191" s="137">
        <v>48</v>
      </c>
      <c r="K1191" s="137">
        <v>38</v>
      </c>
      <c r="L1191" s="8"/>
      <c r="M1191" s="184">
        <f t="shared" si="266"/>
        <v>14690</v>
      </c>
      <c r="N1191" s="8"/>
      <c r="O1191" s="8"/>
      <c r="P1191" s="8"/>
      <c r="T1191" s="7"/>
      <c r="U1191" s="8"/>
      <c r="V1191" s="8"/>
      <c r="W1191" s="244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</row>
    <row r="1192" spans="1:35" ht="17.25">
      <c r="A1192" s="204">
        <v>44497</v>
      </c>
      <c r="B1192" s="205"/>
      <c r="C1192" s="246"/>
      <c r="D1192" s="192">
        <v>775032120523</v>
      </c>
      <c r="E1192" s="193" t="s">
        <v>936</v>
      </c>
      <c r="F1192" s="137" t="s">
        <v>4</v>
      </c>
      <c r="G1192" s="194">
        <v>11</v>
      </c>
      <c r="H1192" s="194">
        <v>8.61</v>
      </c>
      <c r="I1192" s="137">
        <v>35</v>
      </c>
      <c r="J1192" s="137">
        <v>41</v>
      </c>
      <c r="K1192" s="137">
        <v>30</v>
      </c>
      <c r="L1192" s="8"/>
      <c r="M1192" s="184">
        <f t="shared" ref="M1192:M1193" si="267">575*G1192</f>
        <v>6325</v>
      </c>
      <c r="N1192" s="8"/>
      <c r="O1192" s="8"/>
      <c r="P1192" s="8"/>
      <c r="T1192" s="7"/>
      <c r="U1192" s="8"/>
      <c r="V1192" s="8"/>
      <c r="W1192" s="244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</row>
    <row r="1193" spans="1:35" ht="17.25">
      <c r="A1193" s="249">
        <v>44492</v>
      </c>
      <c r="B1193" s="250">
        <v>75</v>
      </c>
      <c r="C1193" s="246"/>
      <c r="D1193" s="192">
        <v>775010134672</v>
      </c>
      <c r="E1193" s="193" t="s">
        <v>937</v>
      </c>
      <c r="F1193" s="137" t="s">
        <v>8</v>
      </c>
      <c r="G1193" s="194">
        <v>11</v>
      </c>
      <c r="H1193" s="251">
        <f t="shared" si="264"/>
        <v>10.71</v>
      </c>
      <c r="I1193" s="137">
        <v>51</v>
      </c>
      <c r="J1193" s="137">
        <v>42</v>
      </c>
      <c r="K1193" s="137">
        <v>25</v>
      </c>
      <c r="L1193" s="8"/>
      <c r="M1193" s="184">
        <f t="shared" si="267"/>
        <v>6325</v>
      </c>
      <c r="N1193" s="8"/>
      <c r="O1193" s="8"/>
      <c r="P1193" s="8"/>
      <c r="T1193" s="7"/>
      <c r="U1193" s="8"/>
      <c r="V1193" s="8"/>
      <c r="W1193" s="244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</row>
    <row r="1194" spans="1:35" ht="17.25">
      <c r="A1194" s="253"/>
      <c r="B1194" s="189"/>
      <c r="C1194" s="254"/>
      <c r="D1194" s="255"/>
      <c r="E1194" s="256"/>
      <c r="F1194" s="170"/>
      <c r="G1194" s="257"/>
      <c r="H1194" s="77"/>
      <c r="I1194" s="170"/>
      <c r="J1194" s="170"/>
      <c r="K1194" s="170"/>
      <c r="L1194" s="45"/>
      <c r="M1194" s="44">
        <f>SUM(M1117:M1193)</f>
        <v>836265</v>
      </c>
      <c r="N1194" s="45"/>
      <c r="O1194" s="45"/>
      <c r="P1194" s="45"/>
      <c r="Q1194" s="45"/>
      <c r="R1194" s="45"/>
      <c r="S1194" s="45"/>
      <c r="T1194" s="7">
        <v>836265</v>
      </c>
      <c r="U1194" s="45"/>
      <c r="V1194" s="45"/>
      <c r="W1194" s="227">
        <v>836265</v>
      </c>
      <c r="X1194" s="45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</row>
    <row r="1195" spans="1:35" ht="17.25">
      <c r="A1195" s="249"/>
      <c r="B1195" s="250"/>
      <c r="C1195" s="206"/>
      <c r="D1195" s="136"/>
      <c r="E1195" s="136"/>
      <c r="F1195" s="136"/>
      <c r="G1195" s="136"/>
      <c r="H1195" s="251"/>
      <c r="I1195" s="136"/>
      <c r="J1195" s="136"/>
      <c r="K1195" s="136"/>
      <c r="L1195" s="8"/>
      <c r="M1195" s="184"/>
      <c r="N1195" s="8"/>
      <c r="O1195" s="8"/>
      <c r="P1195" s="8"/>
      <c r="T1195" s="7"/>
      <c r="U1195" s="8"/>
      <c r="V1195" s="8"/>
      <c r="W1195" s="244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</row>
    <row r="1196" spans="1:35" ht="17.25">
      <c r="A1196" s="249">
        <v>44493</v>
      </c>
      <c r="B1196" s="250">
        <v>1</v>
      </c>
      <c r="C1196" s="246"/>
      <c r="D1196" s="192">
        <v>775014439119</v>
      </c>
      <c r="E1196" s="193" t="s">
        <v>938</v>
      </c>
      <c r="F1196" s="137" t="s">
        <v>4</v>
      </c>
      <c r="G1196" s="194">
        <v>8</v>
      </c>
      <c r="H1196" s="194">
        <f t="shared" ref="H1196" si="268">I1196*J1196*K1196/5000</f>
        <v>3.8988</v>
      </c>
      <c r="I1196" s="137">
        <v>27</v>
      </c>
      <c r="J1196" s="137">
        <v>38</v>
      </c>
      <c r="K1196" s="137">
        <v>19</v>
      </c>
      <c r="L1196" s="8"/>
      <c r="M1196" s="184">
        <f>610*G1196</f>
        <v>4880</v>
      </c>
      <c r="N1196" s="8"/>
      <c r="O1196" s="8"/>
      <c r="P1196" s="8"/>
      <c r="T1196" s="7"/>
      <c r="U1196" s="8"/>
      <c r="V1196" s="8"/>
      <c r="W1196" s="244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</row>
    <row r="1197" spans="1:35" ht="17.25">
      <c r="A1197" s="204">
        <v>44497</v>
      </c>
      <c r="B1197" s="205"/>
      <c r="C1197" s="246"/>
      <c r="D1197" s="192">
        <v>775031895215</v>
      </c>
      <c r="E1197" s="193" t="s">
        <v>939</v>
      </c>
      <c r="F1197" s="137" t="s">
        <v>4</v>
      </c>
      <c r="G1197" s="194">
        <v>28</v>
      </c>
      <c r="H1197" s="194">
        <v>27.489000000000001</v>
      </c>
      <c r="I1197" s="137">
        <v>51</v>
      </c>
      <c r="J1197" s="137">
        <v>55</v>
      </c>
      <c r="K1197" s="137">
        <v>49</v>
      </c>
      <c r="L1197" s="8"/>
      <c r="M1197" s="184">
        <f>565*G1197</f>
        <v>15820</v>
      </c>
      <c r="N1197" s="8"/>
      <c r="O1197" s="8"/>
      <c r="P1197" s="8"/>
      <c r="T1197" s="7"/>
      <c r="U1197" s="8"/>
      <c r="V1197" s="8"/>
      <c r="W1197" s="244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</row>
    <row r="1198" spans="1:35" ht="17.25">
      <c r="A1198" s="249">
        <v>44493</v>
      </c>
      <c r="B1198" s="250">
        <v>3</v>
      </c>
      <c r="C1198" s="246"/>
      <c r="D1198" s="192">
        <v>775024219318</v>
      </c>
      <c r="E1198" s="193" t="s">
        <v>940</v>
      </c>
      <c r="F1198" s="137" t="s">
        <v>4</v>
      </c>
      <c r="G1198" s="194">
        <v>28</v>
      </c>
      <c r="H1198" s="194">
        <f t="shared" ref="H1198" si="269">I1198*J1198*K1198/5000</f>
        <v>20.123999999999999</v>
      </c>
      <c r="I1198" s="137">
        <v>43</v>
      </c>
      <c r="J1198" s="137">
        <v>60</v>
      </c>
      <c r="K1198" s="137">
        <v>39</v>
      </c>
      <c r="L1198" s="8"/>
      <c r="M1198" s="184">
        <f>565*G1198</f>
        <v>15820</v>
      </c>
      <c r="N1198" s="8"/>
      <c r="O1198" s="8"/>
      <c r="P1198" s="8"/>
      <c r="T1198" s="7"/>
      <c r="U1198" s="8"/>
      <c r="V1198" s="8"/>
      <c r="W1198" s="244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</row>
    <row r="1199" spans="1:35" ht="17.25">
      <c r="A1199" s="204">
        <v>44497</v>
      </c>
      <c r="B1199" s="205"/>
      <c r="C1199" s="246"/>
      <c r="D1199" s="192">
        <v>775040243065</v>
      </c>
      <c r="E1199" s="193" t="s">
        <v>941</v>
      </c>
      <c r="F1199" s="137" t="s">
        <v>4</v>
      </c>
      <c r="G1199" s="194">
        <v>5</v>
      </c>
      <c r="H1199" s="194">
        <v>1.9039999999999999</v>
      </c>
      <c r="I1199" s="137">
        <v>28</v>
      </c>
      <c r="J1199" s="137">
        <v>20</v>
      </c>
      <c r="K1199" s="137">
        <v>17</v>
      </c>
      <c r="L1199" s="8"/>
      <c r="M1199" s="184">
        <v>4000</v>
      </c>
      <c r="N1199" s="8"/>
      <c r="O1199" s="8"/>
      <c r="P1199" s="8"/>
      <c r="T1199" s="7"/>
      <c r="U1199" s="8"/>
      <c r="V1199" s="8"/>
      <c r="W1199" s="244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</row>
    <row r="1200" spans="1:35" ht="17.25">
      <c r="A1200" s="204">
        <v>44497</v>
      </c>
      <c r="B1200" s="205"/>
      <c r="C1200" s="246"/>
      <c r="D1200" s="192">
        <v>775040154390</v>
      </c>
      <c r="E1200" s="193" t="s">
        <v>942</v>
      </c>
      <c r="F1200" s="137" t="s">
        <v>4</v>
      </c>
      <c r="G1200" s="194">
        <v>11</v>
      </c>
      <c r="H1200" s="194">
        <v>8.3328000000000007</v>
      </c>
      <c r="I1200" s="137">
        <v>32</v>
      </c>
      <c r="J1200" s="137">
        <v>42</v>
      </c>
      <c r="K1200" s="137">
        <v>31</v>
      </c>
      <c r="L1200" s="8"/>
      <c r="M1200" s="184">
        <f>575*G1200</f>
        <v>6325</v>
      </c>
      <c r="N1200" s="8"/>
      <c r="O1200" s="8"/>
      <c r="P1200" s="8"/>
      <c r="T1200" s="7"/>
      <c r="U1200" s="8"/>
      <c r="V1200" s="8"/>
      <c r="W1200" s="244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</row>
    <row r="1201" spans="1:35" ht="17.25">
      <c r="A1201" s="249">
        <v>44493</v>
      </c>
      <c r="B1201" s="250">
        <v>6</v>
      </c>
      <c r="C1201" s="246"/>
      <c r="D1201" s="192">
        <v>775012985987</v>
      </c>
      <c r="E1201" s="193" t="s">
        <v>943</v>
      </c>
      <c r="F1201" s="137" t="s">
        <v>4</v>
      </c>
      <c r="G1201" s="194">
        <v>11</v>
      </c>
      <c r="H1201" s="194">
        <f t="shared" ref="H1201:H1224" si="270">I1201*J1201*K1201/5000</f>
        <v>9.1511999999999993</v>
      </c>
      <c r="I1201" s="137">
        <v>36</v>
      </c>
      <c r="J1201" s="137">
        <v>41</v>
      </c>
      <c r="K1201" s="137">
        <v>31</v>
      </c>
      <c r="L1201" s="8"/>
      <c r="M1201" s="184">
        <f>575*G1201</f>
        <v>6325</v>
      </c>
      <c r="N1201" s="8"/>
      <c r="O1201" s="8"/>
      <c r="P1201" s="8"/>
      <c r="T1201" s="7"/>
      <c r="U1201" s="8"/>
      <c r="V1201" s="8"/>
      <c r="W1201" s="244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</row>
    <row r="1202" spans="1:35" ht="17.25">
      <c r="A1202" s="249">
        <v>44493</v>
      </c>
      <c r="B1202" s="250">
        <v>7</v>
      </c>
      <c r="C1202" s="246"/>
      <c r="D1202" s="192">
        <v>775012838441</v>
      </c>
      <c r="E1202" s="193" t="s">
        <v>944</v>
      </c>
      <c r="F1202" s="137" t="s">
        <v>4</v>
      </c>
      <c r="G1202" s="194">
        <v>12</v>
      </c>
      <c r="H1202" s="194">
        <f t="shared" si="270"/>
        <v>5.7152000000000003</v>
      </c>
      <c r="I1202" s="137">
        <v>38</v>
      </c>
      <c r="J1202" s="137">
        <v>47</v>
      </c>
      <c r="K1202" s="137">
        <v>16</v>
      </c>
      <c r="L1202" s="8"/>
      <c r="M1202" s="184">
        <f>575*G1202</f>
        <v>6900</v>
      </c>
      <c r="N1202" s="8"/>
      <c r="O1202" s="8"/>
      <c r="P1202" s="8"/>
      <c r="T1202" s="7"/>
      <c r="U1202" s="8"/>
      <c r="V1202" s="8"/>
      <c r="W1202" s="244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</row>
    <row r="1203" spans="1:35" ht="17.25">
      <c r="A1203" s="249">
        <v>44493</v>
      </c>
      <c r="B1203" s="250">
        <v>8</v>
      </c>
      <c r="C1203" s="246"/>
      <c r="D1203" s="192">
        <v>775012609715</v>
      </c>
      <c r="E1203" s="193" t="s">
        <v>945</v>
      </c>
      <c r="F1203" s="137" t="s">
        <v>4</v>
      </c>
      <c r="G1203" s="194">
        <v>26</v>
      </c>
      <c r="H1203" s="194">
        <f t="shared" si="270"/>
        <v>18.047999999999998</v>
      </c>
      <c r="I1203" s="137">
        <v>40</v>
      </c>
      <c r="J1203" s="137">
        <v>48</v>
      </c>
      <c r="K1203" s="137">
        <v>47</v>
      </c>
      <c r="L1203" s="8"/>
      <c r="M1203" s="184">
        <f>565*G1203</f>
        <v>14690</v>
      </c>
      <c r="N1203" s="8"/>
      <c r="O1203" s="8"/>
      <c r="P1203" s="8"/>
      <c r="T1203" s="7"/>
      <c r="U1203" s="8"/>
      <c r="V1203" s="8"/>
      <c r="W1203" s="244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</row>
    <row r="1204" spans="1:35" ht="17.25">
      <c r="A1204" s="249">
        <v>44493</v>
      </c>
      <c r="B1204" s="250">
        <v>9</v>
      </c>
      <c r="C1204" s="246"/>
      <c r="D1204" s="192">
        <v>775012363563</v>
      </c>
      <c r="E1204" s="193" t="s">
        <v>946</v>
      </c>
      <c r="F1204" s="137" t="s">
        <v>4</v>
      </c>
      <c r="G1204" s="194">
        <v>15</v>
      </c>
      <c r="H1204" s="194">
        <f t="shared" si="270"/>
        <v>14.228999999999999</v>
      </c>
      <c r="I1204" s="137">
        <v>51</v>
      </c>
      <c r="J1204" s="137">
        <v>31</v>
      </c>
      <c r="K1204" s="137">
        <v>45</v>
      </c>
      <c r="L1204" s="8"/>
      <c r="M1204" s="184">
        <f t="shared" ref="M1204:M1206" si="271">575*G1204</f>
        <v>8625</v>
      </c>
      <c r="N1204" s="8"/>
      <c r="O1204" s="8"/>
      <c r="P1204" s="8"/>
      <c r="T1204" s="7"/>
      <c r="U1204" s="8"/>
      <c r="V1204" s="8"/>
      <c r="W1204" s="244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</row>
    <row r="1205" spans="1:35" ht="17.25">
      <c r="A1205" s="249">
        <v>44493</v>
      </c>
      <c r="B1205" s="250">
        <v>10</v>
      </c>
      <c r="C1205" s="246"/>
      <c r="D1205" s="192">
        <v>775013320372</v>
      </c>
      <c r="E1205" s="193" t="s">
        <v>947</v>
      </c>
      <c r="F1205" s="137" t="s">
        <v>4</v>
      </c>
      <c r="G1205" s="194">
        <v>16</v>
      </c>
      <c r="H1205" s="194">
        <f t="shared" si="270"/>
        <v>14.352</v>
      </c>
      <c r="I1205" s="137">
        <v>52</v>
      </c>
      <c r="J1205" s="137">
        <v>30</v>
      </c>
      <c r="K1205" s="137">
        <v>46</v>
      </c>
      <c r="L1205" s="8"/>
      <c r="M1205" s="184">
        <f t="shared" si="271"/>
        <v>9200</v>
      </c>
      <c r="N1205" s="8"/>
      <c r="O1205" s="8"/>
      <c r="P1205" s="8"/>
      <c r="T1205" s="7"/>
      <c r="U1205" s="8"/>
      <c r="V1205" s="8"/>
      <c r="W1205" s="244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</row>
    <row r="1206" spans="1:35" ht="17.25">
      <c r="A1206" s="249">
        <v>44493</v>
      </c>
      <c r="B1206" s="250">
        <v>11</v>
      </c>
      <c r="C1206" s="246"/>
      <c r="D1206" s="192">
        <v>775012227816</v>
      </c>
      <c r="E1206" s="193" t="s">
        <v>948</v>
      </c>
      <c r="F1206" s="137" t="s">
        <v>4</v>
      </c>
      <c r="G1206" s="194">
        <v>12</v>
      </c>
      <c r="H1206" s="194">
        <f t="shared" si="270"/>
        <v>10.3896</v>
      </c>
      <c r="I1206" s="137">
        <v>36</v>
      </c>
      <c r="J1206" s="137">
        <v>39</v>
      </c>
      <c r="K1206" s="137">
        <v>37</v>
      </c>
      <c r="L1206" s="8"/>
      <c r="M1206" s="184">
        <f t="shared" si="271"/>
        <v>6900</v>
      </c>
      <c r="N1206" s="8"/>
      <c r="O1206" s="8"/>
      <c r="P1206" s="8"/>
      <c r="T1206" s="7"/>
      <c r="U1206" s="8"/>
      <c r="V1206" s="8"/>
      <c r="W1206" s="244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</row>
    <row r="1207" spans="1:35" ht="17.25">
      <c r="A1207" s="249">
        <v>44493</v>
      </c>
      <c r="B1207" s="250">
        <v>12</v>
      </c>
      <c r="C1207" s="246"/>
      <c r="D1207" s="192">
        <v>775012114386</v>
      </c>
      <c r="E1207" s="193" t="s">
        <v>949</v>
      </c>
      <c r="F1207" s="137" t="s">
        <v>4</v>
      </c>
      <c r="G1207" s="194">
        <v>30</v>
      </c>
      <c r="H1207" s="194">
        <f t="shared" si="270"/>
        <v>22.5792</v>
      </c>
      <c r="I1207" s="137">
        <v>56</v>
      </c>
      <c r="J1207" s="137">
        <v>42</v>
      </c>
      <c r="K1207" s="137">
        <v>48</v>
      </c>
      <c r="L1207" s="8"/>
      <c r="M1207" s="184">
        <f>565*G1207</f>
        <v>16950</v>
      </c>
      <c r="N1207" s="8"/>
      <c r="O1207" s="8"/>
      <c r="P1207" s="8"/>
      <c r="T1207" s="7"/>
      <c r="U1207" s="8"/>
      <c r="V1207" s="8"/>
      <c r="W1207" s="244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</row>
    <row r="1208" spans="1:35" ht="17.25">
      <c r="A1208" s="249">
        <v>44493</v>
      </c>
      <c r="B1208" s="250">
        <v>13</v>
      </c>
      <c r="C1208" s="246"/>
      <c r="D1208" s="192">
        <v>775012022039</v>
      </c>
      <c r="E1208" s="193" t="s">
        <v>950</v>
      </c>
      <c r="F1208" s="137" t="s">
        <v>4</v>
      </c>
      <c r="G1208" s="194">
        <v>22</v>
      </c>
      <c r="H1208" s="194">
        <f t="shared" si="270"/>
        <v>16.891200000000001</v>
      </c>
      <c r="I1208" s="137">
        <v>36</v>
      </c>
      <c r="J1208" s="137">
        <v>51</v>
      </c>
      <c r="K1208" s="137">
        <v>46</v>
      </c>
      <c r="L1208" s="8"/>
      <c r="M1208" s="184">
        <f t="shared" ref="M1208:M1211" si="272">565*G1208</f>
        <v>12430</v>
      </c>
      <c r="N1208" s="8"/>
      <c r="O1208" s="8"/>
      <c r="P1208" s="8"/>
      <c r="T1208" s="7"/>
      <c r="U1208" s="8"/>
      <c r="V1208" s="8"/>
      <c r="W1208" s="244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</row>
    <row r="1209" spans="1:35" ht="17.25">
      <c r="A1209" s="249">
        <v>44493</v>
      </c>
      <c r="B1209" s="250">
        <v>14</v>
      </c>
      <c r="C1209" s="136"/>
      <c r="D1209" s="192">
        <v>775024161959</v>
      </c>
      <c r="E1209" s="193" t="s">
        <v>951</v>
      </c>
      <c r="F1209" s="137" t="s">
        <v>4</v>
      </c>
      <c r="G1209" s="194">
        <v>27</v>
      </c>
      <c r="H1209" s="194">
        <f t="shared" si="270"/>
        <v>25.793600000000001</v>
      </c>
      <c r="I1209" s="137">
        <v>56</v>
      </c>
      <c r="J1209" s="137">
        <v>47</v>
      </c>
      <c r="K1209" s="137">
        <v>49</v>
      </c>
      <c r="L1209" s="8"/>
      <c r="M1209" s="184">
        <f t="shared" si="272"/>
        <v>15255</v>
      </c>
      <c r="N1209" s="8"/>
      <c r="O1209" s="8"/>
      <c r="P1209" s="8"/>
      <c r="T1209" s="7"/>
      <c r="U1209" s="8"/>
      <c r="V1209" s="8"/>
      <c r="W1209" s="244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</row>
    <row r="1210" spans="1:35" ht="17.25">
      <c r="A1210" s="249">
        <v>44493</v>
      </c>
      <c r="B1210" s="250">
        <v>15</v>
      </c>
      <c r="C1210" s="246"/>
      <c r="D1210" s="192">
        <v>775011922450</v>
      </c>
      <c r="E1210" s="193" t="s">
        <v>951</v>
      </c>
      <c r="F1210" s="137" t="s">
        <v>4</v>
      </c>
      <c r="G1210" s="194">
        <v>21</v>
      </c>
      <c r="H1210" s="194">
        <f t="shared" si="270"/>
        <v>17.4876</v>
      </c>
      <c r="I1210" s="137">
        <v>38</v>
      </c>
      <c r="J1210" s="137">
        <v>59</v>
      </c>
      <c r="K1210" s="137">
        <v>39</v>
      </c>
      <c r="L1210" s="8"/>
      <c r="M1210" s="184">
        <f t="shared" si="272"/>
        <v>11865</v>
      </c>
      <c r="N1210" s="8"/>
      <c r="O1210" s="8"/>
      <c r="P1210" s="8"/>
      <c r="T1210" s="7"/>
      <c r="U1210" s="8"/>
      <c r="V1210" s="8"/>
      <c r="W1210" s="244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</row>
    <row r="1211" spans="1:35" ht="17.25">
      <c r="A1211" s="249">
        <v>44493</v>
      </c>
      <c r="B1211" s="250">
        <v>16</v>
      </c>
      <c r="C1211" s="246"/>
      <c r="D1211" s="192">
        <v>775011850674</v>
      </c>
      <c r="E1211" s="193" t="s">
        <v>951</v>
      </c>
      <c r="F1211" s="137" t="s">
        <v>4</v>
      </c>
      <c r="G1211" s="194">
        <v>23</v>
      </c>
      <c r="H1211" s="194">
        <f t="shared" si="270"/>
        <v>15.428000000000001</v>
      </c>
      <c r="I1211" s="137">
        <v>35</v>
      </c>
      <c r="J1211" s="137">
        <v>58</v>
      </c>
      <c r="K1211" s="137">
        <v>38</v>
      </c>
      <c r="L1211" s="8"/>
      <c r="M1211" s="184">
        <f t="shared" si="272"/>
        <v>12995</v>
      </c>
      <c r="N1211" s="8"/>
      <c r="O1211" s="8"/>
      <c r="P1211" s="8"/>
      <c r="T1211" s="7"/>
      <c r="U1211" s="8"/>
      <c r="V1211" s="8"/>
      <c r="W1211" s="244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</row>
    <row r="1212" spans="1:35" ht="17.25">
      <c r="A1212" s="249">
        <v>44493</v>
      </c>
      <c r="B1212" s="250">
        <v>17</v>
      </c>
      <c r="C1212" s="136"/>
      <c r="D1212" s="192">
        <v>775014988393</v>
      </c>
      <c r="E1212" s="193" t="s">
        <v>952</v>
      </c>
      <c r="F1212" s="137" t="s">
        <v>4</v>
      </c>
      <c r="G1212" s="194">
        <v>11</v>
      </c>
      <c r="H1212" s="194">
        <f t="shared" si="270"/>
        <v>9.5472000000000001</v>
      </c>
      <c r="I1212" s="137">
        <v>39</v>
      </c>
      <c r="J1212" s="137">
        <v>36</v>
      </c>
      <c r="K1212" s="137">
        <v>34</v>
      </c>
      <c r="L1212" s="8"/>
      <c r="M1212" s="184">
        <f t="shared" ref="M1212:M1219" si="273">575*G1212</f>
        <v>6325</v>
      </c>
      <c r="N1212" s="8"/>
      <c r="O1212" s="8"/>
      <c r="P1212" s="8"/>
      <c r="T1212" s="7"/>
      <c r="U1212" s="8"/>
      <c r="V1212" s="8"/>
      <c r="W1212" s="244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</row>
    <row r="1213" spans="1:35" ht="17.25">
      <c r="A1213" s="249">
        <v>44493</v>
      </c>
      <c r="B1213" s="250">
        <v>18</v>
      </c>
      <c r="C1213" s="136"/>
      <c r="D1213" s="192">
        <v>775017908991</v>
      </c>
      <c r="E1213" s="193" t="s">
        <v>953</v>
      </c>
      <c r="F1213" s="137" t="s">
        <v>4</v>
      </c>
      <c r="G1213" s="194">
        <v>13</v>
      </c>
      <c r="H1213" s="194">
        <f t="shared" si="270"/>
        <v>6.2868000000000004</v>
      </c>
      <c r="I1213" s="137">
        <v>26</v>
      </c>
      <c r="J1213" s="137">
        <v>39</v>
      </c>
      <c r="K1213" s="137">
        <v>31</v>
      </c>
      <c r="L1213" s="8"/>
      <c r="M1213" s="184">
        <f t="shared" si="273"/>
        <v>7475</v>
      </c>
      <c r="N1213" s="8"/>
      <c r="O1213" s="8"/>
      <c r="P1213" s="8"/>
      <c r="T1213" s="7"/>
      <c r="U1213" s="8"/>
      <c r="V1213" s="8"/>
      <c r="W1213" s="244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</row>
    <row r="1214" spans="1:35" ht="17.25">
      <c r="A1214" s="249">
        <v>44493</v>
      </c>
      <c r="B1214" s="250">
        <v>19</v>
      </c>
      <c r="C1214" s="136"/>
      <c r="D1214" s="192">
        <v>775014693350</v>
      </c>
      <c r="E1214" s="193" t="s">
        <v>954</v>
      </c>
      <c r="F1214" s="137" t="s">
        <v>4</v>
      </c>
      <c r="G1214" s="194">
        <v>20</v>
      </c>
      <c r="H1214" s="194">
        <f t="shared" si="270"/>
        <v>12.127800000000001</v>
      </c>
      <c r="I1214" s="137">
        <v>51</v>
      </c>
      <c r="J1214" s="137">
        <v>41</v>
      </c>
      <c r="K1214" s="137">
        <v>29</v>
      </c>
      <c r="L1214" s="8"/>
      <c r="M1214" s="184">
        <f t="shared" si="273"/>
        <v>11500</v>
      </c>
      <c r="N1214" s="8"/>
      <c r="O1214" s="8"/>
      <c r="P1214" s="8"/>
      <c r="T1214" s="7"/>
      <c r="U1214" s="8"/>
      <c r="V1214" s="8"/>
      <c r="W1214" s="244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</row>
    <row r="1215" spans="1:35" ht="17.25">
      <c r="A1215" s="249">
        <v>44493</v>
      </c>
      <c r="B1215" s="250">
        <v>20</v>
      </c>
      <c r="C1215" s="246"/>
      <c r="D1215" s="192">
        <v>775012989294</v>
      </c>
      <c r="E1215" s="193" t="s">
        <v>955</v>
      </c>
      <c r="F1215" s="137" t="s">
        <v>4</v>
      </c>
      <c r="G1215" s="194">
        <v>23</v>
      </c>
      <c r="H1215" s="194">
        <f t="shared" si="270"/>
        <v>22.8</v>
      </c>
      <c r="I1215" s="137">
        <v>95</v>
      </c>
      <c r="J1215" s="137">
        <v>40</v>
      </c>
      <c r="K1215" s="137">
        <v>30</v>
      </c>
      <c r="L1215" s="8"/>
      <c r="M1215" s="184">
        <f t="shared" ref="M1215" si="274">565*G1215</f>
        <v>12995</v>
      </c>
      <c r="N1215" s="8"/>
      <c r="O1215" s="8"/>
      <c r="P1215" s="8"/>
      <c r="T1215" s="7"/>
      <c r="U1215" s="8"/>
      <c r="V1215" s="8"/>
      <c r="W1215" s="244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</row>
    <row r="1216" spans="1:35" ht="17.25">
      <c r="A1216" s="249">
        <v>44493</v>
      </c>
      <c r="B1216" s="250">
        <v>21</v>
      </c>
      <c r="C1216" s="136"/>
      <c r="D1216" s="192">
        <v>775015445956</v>
      </c>
      <c r="E1216" s="193" t="s">
        <v>956</v>
      </c>
      <c r="F1216" s="137" t="s">
        <v>4</v>
      </c>
      <c r="G1216" s="194">
        <v>14</v>
      </c>
      <c r="H1216" s="194">
        <f t="shared" si="270"/>
        <v>12.276</v>
      </c>
      <c r="I1216" s="137">
        <v>31</v>
      </c>
      <c r="J1216" s="137">
        <v>55</v>
      </c>
      <c r="K1216" s="137">
        <v>36</v>
      </c>
      <c r="L1216" s="8"/>
      <c r="M1216" s="184">
        <f t="shared" si="273"/>
        <v>8050</v>
      </c>
      <c r="N1216" s="8"/>
      <c r="O1216" s="8"/>
      <c r="P1216" s="8"/>
      <c r="T1216" s="7"/>
      <c r="U1216" s="8"/>
      <c r="V1216" s="8"/>
      <c r="W1216" s="244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</row>
    <row r="1217" spans="1:35" ht="17.25">
      <c r="A1217" s="249">
        <v>44493</v>
      </c>
      <c r="B1217" s="250">
        <v>22</v>
      </c>
      <c r="C1217" s="136"/>
      <c r="D1217" s="192">
        <v>775015290736</v>
      </c>
      <c r="E1217" s="193" t="s">
        <v>957</v>
      </c>
      <c r="F1217" s="137" t="s">
        <v>4</v>
      </c>
      <c r="G1217" s="194">
        <v>20</v>
      </c>
      <c r="H1217" s="194">
        <f t="shared" si="270"/>
        <v>16.701799999999999</v>
      </c>
      <c r="I1217" s="137">
        <v>61</v>
      </c>
      <c r="J1217" s="137">
        <v>37</v>
      </c>
      <c r="K1217" s="137">
        <v>37</v>
      </c>
      <c r="L1217" s="8"/>
      <c r="M1217" s="184">
        <f t="shared" si="273"/>
        <v>11500</v>
      </c>
      <c r="N1217" s="8"/>
      <c r="O1217" s="8"/>
      <c r="P1217" s="8"/>
      <c r="T1217" s="7"/>
      <c r="U1217" s="8"/>
      <c r="V1217" s="8"/>
      <c r="W1217" s="244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</row>
    <row r="1218" spans="1:35" ht="17.25">
      <c r="A1218" s="249">
        <v>44493</v>
      </c>
      <c r="B1218" s="250">
        <v>23</v>
      </c>
      <c r="C1218" s="136"/>
      <c r="D1218" s="192">
        <v>775015059860</v>
      </c>
      <c r="E1218" s="193" t="s">
        <v>958</v>
      </c>
      <c r="F1218" s="137" t="s">
        <v>8</v>
      </c>
      <c r="G1218" s="194">
        <v>19</v>
      </c>
      <c r="H1218" s="194">
        <f t="shared" si="270"/>
        <v>11.423999999999999</v>
      </c>
      <c r="I1218" s="137">
        <v>34</v>
      </c>
      <c r="J1218" s="137">
        <v>40</v>
      </c>
      <c r="K1218" s="137">
        <v>42</v>
      </c>
      <c r="L1218" s="8"/>
      <c r="M1218" s="184">
        <f t="shared" si="273"/>
        <v>10925</v>
      </c>
      <c r="N1218" s="8"/>
      <c r="O1218" s="8"/>
      <c r="P1218" s="8"/>
      <c r="T1218" s="7"/>
      <c r="U1218" s="8"/>
      <c r="V1218" s="8"/>
      <c r="W1218" s="244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</row>
    <row r="1219" spans="1:35" ht="17.25">
      <c r="A1219" s="249">
        <v>44493</v>
      </c>
      <c r="B1219" s="250">
        <v>24</v>
      </c>
      <c r="C1219" s="136"/>
      <c r="D1219" s="192">
        <v>775014879422</v>
      </c>
      <c r="E1219" s="193" t="s">
        <v>959</v>
      </c>
      <c r="F1219" s="137" t="s">
        <v>8</v>
      </c>
      <c r="G1219" s="194">
        <v>15</v>
      </c>
      <c r="H1219" s="194">
        <f t="shared" si="270"/>
        <v>8.3328000000000007</v>
      </c>
      <c r="I1219" s="137">
        <v>31</v>
      </c>
      <c r="J1219" s="137">
        <v>32</v>
      </c>
      <c r="K1219" s="137">
        <v>42</v>
      </c>
      <c r="L1219" s="8"/>
      <c r="M1219" s="184">
        <f t="shared" si="273"/>
        <v>8625</v>
      </c>
      <c r="N1219" s="8"/>
      <c r="O1219" s="8"/>
      <c r="P1219" s="8"/>
      <c r="T1219" s="7"/>
      <c r="U1219" s="8"/>
      <c r="V1219" s="8"/>
      <c r="W1219" s="244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</row>
    <row r="1220" spans="1:35" ht="17.25">
      <c r="A1220" s="249">
        <v>44493</v>
      </c>
      <c r="B1220" s="250">
        <v>25</v>
      </c>
      <c r="C1220" s="136"/>
      <c r="D1220" s="192">
        <v>775024202047</v>
      </c>
      <c r="E1220" s="193" t="s">
        <v>960</v>
      </c>
      <c r="F1220" s="137" t="s">
        <v>8</v>
      </c>
      <c r="G1220" s="194">
        <v>25</v>
      </c>
      <c r="H1220" s="194">
        <f t="shared" si="270"/>
        <v>24.64</v>
      </c>
      <c r="I1220" s="137">
        <v>44</v>
      </c>
      <c r="J1220" s="137">
        <v>50</v>
      </c>
      <c r="K1220" s="137">
        <v>56</v>
      </c>
      <c r="L1220" s="8"/>
      <c r="M1220" s="184">
        <f t="shared" ref="M1220:M1221" si="275">565*G1220</f>
        <v>14125</v>
      </c>
      <c r="N1220" s="8"/>
      <c r="O1220" s="8"/>
      <c r="P1220" s="8"/>
      <c r="T1220" s="7"/>
      <c r="U1220" s="8"/>
      <c r="V1220" s="8"/>
      <c r="W1220" s="244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</row>
    <row r="1221" spans="1:35" ht="17.25">
      <c r="A1221" s="249">
        <v>44493</v>
      </c>
      <c r="B1221" s="250">
        <v>26</v>
      </c>
      <c r="C1221" s="246" t="s">
        <v>15</v>
      </c>
      <c r="D1221" s="192">
        <v>775012482002</v>
      </c>
      <c r="E1221" s="193" t="s">
        <v>961</v>
      </c>
      <c r="F1221" s="137" t="s">
        <v>8</v>
      </c>
      <c r="G1221" s="194">
        <v>22</v>
      </c>
      <c r="H1221" s="194">
        <f t="shared" si="270"/>
        <v>18.072800000000001</v>
      </c>
      <c r="I1221" s="137">
        <v>38</v>
      </c>
      <c r="J1221" s="137">
        <v>58</v>
      </c>
      <c r="K1221" s="137">
        <v>41</v>
      </c>
      <c r="L1221" s="8"/>
      <c r="M1221" s="184">
        <f t="shared" si="275"/>
        <v>12430</v>
      </c>
      <c r="N1221" s="8"/>
      <c r="O1221" s="8"/>
      <c r="P1221" s="8"/>
      <c r="T1221" s="7"/>
      <c r="U1221" s="8"/>
      <c r="V1221" s="8"/>
      <c r="W1221" s="244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</row>
    <row r="1222" spans="1:35" ht="17.25">
      <c r="A1222" s="249">
        <v>44493</v>
      </c>
      <c r="B1222" s="250">
        <v>27</v>
      </c>
      <c r="C1222" s="136"/>
      <c r="D1222" s="192">
        <v>775015154481</v>
      </c>
      <c r="E1222" s="193" t="s">
        <v>299</v>
      </c>
      <c r="F1222" s="137" t="s">
        <v>8</v>
      </c>
      <c r="G1222" s="194">
        <v>19</v>
      </c>
      <c r="H1222" s="194">
        <f t="shared" si="270"/>
        <v>16.224</v>
      </c>
      <c r="I1222" s="137">
        <v>52</v>
      </c>
      <c r="J1222" s="137">
        <v>40</v>
      </c>
      <c r="K1222" s="137">
        <v>39</v>
      </c>
      <c r="L1222" s="8"/>
      <c r="M1222" s="184">
        <f t="shared" ref="M1222" si="276">575*G1222</f>
        <v>10925</v>
      </c>
      <c r="N1222" s="8"/>
      <c r="O1222" s="8"/>
      <c r="P1222" s="8"/>
      <c r="T1222" s="7"/>
      <c r="U1222" s="8"/>
      <c r="V1222" s="8"/>
      <c r="W1222" s="244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</row>
    <row r="1223" spans="1:35" ht="17.25">
      <c r="A1223" s="249">
        <v>44493</v>
      </c>
      <c r="B1223" s="250">
        <v>28</v>
      </c>
      <c r="C1223" s="136"/>
      <c r="D1223" s="192">
        <v>775014825477</v>
      </c>
      <c r="E1223" s="193" t="s">
        <v>962</v>
      </c>
      <c r="F1223" s="137" t="s">
        <v>8</v>
      </c>
      <c r="G1223" s="194">
        <v>7</v>
      </c>
      <c r="H1223" s="194">
        <f t="shared" si="270"/>
        <v>5.1984000000000004</v>
      </c>
      <c r="I1223" s="137">
        <v>18</v>
      </c>
      <c r="J1223" s="137">
        <v>38</v>
      </c>
      <c r="K1223" s="137">
        <v>38</v>
      </c>
      <c r="L1223" s="8"/>
      <c r="M1223" s="184">
        <f>610*G1223</f>
        <v>4270</v>
      </c>
      <c r="N1223" s="8"/>
      <c r="O1223" s="8"/>
      <c r="P1223" s="8"/>
      <c r="T1223" s="7"/>
      <c r="U1223" s="8"/>
      <c r="V1223" s="8"/>
      <c r="W1223" s="244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</row>
    <row r="1224" spans="1:35" ht="17.25">
      <c r="A1224" s="249">
        <v>44493</v>
      </c>
      <c r="B1224" s="250">
        <v>29</v>
      </c>
      <c r="C1224" s="246"/>
      <c r="D1224" s="192">
        <v>775012504526</v>
      </c>
      <c r="E1224" s="193" t="s">
        <v>963</v>
      </c>
      <c r="F1224" s="137" t="s">
        <v>8</v>
      </c>
      <c r="G1224" s="194">
        <v>27</v>
      </c>
      <c r="H1224" s="194">
        <f t="shared" si="270"/>
        <v>18.3446</v>
      </c>
      <c r="I1224" s="137">
        <v>67</v>
      </c>
      <c r="J1224" s="137">
        <v>37</v>
      </c>
      <c r="K1224" s="137">
        <v>37</v>
      </c>
      <c r="L1224" s="8"/>
      <c r="M1224" s="184">
        <f t="shared" ref="M1224:M1225" si="277">565*G1224</f>
        <v>15255</v>
      </c>
      <c r="N1224" s="8"/>
      <c r="O1224" s="8"/>
      <c r="P1224" s="8"/>
      <c r="T1224" s="7"/>
      <c r="U1224" s="8"/>
      <c r="V1224" s="8"/>
      <c r="W1224" s="244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</row>
    <row r="1225" spans="1:35" ht="17.25">
      <c r="A1225" s="258">
        <v>44497</v>
      </c>
      <c r="B1225" s="205"/>
      <c r="C1225" s="246"/>
      <c r="D1225" s="192">
        <v>775031764132</v>
      </c>
      <c r="E1225" s="193" t="s">
        <v>964</v>
      </c>
      <c r="F1225" s="137" t="s">
        <v>8</v>
      </c>
      <c r="G1225" s="194">
        <v>27</v>
      </c>
      <c r="H1225" s="194">
        <v>22.55</v>
      </c>
      <c r="I1225" s="137">
        <v>41</v>
      </c>
      <c r="J1225" s="137">
        <v>55</v>
      </c>
      <c r="K1225" s="137">
        <v>50</v>
      </c>
      <c r="L1225" s="8"/>
      <c r="M1225" s="184">
        <f t="shared" si="277"/>
        <v>15255</v>
      </c>
      <c r="N1225" s="8"/>
      <c r="O1225" s="8"/>
      <c r="P1225" s="8"/>
      <c r="T1225" s="7"/>
      <c r="U1225" s="8"/>
      <c r="V1225" s="8"/>
      <c r="W1225" s="244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</row>
    <row r="1226" spans="1:35" ht="17.25">
      <c r="A1226" s="249">
        <v>44493</v>
      </c>
      <c r="B1226" s="250">
        <v>31</v>
      </c>
      <c r="C1226" s="246"/>
      <c r="D1226" s="192">
        <v>775013403854</v>
      </c>
      <c r="E1226" s="193" t="s">
        <v>965</v>
      </c>
      <c r="F1226" s="137" t="s">
        <v>35</v>
      </c>
      <c r="G1226" s="194">
        <v>25</v>
      </c>
      <c r="H1226" s="194">
        <f t="shared" ref="H1226:H1229" si="278">I1226*J1226*K1226/5000</f>
        <v>23.460799999999999</v>
      </c>
      <c r="I1226" s="137">
        <v>44</v>
      </c>
      <c r="J1226" s="137">
        <v>62</v>
      </c>
      <c r="K1226" s="137">
        <v>43</v>
      </c>
      <c r="L1226" s="8"/>
      <c r="M1226" s="184">
        <f>580*G1226</f>
        <v>14500</v>
      </c>
      <c r="N1226" s="8"/>
      <c r="O1226" s="8"/>
      <c r="P1226" s="8"/>
      <c r="T1226" s="7"/>
      <c r="U1226" s="8"/>
      <c r="V1226" s="8"/>
      <c r="W1226" s="244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</row>
    <row r="1227" spans="1:35" ht="17.25">
      <c r="A1227" s="249">
        <v>44493</v>
      </c>
      <c r="B1227" s="250">
        <v>32</v>
      </c>
      <c r="C1227" s="136"/>
      <c r="D1227" s="192">
        <v>775014794842</v>
      </c>
      <c r="E1227" s="193" t="s">
        <v>966</v>
      </c>
      <c r="F1227" s="137" t="s">
        <v>4</v>
      </c>
      <c r="G1227" s="194">
        <v>23</v>
      </c>
      <c r="H1227" s="194">
        <f t="shared" si="278"/>
        <v>19.352</v>
      </c>
      <c r="I1227" s="137">
        <v>41</v>
      </c>
      <c r="J1227" s="137">
        <v>59</v>
      </c>
      <c r="K1227" s="137">
        <v>40</v>
      </c>
      <c r="L1227" s="8"/>
      <c r="M1227" s="184">
        <f t="shared" ref="M1227" si="279">565*G1227</f>
        <v>12995</v>
      </c>
      <c r="N1227" s="8"/>
      <c r="O1227" s="8"/>
      <c r="P1227" s="8"/>
      <c r="T1227" s="7"/>
      <c r="U1227" s="8"/>
      <c r="V1227" s="8"/>
      <c r="W1227" s="244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</row>
    <row r="1228" spans="1:35" ht="17.25">
      <c r="A1228" s="249">
        <v>44493</v>
      </c>
      <c r="B1228" s="250">
        <v>33</v>
      </c>
      <c r="C1228" s="246"/>
      <c r="D1228" s="192">
        <v>775013117495</v>
      </c>
      <c r="E1228" s="193" t="s">
        <v>967</v>
      </c>
      <c r="F1228" s="137" t="s">
        <v>4</v>
      </c>
      <c r="G1228" s="194">
        <v>19</v>
      </c>
      <c r="H1228" s="194">
        <f t="shared" si="278"/>
        <v>17.8416</v>
      </c>
      <c r="I1228" s="137">
        <v>42</v>
      </c>
      <c r="J1228" s="137">
        <v>59</v>
      </c>
      <c r="K1228" s="137">
        <v>36</v>
      </c>
      <c r="L1228" s="8"/>
      <c r="M1228" s="184">
        <f t="shared" ref="M1228:M1231" si="280">575*G1228</f>
        <v>10925</v>
      </c>
      <c r="N1228" s="8"/>
      <c r="O1228" s="8"/>
      <c r="P1228" s="8"/>
      <c r="T1228" s="7"/>
      <c r="U1228" s="8"/>
      <c r="V1228" s="8"/>
      <c r="W1228" s="244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</row>
    <row r="1229" spans="1:35" ht="17.25">
      <c r="A1229" s="249">
        <v>44493</v>
      </c>
      <c r="B1229" s="250">
        <v>34</v>
      </c>
      <c r="C1229" s="136"/>
      <c r="D1229" s="192">
        <v>775014278912</v>
      </c>
      <c r="E1229" s="193" t="s">
        <v>968</v>
      </c>
      <c r="F1229" s="137" t="s">
        <v>4</v>
      </c>
      <c r="G1229" s="194">
        <v>15</v>
      </c>
      <c r="H1229" s="194">
        <f t="shared" si="278"/>
        <v>13.7088</v>
      </c>
      <c r="I1229" s="137">
        <v>42</v>
      </c>
      <c r="J1229" s="137">
        <v>34</v>
      </c>
      <c r="K1229" s="137">
        <v>48</v>
      </c>
      <c r="L1229" s="8"/>
      <c r="M1229" s="184">
        <f t="shared" si="280"/>
        <v>8625</v>
      </c>
      <c r="N1229" s="8"/>
      <c r="O1229" s="8"/>
      <c r="P1229" s="8"/>
      <c r="T1229" s="7"/>
      <c r="U1229" s="8"/>
      <c r="V1229" s="8"/>
      <c r="W1229" s="244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</row>
    <row r="1230" spans="1:35" ht="17.25">
      <c r="A1230" s="204">
        <v>44497</v>
      </c>
      <c r="B1230" s="205"/>
      <c r="C1230" s="246"/>
      <c r="D1230" s="192">
        <v>775037243974</v>
      </c>
      <c r="E1230" s="193" t="s">
        <v>969</v>
      </c>
      <c r="F1230" s="137" t="s">
        <v>4</v>
      </c>
      <c r="G1230" s="194">
        <v>21</v>
      </c>
      <c r="H1230" s="194">
        <v>20.319600000000001</v>
      </c>
      <c r="I1230" s="137">
        <v>42</v>
      </c>
      <c r="J1230" s="137">
        <v>59</v>
      </c>
      <c r="K1230" s="137">
        <v>41</v>
      </c>
      <c r="L1230" s="8"/>
      <c r="M1230" s="184">
        <f t="shared" ref="M1230:M1236" si="281">565*G1230</f>
        <v>11865</v>
      </c>
      <c r="N1230" s="8"/>
      <c r="O1230" s="8"/>
      <c r="P1230" s="8"/>
      <c r="T1230" s="7"/>
      <c r="U1230" s="8"/>
      <c r="V1230" s="8"/>
      <c r="W1230" s="244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</row>
    <row r="1231" spans="1:35" ht="17.25">
      <c r="A1231" s="249">
        <v>44493</v>
      </c>
      <c r="B1231" s="250">
        <v>36</v>
      </c>
      <c r="C1231" s="136"/>
      <c r="D1231" s="192">
        <v>775015016672</v>
      </c>
      <c r="E1231" s="193" t="s">
        <v>970</v>
      </c>
      <c r="F1231" s="137" t="s">
        <v>4</v>
      </c>
      <c r="G1231" s="194">
        <v>19</v>
      </c>
      <c r="H1231" s="194">
        <f t="shared" ref="H1231:H1232" si="282">I1231*J1231*K1231/5000</f>
        <v>18.548400000000001</v>
      </c>
      <c r="I1231" s="137">
        <v>39</v>
      </c>
      <c r="J1231" s="137">
        <v>41</v>
      </c>
      <c r="K1231" s="137">
        <v>58</v>
      </c>
      <c r="L1231" s="8"/>
      <c r="M1231" s="184">
        <f t="shared" si="280"/>
        <v>10925</v>
      </c>
      <c r="N1231" s="8"/>
      <c r="O1231" s="8"/>
      <c r="P1231" s="8"/>
      <c r="T1231" s="7"/>
      <c r="U1231" s="8"/>
      <c r="V1231" s="8"/>
      <c r="W1231" s="244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</row>
    <row r="1232" spans="1:35" ht="17.25">
      <c r="A1232" s="249">
        <v>44493</v>
      </c>
      <c r="B1232" s="250">
        <v>37</v>
      </c>
      <c r="C1232" s="246"/>
      <c r="D1232" s="192">
        <v>775012670302</v>
      </c>
      <c r="E1232" s="193" t="s">
        <v>971</v>
      </c>
      <c r="F1232" s="137" t="s">
        <v>4</v>
      </c>
      <c r="G1232" s="194">
        <v>22</v>
      </c>
      <c r="H1232" s="194">
        <f t="shared" si="282"/>
        <v>20.648599999999998</v>
      </c>
      <c r="I1232" s="137">
        <v>43</v>
      </c>
      <c r="J1232" s="137">
        <v>49</v>
      </c>
      <c r="K1232" s="137">
        <v>49</v>
      </c>
      <c r="L1232" s="8"/>
      <c r="M1232" s="184">
        <f t="shared" si="281"/>
        <v>12430</v>
      </c>
      <c r="N1232" s="8"/>
      <c r="O1232" s="8"/>
      <c r="P1232" s="8"/>
      <c r="T1232" s="7"/>
      <c r="U1232" s="8"/>
      <c r="V1232" s="8"/>
      <c r="W1232" s="244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</row>
    <row r="1233" spans="1:35" ht="17.25">
      <c r="A1233" s="204">
        <v>44497</v>
      </c>
      <c r="B1233" s="205"/>
      <c r="C1233" s="246"/>
      <c r="D1233" s="192">
        <v>775036672427</v>
      </c>
      <c r="E1233" s="193" t="s">
        <v>972</v>
      </c>
      <c r="F1233" s="137" t="s">
        <v>4</v>
      </c>
      <c r="G1233" s="194">
        <v>30</v>
      </c>
      <c r="H1233" s="194">
        <v>26.006399999999999</v>
      </c>
      <c r="I1233" s="137">
        <v>43</v>
      </c>
      <c r="J1233" s="137">
        <v>63</v>
      </c>
      <c r="K1233" s="137">
        <v>48</v>
      </c>
      <c r="L1233" s="205"/>
      <c r="M1233" s="184">
        <f t="shared" si="281"/>
        <v>16950</v>
      </c>
      <c r="N1233" s="8"/>
      <c r="O1233" s="8"/>
      <c r="P1233" s="8"/>
      <c r="T1233" s="7"/>
      <c r="U1233" s="8"/>
      <c r="V1233" s="8"/>
      <c r="W1233" s="244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</row>
    <row r="1234" spans="1:35" ht="17.25">
      <c r="A1234" s="204">
        <v>44497</v>
      </c>
      <c r="B1234" s="205"/>
      <c r="C1234" s="246"/>
      <c r="D1234" s="192">
        <v>775032442629</v>
      </c>
      <c r="E1234" s="193" t="s">
        <v>973</v>
      </c>
      <c r="F1234" s="137" t="s">
        <v>4</v>
      </c>
      <c r="G1234" s="194">
        <v>29</v>
      </c>
      <c r="H1234" s="194">
        <v>14.137600000000001</v>
      </c>
      <c r="I1234" s="137">
        <v>47</v>
      </c>
      <c r="J1234" s="137">
        <v>47</v>
      </c>
      <c r="K1234" s="137">
        <v>32</v>
      </c>
      <c r="L1234" s="8"/>
      <c r="M1234" s="184">
        <f t="shared" si="281"/>
        <v>16385</v>
      </c>
      <c r="N1234" s="8"/>
      <c r="O1234" s="8"/>
      <c r="P1234" s="8"/>
      <c r="T1234" s="7"/>
      <c r="U1234" s="8"/>
      <c r="V1234" s="8"/>
      <c r="W1234" s="244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</row>
    <row r="1235" spans="1:35" ht="17.25">
      <c r="A1235" s="249">
        <v>44493</v>
      </c>
      <c r="B1235" s="250">
        <v>40</v>
      </c>
      <c r="C1235" s="136"/>
      <c r="D1235" s="192">
        <v>775024234190</v>
      </c>
      <c r="E1235" s="193" t="s">
        <v>974</v>
      </c>
      <c r="F1235" s="137" t="s">
        <v>4</v>
      </c>
      <c r="G1235" s="194">
        <v>25</v>
      </c>
      <c r="H1235" s="194">
        <f t="shared" ref="H1235" si="283">I1235*J1235*K1235/5000</f>
        <v>24.64</v>
      </c>
      <c r="I1235" s="137">
        <v>44</v>
      </c>
      <c r="J1235" s="137">
        <v>50</v>
      </c>
      <c r="K1235" s="137">
        <v>56</v>
      </c>
      <c r="L1235" s="8"/>
      <c r="M1235" s="184">
        <f t="shared" si="281"/>
        <v>14125</v>
      </c>
      <c r="N1235" s="8"/>
      <c r="O1235" s="8"/>
      <c r="P1235" s="8"/>
      <c r="T1235" s="7"/>
      <c r="U1235" s="8"/>
      <c r="V1235" s="8"/>
      <c r="W1235" s="244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</row>
    <row r="1236" spans="1:35" ht="17.25">
      <c r="A1236" s="204">
        <v>44497</v>
      </c>
      <c r="B1236" s="205"/>
      <c r="C1236" s="246"/>
      <c r="D1236" s="192">
        <v>775032217059</v>
      </c>
      <c r="E1236" s="193" t="s">
        <v>975</v>
      </c>
      <c r="F1236" s="137" t="s">
        <v>4</v>
      </c>
      <c r="G1236" s="194">
        <v>22</v>
      </c>
      <c r="H1236" s="194">
        <v>18.072800000000001</v>
      </c>
      <c r="I1236" s="137">
        <v>38</v>
      </c>
      <c r="J1236" s="137">
        <v>58</v>
      </c>
      <c r="K1236" s="137">
        <v>41</v>
      </c>
      <c r="L1236" s="8"/>
      <c r="M1236" s="184">
        <f t="shared" si="281"/>
        <v>12430</v>
      </c>
      <c r="N1236" s="8"/>
      <c r="O1236" s="8"/>
      <c r="P1236" s="8"/>
      <c r="T1236" s="7"/>
      <c r="U1236" s="8"/>
      <c r="V1236" s="8"/>
      <c r="W1236" s="244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</row>
    <row r="1237" spans="1:35" ht="17.25">
      <c r="A1237" s="249">
        <v>44493</v>
      </c>
      <c r="B1237" s="250">
        <v>42</v>
      </c>
      <c r="C1237" s="136"/>
      <c r="D1237" s="192">
        <v>775015535432</v>
      </c>
      <c r="E1237" s="193" t="s">
        <v>976</v>
      </c>
      <c r="F1237" s="137" t="s">
        <v>8</v>
      </c>
      <c r="G1237" s="194">
        <v>14</v>
      </c>
      <c r="H1237" s="194">
        <f t="shared" ref="H1237:H1252" si="284">I1237*J1237*K1237/5000</f>
        <v>11.856</v>
      </c>
      <c r="I1237" s="137">
        <v>39</v>
      </c>
      <c r="J1237" s="137">
        <v>38</v>
      </c>
      <c r="K1237" s="137">
        <v>40</v>
      </c>
      <c r="L1237" s="8"/>
      <c r="M1237" s="184">
        <f t="shared" ref="M1237:M1240" si="285">575*G1237</f>
        <v>8050</v>
      </c>
      <c r="N1237" s="8"/>
      <c r="O1237" s="8"/>
      <c r="P1237" s="8"/>
      <c r="T1237" s="7"/>
      <c r="U1237" s="8"/>
      <c r="V1237" s="8"/>
      <c r="W1237" s="244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</row>
    <row r="1238" spans="1:35" ht="17.25">
      <c r="A1238" s="249">
        <v>44493</v>
      </c>
      <c r="B1238" s="250">
        <v>43</v>
      </c>
      <c r="C1238" s="136"/>
      <c r="D1238" s="192">
        <v>775015290092</v>
      </c>
      <c r="E1238" s="193" t="s">
        <v>977</v>
      </c>
      <c r="F1238" s="137" t="s">
        <v>8</v>
      </c>
      <c r="G1238" s="194">
        <v>17</v>
      </c>
      <c r="H1238" s="194">
        <f t="shared" si="284"/>
        <v>14.64</v>
      </c>
      <c r="I1238" s="137">
        <v>30</v>
      </c>
      <c r="J1238" s="137">
        <v>61</v>
      </c>
      <c r="K1238" s="137">
        <v>40</v>
      </c>
      <c r="L1238" s="8"/>
      <c r="M1238" s="184">
        <f t="shared" si="285"/>
        <v>9775</v>
      </c>
      <c r="N1238" s="8"/>
      <c r="O1238" s="8"/>
      <c r="P1238" s="8"/>
      <c r="T1238" s="7"/>
      <c r="U1238" s="8"/>
      <c r="V1238" s="8"/>
      <c r="W1238" s="244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</row>
    <row r="1239" spans="1:35" ht="17.25">
      <c r="A1239" s="249">
        <v>44493</v>
      </c>
      <c r="B1239" s="250">
        <v>44</v>
      </c>
      <c r="C1239" s="136"/>
      <c r="D1239" s="192">
        <v>775015173031</v>
      </c>
      <c r="E1239" s="193" t="s">
        <v>978</v>
      </c>
      <c r="F1239" s="137" t="s">
        <v>8</v>
      </c>
      <c r="G1239" s="194">
        <v>17</v>
      </c>
      <c r="H1239" s="194">
        <f t="shared" si="284"/>
        <v>14.273999999999999</v>
      </c>
      <c r="I1239" s="137">
        <v>30</v>
      </c>
      <c r="J1239" s="137">
        <v>61</v>
      </c>
      <c r="K1239" s="137">
        <v>39</v>
      </c>
      <c r="L1239" s="8"/>
      <c r="M1239" s="184">
        <f t="shared" si="285"/>
        <v>9775</v>
      </c>
      <c r="N1239" s="8"/>
      <c r="O1239" s="8"/>
      <c r="P1239" s="8"/>
      <c r="T1239" s="7"/>
      <c r="U1239" s="8"/>
      <c r="V1239" s="8"/>
      <c r="W1239" s="244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</row>
    <row r="1240" spans="1:35" ht="17.25">
      <c r="A1240" s="249">
        <v>44493</v>
      </c>
      <c r="B1240" s="250">
        <v>45</v>
      </c>
      <c r="C1240" s="136"/>
      <c r="D1240" s="192">
        <v>775014694975</v>
      </c>
      <c r="E1240" s="193" t="s">
        <v>979</v>
      </c>
      <c r="F1240" s="137" t="s">
        <v>8</v>
      </c>
      <c r="G1240" s="194">
        <v>19</v>
      </c>
      <c r="H1240" s="194">
        <f t="shared" si="284"/>
        <v>15.646800000000001</v>
      </c>
      <c r="I1240" s="137">
        <v>59</v>
      </c>
      <c r="J1240" s="137">
        <v>39</v>
      </c>
      <c r="K1240" s="137">
        <v>34</v>
      </c>
      <c r="L1240" s="8"/>
      <c r="M1240" s="184">
        <f t="shared" si="285"/>
        <v>10925</v>
      </c>
      <c r="N1240" s="8"/>
      <c r="O1240" s="8"/>
      <c r="P1240" s="8"/>
      <c r="T1240" s="7"/>
      <c r="U1240" s="8"/>
      <c r="V1240" s="8"/>
      <c r="W1240" s="244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</row>
    <row r="1241" spans="1:35" ht="17.25">
      <c r="A1241" s="249">
        <v>44493</v>
      </c>
      <c r="B1241" s="250">
        <v>46</v>
      </c>
      <c r="C1241" s="136"/>
      <c r="D1241" s="192">
        <v>775015627301</v>
      </c>
      <c r="E1241" s="193" t="s">
        <v>980</v>
      </c>
      <c r="F1241" s="137" t="s">
        <v>4</v>
      </c>
      <c r="G1241" s="194">
        <v>29</v>
      </c>
      <c r="H1241" s="194">
        <f t="shared" si="284"/>
        <v>24</v>
      </c>
      <c r="I1241" s="137">
        <v>60</v>
      </c>
      <c r="J1241" s="137">
        <v>40</v>
      </c>
      <c r="K1241" s="137">
        <v>50</v>
      </c>
      <c r="L1241" s="8"/>
      <c r="M1241" s="184">
        <f t="shared" ref="M1241:M1243" si="286">565*G1241</f>
        <v>16385</v>
      </c>
      <c r="N1241" s="8"/>
      <c r="O1241" s="8"/>
      <c r="P1241" s="8"/>
      <c r="T1241" s="7"/>
      <c r="U1241" s="8"/>
      <c r="V1241" s="8"/>
      <c r="W1241" s="244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</row>
    <row r="1242" spans="1:35" ht="17.25">
      <c r="A1242" s="249">
        <v>44493</v>
      </c>
      <c r="B1242" s="250">
        <v>47</v>
      </c>
      <c r="C1242" s="136"/>
      <c r="D1242" s="192">
        <v>775015473338</v>
      </c>
      <c r="E1242" s="193" t="s">
        <v>981</v>
      </c>
      <c r="F1242" s="137" t="s">
        <v>4</v>
      </c>
      <c r="G1242" s="194">
        <v>28</v>
      </c>
      <c r="H1242" s="194">
        <f t="shared" si="284"/>
        <v>24</v>
      </c>
      <c r="I1242" s="137">
        <v>60</v>
      </c>
      <c r="J1242" s="137">
        <v>40</v>
      </c>
      <c r="K1242" s="137">
        <v>50</v>
      </c>
      <c r="L1242" s="8"/>
      <c r="M1242" s="184">
        <f t="shared" si="286"/>
        <v>15820</v>
      </c>
      <c r="N1242" s="8"/>
      <c r="O1242" s="8"/>
      <c r="P1242" s="8"/>
      <c r="T1242" s="7"/>
      <c r="U1242" s="8"/>
      <c r="V1242" s="8"/>
      <c r="W1242" s="244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</row>
    <row r="1243" spans="1:35" ht="17.25">
      <c r="A1243" s="249">
        <v>44493</v>
      </c>
      <c r="B1243" s="250">
        <v>48</v>
      </c>
      <c r="C1243" s="136"/>
      <c r="D1243" s="192">
        <v>775015313281</v>
      </c>
      <c r="E1243" s="193" t="s">
        <v>982</v>
      </c>
      <c r="F1243" s="137" t="s">
        <v>4</v>
      </c>
      <c r="G1243" s="194">
        <v>21</v>
      </c>
      <c r="H1243" s="194">
        <f t="shared" si="284"/>
        <v>18.239999999999998</v>
      </c>
      <c r="I1243" s="137">
        <v>60</v>
      </c>
      <c r="J1243" s="137">
        <v>40</v>
      </c>
      <c r="K1243" s="137">
        <v>38</v>
      </c>
      <c r="L1243" s="8"/>
      <c r="M1243" s="184">
        <f t="shared" si="286"/>
        <v>11865</v>
      </c>
      <c r="N1243" s="8"/>
      <c r="O1243" s="8"/>
      <c r="P1243" s="8"/>
      <c r="T1243" s="7"/>
      <c r="U1243" s="8"/>
      <c r="V1243" s="8"/>
      <c r="W1243" s="244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</row>
    <row r="1244" spans="1:35" ht="17.25">
      <c r="A1244" s="249">
        <v>44493</v>
      </c>
      <c r="B1244" s="250">
        <v>49</v>
      </c>
      <c r="C1244" s="136"/>
      <c r="D1244" s="192">
        <v>775015772811</v>
      </c>
      <c r="E1244" s="193" t="s">
        <v>983</v>
      </c>
      <c r="F1244" s="137" t="s">
        <v>4</v>
      </c>
      <c r="G1244" s="194">
        <v>16</v>
      </c>
      <c r="H1244" s="194">
        <f t="shared" si="284"/>
        <v>15.912000000000001</v>
      </c>
      <c r="I1244" s="137">
        <v>60</v>
      </c>
      <c r="J1244" s="137">
        <v>39</v>
      </c>
      <c r="K1244" s="137">
        <v>34</v>
      </c>
      <c r="L1244" s="8"/>
      <c r="M1244" s="184">
        <f t="shared" ref="M1244:M1247" si="287">575*G1244</f>
        <v>9200</v>
      </c>
      <c r="N1244" s="8"/>
      <c r="O1244" s="8"/>
      <c r="P1244" s="8"/>
      <c r="T1244" s="7"/>
      <c r="U1244" s="8"/>
      <c r="V1244" s="8"/>
      <c r="W1244" s="244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</row>
    <row r="1245" spans="1:35" ht="17.25">
      <c r="A1245" s="249">
        <v>44493</v>
      </c>
      <c r="B1245" s="250">
        <v>50</v>
      </c>
      <c r="C1245" s="136"/>
      <c r="D1245" s="192">
        <v>775014602724</v>
      </c>
      <c r="E1245" s="193" t="s">
        <v>984</v>
      </c>
      <c r="F1245" s="137" t="s">
        <v>4</v>
      </c>
      <c r="G1245" s="194">
        <v>18</v>
      </c>
      <c r="H1245" s="194">
        <f t="shared" si="284"/>
        <v>15.8508</v>
      </c>
      <c r="I1245" s="137">
        <v>63</v>
      </c>
      <c r="J1245" s="137">
        <v>37</v>
      </c>
      <c r="K1245" s="137">
        <v>34</v>
      </c>
      <c r="L1245" s="8"/>
      <c r="M1245" s="184">
        <f t="shared" si="287"/>
        <v>10350</v>
      </c>
      <c r="N1245" s="8"/>
      <c r="O1245" s="8"/>
      <c r="P1245" s="8"/>
      <c r="T1245" s="7"/>
      <c r="U1245" s="8"/>
      <c r="V1245" s="8"/>
      <c r="W1245" s="244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</row>
    <row r="1246" spans="1:35" ht="17.25">
      <c r="A1246" s="249">
        <v>44493</v>
      </c>
      <c r="B1246" s="250">
        <v>51</v>
      </c>
      <c r="C1246" s="136"/>
      <c r="D1246" s="192">
        <v>775015439490</v>
      </c>
      <c r="E1246" s="193" t="s">
        <v>969</v>
      </c>
      <c r="F1246" s="137" t="s">
        <v>4</v>
      </c>
      <c r="G1246" s="194">
        <v>23</v>
      </c>
      <c r="H1246" s="194">
        <f t="shared" si="284"/>
        <v>18.096</v>
      </c>
      <c r="I1246" s="137">
        <v>58</v>
      </c>
      <c r="J1246" s="137">
        <v>40</v>
      </c>
      <c r="K1246" s="137">
        <v>39</v>
      </c>
      <c r="L1246" s="8"/>
      <c r="M1246" s="184">
        <f t="shared" ref="M1246:M1250" si="288">565*G1246</f>
        <v>12995</v>
      </c>
      <c r="N1246" s="8"/>
      <c r="O1246" s="8"/>
      <c r="P1246" s="8"/>
      <c r="T1246" s="7"/>
      <c r="U1246" s="8"/>
      <c r="V1246" s="8"/>
      <c r="W1246" s="244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</row>
    <row r="1247" spans="1:35" ht="17.25">
      <c r="A1247" s="249">
        <v>44493</v>
      </c>
      <c r="B1247" s="250">
        <v>52</v>
      </c>
      <c r="C1247" s="246"/>
      <c r="D1247" s="192">
        <v>775011761738</v>
      </c>
      <c r="E1247" s="193" t="s">
        <v>985</v>
      </c>
      <c r="F1247" s="137" t="s">
        <v>4</v>
      </c>
      <c r="G1247" s="194">
        <v>18</v>
      </c>
      <c r="H1247" s="194">
        <f t="shared" si="284"/>
        <v>18.408000000000001</v>
      </c>
      <c r="I1247" s="137">
        <v>40</v>
      </c>
      <c r="J1247" s="137">
        <v>59</v>
      </c>
      <c r="K1247" s="137">
        <v>39</v>
      </c>
      <c r="L1247" s="8"/>
      <c r="M1247" s="184">
        <f t="shared" si="287"/>
        <v>10350</v>
      </c>
      <c r="N1247" s="8"/>
      <c r="O1247" s="8"/>
      <c r="P1247" s="8"/>
      <c r="T1247" s="7"/>
      <c r="U1247" s="8"/>
      <c r="V1247" s="8"/>
      <c r="W1247" s="244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</row>
    <row r="1248" spans="1:35" ht="17.25">
      <c r="A1248" s="249">
        <v>44493</v>
      </c>
      <c r="B1248" s="250">
        <v>53</v>
      </c>
      <c r="C1248" s="136"/>
      <c r="D1248" s="192">
        <v>775017756483</v>
      </c>
      <c r="E1248" s="193" t="s">
        <v>986</v>
      </c>
      <c r="F1248" s="137" t="s">
        <v>4</v>
      </c>
      <c r="G1248" s="194">
        <v>23</v>
      </c>
      <c r="H1248" s="194">
        <f t="shared" si="284"/>
        <v>19.952000000000002</v>
      </c>
      <c r="I1248" s="137">
        <v>58</v>
      </c>
      <c r="J1248" s="137">
        <v>40</v>
      </c>
      <c r="K1248" s="137">
        <v>43</v>
      </c>
      <c r="L1248" s="8"/>
      <c r="M1248" s="184">
        <f t="shared" si="288"/>
        <v>12995</v>
      </c>
      <c r="N1248" s="8"/>
      <c r="O1248" s="8"/>
      <c r="P1248" s="8"/>
      <c r="T1248" s="7"/>
      <c r="U1248" s="8"/>
      <c r="V1248" s="8"/>
      <c r="W1248" s="244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</row>
    <row r="1249" spans="1:35" ht="17.25">
      <c r="A1249" s="249">
        <v>44493</v>
      </c>
      <c r="B1249" s="250">
        <v>54</v>
      </c>
      <c r="C1249" s="136"/>
      <c r="D1249" s="192">
        <v>775017607173</v>
      </c>
      <c r="E1249" s="193" t="s">
        <v>968</v>
      </c>
      <c r="F1249" s="137" t="s">
        <v>4</v>
      </c>
      <c r="G1249" s="194">
        <v>22</v>
      </c>
      <c r="H1249" s="194">
        <f t="shared" si="284"/>
        <v>15.96</v>
      </c>
      <c r="I1249" s="137">
        <v>35</v>
      </c>
      <c r="J1249" s="137">
        <v>60</v>
      </c>
      <c r="K1249" s="137">
        <v>38</v>
      </c>
      <c r="L1249" s="8"/>
      <c r="M1249" s="184">
        <f t="shared" si="288"/>
        <v>12430</v>
      </c>
      <c r="N1249" s="8"/>
      <c r="O1249" s="8"/>
      <c r="P1249" s="8"/>
      <c r="T1249" s="7"/>
      <c r="U1249" s="8"/>
      <c r="V1249" s="8"/>
      <c r="W1249" s="244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</row>
    <row r="1250" spans="1:35" ht="17.25">
      <c r="A1250" s="249">
        <v>44493</v>
      </c>
      <c r="B1250" s="250">
        <v>55</v>
      </c>
      <c r="C1250" s="136"/>
      <c r="D1250" s="192">
        <v>775018047020</v>
      </c>
      <c r="E1250" s="193" t="s">
        <v>987</v>
      </c>
      <c r="F1250" s="137" t="s">
        <v>4</v>
      </c>
      <c r="G1250" s="194">
        <v>21</v>
      </c>
      <c r="H1250" s="194">
        <f t="shared" si="284"/>
        <v>18.9544</v>
      </c>
      <c r="I1250" s="137">
        <v>58</v>
      </c>
      <c r="J1250" s="137">
        <v>38</v>
      </c>
      <c r="K1250" s="137">
        <v>43</v>
      </c>
      <c r="L1250" s="8"/>
      <c r="M1250" s="184">
        <f t="shared" si="288"/>
        <v>11865</v>
      </c>
      <c r="N1250" s="8"/>
      <c r="O1250" s="8"/>
      <c r="P1250" s="8"/>
      <c r="T1250" s="7"/>
      <c r="U1250" s="8"/>
      <c r="V1250" s="8"/>
      <c r="W1250" s="244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</row>
    <row r="1251" spans="1:35" ht="17.25">
      <c r="A1251" s="249">
        <v>44493</v>
      </c>
      <c r="B1251" s="250">
        <v>56</v>
      </c>
      <c r="C1251" s="136"/>
      <c r="D1251" s="192">
        <v>775015938682</v>
      </c>
      <c r="E1251" s="193" t="s">
        <v>988</v>
      </c>
      <c r="F1251" s="137" t="s">
        <v>4</v>
      </c>
      <c r="G1251" s="194">
        <v>14</v>
      </c>
      <c r="H1251" s="194">
        <f t="shared" si="284"/>
        <v>18.408000000000001</v>
      </c>
      <c r="I1251" s="137">
        <v>40</v>
      </c>
      <c r="J1251" s="137">
        <v>59</v>
      </c>
      <c r="K1251" s="137">
        <v>39</v>
      </c>
      <c r="L1251" s="8"/>
      <c r="M1251" s="184">
        <f t="shared" ref="M1251:M1252" si="289">575*G1251</f>
        <v>8050</v>
      </c>
      <c r="N1251" s="8"/>
      <c r="O1251" s="8"/>
      <c r="P1251" s="8"/>
      <c r="T1251" s="7"/>
      <c r="U1251" s="8"/>
      <c r="V1251" s="8"/>
      <c r="W1251" s="244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</row>
    <row r="1252" spans="1:35" ht="17.25">
      <c r="A1252" s="249">
        <v>44493</v>
      </c>
      <c r="B1252" s="250">
        <v>57</v>
      </c>
      <c r="C1252" s="136"/>
      <c r="D1252" s="192">
        <v>775015176203</v>
      </c>
      <c r="E1252" s="193" t="s">
        <v>989</v>
      </c>
      <c r="F1252" s="137" t="s">
        <v>4</v>
      </c>
      <c r="G1252" s="194">
        <v>15</v>
      </c>
      <c r="H1252" s="194">
        <f t="shared" si="284"/>
        <v>13.634399999999999</v>
      </c>
      <c r="I1252" s="137">
        <v>38</v>
      </c>
      <c r="J1252" s="137">
        <v>46</v>
      </c>
      <c r="K1252" s="137">
        <v>39</v>
      </c>
      <c r="L1252" s="8"/>
      <c r="M1252" s="184">
        <f t="shared" si="289"/>
        <v>8625</v>
      </c>
      <c r="N1252" s="8"/>
      <c r="O1252" s="8"/>
      <c r="P1252" s="8"/>
      <c r="T1252" s="7"/>
      <c r="U1252" s="8"/>
      <c r="V1252" s="8"/>
      <c r="W1252" s="244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</row>
    <row r="1253" spans="1:35" ht="17.25">
      <c r="A1253" s="259"/>
      <c r="B1253" s="260"/>
      <c r="C1253" s="261"/>
      <c r="D1253" s="262"/>
      <c r="E1253" s="262"/>
      <c r="F1253" s="262"/>
      <c r="G1253" s="262"/>
      <c r="H1253" s="263"/>
      <c r="I1253" s="262"/>
      <c r="J1253" s="262"/>
      <c r="K1253" s="262"/>
      <c r="L1253" s="264"/>
      <c r="M1253" s="265">
        <f>SUM(M1196:M1252)</f>
        <v>640245</v>
      </c>
      <c r="N1253" s="264"/>
      <c r="O1253" s="264"/>
      <c r="P1253" s="264"/>
      <c r="Q1253" s="264"/>
      <c r="R1253" s="264"/>
      <c r="S1253" s="264"/>
      <c r="T1253" s="7">
        <v>640245</v>
      </c>
      <c r="U1253" s="264"/>
      <c r="V1253" s="264"/>
      <c r="W1253" s="266">
        <v>640245</v>
      </c>
      <c r="X1253" s="267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</row>
    <row r="1254" spans="1:35" ht="17.25">
      <c r="A1254" s="249"/>
      <c r="B1254" s="250"/>
      <c r="C1254" s="206"/>
      <c r="D1254" s="136"/>
      <c r="E1254" s="136"/>
      <c r="F1254" s="136"/>
      <c r="G1254" s="136"/>
      <c r="H1254" s="251"/>
      <c r="I1254" s="136"/>
      <c r="J1254" s="136"/>
      <c r="K1254" s="136"/>
      <c r="L1254" s="8"/>
      <c r="M1254" s="184"/>
      <c r="N1254" s="8"/>
      <c r="O1254" s="8"/>
      <c r="P1254" s="8"/>
      <c r="T1254" s="7"/>
      <c r="U1254" s="8"/>
      <c r="V1254" s="8"/>
      <c r="W1254" s="244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</row>
    <row r="1255" spans="1:35" ht="17.25">
      <c r="A1255" s="249">
        <v>44495</v>
      </c>
      <c r="B1255" s="250">
        <v>1</v>
      </c>
      <c r="C1255" s="246" t="s">
        <v>15</v>
      </c>
      <c r="D1255" s="192">
        <v>775034265134</v>
      </c>
      <c r="E1255" s="193" t="s">
        <v>990</v>
      </c>
      <c r="F1255" s="137" t="s">
        <v>4</v>
      </c>
      <c r="G1255" s="194">
        <v>22</v>
      </c>
      <c r="H1255" s="251">
        <f t="shared" ref="H1255:H1280" si="290">I1255*J1255*K1255/5000</f>
        <v>17.359400000000001</v>
      </c>
      <c r="I1255" s="137">
        <v>73</v>
      </c>
      <c r="J1255" s="137">
        <v>41</v>
      </c>
      <c r="K1255" s="137">
        <v>29</v>
      </c>
      <c r="L1255" s="8"/>
      <c r="M1255" s="184">
        <f t="shared" ref="M1255:M1257" si="291">565*G1255</f>
        <v>12430</v>
      </c>
      <c r="N1255" s="8"/>
      <c r="O1255" s="8"/>
      <c r="P1255" s="8"/>
      <c r="T1255" s="7"/>
      <c r="U1255" s="8"/>
      <c r="V1255" s="8"/>
      <c r="W1255" s="244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</row>
    <row r="1256" spans="1:35" ht="17.25">
      <c r="A1256" s="249"/>
      <c r="B1256" s="250"/>
      <c r="C1256" s="246"/>
      <c r="D1256" s="192"/>
      <c r="E1256" s="193"/>
      <c r="F1256" s="137"/>
      <c r="G1256" s="194"/>
      <c r="H1256" s="251"/>
      <c r="I1256" s="137"/>
      <c r="J1256" s="137"/>
      <c r="K1256" s="137"/>
      <c r="L1256" s="8"/>
      <c r="M1256" s="184">
        <v>500</v>
      </c>
      <c r="N1256" s="8"/>
      <c r="O1256" s="8"/>
      <c r="P1256" s="8"/>
      <c r="T1256" s="7"/>
      <c r="U1256" s="8"/>
      <c r="V1256" s="8"/>
      <c r="W1256" s="244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</row>
    <row r="1257" spans="1:35" ht="17.25">
      <c r="A1257" s="249">
        <v>44495</v>
      </c>
      <c r="B1257" s="250">
        <v>2</v>
      </c>
      <c r="C1257" s="246"/>
      <c r="D1257" s="192">
        <v>775034323715</v>
      </c>
      <c r="E1257" s="193" t="s">
        <v>991</v>
      </c>
      <c r="F1257" s="137" t="s">
        <v>4</v>
      </c>
      <c r="G1257" s="194">
        <v>30</v>
      </c>
      <c r="H1257" s="251">
        <f t="shared" si="290"/>
        <v>24.0318</v>
      </c>
      <c r="I1257" s="137">
        <v>79</v>
      </c>
      <c r="J1257" s="137">
        <v>39</v>
      </c>
      <c r="K1257" s="137">
        <v>39</v>
      </c>
      <c r="L1257" s="8"/>
      <c r="M1257" s="184">
        <f t="shared" si="291"/>
        <v>16950</v>
      </c>
      <c r="N1257" s="8"/>
      <c r="O1257" s="8"/>
      <c r="P1257" s="8"/>
      <c r="T1257" s="7"/>
      <c r="U1257" s="8"/>
      <c r="V1257" s="8"/>
      <c r="W1257" s="244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</row>
    <row r="1258" spans="1:35" ht="17.25">
      <c r="A1258" s="249">
        <v>44495</v>
      </c>
      <c r="B1258" s="250">
        <v>3</v>
      </c>
      <c r="C1258" s="246"/>
      <c r="D1258" s="192">
        <v>775031140735</v>
      </c>
      <c r="E1258" s="193" t="s">
        <v>992</v>
      </c>
      <c r="F1258" s="137" t="s">
        <v>96</v>
      </c>
      <c r="G1258" s="194">
        <v>16</v>
      </c>
      <c r="H1258" s="251">
        <f t="shared" si="290"/>
        <v>14.468999999999999</v>
      </c>
      <c r="I1258" s="137">
        <v>35</v>
      </c>
      <c r="J1258" s="137">
        <v>53</v>
      </c>
      <c r="K1258" s="137">
        <v>39</v>
      </c>
      <c r="L1258" s="8"/>
      <c r="M1258" s="49">
        <f>550*G1258</f>
        <v>8800</v>
      </c>
      <c r="N1258" s="8"/>
      <c r="O1258" s="8"/>
      <c r="P1258" s="8"/>
      <c r="T1258" s="7"/>
      <c r="U1258" s="8"/>
      <c r="V1258" s="8"/>
      <c r="W1258" s="244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</row>
    <row r="1259" spans="1:35" ht="17.25">
      <c r="A1259" s="249">
        <v>44495</v>
      </c>
      <c r="B1259" s="250">
        <v>4</v>
      </c>
      <c r="C1259" s="246" t="s">
        <v>352</v>
      </c>
      <c r="D1259" s="192">
        <v>775030979568</v>
      </c>
      <c r="E1259" s="193" t="s">
        <v>993</v>
      </c>
      <c r="F1259" s="137" t="s">
        <v>96</v>
      </c>
      <c r="G1259" s="194">
        <v>33</v>
      </c>
      <c r="H1259" s="251">
        <f t="shared" si="290"/>
        <v>27.552</v>
      </c>
      <c r="I1259" s="137">
        <v>41</v>
      </c>
      <c r="J1259" s="137">
        <v>60</v>
      </c>
      <c r="K1259" s="137">
        <v>56</v>
      </c>
      <c r="L1259" s="8"/>
      <c r="M1259" s="184">
        <f>540*G1259</f>
        <v>17820</v>
      </c>
      <c r="N1259" s="8"/>
      <c r="O1259" s="8"/>
      <c r="P1259" s="8"/>
      <c r="T1259" s="7"/>
      <c r="U1259" s="8"/>
      <c r="V1259" s="8"/>
      <c r="W1259" s="244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</row>
    <row r="1260" spans="1:35" ht="17.25">
      <c r="A1260" s="249">
        <v>44495</v>
      </c>
      <c r="B1260" s="250">
        <v>5</v>
      </c>
      <c r="C1260" s="246" t="s">
        <v>352</v>
      </c>
      <c r="D1260" s="192">
        <v>775037143662</v>
      </c>
      <c r="E1260" s="193" t="s">
        <v>863</v>
      </c>
      <c r="F1260" s="137" t="s">
        <v>4</v>
      </c>
      <c r="G1260" s="194">
        <v>28</v>
      </c>
      <c r="H1260" s="251">
        <f t="shared" si="290"/>
        <v>25.155000000000001</v>
      </c>
      <c r="I1260" s="137">
        <v>45</v>
      </c>
      <c r="J1260" s="137">
        <v>65</v>
      </c>
      <c r="K1260" s="137">
        <v>43</v>
      </c>
      <c r="L1260" s="8"/>
      <c r="M1260" s="184">
        <f t="shared" ref="M1260:M1262" si="292">565*G1260</f>
        <v>15820</v>
      </c>
      <c r="N1260" s="8"/>
      <c r="O1260" s="8"/>
      <c r="P1260" s="8"/>
      <c r="T1260" s="7"/>
      <c r="U1260" s="8"/>
      <c r="V1260" s="8"/>
      <c r="W1260" s="244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</row>
    <row r="1261" spans="1:35" ht="17.25">
      <c r="A1261" s="249">
        <v>44495</v>
      </c>
      <c r="B1261" s="250">
        <v>6</v>
      </c>
      <c r="C1261" s="246"/>
      <c r="D1261" s="192">
        <v>775034122805</v>
      </c>
      <c r="E1261" s="193" t="s">
        <v>994</v>
      </c>
      <c r="F1261" s="137" t="s">
        <v>4</v>
      </c>
      <c r="G1261" s="194">
        <v>9</v>
      </c>
      <c r="H1261" s="251">
        <f t="shared" si="290"/>
        <v>7.2960000000000003</v>
      </c>
      <c r="I1261" s="137">
        <v>24</v>
      </c>
      <c r="J1261" s="137">
        <v>38</v>
      </c>
      <c r="K1261" s="137">
        <v>40</v>
      </c>
      <c r="L1261" s="8"/>
      <c r="M1261" s="184">
        <f>610*G1261</f>
        <v>5490</v>
      </c>
      <c r="N1261" s="8"/>
      <c r="O1261" s="8"/>
      <c r="P1261" s="8"/>
      <c r="T1261" s="7"/>
      <c r="U1261" s="8"/>
      <c r="V1261" s="8"/>
      <c r="W1261" s="244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</row>
    <row r="1262" spans="1:35" ht="17.25">
      <c r="A1262" s="249">
        <v>44495</v>
      </c>
      <c r="B1262" s="250">
        <v>7</v>
      </c>
      <c r="C1262" s="246"/>
      <c r="D1262" s="192">
        <v>775034400739</v>
      </c>
      <c r="E1262" s="193" t="s">
        <v>995</v>
      </c>
      <c r="F1262" s="137" t="s">
        <v>4</v>
      </c>
      <c r="G1262" s="194">
        <v>26</v>
      </c>
      <c r="H1262" s="251">
        <f t="shared" si="290"/>
        <v>18.303999999999998</v>
      </c>
      <c r="I1262" s="137">
        <v>65</v>
      </c>
      <c r="J1262" s="137">
        <v>44</v>
      </c>
      <c r="K1262" s="137">
        <v>32</v>
      </c>
      <c r="L1262" s="8"/>
      <c r="M1262" s="184">
        <f t="shared" si="292"/>
        <v>14690</v>
      </c>
      <c r="N1262" s="8"/>
      <c r="O1262" s="8"/>
      <c r="P1262" s="8"/>
      <c r="T1262" s="7"/>
      <c r="U1262" s="8"/>
      <c r="V1262" s="8"/>
      <c r="W1262" s="244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</row>
    <row r="1263" spans="1:35" ht="17.25">
      <c r="A1263" s="249">
        <v>44495</v>
      </c>
      <c r="B1263" s="250">
        <v>8</v>
      </c>
      <c r="C1263" s="246"/>
      <c r="D1263" s="192">
        <v>775032813120</v>
      </c>
      <c r="E1263" s="193" t="s">
        <v>996</v>
      </c>
      <c r="F1263" s="137" t="s">
        <v>8</v>
      </c>
      <c r="G1263" s="194">
        <v>11</v>
      </c>
      <c r="H1263" s="251">
        <f t="shared" si="290"/>
        <v>5.5384000000000002</v>
      </c>
      <c r="I1263" s="137">
        <v>23</v>
      </c>
      <c r="J1263" s="137">
        <v>28</v>
      </c>
      <c r="K1263" s="137">
        <v>43</v>
      </c>
      <c r="L1263" s="8"/>
      <c r="M1263" s="184">
        <f t="shared" ref="M1263" si="293">575*G1263</f>
        <v>6325</v>
      </c>
      <c r="N1263" s="8"/>
      <c r="O1263" s="8"/>
      <c r="P1263" s="8"/>
      <c r="T1263" s="7"/>
      <c r="U1263" s="8"/>
      <c r="V1263" s="8"/>
      <c r="W1263" s="244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</row>
    <row r="1264" spans="1:35" ht="17.25">
      <c r="A1264" s="249">
        <v>44495</v>
      </c>
      <c r="B1264" s="250">
        <v>9</v>
      </c>
      <c r="C1264" s="246"/>
      <c r="D1264" s="192">
        <v>775034012536</v>
      </c>
      <c r="E1264" s="193" t="s">
        <v>997</v>
      </c>
      <c r="F1264" s="137" t="s">
        <v>8</v>
      </c>
      <c r="G1264" s="194">
        <v>21</v>
      </c>
      <c r="H1264" s="251">
        <f t="shared" si="290"/>
        <v>11.5596</v>
      </c>
      <c r="I1264" s="137">
        <v>38</v>
      </c>
      <c r="J1264" s="137">
        <v>39</v>
      </c>
      <c r="K1264" s="137">
        <v>39</v>
      </c>
      <c r="L1264" s="8"/>
      <c r="M1264" s="184">
        <f t="shared" ref="M1264:M1277" si="294">565*G1264</f>
        <v>11865</v>
      </c>
      <c r="N1264" s="8"/>
      <c r="O1264" s="8"/>
      <c r="P1264" s="8"/>
      <c r="T1264" s="7"/>
      <c r="U1264" s="8"/>
      <c r="V1264" s="8"/>
      <c r="W1264" s="244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</row>
    <row r="1265" spans="1:35" ht="17.25">
      <c r="A1265" s="249">
        <v>44495</v>
      </c>
      <c r="B1265" s="250">
        <v>10</v>
      </c>
      <c r="C1265" s="246"/>
      <c r="D1265" s="192">
        <v>775032697664</v>
      </c>
      <c r="E1265" s="193" t="s">
        <v>998</v>
      </c>
      <c r="F1265" s="137" t="s">
        <v>4</v>
      </c>
      <c r="G1265" s="194">
        <v>21</v>
      </c>
      <c r="H1265" s="251">
        <f t="shared" si="290"/>
        <v>18.285</v>
      </c>
      <c r="I1265" s="137">
        <v>53</v>
      </c>
      <c r="J1265" s="137">
        <v>69</v>
      </c>
      <c r="K1265" s="137">
        <v>25</v>
      </c>
      <c r="L1265" s="8"/>
      <c r="M1265" s="184">
        <f t="shared" si="294"/>
        <v>11865</v>
      </c>
      <c r="N1265" s="8"/>
      <c r="O1265" s="8"/>
      <c r="P1265" s="8"/>
      <c r="T1265" s="7"/>
      <c r="U1265" s="8"/>
      <c r="V1265" s="8"/>
      <c r="W1265" s="244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</row>
    <row r="1266" spans="1:35" ht="17.25">
      <c r="A1266" s="249">
        <v>44495</v>
      </c>
      <c r="B1266" s="250">
        <v>11</v>
      </c>
      <c r="C1266" s="246"/>
      <c r="D1266" s="192">
        <v>775037085195</v>
      </c>
      <c r="E1266" s="193" t="s">
        <v>999</v>
      </c>
      <c r="F1266" s="137" t="s">
        <v>4</v>
      </c>
      <c r="G1266" s="194">
        <v>23</v>
      </c>
      <c r="H1266" s="251">
        <f t="shared" si="290"/>
        <v>12.585599999999999</v>
      </c>
      <c r="I1266" s="137">
        <v>46</v>
      </c>
      <c r="J1266" s="137">
        <v>38</v>
      </c>
      <c r="K1266" s="137">
        <v>36</v>
      </c>
      <c r="L1266" s="8"/>
      <c r="M1266" s="184">
        <f t="shared" si="294"/>
        <v>12995</v>
      </c>
      <c r="N1266" s="8"/>
      <c r="O1266" s="8"/>
      <c r="P1266" s="8"/>
      <c r="T1266" s="7"/>
      <c r="U1266" s="8"/>
      <c r="V1266" s="8"/>
      <c r="W1266" s="244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</row>
    <row r="1267" spans="1:35" ht="17.25">
      <c r="A1267" s="249">
        <v>44495</v>
      </c>
      <c r="B1267" s="250">
        <v>12</v>
      </c>
      <c r="C1267" s="246"/>
      <c r="D1267" s="192">
        <v>775026116959</v>
      </c>
      <c r="E1267" s="193" t="s">
        <v>51</v>
      </c>
      <c r="F1267" s="137" t="s">
        <v>4</v>
      </c>
      <c r="G1267" s="194">
        <v>19</v>
      </c>
      <c r="H1267" s="251">
        <f t="shared" si="290"/>
        <v>11.9232</v>
      </c>
      <c r="I1267" s="137">
        <v>46</v>
      </c>
      <c r="J1267" s="137">
        <v>36</v>
      </c>
      <c r="K1267" s="137">
        <v>36</v>
      </c>
      <c r="L1267" s="8"/>
      <c r="M1267" s="184">
        <f t="shared" ref="M1267" si="295">575*G1267</f>
        <v>10925</v>
      </c>
      <c r="N1267" s="8"/>
      <c r="O1267" s="8"/>
      <c r="P1267" s="8"/>
      <c r="T1267" s="7"/>
      <c r="U1267" s="8"/>
      <c r="V1267" s="8"/>
      <c r="W1267" s="244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</row>
    <row r="1268" spans="1:35" ht="17.25">
      <c r="A1268" s="249">
        <v>44495</v>
      </c>
      <c r="B1268" s="250">
        <v>13</v>
      </c>
      <c r="C1268" s="246"/>
      <c r="D1268" s="192">
        <v>775034460918</v>
      </c>
      <c r="E1268" s="193" t="s">
        <v>1000</v>
      </c>
      <c r="F1268" s="137" t="s">
        <v>4</v>
      </c>
      <c r="G1268" s="194">
        <v>27</v>
      </c>
      <c r="H1268" s="251">
        <f t="shared" si="290"/>
        <v>25.65</v>
      </c>
      <c r="I1268" s="137">
        <v>45</v>
      </c>
      <c r="J1268" s="137">
        <v>57</v>
      </c>
      <c r="K1268" s="137">
        <v>50</v>
      </c>
      <c r="L1268" s="8"/>
      <c r="M1268" s="184">
        <f t="shared" si="294"/>
        <v>15255</v>
      </c>
      <c r="N1268" s="8"/>
      <c r="O1268" s="8"/>
      <c r="P1268" s="8"/>
      <c r="T1268" s="7"/>
      <c r="U1268" s="8"/>
      <c r="V1268" s="8"/>
      <c r="W1268" s="244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</row>
    <row r="1269" spans="1:35" ht="17.25">
      <c r="A1269" s="249">
        <v>44495</v>
      </c>
      <c r="B1269" s="250">
        <v>14</v>
      </c>
      <c r="C1269" s="246" t="s">
        <v>352</v>
      </c>
      <c r="D1269" s="192">
        <v>775034513617</v>
      </c>
      <c r="E1269" s="193" t="s">
        <v>1001</v>
      </c>
      <c r="F1269" s="137" t="s">
        <v>4</v>
      </c>
      <c r="G1269" s="194">
        <v>33</v>
      </c>
      <c r="H1269" s="251">
        <f t="shared" si="290"/>
        <v>23.184000000000001</v>
      </c>
      <c r="I1269" s="137">
        <v>56</v>
      </c>
      <c r="J1269" s="137">
        <v>45</v>
      </c>
      <c r="K1269" s="137">
        <v>46</v>
      </c>
      <c r="L1269" s="8"/>
      <c r="M1269" s="184">
        <f t="shared" si="294"/>
        <v>18645</v>
      </c>
      <c r="N1269" s="8"/>
      <c r="O1269" s="8"/>
      <c r="P1269" s="8"/>
      <c r="T1269" s="7"/>
      <c r="U1269" s="8"/>
      <c r="V1269" s="8"/>
      <c r="W1269" s="244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</row>
    <row r="1270" spans="1:35" ht="17.25">
      <c r="A1270" s="249">
        <v>44495</v>
      </c>
      <c r="B1270" s="250">
        <v>15</v>
      </c>
      <c r="C1270" s="246"/>
      <c r="D1270" s="192">
        <v>775032589424</v>
      </c>
      <c r="E1270" s="193" t="s">
        <v>1002</v>
      </c>
      <c r="F1270" s="137" t="s">
        <v>4</v>
      </c>
      <c r="G1270" s="194">
        <v>27</v>
      </c>
      <c r="H1270" s="251">
        <f t="shared" si="290"/>
        <v>20.064</v>
      </c>
      <c r="I1270" s="137">
        <v>57</v>
      </c>
      <c r="J1270" s="137">
        <v>44</v>
      </c>
      <c r="K1270" s="137">
        <v>40</v>
      </c>
      <c r="L1270" s="8"/>
      <c r="M1270" s="184">
        <f t="shared" si="294"/>
        <v>15255</v>
      </c>
      <c r="N1270" s="8"/>
      <c r="O1270" s="8"/>
      <c r="P1270" s="8"/>
      <c r="T1270" s="7"/>
      <c r="U1270" s="8"/>
      <c r="V1270" s="8"/>
      <c r="W1270" s="244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</row>
    <row r="1271" spans="1:35" ht="17.25">
      <c r="A1271" s="249">
        <v>44495</v>
      </c>
      <c r="B1271" s="250">
        <v>16</v>
      </c>
      <c r="C1271" s="246"/>
      <c r="D1271" s="192">
        <v>775036749259</v>
      </c>
      <c r="E1271" s="193" t="s">
        <v>1003</v>
      </c>
      <c r="F1271" s="137" t="s">
        <v>4</v>
      </c>
      <c r="G1271" s="194">
        <v>17</v>
      </c>
      <c r="H1271" s="251">
        <f t="shared" si="290"/>
        <v>11.9232</v>
      </c>
      <c r="I1271" s="137">
        <v>36</v>
      </c>
      <c r="J1271" s="137">
        <v>36</v>
      </c>
      <c r="K1271" s="137">
        <v>46</v>
      </c>
      <c r="L1271" s="8"/>
      <c r="M1271" s="184">
        <f t="shared" ref="M1271:M1273" si="296">575*G1271</f>
        <v>9775</v>
      </c>
      <c r="N1271" s="8"/>
      <c r="O1271" s="8"/>
      <c r="P1271" s="8"/>
      <c r="T1271" s="7"/>
      <c r="U1271" s="8"/>
      <c r="V1271" s="8"/>
      <c r="W1271" s="244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</row>
    <row r="1272" spans="1:35" ht="17.25">
      <c r="A1272" s="249">
        <v>44495</v>
      </c>
      <c r="B1272" s="250">
        <v>17</v>
      </c>
      <c r="C1272" s="246"/>
      <c r="D1272" s="192">
        <v>775034606927</v>
      </c>
      <c r="E1272" s="193" t="s">
        <v>1004</v>
      </c>
      <c r="F1272" s="137" t="s">
        <v>4</v>
      </c>
      <c r="G1272" s="194">
        <v>25</v>
      </c>
      <c r="H1272" s="251">
        <f t="shared" si="290"/>
        <v>11.776</v>
      </c>
      <c r="I1272" s="137">
        <v>46</v>
      </c>
      <c r="J1272" s="137">
        <v>32</v>
      </c>
      <c r="K1272" s="137">
        <v>40</v>
      </c>
      <c r="L1272" s="8"/>
      <c r="M1272" s="184">
        <f t="shared" si="294"/>
        <v>14125</v>
      </c>
      <c r="N1272" s="8"/>
      <c r="O1272" s="8"/>
      <c r="P1272" s="8"/>
      <c r="T1272" s="7"/>
      <c r="U1272" s="8"/>
      <c r="V1272" s="8"/>
      <c r="W1272" s="244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</row>
    <row r="1273" spans="1:35" ht="17.25">
      <c r="A1273" s="249">
        <v>44495</v>
      </c>
      <c r="B1273" s="250">
        <v>18</v>
      </c>
      <c r="C1273" s="246"/>
      <c r="D1273" s="192">
        <v>775034698230</v>
      </c>
      <c r="E1273" s="193" t="s">
        <v>1005</v>
      </c>
      <c r="F1273" s="137" t="s">
        <v>4</v>
      </c>
      <c r="G1273" s="194">
        <v>19</v>
      </c>
      <c r="H1273" s="251">
        <f t="shared" si="290"/>
        <v>12.868600000000001</v>
      </c>
      <c r="I1273" s="137">
        <v>47</v>
      </c>
      <c r="J1273" s="137">
        <v>37</v>
      </c>
      <c r="K1273" s="137">
        <v>37</v>
      </c>
      <c r="L1273" s="8"/>
      <c r="M1273" s="184">
        <f t="shared" si="296"/>
        <v>10925</v>
      </c>
      <c r="N1273" s="8"/>
      <c r="O1273" s="8"/>
      <c r="P1273" s="8"/>
      <c r="T1273" s="7"/>
      <c r="U1273" s="8"/>
      <c r="V1273" s="8"/>
      <c r="W1273" s="244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</row>
    <row r="1274" spans="1:35" ht="17.25">
      <c r="A1274" s="249">
        <v>44495</v>
      </c>
      <c r="B1274" s="250">
        <v>19</v>
      </c>
      <c r="C1274" s="246"/>
      <c r="D1274" s="192">
        <v>775034789087</v>
      </c>
      <c r="E1274" s="193" t="s">
        <v>1006</v>
      </c>
      <c r="F1274" s="137" t="s">
        <v>4</v>
      </c>
      <c r="G1274" s="194">
        <v>30</v>
      </c>
      <c r="H1274" s="251">
        <f t="shared" si="290"/>
        <v>23.116800000000001</v>
      </c>
      <c r="I1274" s="137">
        <v>43</v>
      </c>
      <c r="J1274" s="137">
        <v>64</v>
      </c>
      <c r="K1274" s="137">
        <v>42</v>
      </c>
      <c r="L1274" s="8"/>
      <c r="M1274" s="184">
        <f t="shared" si="294"/>
        <v>16950</v>
      </c>
      <c r="N1274" s="8"/>
      <c r="O1274" s="8"/>
      <c r="P1274" s="8"/>
      <c r="T1274" s="7"/>
      <c r="U1274" s="8"/>
      <c r="V1274" s="8"/>
      <c r="W1274" s="244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</row>
    <row r="1275" spans="1:35" ht="17.25">
      <c r="A1275" s="249">
        <v>44495</v>
      </c>
      <c r="B1275" s="250">
        <v>20</v>
      </c>
      <c r="C1275" s="246"/>
      <c r="D1275" s="192">
        <v>775026011211</v>
      </c>
      <c r="E1275" s="193" t="s">
        <v>145</v>
      </c>
      <c r="F1275" s="137" t="s">
        <v>4</v>
      </c>
      <c r="G1275" s="194">
        <v>21</v>
      </c>
      <c r="H1275" s="251">
        <f t="shared" si="290"/>
        <v>11.34</v>
      </c>
      <c r="I1275" s="137">
        <v>45</v>
      </c>
      <c r="J1275" s="137">
        <v>30</v>
      </c>
      <c r="K1275" s="137">
        <v>42</v>
      </c>
      <c r="L1275" s="8"/>
      <c r="M1275" s="184">
        <f t="shared" si="294"/>
        <v>11865</v>
      </c>
      <c r="N1275" s="8"/>
      <c r="O1275" s="8"/>
      <c r="P1275" s="8"/>
      <c r="T1275" s="7"/>
      <c r="U1275" s="8"/>
      <c r="V1275" s="8"/>
      <c r="W1275" s="244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</row>
    <row r="1276" spans="1:35" ht="17.25">
      <c r="A1276" s="249">
        <v>44495</v>
      </c>
      <c r="B1276" s="250">
        <v>21</v>
      </c>
      <c r="C1276" s="246"/>
      <c r="D1276" s="192">
        <v>775034825181</v>
      </c>
      <c r="E1276" s="193" t="s">
        <v>1007</v>
      </c>
      <c r="F1276" s="137" t="s">
        <v>4</v>
      </c>
      <c r="G1276" s="194">
        <v>18</v>
      </c>
      <c r="H1276" s="251">
        <f t="shared" si="290"/>
        <v>14.592000000000001</v>
      </c>
      <c r="I1276" s="137">
        <v>60</v>
      </c>
      <c r="J1276" s="137">
        <v>32</v>
      </c>
      <c r="K1276" s="137">
        <v>38</v>
      </c>
      <c r="L1276" s="8"/>
      <c r="M1276" s="184">
        <f t="shared" ref="M1276:M1278" si="297">575*G1276</f>
        <v>10350</v>
      </c>
      <c r="N1276" s="8"/>
      <c r="O1276" s="8"/>
      <c r="P1276" s="8"/>
      <c r="T1276" s="7"/>
      <c r="U1276" s="8"/>
      <c r="V1276" s="8"/>
      <c r="W1276" s="244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</row>
    <row r="1277" spans="1:35" ht="17.25">
      <c r="A1277" s="249">
        <v>44495</v>
      </c>
      <c r="B1277" s="250">
        <v>22</v>
      </c>
      <c r="C1277" s="246"/>
      <c r="D1277" s="192">
        <v>775034859205</v>
      </c>
      <c r="E1277" s="193" t="s">
        <v>1008</v>
      </c>
      <c r="F1277" s="137" t="s">
        <v>8</v>
      </c>
      <c r="G1277" s="194">
        <v>26</v>
      </c>
      <c r="H1277" s="251">
        <f t="shared" si="290"/>
        <v>15.9588</v>
      </c>
      <c r="I1277" s="137">
        <v>33</v>
      </c>
      <c r="J1277" s="137">
        <v>62</v>
      </c>
      <c r="K1277" s="137">
        <v>39</v>
      </c>
      <c r="L1277" s="8"/>
      <c r="M1277" s="184">
        <f t="shared" si="294"/>
        <v>14690</v>
      </c>
      <c r="N1277" s="8"/>
      <c r="O1277" s="8"/>
      <c r="P1277" s="8"/>
      <c r="T1277" s="7"/>
      <c r="U1277" s="8"/>
      <c r="V1277" s="8"/>
      <c r="W1277" s="244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</row>
    <row r="1278" spans="1:35" ht="17.25">
      <c r="A1278" s="249">
        <v>44495</v>
      </c>
      <c r="B1278" s="250">
        <v>23</v>
      </c>
      <c r="C1278" s="246"/>
      <c r="D1278" s="192">
        <v>775025778317</v>
      </c>
      <c r="E1278" s="193" t="s">
        <v>1009</v>
      </c>
      <c r="F1278" s="137" t="s">
        <v>4</v>
      </c>
      <c r="G1278" s="194">
        <v>19</v>
      </c>
      <c r="H1278" s="251">
        <f t="shared" si="290"/>
        <v>17.940000000000001</v>
      </c>
      <c r="I1278" s="137">
        <v>52</v>
      </c>
      <c r="J1278" s="137">
        <v>69</v>
      </c>
      <c r="K1278" s="137">
        <v>25</v>
      </c>
      <c r="L1278" s="8"/>
      <c r="M1278" s="184">
        <f t="shared" si="297"/>
        <v>10925</v>
      </c>
      <c r="N1278" s="8"/>
      <c r="O1278" s="8"/>
      <c r="P1278" s="8"/>
      <c r="T1278" s="7"/>
      <c r="U1278" s="8"/>
      <c r="V1278" s="8"/>
      <c r="W1278" s="244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</row>
    <row r="1279" spans="1:35" ht="17.25">
      <c r="A1279" s="249">
        <v>44495</v>
      </c>
      <c r="B1279" s="250">
        <v>24</v>
      </c>
      <c r="C1279" s="246"/>
      <c r="D1279" s="192">
        <v>775025909860</v>
      </c>
      <c r="E1279" s="193" t="s">
        <v>1010</v>
      </c>
      <c r="F1279" s="137" t="s">
        <v>4</v>
      </c>
      <c r="G1279" s="194">
        <v>9</v>
      </c>
      <c r="H1279" s="251">
        <f t="shared" si="290"/>
        <v>5.4908000000000001</v>
      </c>
      <c r="I1279" s="137">
        <v>53</v>
      </c>
      <c r="J1279" s="137">
        <v>37</v>
      </c>
      <c r="K1279" s="137">
        <v>14</v>
      </c>
      <c r="L1279" s="8"/>
      <c r="M1279" s="184">
        <f>610*G1279</f>
        <v>5490</v>
      </c>
      <c r="N1279" s="8"/>
      <c r="O1279" s="8"/>
      <c r="P1279" s="8"/>
      <c r="T1279" s="7"/>
      <c r="U1279" s="8"/>
      <c r="V1279" s="8"/>
      <c r="W1279" s="244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</row>
    <row r="1280" spans="1:35" ht="17.25">
      <c r="A1280" s="249">
        <v>44495</v>
      </c>
      <c r="B1280" s="250">
        <v>25</v>
      </c>
      <c r="C1280" s="246"/>
      <c r="D1280" s="192">
        <v>775023472513</v>
      </c>
      <c r="E1280" s="193" t="s">
        <v>1011</v>
      </c>
      <c r="F1280" s="137" t="s">
        <v>2</v>
      </c>
      <c r="G1280" s="194">
        <v>8</v>
      </c>
      <c r="H1280" s="251">
        <f t="shared" si="290"/>
        <v>7.3655999999999997</v>
      </c>
      <c r="I1280" s="137">
        <v>44</v>
      </c>
      <c r="J1280" s="137">
        <v>31</v>
      </c>
      <c r="K1280" s="137">
        <v>27</v>
      </c>
      <c r="L1280" s="8"/>
      <c r="M1280" s="184">
        <f>550*G1280</f>
        <v>4400</v>
      </c>
      <c r="N1280" s="8"/>
      <c r="O1280" s="8"/>
      <c r="P1280" s="8"/>
      <c r="T1280" s="7"/>
      <c r="U1280" s="8"/>
      <c r="V1280" s="8"/>
      <c r="W1280" s="244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</row>
    <row r="1281" spans="1:35" ht="17.25">
      <c r="A1281" s="268"/>
      <c r="B1281" s="269"/>
      <c r="C1281" s="270"/>
      <c r="D1281" s="271"/>
      <c r="E1281" s="271"/>
      <c r="F1281" s="271"/>
      <c r="G1281" s="271"/>
      <c r="H1281" s="272"/>
      <c r="I1281" s="271"/>
      <c r="J1281" s="271"/>
      <c r="K1281" s="271"/>
      <c r="L1281" s="174"/>
      <c r="M1281" s="273">
        <f>SUM(M1255:M1280)</f>
        <v>305125</v>
      </c>
      <c r="N1281" s="174"/>
      <c r="O1281" s="174"/>
      <c r="P1281" s="174"/>
      <c r="Q1281" s="174"/>
      <c r="R1281" s="174"/>
      <c r="S1281" s="174"/>
      <c r="T1281" s="7">
        <v>305125</v>
      </c>
      <c r="U1281" s="174"/>
      <c r="V1281" s="174"/>
      <c r="W1281" s="274">
        <v>305125</v>
      </c>
      <c r="X1281" s="174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</row>
    <row r="1282" spans="1:35" ht="17.25">
      <c r="A1282" s="249"/>
      <c r="B1282" s="250"/>
      <c r="C1282" s="206"/>
      <c r="D1282" s="136"/>
      <c r="E1282" s="136"/>
      <c r="F1282" s="136"/>
      <c r="G1282" s="136"/>
      <c r="H1282" s="251"/>
      <c r="I1282" s="136"/>
      <c r="J1282" s="136"/>
      <c r="K1282" s="136"/>
      <c r="L1282" s="8"/>
      <c r="M1282" s="184"/>
      <c r="N1282" s="8"/>
      <c r="O1282" s="8"/>
      <c r="P1282" s="8"/>
      <c r="T1282" s="7"/>
      <c r="U1282" s="8"/>
      <c r="V1282" s="8"/>
      <c r="W1282" s="244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</row>
    <row r="1283" spans="1:35" ht="17.25">
      <c r="A1283" s="249">
        <v>44496</v>
      </c>
      <c r="B1283" s="250">
        <v>1</v>
      </c>
      <c r="C1283" s="246" t="s">
        <v>15</v>
      </c>
      <c r="D1283" s="192">
        <v>775051595539</v>
      </c>
      <c r="E1283" s="193" t="s">
        <v>1012</v>
      </c>
      <c r="F1283" s="137" t="s">
        <v>8</v>
      </c>
      <c r="G1283" s="194">
        <v>9</v>
      </c>
      <c r="H1283" s="251">
        <f t="shared" ref="H1283:H1346" si="298">I1283*J1283*K1283/5000</f>
        <v>8.7515999999999998</v>
      </c>
      <c r="I1283" s="137">
        <v>39</v>
      </c>
      <c r="J1283" s="137">
        <v>33</v>
      </c>
      <c r="K1283" s="137">
        <v>34</v>
      </c>
      <c r="L1283" s="8"/>
      <c r="M1283" s="184">
        <f>610*G1283</f>
        <v>5490</v>
      </c>
      <c r="N1283" s="8"/>
      <c r="O1283" s="8"/>
      <c r="P1283" s="8"/>
      <c r="T1283" s="7"/>
      <c r="U1283" s="8"/>
      <c r="V1283" s="8"/>
      <c r="W1283" s="244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</row>
    <row r="1284" spans="1:35" ht="17.25">
      <c r="A1284" s="249"/>
      <c r="B1284" s="250"/>
      <c r="C1284" s="246"/>
      <c r="D1284" s="192"/>
      <c r="E1284" s="193"/>
      <c r="F1284" s="137"/>
      <c r="G1284" s="194"/>
      <c r="H1284" s="251"/>
      <c r="I1284" s="137"/>
      <c r="J1284" s="137"/>
      <c r="K1284" s="137"/>
      <c r="L1284" s="8"/>
      <c r="M1284" s="184">
        <v>500</v>
      </c>
      <c r="N1284" s="8"/>
      <c r="O1284" s="8"/>
      <c r="P1284" s="8"/>
      <c r="T1284" s="7"/>
      <c r="U1284" s="8"/>
      <c r="V1284" s="8"/>
      <c r="W1284" s="244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</row>
    <row r="1285" spans="1:35" ht="17.25">
      <c r="A1285" s="249">
        <v>44496</v>
      </c>
      <c r="B1285" s="250">
        <v>2</v>
      </c>
      <c r="C1285" s="246"/>
      <c r="D1285" s="192">
        <v>775050406090</v>
      </c>
      <c r="E1285" s="193" t="s">
        <v>1013</v>
      </c>
      <c r="F1285" s="137" t="s">
        <v>4</v>
      </c>
      <c r="G1285" s="194">
        <v>23</v>
      </c>
      <c r="H1285" s="251">
        <f t="shared" si="298"/>
        <v>15.1866</v>
      </c>
      <c r="I1285" s="137">
        <v>33</v>
      </c>
      <c r="J1285" s="137">
        <v>59</v>
      </c>
      <c r="K1285" s="137">
        <v>39</v>
      </c>
      <c r="L1285" s="8"/>
      <c r="M1285" s="184">
        <f t="shared" ref="M1285" si="299">565*G1285</f>
        <v>12995</v>
      </c>
      <c r="N1285" s="8"/>
      <c r="O1285" s="8"/>
      <c r="P1285" s="8"/>
      <c r="T1285" s="7"/>
      <c r="U1285" s="8"/>
      <c r="V1285" s="8"/>
      <c r="W1285" s="244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</row>
    <row r="1286" spans="1:35" ht="17.25">
      <c r="A1286" s="249">
        <v>44496</v>
      </c>
      <c r="B1286" s="250">
        <v>3</v>
      </c>
      <c r="C1286" s="246"/>
      <c r="D1286" s="192">
        <v>775049997820</v>
      </c>
      <c r="E1286" s="193" t="s">
        <v>1014</v>
      </c>
      <c r="F1286" s="137" t="s">
        <v>31</v>
      </c>
      <c r="G1286" s="194">
        <v>22</v>
      </c>
      <c r="H1286" s="251">
        <f t="shared" si="298"/>
        <v>11.0838</v>
      </c>
      <c r="I1286" s="137">
        <v>49</v>
      </c>
      <c r="J1286" s="137">
        <v>39</v>
      </c>
      <c r="K1286" s="137">
        <v>29</v>
      </c>
      <c r="L1286" s="8"/>
      <c r="M1286" s="184">
        <f>580*G1286</f>
        <v>12760</v>
      </c>
      <c r="N1286" s="8"/>
      <c r="O1286" s="8"/>
      <c r="P1286" s="8"/>
      <c r="T1286" s="7"/>
      <c r="U1286" s="8"/>
      <c r="V1286" s="8"/>
      <c r="W1286" s="244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</row>
    <row r="1287" spans="1:35" ht="17.25">
      <c r="A1287" s="249">
        <v>44496</v>
      </c>
      <c r="B1287" s="250">
        <v>4</v>
      </c>
      <c r="C1287" s="246"/>
      <c r="D1287" s="192">
        <v>775050021640</v>
      </c>
      <c r="E1287" s="193" t="s">
        <v>1014</v>
      </c>
      <c r="F1287" s="137" t="s">
        <v>31</v>
      </c>
      <c r="G1287" s="194">
        <v>30</v>
      </c>
      <c r="H1287" s="251">
        <f t="shared" si="298"/>
        <v>19.27</v>
      </c>
      <c r="I1287" s="137">
        <v>47</v>
      </c>
      <c r="J1287" s="137">
        <v>50</v>
      </c>
      <c r="K1287" s="137">
        <v>41</v>
      </c>
      <c r="L1287" s="8"/>
      <c r="M1287" s="184">
        <f t="shared" ref="M1287:M1288" si="300">580*G1287</f>
        <v>17400</v>
      </c>
      <c r="N1287" s="8"/>
      <c r="O1287" s="8"/>
      <c r="P1287" s="8"/>
      <c r="T1287" s="7"/>
      <c r="U1287" s="8"/>
      <c r="V1287" s="8"/>
      <c r="W1287" s="244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</row>
    <row r="1288" spans="1:35" ht="17.25">
      <c r="A1288" s="249">
        <v>44496</v>
      </c>
      <c r="B1288" s="250">
        <v>5</v>
      </c>
      <c r="C1288" s="246"/>
      <c r="D1288" s="192">
        <v>775050040646</v>
      </c>
      <c r="E1288" s="193" t="s">
        <v>1014</v>
      </c>
      <c r="F1288" s="137" t="s">
        <v>31</v>
      </c>
      <c r="G1288" s="194">
        <v>28</v>
      </c>
      <c r="H1288" s="251">
        <f t="shared" si="298"/>
        <v>19.27</v>
      </c>
      <c r="I1288" s="137">
        <v>47</v>
      </c>
      <c r="J1288" s="137">
        <v>50</v>
      </c>
      <c r="K1288" s="137">
        <v>41</v>
      </c>
      <c r="L1288" s="8"/>
      <c r="M1288" s="184">
        <f t="shared" si="300"/>
        <v>16240</v>
      </c>
      <c r="N1288" s="8"/>
      <c r="O1288" s="8"/>
      <c r="P1288" s="8"/>
      <c r="T1288" s="7"/>
      <c r="U1288" s="8"/>
      <c r="V1288" s="8"/>
      <c r="W1288" s="244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</row>
    <row r="1289" spans="1:35" ht="17.25">
      <c r="A1289" s="249">
        <v>44496</v>
      </c>
      <c r="B1289" s="250">
        <v>6</v>
      </c>
      <c r="C1289" s="246"/>
      <c r="D1289" s="192">
        <v>775037612597</v>
      </c>
      <c r="E1289" s="193" t="s">
        <v>1015</v>
      </c>
      <c r="F1289" s="137" t="s">
        <v>8</v>
      </c>
      <c r="G1289" s="194">
        <v>15</v>
      </c>
      <c r="H1289" s="251">
        <f t="shared" si="298"/>
        <v>6.8639999999999999</v>
      </c>
      <c r="I1289" s="137">
        <v>22</v>
      </c>
      <c r="J1289" s="137">
        <v>40</v>
      </c>
      <c r="K1289" s="137">
        <v>39</v>
      </c>
      <c r="L1289" s="8"/>
      <c r="M1289" s="184">
        <f>575*G1289</f>
        <v>8625</v>
      </c>
      <c r="N1289" s="8"/>
      <c r="O1289" s="8"/>
      <c r="P1289" s="8"/>
      <c r="T1289" s="7"/>
      <c r="U1289" s="8"/>
      <c r="V1289" s="8"/>
      <c r="W1289" s="244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</row>
    <row r="1290" spans="1:35" ht="17.25">
      <c r="A1290" s="249">
        <v>44496</v>
      </c>
      <c r="B1290" s="250">
        <v>7</v>
      </c>
      <c r="C1290" s="246" t="s">
        <v>15</v>
      </c>
      <c r="D1290" s="192">
        <v>775051477662</v>
      </c>
      <c r="E1290" s="193" t="s">
        <v>1016</v>
      </c>
      <c r="F1290" s="137" t="s">
        <v>8</v>
      </c>
      <c r="G1290" s="194">
        <v>21</v>
      </c>
      <c r="H1290" s="251">
        <f t="shared" si="298"/>
        <v>11.6</v>
      </c>
      <c r="I1290" s="137">
        <v>50</v>
      </c>
      <c r="J1290" s="137">
        <v>40</v>
      </c>
      <c r="K1290" s="137">
        <v>29</v>
      </c>
      <c r="L1290" s="8"/>
      <c r="M1290" s="184">
        <f t="shared" ref="M1290:M1292" si="301">565*G1290</f>
        <v>11865</v>
      </c>
      <c r="N1290" s="8"/>
      <c r="O1290" s="8"/>
      <c r="P1290" s="8"/>
      <c r="T1290" s="7"/>
      <c r="U1290" s="8"/>
      <c r="V1290" s="8"/>
      <c r="W1290" s="244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</row>
    <row r="1291" spans="1:35" ht="17.25">
      <c r="A1291" s="249"/>
      <c r="B1291" s="250"/>
      <c r="C1291" s="246"/>
      <c r="D1291" s="192"/>
      <c r="E1291" s="193"/>
      <c r="F1291" s="137"/>
      <c r="G1291" s="194"/>
      <c r="H1291" s="251"/>
      <c r="I1291" s="137"/>
      <c r="J1291" s="137"/>
      <c r="K1291" s="137"/>
      <c r="L1291" s="8"/>
      <c r="M1291" s="184">
        <v>500</v>
      </c>
      <c r="N1291" s="8"/>
      <c r="O1291" s="8"/>
      <c r="P1291" s="8"/>
      <c r="T1291" s="7"/>
      <c r="U1291" s="8"/>
      <c r="V1291" s="8"/>
      <c r="W1291" s="244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</row>
    <row r="1292" spans="1:35" ht="17.25">
      <c r="A1292" s="249">
        <v>44496</v>
      </c>
      <c r="B1292" s="250">
        <v>8</v>
      </c>
      <c r="C1292" s="246"/>
      <c r="D1292" s="192">
        <v>775037773352</v>
      </c>
      <c r="E1292" s="193" t="s">
        <v>1017</v>
      </c>
      <c r="F1292" s="137" t="s">
        <v>4</v>
      </c>
      <c r="G1292" s="194">
        <v>24</v>
      </c>
      <c r="H1292" s="251">
        <f t="shared" si="298"/>
        <v>17.107199999999999</v>
      </c>
      <c r="I1292" s="137">
        <v>44</v>
      </c>
      <c r="J1292" s="137">
        <v>54</v>
      </c>
      <c r="K1292" s="137">
        <v>36</v>
      </c>
      <c r="L1292" s="8"/>
      <c r="M1292" s="184">
        <f t="shared" si="301"/>
        <v>13560</v>
      </c>
      <c r="N1292" s="8"/>
      <c r="O1292" s="8"/>
      <c r="P1292" s="8"/>
      <c r="T1292" s="7"/>
      <c r="U1292" s="8"/>
      <c r="V1292" s="8"/>
      <c r="W1292" s="244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</row>
    <row r="1293" spans="1:35" ht="17.25">
      <c r="A1293" s="249">
        <v>44496</v>
      </c>
      <c r="B1293" s="250">
        <v>9</v>
      </c>
      <c r="C1293" s="246"/>
      <c r="D1293" s="192">
        <v>775037413462</v>
      </c>
      <c r="E1293" s="193" t="s">
        <v>1018</v>
      </c>
      <c r="F1293" s="137" t="s">
        <v>4</v>
      </c>
      <c r="G1293" s="194">
        <v>11</v>
      </c>
      <c r="H1293" s="251">
        <f t="shared" si="298"/>
        <v>7.84</v>
      </c>
      <c r="I1293" s="137">
        <v>35</v>
      </c>
      <c r="J1293" s="137">
        <v>35</v>
      </c>
      <c r="K1293" s="137">
        <v>32</v>
      </c>
      <c r="L1293" s="8"/>
      <c r="M1293" s="184">
        <f t="shared" ref="M1293:M1294" si="302">575*G1293</f>
        <v>6325</v>
      </c>
      <c r="N1293" s="8"/>
      <c r="O1293" s="8"/>
      <c r="P1293" s="8"/>
      <c r="T1293" s="7"/>
      <c r="U1293" s="8"/>
      <c r="V1293" s="8"/>
      <c r="W1293" s="244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</row>
    <row r="1294" spans="1:35" ht="17.25">
      <c r="A1294" s="249">
        <v>44496</v>
      </c>
      <c r="B1294" s="250">
        <v>10</v>
      </c>
      <c r="C1294" s="246"/>
      <c r="D1294" s="192">
        <v>775037702051</v>
      </c>
      <c r="E1294" s="193" t="s">
        <v>1019</v>
      </c>
      <c r="F1294" s="137" t="s">
        <v>4</v>
      </c>
      <c r="G1294" s="194">
        <v>15</v>
      </c>
      <c r="H1294" s="251">
        <f t="shared" si="298"/>
        <v>4.992</v>
      </c>
      <c r="I1294" s="137">
        <v>40</v>
      </c>
      <c r="J1294" s="137">
        <v>24</v>
      </c>
      <c r="K1294" s="137">
        <v>26</v>
      </c>
      <c r="L1294" s="8"/>
      <c r="M1294" s="184">
        <f t="shared" si="302"/>
        <v>8625</v>
      </c>
      <c r="N1294" s="8"/>
      <c r="O1294" s="8"/>
      <c r="P1294" s="8"/>
      <c r="T1294" s="7"/>
      <c r="U1294" s="8"/>
      <c r="V1294" s="8"/>
      <c r="W1294" s="244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</row>
    <row r="1295" spans="1:35" ht="17.25">
      <c r="A1295" s="249">
        <v>44496</v>
      </c>
      <c r="B1295" s="250">
        <v>11</v>
      </c>
      <c r="C1295" s="246"/>
      <c r="D1295" s="192">
        <v>775037591183</v>
      </c>
      <c r="E1295" s="193" t="s">
        <v>1020</v>
      </c>
      <c r="F1295" s="137" t="s">
        <v>4</v>
      </c>
      <c r="G1295" s="194">
        <v>29</v>
      </c>
      <c r="H1295" s="251">
        <f t="shared" si="298"/>
        <v>13.2</v>
      </c>
      <c r="I1295" s="137">
        <v>50</v>
      </c>
      <c r="J1295" s="137">
        <v>40</v>
      </c>
      <c r="K1295" s="137">
        <v>33</v>
      </c>
      <c r="L1295" s="8"/>
      <c r="M1295" s="184">
        <f t="shared" ref="M1295:M1297" si="303">565*G1295</f>
        <v>16385</v>
      </c>
      <c r="N1295" s="8"/>
      <c r="O1295" s="8"/>
      <c r="P1295" s="8"/>
      <c r="T1295" s="7"/>
      <c r="U1295" s="8"/>
      <c r="V1295" s="8"/>
      <c r="W1295" s="244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</row>
    <row r="1296" spans="1:35" ht="17.25">
      <c r="A1296" s="249">
        <v>44496</v>
      </c>
      <c r="B1296" s="250">
        <v>12</v>
      </c>
      <c r="C1296" s="246"/>
      <c r="D1296" s="192">
        <v>775037426050</v>
      </c>
      <c r="E1296" s="193" t="s">
        <v>1021</v>
      </c>
      <c r="F1296" s="137" t="s">
        <v>4</v>
      </c>
      <c r="G1296" s="194">
        <v>27</v>
      </c>
      <c r="H1296" s="251">
        <f t="shared" si="298"/>
        <v>13.9308</v>
      </c>
      <c r="I1296" s="137">
        <v>47</v>
      </c>
      <c r="J1296" s="137">
        <v>39</v>
      </c>
      <c r="K1296" s="137">
        <v>38</v>
      </c>
      <c r="L1296" s="8"/>
      <c r="M1296" s="184">
        <f t="shared" si="303"/>
        <v>15255</v>
      </c>
      <c r="N1296" s="8"/>
      <c r="O1296" s="8"/>
      <c r="P1296" s="8"/>
      <c r="T1296" s="7"/>
      <c r="U1296" s="8"/>
      <c r="V1296" s="8"/>
      <c r="W1296" s="244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</row>
    <row r="1297" spans="1:35" ht="17.25">
      <c r="A1297" s="249">
        <v>44496</v>
      </c>
      <c r="B1297" s="250">
        <v>13</v>
      </c>
      <c r="C1297" s="246"/>
      <c r="D1297" s="192">
        <v>775037398881</v>
      </c>
      <c r="E1297" s="193" t="s">
        <v>1022</v>
      </c>
      <c r="F1297" s="137" t="s">
        <v>4</v>
      </c>
      <c r="G1297" s="194">
        <v>29</v>
      </c>
      <c r="H1297" s="251">
        <f t="shared" si="298"/>
        <v>13.7376</v>
      </c>
      <c r="I1297" s="137">
        <v>36</v>
      </c>
      <c r="J1297" s="137">
        <v>53</v>
      </c>
      <c r="K1297" s="137">
        <v>36</v>
      </c>
      <c r="L1297" s="8"/>
      <c r="M1297" s="184">
        <f t="shared" si="303"/>
        <v>16385</v>
      </c>
      <c r="N1297" s="8"/>
      <c r="O1297" s="8"/>
      <c r="P1297" s="8"/>
      <c r="T1297" s="7"/>
      <c r="U1297" s="8"/>
      <c r="V1297" s="8"/>
      <c r="W1297" s="244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</row>
    <row r="1298" spans="1:35" ht="17.25">
      <c r="A1298" s="249">
        <v>44496</v>
      </c>
      <c r="B1298" s="250">
        <v>14</v>
      </c>
      <c r="C1298" s="246"/>
      <c r="D1298" s="192">
        <v>775037742000</v>
      </c>
      <c r="E1298" s="193" t="s">
        <v>1023</v>
      </c>
      <c r="F1298" s="137" t="s">
        <v>4</v>
      </c>
      <c r="G1298" s="194">
        <v>19</v>
      </c>
      <c r="H1298" s="251">
        <f t="shared" si="298"/>
        <v>18.8108</v>
      </c>
      <c r="I1298" s="137">
        <v>37</v>
      </c>
      <c r="J1298" s="137">
        <v>41</v>
      </c>
      <c r="K1298" s="137">
        <v>62</v>
      </c>
      <c r="L1298" s="8"/>
      <c r="M1298" s="184">
        <f t="shared" ref="M1298:M1299" si="304">575*G1298</f>
        <v>10925</v>
      </c>
      <c r="N1298" s="8"/>
      <c r="O1298" s="8"/>
      <c r="P1298" s="8"/>
      <c r="T1298" s="7"/>
      <c r="U1298" s="8"/>
      <c r="V1298" s="8"/>
      <c r="W1298" s="244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</row>
    <row r="1299" spans="1:35" ht="17.25">
      <c r="A1299" s="249">
        <v>44496</v>
      </c>
      <c r="B1299" s="250">
        <v>15</v>
      </c>
      <c r="C1299" s="246"/>
      <c r="D1299" s="192">
        <v>775050461450</v>
      </c>
      <c r="E1299" s="193" t="s">
        <v>1024</v>
      </c>
      <c r="F1299" s="137" t="s">
        <v>4</v>
      </c>
      <c r="G1299" s="194">
        <v>20</v>
      </c>
      <c r="H1299" s="251">
        <f t="shared" si="298"/>
        <v>16.8948</v>
      </c>
      <c r="I1299" s="137">
        <v>39</v>
      </c>
      <c r="J1299" s="137">
        <v>57</v>
      </c>
      <c r="K1299" s="137">
        <v>38</v>
      </c>
      <c r="L1299" s="8"/>
      <c r="M1299" s="184">
        <f t="shared" si="304"/>
        <v>11500</v>
      </c>
      <c r="N1299" s="8"/>
      <c r="O1299" s="8"/>
      <c r="P1299" s="8"/>
      <c r="T1299" s="7"/>
      <c r="U1299" s="8"/>
      <c r="V1299" s="8"/>
      <c r="W1299" s="244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</row>
    <row r="1300" spans="1:35" ht="17.25">
      <c r="A1300" s="249">
        <v>44496</v>
      </c>
      <c r="B1300" s="250">
        <v>16</v>
      </c>
      <c r="C1300" s="246"/>
      <c r="D1300" s="192">
        <v>775037225850</v>
      </c>
      <c r="E1300" s="193" t="s">
        <v>1025</v>
      </c>
      <c r="F1300" s="137" t="s">
        <v>8</v>
      </c>
      <c r="G1300" s="194">
        <v>9</v>
      </c>
      <c r="H1300" s="251">
        <f t="shared" si="298"/>
        <v>6.3360000000000003</v>
      </c>
      <c r="I1300" s="137">
        <v>48</v>
      </c>
      <c r="J1300" s="137">
        <v>33</v>
      </c>
      <c r="K1300" s="137">
        <v>20</v>
      </c>
      <c r="L1300" s="8"/>
      <c r="M1300" s="184">
        <f>610*G1300</f>
        <v>5490</v>
      </c>
      <c r="N1300" s="8"/>
      <c r="O1300" s="8"/>
      <c r="P1300" s="8"/>
      <c r="T1300" s="7"/>
      <c r="U1300" s="8"/>
      <c r="V1300" s="8"/>
      <c r="W1300" s="244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</row>
    <row r="1301" spans="1:35" ht="17.25">
      <c r="A1301" s="249">
        <v>44496</v>
      </c>
      <c r="B1301" s="250">
        <v>17</v>
      </c>
      <c r="C1301" s="246"/>
      <c r="D1301" s="192">
        <v>775050427319</v>
      </c>
      <c r="E1301" s="193" t="s">
        <v>1026</v>
      </c>
      <c r="F1301" s="137" t="s">
        <v>4</v>
      </c>
      <c r="G1301" s="194">
        <v>24</v>
      </c>
      <c r="H1301" s="251">
        <f t="shared" si="298"/>
        <v>16.005600000000001</v>
      </c>
      <c r="I1301" s="137">
        <v>57</v>
      </c>
      <c r="J1301" s="137">
        <v>36</v>
      </c>
      <c r="K1301" s="137">
        <v>39</v>
      </c>
      <c r="L1301" s="8"/>
      <c r="M1301" s="184">
        <f t="shared" ref="M1301:M1304" si="305">565*G1301</f>
        <v>13560</v>
      </c>
      <c r="N1301" s="8"/>
      <c r="O1301" s="8"/>
      <c r="P1301" s="8"/>
      <c r="T1301" s="7"/>
      <c r="U1301" s="8"/>
      <c r="V1301" s="8"/>
      <c r="W1301" s="244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</row>
    <row r="1302" spans="1:35" ht="17.25">
      <c r="A1302" s="249">
        <v>44496</v>
      </c>
      <c r="B1302" s="250">
        <v>18</v>
      </c>
      <c r="C1302" s="246"/>
      <c r="D1302" s="192">
        <v>775050442628</v>
      </c>
      <c r="E1302" s="193" t="s">
        <v>1027</v>
      </c>
      <c r="F1302" s="137" t="s">
        <v>4</v>
      </c>
      <c r="G1302" s="194">
        <v>11</v>
      </c>
      <c r="H1302" s="251">
        <f t="shared" si="298"/>
        <v>8.7040000000000006</v>
      </c>
      <c r="I1302" s="137">
        <v>40</v>
      </c>
      <c r="J1302" s="137">
        <v>34</v>
      </c>
      <c r="K1302" s="137">
        <v>32</v>
      </c>
      <c r="L1302" s="8"/>
      <c r="M1302" s="184">
        <f t="shared" ref="M1302" si="306">575*G1302</f>
        <v>6325</v>
      </c>
      <c r="N1302" s="8"/>
      <c r="O1302" s="8"/>
      <c r="P1302" s="8"/>
      <c r="T1302" s="7"/>
      <c r="U1302" s="8"/>
      <c r="V1302" s="8"/>
      <c r="W1302" s="244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</row>
    <row r="1303" spans="1:35" ht="17.25">
      <c r="A1303" s="249">
        <v>44496</v>
      </c>
      <c r="B1303" s="250">
        <v>19</v>
      </c>
      <c r="C1303" s="246"/>
      <c r="D1303" s="192">
        <v>775050469109</v>
      </c>
      <c r="E1303" s="193" t="s">
        <v>1028</v>
      </c>
      <c r="F1303" s="137" t="s">
        <v>4</v>
      </c>
      <c r="G1303" s="194">
        <v>25</v>
      </c>
      <c r="H1303" s="251">
        <f t="shared" si="298"/>
        <v>20.510999999999999</v>
      </c>
      <c r="I1303" s="137">
        <v>43</v>
      </c>
      <c r="J1303" s="137">
        <v>53</v>
      </c>
      <c r="K1303" s="137">
        <v>45</v>
      </c>
      <c r="L1303" s="8"/>
      <c r="M1303" s="184">
        <f t="shared" si="305"/>
        <v>14125</v>
      </c>
      <c r="N1303" s="8"/>
      <c r="O1303" s="8"/>
      <c r="P1303" s="8"/>
      <c r="T1303" s="7"/>
      <c r="U1303" s="8"/>
      <c r="V1303" s="8"/>
      <c r="W1303" s="244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</row>
    <row r="1304" spans="1:35" ht="17.25">
      <c r="A1304" s="249">
        <v>44496</v>
      </c>
      <c r="B1304" s="250">
        <v>20</v>
      </c>
      <c r="C1304" s="246"/>
      <c r="D1304" s="192">
        <v>775049937846</v>
      </c>
      <c r="E1304" s="193" t="s">
        <v>1029</v>
      </c>
      <c r="F1304" s="137" t="s">
        <v>4</v>
      </c>
      <c r="G1304" s="194">
        <v>24</v>
      </c>
      <c r="H1304" s="251">
        <f t="shared" si="298"/>
        <v>13.862399999999999</v>
      </c>
      <c r="I1304" s="137">
        <v>32</v>
      </c>
      <c r="J1304" s="137">
        <v>57</v>
      </c>
      <c r="K1304" s="137">
        <v>38</v>
      </c>
      <c r="L1304" s="8"/>
      <c r="M1304" s="184">
        <f t="shared" si="305"/>
        <v>13560</v>
      </c>
      <c r="N1304" s="8"/>
      <c r="O1304" s="8"/>
      <c r="P1304" s="8"/>
      <c r="T1304" s="7"/>
      <c r="U1304" s="8"/>
      <c r="V1304" s="8"/>
      <c r="W1304" s="244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</row>
    <row r="1305" spans="1:35" ht="17.25">
      <c r="A1305" s="249">
        <v>44496</v>
      </c>
      <c r="B1305" s="250">
        <v>21</v>
      </c>
      <c r="C1305" s="246" t="s">
        <v>352</v>
      </c>
      <c r="D1305" s="192">
        <v>775049962398</v>
      </c>
      <c r="E1305" s="193" t="s">
        <v>1030</v>
      </c>
      <c r="F1305" s="137" t="s">
        <v>4</v>
      </c>
      <c r="G1305" s="194">
        <v>20</v>
      </c>
      <c r="H1305" s="251">
        <f t="shared" si="298"/>
        <v>16.933</v>
      </c>
      <c r="I1305" s="137">
        <v>59</v>
      </c>
      <c r="J1305" s="137">
        <v>41</v>
      </c>
      <c r="K1305" s="137">
        <v>35</v>
      </c>
      <c r="L1305" s="8"/>
      <c r="M1305" s="184">
        <f t="shared" ref="M1305:M1307" si="307">575*G1305</f>
        <v>11500</v>
      </c>
      <c r="N1305" s="8"/>
      <c r="O1305" s="8"/>
      <c r="P1305" s="8"/>
      <c r="T1305" s="7"/>
      <c r="U1305" s="8"/>
      <c r="V1305" s="8"/>
      <c r="W1305" s="244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</row>
    <row r="1306" spans="1:35" ht="17.25">
      <c r="A1306" s="249">
        <v>44496</v>
      </c>
      <c r="B1306" s="250">
        <v>22</v>
      </c>
      <c r="C1306" s="246" t="s">
        <v>352</v>
      </c>
      <c r="D1306" s="192">
        <v>775050397529</v>
      </c>
      <c r="E1306" s="193" t="s">
        <v>1023</v>
      </c>
      <c r="F1306" s="137" t="s">
        <v>4</v>
      </c>
      <c r="G1306" s="194">
        <v>18</v>
      </c>
      <c r="H1306" s="251">
        <f t="shared" si="298"/>
        <v>16.933</v>
      </c>
      <c r="I1306" s="137">
        <v>59</v>
      </c>
      <c r="J1306" s="137">
        <v>41</v>
      </c>
      <c r="K1306" s="137">
        <v>35</v>
      </c>
      <c r="L1306" s="8"/>
      <c r="M1306" s="184">
        <f t="shared" si="307"/>
        <v>10350</v>
      </c>
      <c r="N1306" s="8"/>
      <c r="O1306" s="8"/>
      <c r="P1306" s="8"/>
      <c r="T1306" s="7"/>
      <c r="U1306" s="8"/>
      <c r="V1306" s="8"/>
      <c r="W1306" s="244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</row>
    <row r="1307" spans="1:35" ht="17.25">
      <c r="A1307" s="249">
        <v>44496</v>
      </c>
      <c r="B1307" s="250">
        <v>23</v>
      </c>
      <c r="C1307" s="246"/>
      <c r="D1307" s="192">
        <v>775052291760</v>
      </c>
      <c r="E1307" s="193" t="s">
        <v>1031</v>
      </c>
      <c r="F1307" s="137" t="s">
        <v>4</v>
      </c>
      <c r="G1307" s="194">
        <v>20</v>
      </c>
      <c r="H1307" s="251">
        <f t="shared" si="298"/>
        <v>19.000800000000002</v>
      </c>
      <c r="I1307" s="137">
        <v>58</v>
      </c>
      <c r="J1307" s="137">
        <v>39</v>
      </c>
      <c r="K1307" s="137">
        <v>42</v>
      </c>
      <c r="L1307" s="8"/>
      <c r="M1307" s="184">
        <f t="shared" si="307"/>
        <v>11500</v>
      </c>
      <c r="N1307" s="8"/>
      <c r="O1307" s="8"/>
      <c r="P1307" s="8"/>
      <c r="T1307" s="7"/>
      <c r="U1307" s="8"/>
      <c r="V1307" s="8"/>
      <c r="W1307" s="244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</row>
    <row r="1308" spans="1:35" ht="17.25">
      <c r="A1308" s="249">
        <v>44496</v>
      </c>
      <c r="B1308" s="250">
        <v>24</v>
      </c>
      <c r="C1308" s="246"/>
      <c r="D1308" s="192">
        <v>775050354949</v>
      </c>
      <c r="E1308" s="193" t="s">
        <v>1029</v>
      </c>
      <c r="F1308" s="137" t="s">
        <v>4</v>
      </c>
      <c r="G1308" s="194">
        <v>23</v>
      </c>
      <c r="H1308" s="251">
        <f t="shared" si="298"/>
        <v>18.548400000000001</v>
      </c>
      <c r="I1308" s="137">
        <v>58</v>
      </c>
      <c r="J1308" s="137">
        <v>39</v>
      </c>
      <c r="K1308" s="137">
        <v>41</v>
      </c>
      <c r="L1308" s="8"/>
      <c r="M1308" s="184">
        <f t="shared" ref="M1308:M1322" si="308">565*G1308</f>
        <v>12995</v>
      </c>
      <c r="N1308" s="8"/>
      <c r="O1308" s="8"/>
      <c r="P1308" s="8"/>
      <c r="T1308" s="7"/>
      <c r="U1308" s="8"/>
      <c r="V1308" s="8"/>
      <c r="W1308" s="244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</row>
    <row r="1309" spans="1:35" ht="17.25">
      <c r="A1309" s="249">
        <v>44496</v>
      </c>
      <c r="B1309" s="250">
        <v>25</v>
      </c>
      <c r="C1309" s="246"/>
      <c r="D1309" s="192">
        <v>775050372959</v>
      </c>
      <c r="E1309" s="193" t="s">
        <v>1032</v>
      </c>
      <c r="F1309" s="137" t="s">
        <v>4</v>
      </c>
      <c r="G1309" s="194">
        <v>22</v>
      </c>
      <c r="H1309" s="251">
        <f t="shared" si="298"/>
        <v>19.04</v>
      </c>
      <c r="I1309" s="137">
        <v>56</v>
      </c>
      <c r="J1309" s="137">
        <v>50</v>
      </c>
      <c r="K1309" s="137">
        <v>34</v>
      </c>
      <c r="L1309" s="8"/>
      <c r="M1309" s="184">
        <f t="shared" si="308"/>
        <v>12430</v>
      </c>
      <c r="N1309" s="8"/>
      <c r="O1309" s="8"/>
      <c r="P1309" s="8"/>
      <c r="T1309" s="7"/>
      <c r="U1309" s="8"/>
      <c r="V1309" s="8"/>
      <c r="W1309" s="244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</row>
    <row r="1310" spans="1:35" ht="17.25">
      <c r="A1310" s="249">
        <v>44496</v>
      </c>
      <c r="B1310" s="250">
        <v>26</v>
      </c>
      <c r="C1310" s="246" t="s">
        <v>352</v>
      </c>
      <c r="D1310" s="192">
        <v>775049859414</v>
      </c>
      <c r="E1310" s="193" t="s">
        <v>1033</v>
      </c>
      <c r="F1310" s="137" t="s">
        <v>4</v>
      </c>
      <c r="G1310" s="194">
        <v>21</v>
      </c>
      <c r="H1310" s="251">
        <f t="shared" si="298"/>
        <v>19.000800000000002</v>
      </c>
      <c r="I1310" s="137">
        <v>58</v>
      </c>
      <c r="J1310" s="137">
        <v>42</v>
      </c>
      <c r="K1310" s="137">
        <v>39</v>
      </c>
      <c r="L1310" s="8"/>
      <c r="M1310" s="184">
        <f t="shared" si="308"/>
        <v>11865</v>
      </c>
      <c r="N1310" s="8"/>
      <c r="O1310" s="8"/>
      <c r="P1310" s="8"/>
      <c r="T1310" s="7"/>
      <c r="U1310" s="8"/>
      <c r="V1310" s="8"/>
      <c r="W1310" s="244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</row>
    <row r="1311" spans="1:35" ht="17.25">
      <c r="A1311" s="249">
        <v>44496</v>
      </c>
      <c r="B1311" s="250">
        <v>27</v>
      </c>
      <c r="C1311" s="246"/>
      <c r="D1311" s="192">
        <v>775037850825</v>
      </c>
      <c r="E1311" s="193" t="s">
        <v>1034</v>
      </c>
      <c r="F1311" s="137" t="s">
        <v>8</v>
      </c>
      <c r="G1311" s="194">
        <v>21</v>
      </c>
      <c r="H1311" s="251">
        <f t="shared" si="298"/>
        <v>13.345800000000001</v>
      </c>
      <c r="I1311" s="137">
        <v>59</v>
      </c>
      <c r="J1311" s="137">
        <v>39</v>
      </c>
      <c r="K1311" s="137">
        <v>29</v>
      </c>
      <c r="L1311" s="8"/>
      <c r="M1311" s="184">
        <f t="shared" si="308"/>
        <v>11865</v>
      </c>
      <c r="N1311" s="8"/>
      <c r="O1311" s="8"/>
      <c r="P1311" s="8"/>
      <c r="T1311" s="7"/>
      <c r="U1311" s="8"/>
      <c r="V1311" s="8"/>
      <c r="W1311" s="244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</row>
    <row r="1312" spans="1:35" ht="17.25">
      <c r="A1312" s="249">
        <v>44496</v>
      </c>
      <c r="B1312" s="250">
        <v>28</v>
      </c>
      <c r="C1312" s="246"/>
      <c r="D1312" s="192">
        <v>775050429528</v>
      </c>
      <c r="E1312" s="193" t="s">
        <v>1035</v>
      </c>
      <c r="F1312" s="137" t="s">
        <v>4</v>
      </c>
      <c r="G1312" s="194">
        <v>25</v>
      </c>
      <c r="H1312" s="251">
        <f t="shared" si="298"/>
        <v>17.663799999999998</v>
      </c>
      <c r="I1312" s="137">
        <v>37</v>
      </c>
      <c r="J1312" s="137">
        <v>77</v>
      </c>
      <c r="K1312" s="137">
        <v>31</v>
      </c>
      <c r="L1312" s="8"/>
      <c r="M1312" s="184">
        <f t="shared" si="308"/>
        <v>14125</v>
      </c>
      <c r="N1312" s="8"/>
      <c r="O1312" s="8"/>
      <c r="P1312" s="8"/>
      <c r="T1312" s="7"/>
      <c r="U1312" s="8"/>
      <c r="V1312" s="8"/>
      <c r="W1312" s="244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</row>
    <row r="1313" spans="1:35" ht="17.25">
      <c r="A1313" s="249">
        <v>44496</v>
      </c>
      <c r="B1313" s="250">
        <v>29</v>
      </c>
      <c r="C1313" s="246"/>
      <c r="D1313" s="192">
        <v>775037669313</v>
      </c>
      <c r="E1313" s="193" t="s">
        <v>1036</v>
      </c>
      <c r="F1313" s="137" t="s">
        <v>4</v>
      </c>
      <c r="G1313" s="194">
        <v>26</v>
      </c>
      <c r="H1313" s="251">
        <f t="shared" si="298"/>
        <v>15.475199999999999</v>
      </c>
      <c r="I1313" s="137">
        <v>64</v>
      </c>
      <c r="J1313" s="137">
        <v>39</v>
      </c>
      <c r="K1313" s="137">
        <v>31</v>
      </c>
      <c r="L1313" s="8"/>
      <c r="M1313" s="184">
        <f t="shared" si="308"/>
        <v>14690</v>
      </c>
      <c r="N1313" s="8"/>
      <c r="O1313" s="8"/>
      <c r="P1313" s="8"/>
      <c r="T1313" s="7"/>
      <c r="U1313" s="8"/>
      <c r="V1313" s="8"/>
      <c r="W1313" s="244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</row>
    <row r="1314" spans="1:35" ht="17.25">
      <c r="A1314" s="249">
        <v>44496</v>
      </c>
      <c r="B1314" s="250">
        <v>30</v>
      </c>
      <c r="C1314" s="246" t="s">
        <v>15</v>
      </c>
      <c r="D1314" s="192">
        <v>775051727725</v>
      </c>
      <c r="E1314" s="193" t="s">
        <v>1037</v>
      </c>
      <c r="F1314" s="137" t="s">
        <v>150</v>
      </c>
      <c r="G1314" s="194">
        <v>22</v>
      </c>
      <c r="H1314" s="251">
        <f t="shared" si="298"/>
        <v>14.0184</v>
      </c>
      <c r="I1314" s="137">
        <v>59</v>
      </c>
      <c r="J1314" s="137">
        <v>36</v>
      </c>
      <c r="K1314" s="137">
        <v>33</v>
      </c>
      <c r="L1314" s="8"/>
      <c r="M1314" s="184">
        <f t="shared" si="308"/>
        <v>12430</v>
      </c>
      <c r="N1314" s="8"/>
      <c r="O1314" s="8"/>
      <c r="P1314" s="8"/>
      <c r="T1314" s="7"/>
      <c r="U1314" s="8"/>
      <c r="V1314" s="8"/>
      <c r="W1314" s="244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</row>
    <row r="1315" spans="1:35" ht="17.25">
      <c r="A1315" s="249">
        <v>44496</v>
      </c>
      <c r="B1315" s="250">
        <v>31</v>
      </c>
      <c r="C1315" s="246" t="s">
        <v>15</v>
      </c>
      <c r="D1315" s="192">
        <v>775049692267</v>
      </c>
      <c r="E1315" s="193" t="s">
        <v>1038</v>
      </c>
      <c r="F1315" s="137" t="s">
        <v>8</v>
      </c>
      <c r="G1315" s="194">
        <v>21</v>
      </c>
      <c r="H1315" s="251">
        <f t="shared" si="298"/>
        <v>17.501000000000001</v>
      </c>
      <c r="I1315" s="137">
        <v>55</v>
      </c>
      <c r="J1315" s="137">
        <v>43</v>
      </c>
      <c r="K1315" s="137">
        <v>37</v>
      </c>
      <c r="L1315" s="8"/>
      <c r="M1315" s="184">
        <f t="shared" si="308"/>
        <v>11865</v>
      </c>
      <c r="N1315" s="8"/>
      <c r="O1315" s="8"/>
      <c r="P1315" s="8"/>
      <c r="T1315" s="7"/>
      <c r="U1315" s="8"/>
      <c r="V1315" s="8"/>
      <c r="W1315" s="244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</row>
    <row r="1316" spans="1:35" ht="17.25">
      <c r="A1316" s="249"/>
      <c r="B1316" s="250"/>
      <c r="C1316" s="246"/>
      <c r="D1316" s="192"/>
      <c r="E1316" s="193"/>
      <c r="F1316" s="137"/>
      <c r="G1316" s="194"/>
      <c r="H1316" s="251"/>
      <c r="I1316" s="137"/>
      <c r="J1316" s="137"/>
      <c r="K1316" s="137"/>
      <c r="L1316" s="8"/>
      <c r="M1316" s="184">
        <v>1000</v>
      </c>
      <c r="N1316" s="8"/>
      <c r="O1316" s="8"/>
      <c r="P1316" s="8"/>
      <c r="T1316" s="7"/>
      <c r="U1316" s="8"/>
      <c r="V1316" s="8"/>
      <c r="W1316" s="244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</row>
    <row r="1317" spans="1:35" ht="17.25">
      <c r="A1317" s="249">
        <v>44496</v>
      </c>
      <c r="B1317" s="250">
        <v>32</v>
      </c>
      <c r="C1317" s="246"/>
      <c r="D1317" s="192">
        <v>775049745172</v>
      </c>
      <c r="E1317" s="193" t="s">
        <v>1039</v>
      </c>
      <c r="F1317" s="137" t="s">
        <v>4</v>
      </c>
      <c r="G1317" s="194">
        <v>30</v>
      </c>
      <c r="H1317" s="251">
        <f t="shared" si="298"/>
        <v>21.777000000000001</v>
      </c>
      <c r="I1317" s="137">
        <v>61</v>
      </c>
      <c r="J1317" s="137">
        <v>35</v>
      </c>
      <c r="K1317" s="137">
        <v>51</v>
      </c>
      <c r="L1317" s="8"/>
      <c r="M1317" s="184">
        <f t="shared" si="308"/>
        <v>16950</v>
      </c>
      <c r="N1317" s="8"/>
      <c r="O1317" s="8"/>
      <c r="P1317" s="8"/>
      <c r="T1317" s="7"/>
      <c r="U1317" s="8"/>
      <c r="V1317" s="8"/>
      <c r="W1317" s="244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</row>
    <row r="1318" spans="1:35" ht="17.25">
      <c r="A1318" s="249">
        <v>44496</v>
      </c>
      <c r="B1318" s="250">
        <v>33</v>
      </c>
      <c r="C1318" s="246"/>
      <c r="D1318" s="192">
        <v>775037376317</v>
      </c>
      <c r="E1318" s="193" t="s">
        <v>1040</v>
      </c>
      <c r="F1318" s="137" t="s">
        <v>4</v>
      </c>
      <c r="G1318" s="194">
        <v>7</v>
      </c>
      <c r="H1318" s="251">
        <f t="shared" si="298"/>
        <v>6.1863999999999999</v>
      </c>
      <c r="I1318" s="137">
        <v>38</v>
      </c>
      <c r="J1318" s="137">
        <v>37</v>
      </c>
      <c r="K1318" s="137">
        <v>22</v>
      </c>
      <c r="L1318" s="8"/>
      <c r="M1318" s="184">
        <f>610*G1318</f>
        <v>4270</v>
      </c>
      <c r="N1318" s="8"/>
      <c r="O1318" s="8"/>
      <c r="P1318" s="8"/>
      <c r="T1318" s="7"/>
      <c r="U1318" s="8"/>
      <c r="V1318" s="8"/>
      <c r="W1318" s="244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</row>
    <row r="1319" spans="1:35" ht="17.25">
      <c r="A1319" s="249">
        <v>44496</v>
      </c>
      <c r="B1319" s="250">
        <v>34</v>
      </c>
      <c r="C1319" s="246"/>
      <c r="D1319" s="192">
        <v>775037634775</v>
      </c>
      <c r="E1319" s="193" t="s">
        <v>804</v>
      </c>
      <c r="F1319" s="137" t="s">
        <v>8</v>
      </c>
      <c r="G1319" s="194">
        <v>21</v>
      </c>
      <c r="H1319" s="251">
        <f t="shared" si="298"/>
        <v>18.251999999999999</v>
      </c>
      <c r="I1319" s="137">
        <v>39</v>
      </c>
      <c r="J1319" s="137">
        <v>60</v>
      </c>
      <c r="K1319" s="137">
        <v>39</v>
      </c>
      <c r="L1319" s="8"/>
      <c r="M1319" s="184">
        <f t="shared" si="308"/>
        <v>11865</v>
      </c>
      <c r="N1319" s="8"/>
      <c r="O1319" s="8"/>
      <c r="P1319" s="8"/>
      <c r="T1319" s="7"/>
      <c r="U1319" s="8"/>
      <c r="V1319" s="8"/>
      <c r="W1319" s="244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</row>
    <row r="1320" spans="1:35" ht="17.25">
      <c r="A1320" s="249">
        <v>44496</v>
      </c>
      <c r="B1320" s="250">
        <v>35</v>
      </c>
      <c r="C1320" s="246"/>
      <c r="D1320" s="192">
        <v>775037661389</v>
      </c>
      <c r="E1320" s="193" t="s">
        <v>804</v>
      </c>
      <c r="F1320" s="137" t="s">
        <v>8</v>
      </c>
      <c r="G1320" s="194">
        <v>22</v>
      </c>
      <c r="H1320" s="251">
        <f t="shared" si="298"/>
        <v>19.051200000000001</v>
      </c>
      <c r="I1320" s="137">
        <v>49</v>
      </c>
      <c r="J1320" s="137">
        <v>54</v>
      </c>
      <c r="K1320" s="137">
        <v>36</v>
      </c>
      <c r="L1320" s="8"/>
      <c r="M1320" s="184">
        <f t="shared" si="308"/>
        <v>12430</v>
      </c>
      <c r="N1320" s="8"/>
      <c r="O1320" s="8"/>
      <c r="P1320" s="8"/>
      <c r="T1320" s="7"/>
      <c r="U1320" s="8"/>
      <c r="V1320" s="8"/>
      <c r="W1320" s="244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</row>
    <row r="1321" spans="1:35" ht="17.25">
      <c r="A1321" s="249">
        <v>44496</v>
      </c>
      <c r="B1321" s="250">
        <v>36</v>
      </c>
      <c r="C1321" s="275"/>
      <c r="D1321" s="192">
        <v>775043249154</v>
      </c>
      <c r="E1321" s="193" t="s">
        <v>1041</v>
      </c>
      <c r="F1321" s="137" t="s">
        <v>4</v>
      </c>
      <c r="G1321" s="194">
        <v>11</v>
      </c>
      <c r="H1321" s="251">
        <f t="shared" si="298"/>
        <v>6.7080000000000002</v>
      </c>
      <c r="I1321" s="137">
        <v>26</v>
      </c>
      <c r="J1321" s="137">
        <v>43</v>
      </c>
      <c r="K1321" s="137">
        <v>30</v>
      </c>
      <c r="L1321" s="8"/>
      <c r="M1321" s="184">
        <f t="shared" ref="M1321" si="309">575*G1321</f>
        <v>6325</v>
      </c>
      <c r="N1321" s="8"/>
      <c r="O1321" s="8"/>
      <c r="P1321" s="8"/>
      <c r="T1321" s="7"/>
      <c r="U1321" s="8"/>
      <c r="V1321" s="8"/>
      <c r="W1321" s="244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</row>
    <row r="1322" spans="1:35" ht="17.25">
      <c r="A1322" s="249">
        <v>44496</v>
      </c>
      <c r="B1322" s="250">
        <v>37</v>
      </c>
      <c r="C1322" s="246"/>
      <c r="D1322" s="192">
        <v>775037536320</v>
      </c>
      <c r="E1322" s="193" t="s">
        <v>1042</v>
      </c>
      <c r="F1322" s="137" t="s">
        <v>150</v>
      </c>
      <c r="G1322" s="194">
        <v>30</v>
      </c>
      <c r="H1322" s="251">
        <f t="shared" si="298"/>
        <v>23.398800000000001</v>
      </c>
      <c r="I1322" s="137">
        <v>37</v>
      </c>
      <c r="J1322" s="137">
        <v>62</v>
      </c>
      <c r="K1322" s="137">
        <v>51</v>
      </c>
      <c r="L1322" s="8"/>
      <c r="M1322" s="184">
        <f t="shared" si="308"/>
        <v>16950</v>
      </c>
      <c r="N1322" s="8"/>
      <c r="O1322" s="8"/>
      <c r="P1322" s="8"/>
      <c r="T1322" s="7"/>
      <c r="U1322" s="8"/>
      <c r="V1322" s="8"/>
      <c r="W1322" s="244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</row>
    <row r="1323" spans="1:35" ht="17.25">
      <c r="A1323" s="249">
        <v>44496</v>
      </c>
      <c r="B1323" s="250">
        <v>38</v>
      </c>
      <c r="C1323" s="246" t="s">
        <v>657</v>
      </c>
      <c r="D1323" s="192">
        <v>775037396834</v>
      </c>
      <c r="E1323" s="193" t="s">
        <v>1043</v>
      </c>
      <c r="F1323" s="137" t="s">
        <v>35</v>
      </c>
      <c r="G1323" s="194">
        <v>15</v>
      </c>
      <c r="H1323" s="251">
        <f t="shared" si="298"/>
        <v>14.364000000000001</v>
      </c>
      <c r="I1323" s="137">
        <v>35</v>
      </c>
      <c r="J1323" s="137">
        <v>57</v>
      </c>
      <c r="K1323" s="137">
        <v>36</v>
      </c>
      <c r="L1323" s="8"/>
      <c r="M1323" s="184">
        <f>590*G1323</f>
        <v>8850</v>
      </c>
      <c r="N1323" s="8"/>
      <c r="O1323" s="8"/>
      <c r="P1323" s="8"/>
      <c r="T1323" s="7"/>
      <c r="U1323" s="8"/>
      <c r="V1323" s="8"/>
      <c r="W1323" s="244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</row>
    <row r="1324" spans="1:35" ht="17.25">
      <c r="A1324" s="249"/>
      <c r="B1324" s="250"/>
      <c r="C1324" s="246"/>
      <c r="D1324" s="192"/>
      <c r="E1324" s="193"/>
      <c r="F1324" s="137"/>
      <c r="G1324" s="194"/>
      <c r="H1324" s="251"/>
      <c r="I1324" s="137"/>
      <c r="J1324" s="137"/>
      <c r="K1324" s="137"/>
      <c r="L1324" s="8"/>
      <c r="M1324" s="184">
        <v>500</v>
      </c>
      <c r="N1324" s="8"/>
      <c r="O1324" s="8"/>
      <c r="P1324" s="8"/>
      <c r="T1324" s="7"/>
      <c r="U1324" s="8"/>
      <c r="V1324" s="8"/>
      <c r="W1324" s="244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</row>
    <row r="1325" spans="1:35" ht="17.25">
      <c r="A1325" s="249">
        <v>44496</v>
      </c>
      <c r="B1325" s="250">
        <v>39</v>
      </c>
      <c r="C1325" s="246" t="s">
        <v>352</v>
      </c>
      <c r="D1325" s="192">
        <v>775036898271</v>
      </c>
      <c r="E1325" s="193" t="s">
        <v>1044</v>
      </c>
      <c r="F1325" s="137" t="s">
        <v>35</v>
      </c>
      <c r="G1325" s="194">
        <v>19</v>
      </c>
      <c r="H1325" s="251">
        <f t="shared" si="298"/>
        <v>17.6904</v>
      </c>
      <c r="I1325" s="137">
        <v>42</v>
      </c>
      <c r="J1325" s="137">
        <v>54</v>
      </c>
      <c r="K1325" s="137">
        <v>39</v>
      </c>
      <c r="L1325" s="8"/>
      <c r="M1325" s="184">
        <f>590*G1325</f>
        <v>11210</v>
      </c>
      <c r="N1325" s="8"/>
      <c r="O1325" s="8"/>
      <c r="P1325" s="8"/>
      <c r="T1325" s="7"/>
      <c r="U1325" s="8"/>
      <c r="V1325" s="8"/>
      <c r="W1325" s="244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</row>
    <row r="1326" spans="1:35" ht="17.25">
      <c r="A1326" s="249">
        <v>44496</v>
      </c>
      <c r="B1326" s="250">
        <v>40</v>
      </c>
      <c r="C1326" s="246"/>
      <c r="D1326" s="192">
        <v>775037817150</v>
      </c>
      <c r="E1326" s="193" t="s">
        <v>1045</v>
      </c>
      <c r="F1326" s="137" t="s">
        <v>8</v>
      </c>
      <c r="G1326" s="194">
        <v>11</v>
      </c>
      <c r="H1326" s="251">
        <f t="shared" si="298"/>
        <v>6.27</v>
      </c>
      <c r="I1326" s="137">
        <v>38</v>
      </c>
      <c r="J1326" s="137">
        <v>25</v>
      </c>
      <c r="K1326" s="137">
        <v>33</v>
      </c>
      <c r="L1326" s="8"/>
      <c r="M1326" s="184">
        <f t="shared" ref="M1326" si="310">575*G1326</f>
        <v>6325</v>
      </c>
      <c r="N1326" s="8"/>
      <c r="O1326" s="8"/>
      <c r="P1326" s="8"/>
      <c r="T1326" s="7"/>
      <c r="U1326" s="8"/>
      <c r="V1326" s="8"/>
      <c r="W1326" s="244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</row>
    <row r="1327" spans="1:35" ht="17.25">
      <c r="A1327" s="249">
        <v>44496</v>
      </c>
      <c r="B1327" s="250">
        <v>41</v>
      </c>
      <c r="C1327" s="246"/>
      <c r="D1327" s="192">
        <v>775037361667</v>
      </c>
      <c r="E1327" s="193" t="s">
        <v>1046</v>
      </c>
      <c r="F1327" s="137" t="s">
        <v>4</v>
      </c>
      <c r="G1327" s="194">
        <v>7</v>
      </c>
      <c r="H1327" s="251">
        <f t="shared" si="298"/>
        <v>5.2169999999999996</v>
      </c>
      <c r="I1327" s="137">
        <v>47</v>
      </c>
      <c r="J1327" s="137">
        <v>37</v>
      </c>
      <c r="K1327" s="137">
        <v>15</v>
      </c>
      <c r="L1327" s="8"/>
      <c r="M1327" s="184">
        <f>610*G1327</f>
        <v>4270</v>
      </c>
      <c r="N1327" s="8"/>
      <c r="O1327" s="8"/>
      <c r="P1327" s="8"/>
      <c r="T1327" s="7"/>
      <c r="U1327" s="8"/>
      <c r="V1327" s="8"/>
      <c r="W1327" s="244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</row>
    <row r="1328" spans="1:35" ht="17.25">
      <c r="A1328" s="249">
        <v>44496</v>
      </c>
      <c r="B1328" s="250">
        <v>42</v>
      </c>
      <c r="C1328" s="246"/>
      <c r="D1328" s="192">
        <v>775037507069</v>
      </c>
      <c r="E1328" s="193" t="s">
        <v>1047</v>
      </c>
      <c r="F1328" s="137" t="s">
        <v>8</v>
      </c>
      <c r="G1328" s="194">
        <v>22</v>
      </c>
      <c r="H1328" s="251">
        <f t="shared" si="298"/>
        <v>20.050799999999999</v>
      </c>
      <c r="I1328" s="137">
        <v>33</v>
      </c>
      <c r="J1328" s="137">
        <v>62</v>
      </c>
      <c r="K1328" s="137">
        <v>49</v>
      </c>
      <c r="L1328" s="8"/>
      <c r="M1328" s="184">
        <f t="shared" ref="M1328" si="311">565*G1328</f>
        <v>12430</v>
      </c>
      <c r="N1328" s="8"/>
      <c r="O1328" s="8"/>
      <c r="P1328" s="8"/>
      <c r="T1328" s="7"/>
      <c r="U1328" s="8"/>
      <c r="V1328" s="8"/>
      <c r="W1328" s="244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</row>
    <row r="1329" spans="1:35" ht="17.25">
      <c r="A1329" s="249">
        <v>44496</v>
      </c>
      <c r="B1329" s="250">
        <v>43</v>
      </c>
      <c r="C1329" s="246" t="s">
        <v>352</v>
      </c>
      <c r="D1329" s="192">
        <v>775050483904</v>
      </c>
      <c r="E1329" s="193" t="s">
        <v>1048</v>
      </c>
      <c r="F1329" s="137" t="s">
        <v>4</v>
      </c>
      <c r="G1329" s="194">
        <v>15</v>
      </c>
      <c r="H1329" s="251">
        <f t="shared" si="298"/>
        <v>10.952</v>
      </c>
      <c r="I1329" s="137">
        <v>37</v>
      </c>
      <c r="J1329" s="137">
        <v>37</v>
      </c>
      <c r="K1329" s="137">
        <v>40</v>
      </c>
      <c r="L1329" s="8"/>
      <c r="M1329" s="184">
        <f t="shared" ref="M1329" si="312">575*G1329</f>
        <v>8625</v>
      </c>
      <c r="N1329" s="8"/>
      <c r="O1329" s="8"/>
      <c r="P1329" s="8"/>
      <c r="T1329" s="7"/>
      <c r="U1329" s="8"/>
      <c r="V1329" s="8"/>
      <c r="W1329" s="244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</row>
    <row r="1330" spans="1:35" ht="17.25">
      <c r="A1330" s="249">
        <v>44496</v>
      </c>
      <c r="B1330" s="250">
        <v>44</v>
      </c>
      <c r="C1330" s="246"/>
      <c r="D1330" s="192">
        <v>775036867592</v>
      </c>
      <c r="E1330" s="193" t="s">
        <v>724</v>
      </c>
      <c r="F1330" s="137" t="s">
        <v>35</v>
      </c>
      <c r="G1330" s="194">
        <v>12</v>
      </c>
      <c r="H1330" s="251">
        <f t="shared" si="298"/>
        <v>9.84</v>
      </c>
      <c r="I1330" s="137">
        <v>41</v>
      </c>
      <c r="J1330" s="137">
        <v>40</v>
      </c>
      <c r="K1330" s="137">
        <v>30</v>
      </c>
      <c r="L1330" s="8"/>
      <c r="M1330" s="184">
        <f>590*G1330</f>
        <v>7080</v>
      </c>
      <c r="N1330" s="8"/>
      <c r="O1330" s="8"/>
      <c r="P1330" s="8"/>
      <c r="T1330" s="7"/>
      <c r="U1330" s="8"/>
      <c r="V1330" s="8"/>
      <c r="W1330" s="244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</row>
    <row r="1331" spans="1:35" ht="17.25">
      <c r="A1331" s="249">
        <v>44496</v>
      </c>
      <c r="B1331" s="250">
        <v>45</v>
      </c>
      <c r="C1331" s="246"/>
      <c r="D1331" s="192">
        <v>775049796530</v>
      </c>
      <c r="E1331" s="193" t="s">
        <v>1049</v>
      </c>
      <c r="F1331" s="137" t="s">
        <v>8</v>
      </c>
      <c r="G1331" s="194">
        <v>28</v>
      </c>
      <c r="H1331" s="251">
        <f t="shared" si="298"/>
        <v>20.411999999999999</v>
      </c>
      <c r="I1331" s="137">
        <v>54</v>
      </c>
      <c r="J1331" s="137">
        <v>45</v>
      </c>
      <c r="K1331" s="137">
        <v>42</v>
      </c>
      <c r="L1331" s="8"/>
      <c r="M1331" s="184">
        <f t="shared" ref="M1331:M1345" si="313">565*G1331</f>
        <v>15820</v>
      </c>
      <c r="N1331" s="8"/>
      <c r="O1331" s="8"/>
      <c r="P1331" s="8"/>
      <c r="T1331" s="7"/>
      <c r="U1331" s="8"/>
      <c r="V1331" s="8"/>
      <c r="W1331" s="244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</row>
    <row r="1332" spans="1:35" ht="17.25">
      <c r="A1332" s="249">
        <v>44496</v>
      </c>
      <c r="B1332" s="250">
        <v>46</v>
      </c>
      <c r="C1332" s="246" t="s">
        <v>15</v>
      </c>
      <c r="D1332" s="192">
        <v>775051656486</v>
      </c>
      <c r="E1332" s="193" t="s">
        <v>1050</v>
      </c>
      <c r="F1332" s="137" t="s">
        <v>8</v>
      </c>
      <c r="G1332" s="194">
        <v>14</v>
      </c>
      <c r="H1332" s="251">
        <f t="shared" si="298"/>
        <v>12.936</v>
      </c>
      <c r="I1332" s="137">
        <v>35</v>
      </c>
      <c r="J1332" s="137">
        <v>44</v>
      </c>
      <c r="K1332" s="137">
        <v>42</v>
      </c>
      <c r="L1332" s="8"/>
      <c r="M1332" s="184">
        <f t="shared" ref="M1332" si="314">575*G1332</f>
        <v>8050</v>
      </c>
      <c r="N1332" s="8"/>
      <c r="O1332" s="8"/>
      <c r="P1332" s="8"/>
      <c r="T1332" s="7"/>
      <c r="U1332" s="8"/>
      <c r="V1332" s="8"/>
      <c r="W1332" s="244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</row>
    <row r="1333" spans="1:35" ht="17.25">
      <c r="A1333" s="249"/>
      <c r="B1333" s="250"/>
      <c r="C1333" s="246"/>
      <c r="D1333" s="192"/>
      <c r="E1333" s="193"/>
      <c r="F1333" s="137"/>
      <c r="G1333" s="194"/>
      <c r="H1333" s="251"/>
      <c r="I1333" s="137"/>
      <c r="J1333" s="137"/>
      <c r="K1333" s="137"/>
      <c r="L1333" s="8"/>
      <c r="M1333" s="184">
        <v>500</v>
      </c>
      <c r="N1333" s="8"/>
      <c r="O1333" s="8"/>
      <c r="P1333" s="8"/>
      <c r="T1333" s="7"/>
      <c r="U1333" s="8"/>
      <c r="V1333" s="8"/>
      <c r="W1333" s="244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</row>
    <row r="1334" spans="1:35" ht="17.25">
      <c r="A1334" s="249">
        <v>44496</v>
      </c>
      <c r="B1334" s="250">
        <v>47</v>
      </c>
      <c r="C1334" s="246" t="s">
        <v>352</v>
      </c>
      <c r="D1334" s="192">
        <v>775037589437</v>
      </c>
      <c r="E1334" s="193" t="s">
        <v>1051</v>
      </c>
      <c r="F1334" s="137" t="s">
        <v>8</v>
      </c>
      <c r="G1334" s="194">
        <v>40</v>
      </c>
      <c r="H1334" s="251">
        <f t="shared" si="298"/>
        <v>30.307200000000002</v>
      </c>
      <c r="I1334" s="137">
        <v>42</v>
      </c>
      <c r="J1334" s="137">
        <v>82</v>
      </c>
      <c r="K1334" s="137">
        <v>44</v>
      </c>
      <c r="L1334" s="8"/>
      <c r="M1334" s="184">
        <f t="shared" si="313"/>
        <v>22600</v>
      </c>
      <c r="N1334" s="8"/>
      <c r="O1334" s="8"/>
      <c r="P1334" s="8"/>
      <c r="T1334" s="7"/>
      <c r="U1334" s="8"/>
      <c r="V1334" s="8"/>
      <c r="W1334" s="244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</row>
    <row r="1335" spans="1:35" ht="17.25">
      <c r="A1335" s="249">
        <v>44496</v>
      </c>
      <c r="B1335" s="250">
        <v>48</v>
      </c>
      <c r="C1335" s="246"/>
      <c r="D1335" s="192">
        <v>775037512859</v>
      </c>
      <c r="E1335" s="193" t="s">
        <v>1052</v>
      </c>
      <c r="F1335" s="137" t="s">
        <v>4</v>
      </c>
      <c r="G1335" s="194">
        <v>24</v>
      </c>
      <c r="H1335" s="251">
        <f t="shared" si="298"/>
        <v>23.524799999999999</v>
      </c>
      <c r="I1335" s="137">
        <v>58</v>
      </c>
      <c r="J1335" s="137">
        <v>52</v>
      </c>
      <c r="K1335" s="137">
        <v>39</v>
      </c>
      <c r="L1335" s="8"/>
      <c r="M1335" s="184">
        <f t="shared" si="313"/>
        <v>13560</v>
      </c>
      <c r="N1335" s="8"/>
      <c r="O1335" s="8"/>
      <c r="P1335" s="8"/>
      <c r="T1335" s="7"/>
      <c r="U1335" s="8"/>
      <c r="V1335" s="8"/>
      <c r="W1335" s="244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</row>
    <row r="1336" spans="1:35" ht="17.25">
      <c r="A1336" s="249">
        <v>44496</v>
      </c>
      <c r="B1336" s="250">
        <v>49</v>
      </c>
      <c r="C1336" s="246"/>
      <c r="D1336" s="192">
        <v>775037634422</v>
      </c>
      <c r="E1336" s="193" t="s">
        <v>1053</v>
      </c>
      <c r="F1336" s="137" t="s">
        <v>4</v>
      </c>
      <c r="G1336" s="194">
        <v>24</v>
      </c>
      <c r="H1336" s="251">
        <f t="shared" si="298"/>
        <v>17.153199999999998</v>
      </c>
      <c r="I1336" s="137">
        <v>37</v>
      </c>
      <c r="J1336" s="137">
        <v>38</v>
      </c>
      <c r="K1336" s="137">
        <v>61</v>
      </c>
      <c r="L1336" s="8"/>
      <c r="M1336" s="184">
        <f t="shared" si="313"/>
        <v>13560</v>
      </c>
      <c r="N1336" s="8"/>
      <c r="O1336" s="8"/>
      <c r="P1336" s="8"/>
      <c r="T1336" s="7"/>
      <c r="U1336" s="8"/>
      <c r="V1336" s="8"/>
      <c r="W1336" s="244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</row>
    <row r="1337" spans="1:35" ht="17.25">
      <c r="A1337" s="249">
        <v>44496</v>
      </c>
      <c r="B1337" s="250">
        <v>50</v>
      </c>
      <c r="C1337" s="246"/>
      <c r="D1337" s="192">
        <v>775050387951</v>
      </c>
      <c r="E1337" s="193" t="s">
        <v>1053</v>
      </c>
      <c r="F1337" s="137" t="s">
        <v>4</v>
      </c>
      <c r="G1337" s="194">
        <v>29</v>
      </c>
      <c r="H1337" s="251">
        <f t="shared" si="298"/>
        <v>13.327999999999999</v>
      </c>
      <c r="I1337" s="137">
        <v>34</v>
      </c>
      <c r="J1337" s="137">
        <v>56</v>
      </c>
      <c r="K1337" s="137">
        <v>35</v>
      </c>
      <c r="L1337" s="8"/>
      <c r="M1337" s="184">
        <f t="shared" si="313"/>
        <v>16385</v>
      </c>
      <c r="N1337" s="8"/>
      <c r="O1337" s="8"/>
      <c r="P1337" s="8"/>
      <c r="T1337" s="7"/>
      <c r="U1337" s="8"/>
      <c r="V1337" s="8"/>
      <c r="W1337" s="244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</row>
    <row r="1338" spans="1:35" ht="17.25">
      <c r="A1338" s="249">
        <v>44496</v>
      </c>
      <c r="B1338" s="250">
        <v>51</v>
      </c>
      <c r="C1338" s="246"/>
      <c r="D1338" s="192">
        <v>775037495598</v>
      </c>
      <c r="E1338" s="193" t="s">
        <v>1054</v>
      </c>
      <c r="F1338" s="137" t="s">
        <v>4</v>
      </c>
      <c r="G1338" s="194">
        <v>25</v>
      </c>
      <c r="H1338" s="251">
        <f t="shared" si="298"/>
        <v>21.527999999999999</v>
      </c>
      <c r="I1338" s="137">
        <v>39</v>
      </c>
      <c r="J1338" s="137">
        <v>46</v>
      </c>
      <c r="K1338" s="137">
        <v>60</v>
      </c>
      <c r="L1338" s="8"/>
      <c r="M1338" s="184">
        <f t="shared" si="313"/>
        <v>14125</v>
      </c>
      <c r="N1338" s="8"/>
      <c r="O1338" s="8"/>
      <c r="P1338" s="8"/>
      <c r="T1338" s="7"/>
      <c r="U1338" s="8"/>
      <c r="V1338" s="8"/>
      <c r="W1338" s="244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</row>
    <row r="1339" spans="1:35" ht="17.25">
      <c r="A1339" s="249">
        <v>44496</v>
      </c>
      <c r="B1339" s="250">
        <v>52</v>
      </c>
      <c r="C1339" s="246" t="s">
        <v>15</v>
      </c>
      <c r="D1339" s="192">
        <v>775051544880</v>
      </c>
      <c r="E1339" s="193" t="s">
        <v>1055</v>
      </c>
      <c r="F1339" s="137" t="s">
        <v>4</v>
      </c>
      <c r="G1339" s="194">
        <v>25</v>
      </c>
      <c r="H1339" s="251">
        <f t="shared" si="298"/>
        <v>14.76</v>
      </c>
      <c r="I1339" s="137">
        <v>40</v>
      </c>
      <c r="J1339" s="137">
        <v>45</v>
      </c>
      <c r="K1339" s="137">
        <v>41</v>
      </c>
      <c r="L1339" s="8"/>
      <c r="M1339" s="184">
        <f t="shared" si="313"/>
        <v>14125</v>
      </c>
      <c r="N1339" s="8"/>
      <c r="O1339" s="8"/>
      <c r="P1339" s="8"/>
      <c r="T1339" s="7"/>
      <c r="U1339" s="8"/>
      <c r="V1339" s="8"/>
      <c r="W1339" s="244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</row>
    <row r="1340" spans="1:35" ht="17.25">
      <c r="A1340" s="249"/>
      <c r="B1340" s="250"/>
      <c r="C1340" s="246"/>
      <c r="D1340" s="192"/>
      <c r="E1340" s="193"/>
      <c r="F1340" s="137"/>
      <c r="G1340" s="194"/>
      <c r="H1340" s="251"/>
      <c r="I1340" s="137"/>
      <c r="J1340" s="137"/>
      <c r="K1340" s="137"/>
      <c r="L1340" s="8"/>
      <c r="M1340" s="184">
        <v>500</v>
      </c>
      <c r="N1340" s="8"/>
      <c r="O1340" s="8"/>
      <c r="P1340" s="8"/>
      <c r="T1340" s="7"/>
      <c r="U1340" s="8"/>
      <c r="V1340" s="8"/>
      <c r="W1340" s="244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</row>
    <row r="1341" spans="1:35" ht="17.25">
      <c r="A1341" s="249">
        <v>44496</v>
      </c>
      <c r="B1341" s="250">
        <v>53</v>
      </c>
      <c r="C1341" s="246"/>
      <c r="D1341" s="192">
        <v>775037529567</v>
      </c>
      <c r="E1341" s="193" t="s">
        <v>1056</v>
      </c>
      <c r="F1341" s="137" t="s">
        <v>4</v>
      </c>
      <c r="G1341" s="194">
        <v>30</v>
      </c>
      <c r="H1341" s="251">
        <f t="shared" si="298"/>
        <v>21.96</v>
      </c>
      <c r="I1341" s="137">
        <v>40</v>
      </c>
      <c r="J1341" s="137">
        <v>45</v>
      </c>
      <c r="K1341" s="137">
        <v>61</v>
      </c>
      <c r="L1341" s="8"/>
      <c r="M1341" s="184">
        <f t="shared" si="313"/>
        <v>16950</v>
      </c>
      <c r="N1341" s="8"/>
      <c r="O1341" s="8"/>
      <c r="P1341" s="8"/>
      <c r="T1341" s="7"/>
      <c r="U1341" s="8"/>
      <c r="V1341" s="8"/>
      <c r="W1341" s="244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</row>
    <row r="1342" spans="1:35" ht="17.25">
      <c r="A1342" s="249">
        <v>44496</v>
      </c>
      <c r="B1342" s="250">
        <v>54</v>
      </c>
      <c r="C1342" s="246"/>
      <c r="D1342" s="192">
        <v>775050501296</v>
      </c>
      <c r="E1342" s="193" t="s">
        <v>1057</v>
      </c>
      <c r="F1342" s="137" t="s">
        <v>8</v>
      </c>
      <c r="G1342" s="194">
        <v>21</v>
      </c>
      <c r="H1342" s="251">
        <f t="shared" si="298"/>
        <v>14.731199999999999</v>
      </c>
      <c r="I1342" s="137">
        <v>36</v>
      </c>
      <c r="J1342" s="137">
        <v>62</v>
      </c>
      <c r="K1342" s="137">
        <v>33</v>
      </c>
      <c r="L1342" s="8"/>
      <c r="M1342" s="184">
        <f t="shared" si="313"/>
        <v>11865</v>
      </c>
      <c r="N1342" s="8"/>
      <c r="O1342" s="8"/>
      <c r="P1342" s="8"/>
      <c r="T1342" s="7"/>
      <c r="U1342" s="8"/>
      <c r="V1342" s="8"/>
      <c r="W1342" s="244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</row>
    <row r="1343" spans="1:35" ht="17.25">
      <c r="A1343" s="249">
        <v>44496</v>
      </c>
      <c r="B1343" s="250">
        <v>55</v>
      </c>
      <c r="C1343" s="246" t="s">
        <v>15</v>
      </c>
      <c r="D1343" s="192">
        <v>775049646316</v>
      </c>
      <c r="E1343" s="193" t="s">
        <v>1058</v>
      </c>
      <c r="F1343" s="137" t="s">
        <v>8</v>
      </c>
      <c r="G1343" s="194">
        <v>12</v>
      </c>
      <c r="H1343" s="251">
        <f t="shared" si="298"/>
        <v>9.6967999999999996</v>
      </c>
      <c r="I1343" s="137">
        <v>34</v>
      </c>
      <c r="J1343" s="137">
        <v>46</v>
      </c>
      <c r="K1343" s="137">
        <v>31</v>
      </c>
      <c r="L1343" s="8"/>
      <c r="M1343" s="184">
        <f t="shared" ref="M1343:M1346" si="315">575*G1343</f>
        <v>6900</v>
      </c>
      <c r="N1343" s="8"/>
      <c r="O1343" s="8"/>
      <c r="P1343" s="8"/>
      <c r="T1343" s="7"/>
      <c r="U1343" s="8"/>
      <c r="V1343" s="8"/>
      <c r="W1343" s="244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</row>
    <row r="1344" spans="1:35" ht="17.25">
      <c r="A1344" s="249"/>
      <c r="B1344" s="250"/>
      <c r="C1344" s="246"/>
      <c r="D1344" s="192"/>
      <c r="E1344" s="193"/>
      <c r="F1344" s="137"/>
      <c r="G1344" s="194"/>
      <c r="H1344" s="251"/>
      <c r="I1344" s="137"/>
      <c r="J1344" s="137"/>
      <c r="K1344" s="137"/>
      <c r="L1344" s="8"/>
      <c r="M1344" s="184">
        <v>500</v>
      </c>
      <c r="N1344" s="8"/>
      <c r="O1344" s="8"/>
      <c r="P1344" s="8"/>
      <c r="T1344" s="7"/>
      <c r="U1344" s="8"/>
      <c r="V1344" s="8"/>
      <c r="W1344" s="244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</row>
    <row r="1345" spans="1:35" ht="17.25">
      <c r="A1345" s="249">
        <v>44496</v>
      </c>
      <c r="B1345" s="250">
        <v>56</v>
      </c>
      <c r="C1345" s="246"/>
      <c r="D1345" s="192">
        <v>775037548492</v>
      </c>
      <c r="E1345" s="193" t="s">
        <v>1059</v>
      </c>
      <c r="F1345" s="137" t="s">
        <v>8</v>
      </c>
      <c r="G1345" s="194">
        <v>34</v>
      </c>
      <c r="H1345" s="251">
        <f t="shared" si="298"/>
        <v>34.0032</v>
      </c>
      <c r="I1345" s="137">
        <v>46</v>
      </c>
      <c r="J1345" s="137">
        <v>44</v>
      </c>
      <c r="K1345" s="137">
        <v>84</v>
      </c>
      <c r="L1345" s="8"/>
      <c r="M1345" s="184">
        <f t="shared" si="313"/>
        <v>19210</v>
      </c>
      <c r="N1345" s="8"/>
      <c r="O1345" s="8"/>
      <c r="P1345" s="8"/>
      <c r="T1345" s="7"/>
      <c r="U1345" s="8"/>
      <c r="V1345" s="8"/>
      <c r="W1345" s="244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</row>
    <row r="1346" spans="1:35" ht="17.25">
      <c r="A1346" s="249">
        <v>44496</v>
      </c>
      <c r="B1346" s="250">
        <v>57</v>
      </c>
      <c r="C1346" s="246"/>
      <c r="D1346" s="192">
        <v>775037567605</v>
      </c>
      <c r="E1346" s="193" t="s">
        <v>1060</v>
      </c>
      <c r="F1346" s="137" t="s">
        <v>8</v>
      </c>
      <c r="G1346" s="194">
        <v>19</v>
      </c>
      <c r="H1346" s="251">
        <f t="shared" si="298"/>
        <v>11.88</v>
      </c>
      <c r="I1346" s="137">
        <v>33</v>
      </c>
      <c r="J1346" s="137">
        <v>30</v>
      </c>
      <c r="K1346" s="137">
        <v>60</v>
      </c>
      <c r="L1346" s="8"/>
      <c r="M1346" s="184">
        <f t="shared" si="315"/>
        <v>10925</v>
      </c>
      <c r="N1346" s="8"/>
      <c r="O1346" s="8"/>
      <c r="P1346" s="8"/>
      <c r="T1346" s="7"/>
      <c r="U1346" s="8"/>
      <c r="V1346" s="8"/>
      <c r="W1346" s="244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</row>
    <row r="1347" spans="1:35" ht="17.25">
      <c r="A1347" s="253"/>
      <c r="B1347" s="189"/>
      <c r="C1347" s="169"/>
      <c r="D1347" s="41"/>
      <c r="E1347" s="41"/>
      <c r="F1347" s="41"/>
      <c r="G1347" s="41"/>
      <c r="H1347" s="77"/>
      <c r="I1347" s="41"/>
      <c r="J1347" s="41"/>
      <c r="K1347" s="41"/>
      <c r="L1347" s="45"/>
      <c r="M1347" s="44">
        <f>SUM(M1283:M1346)</f>
        <v>688665</v>
      </c>
      <c r="N1347" s="45"/>
      <c r="O1347" s="45"/>
      <c r="P1347" s="45"/>
      <c r="Q1347" s="45"/>
      <c r="R1347" s="45"/>
      <c r="S1347" s="45"/>
      <c r="T1347" s="7">
        <v>688665</v>
      </c>
      <c r="U1347" s="45"/>
      <c r="V1347" s="45"/>
      <c r="W1347" s="227">
        <v>688665</v>
      </c>
      <c r="X1347" s="45"/>
      <c r="Y1347" s="45"/>
      <c r="Z1347" s="45"/>
      <c r="AA1347" s="8"/>
      <c r="AB1347" s="8"/>
      <c r="AC1347" s="8"/>
      <c r="AD1347" s="8"/>
      <c r="AE1347" s="8"/>
      <c r="AF1347" s="8"/>
      <c r="AG1347" s="8"/>
      <c r="AH1347" s="8"/>
      <c r="AI1347" s="8"/>
    </row>
    <row r="1348" spans="1:35" ht="17.25">
      <c r="A1348" s="249"/>
      <c r="B1348" s="250"/>
      <c r="C1348" s="206"/>
      <c r="D1348" s="136"/>
      <c r="E1348" s="136"/>
      <c r="F1348" s="136"/>
      <c r="G1348" s="136"/>
      <c r="H1348" s="251"/>
      <c r="I1348" s="136"/>
      <c r="J1348" s="136"/>
      <c r="K1348" s="136"/>
      <c r="L1348" s="8"/>
      <c r="M1348" s="184"/>
      <c r="N1348" s="8"/>
      <c r="O1348" s="8"/>
      <c r="P1348" s="8"/>
      <c r="T1348" s="7"/>
      <c r="U1348" s="8"/>
      <c r="V1348" s="8"/>
      <c r="W1348" s="244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</row>
    <row r="1349" spans="1:35" ht="17.25">
      <c r="A1349" s="249">
        <v>44498</v>
      </c>
      <c r="B1349" s="250">
        <v>1</v>
      </c>
      <c r="C1349" s="246"/>
      <c r="D1349" s="192">
        <v>775063145240</v>
      </c>
      <c r="E1349" s="193" t="s">
        <v>1061</v>
      </c>
      <c r="F1349" s="137" t="s">
        <v>4</v>
      </c>
      <c r="G1349" s="194">
        <v>12</v>
      </c>
      <c r="H1349" s="194">
        <f t="shared" ref="H1349:H1360" si="316">I1349*J1349*K1349/5000</f>
        <v>11.2</v>
      </c>
      <c r="I1349" s="137">
        <v>50</v>
      </c>
      <c r="J1349" s="137">
        <v>35</v>
      </c>
      <c r="K1349" s="137">
        <v>32</v>
      </c>
      <c r="L1349" s="8"/>
      <c r="M1349" s="184">
        <f t="shared" ref="M1349" si="317">575*G1349</f>
        <v>6900</v>
      </c>
      <c r="N1349" s="8"/>
      <c r="O1349" s="8"/>
      <c r="P1349" s="8"/>
      <c r="T1349" s="7"/>
      <c r="U1349" s="8"/>
      <c r="V1349" s="8"/>
      <c r="W1349" s="244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</row>
    <row r="1350" spans="1:35" ht="17.25">
      <c r="A1350" s="249">
        <v>44498</v>
      </c>
      <c r="B1350" s="250">
        <v>2</v>
      </c>
      <c r="C1350" s="246"/>
      <c r="D1350" s="192">
        <v>775060836510</v>
      </c>
      <c r="E1350" s="193" t="s">
        <v>124</v>
      </c>
      <c r="F1350" s="137" t="s">
        <v>4</v>
      </c>
      <c r="G1350" s="194">
        <v>28</v>
      </c>
      <c r="H1350" s="194">
        <f t="shared" si="316"/>
        <v>26.225999999999999</v>
      </c>
      <c r="I1350" s="137">
        <v>62</v>
      </c>
      <c r="J1350" s="137">
        <v>45</v>
      </c>
      <c r="K1350" s="137">
        <v>47</v>
      </c>
      <c r="L1350" s="8"/>
      <c r="M1350" s="184">
        <f t="shared" ref="M1350:M1353" si="318">565*G1350</f>
        <v>15820</v>
      </c>
      <c r="N1350" s="8"/>
      <c r="O1350" s="8"/>
      <c r="P1350" s="8"/>
      <c r="T1350" s="7"/>
      <c r="U1350" s="8"/>
      <c r="V1350" s="8"/>
      <c r="W1350" s="244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</row>
    <row r="1351" spans="1:35" ht="17.25">
      <c r="A1351" s="249">
        <v>44498</v>
      </c>
      <c r="B1351" s="250">
        <v>3</v>
      </c>
      <c r="C1351" s="246"/>
      <c r="D1351" s="192">
        <v>775063210844</v>
      </c>
      <c r="E1351" s="193" t="s">
        <v>1062</v>
      </c>
      <c r="F1351" s="137" t="s">
        <v>4</v>
      </c>
      <c r="G1351" s="194">
        <v>30</v>
      </c>
      <c r="H1351" s="194">
        <f t="shared" si="316"/>
        <v>26.225999999999999</v>
      </c>
      <c r="I1351" s="137">
        <v>62</v>
      </c>
      <c r="J1351" s="137">
        <v>47</v>
      </c>
      <c r="K1351" s="137">
        <v>45</v>
      </c>
      <c r="L1351" s="8"/>
      <c r="M1351" s="184">
        <f t="shared" si="318"/>
        <v>16950</v>
      </c>
      <c r="N1351" s="8"/>
      <c r="O1351" s="8"/>
      <c r="P1351" s="8"/>
      <c r="T1351" s="7"/>
      <c r="U1351" s="8"/>
      <c r="V1351" s="8"/>
      <c r="W1351" s="244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</row>
    <row r="1352" spans="1:35" ht="17.25">
      <c r="A1352" s="249">
        <v>44498</v>
      </c>
      <c r="B1352" s="250">
        <v>4</v>
      </c>
      <c r="C1352" s="246"/>
      <c r="D1352" s="192">
        <v>775063957808</v>
      </c>
      <c r="E1352" s="193" t="s">
        <v>1063</v>
      </c>
      <c r="F1352" s="137" t="s">
        <v>4</v>
      </c>
      <c r="G1352" s="194">
        <v>13</v>
      </c>
      <c r="H1352" s="194">
        <f t="shared" si="316"/>
        <v>8.64</v>
      </c>
      <c r="I1352" s="137">
        <v>40</v>
      </c>
      <c r="J1352" s="137">
        <v>36</v>
      </c>
      <c r="K1352" s="137">
        <v>30</v>
      </c>
      <c r="L1352" s="8"/>
      <c r="M1352" s="184">
        <f t="shared" ref="M1352" si="319">575*G1352</f>
        <v>7475</v>
      </c>
      <c r="N1352" s="8"/>
      <c r="O1352" s="8"/>
      <c r="P1352" s="8"/>
      <c r="T1352" s="7"/>
      <c r="U1352" s="8"/>
      <c r="V1352" s="8"/>
      <c r="W1352" s="244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</row>
    <row r="1353" spans="1:35" ht="17.25">
      <c r="A1353" s="249">
        <v>44498</v>
      </c>
      <c r="B1353" s="250">
        <v>5</v>
      </c>
      <c r="C1353" s="246"/>
      <c r="D1353" s="192">
        <v>775070362630</v>
      </c>
      <c r="E1353" s="193" t="s">
        <v>1064</v>
      </c>
      <c r="F1353" s="137" t="s">
        <v>4</v>
      </c>
      <c r="G1353" s="194">
        <v>24</v>
      </c>
      <c r="H1353" s="194">
        <f t="shared" si="316"/>
        <v>23.687999999999999</v>
      </c>
      <c r="I1353" s="137">
        <v>47</v>
      </c>
      <c r="J1353" s="137">
        <v>56</v>
      </c>
      <c r="K1353" s="137">
        <v>45</v>
      </c>
      <c r="L1353" s="8"/>
      <c r="M1353" s="184">
        <f t="shared" si="318"/>
        <v>13560</v>
      </c>
      <c r="N1353" s="8"/>
      <c r="O1353" s="8"/>
      <c r="P1353" s="8"/>
      <c r="T1353" s="7"/>
      <c r="U1353" s="8"/>
      <c r="V1353" s="8"/>
      <c r="W1353" s="244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</row>
    <row r="1354" spans="1:35" ht="17.25">
      <c r="A1354" s="249">
        <v>44498</v>
      </c>
      <c r="B1354" s="250">
        <v>6</v>
      </c>
      <c r="C1354" s="246"/>
      <c r="D1354" s="192">
        <v>775063392582</v>
      </c>
      <c r="E1354" s="193" t="s">
        <v>1065</v>
      </c>
      <c r="F1354" s="137" t="s">
        <v>4</v>
      </c>
      <c r="G1354" s="194">
        <v>7</v>
      </c>
      <c r="H1354" s="194">
        <f t="shared" si="316"/>
        <v>6.9119999999999999</v>
      </c>
      <c r="I1354" s="137">
        <v>30</v>
      </c>
      <c r="J1354" s="137">
        <v>36</v>
      </c>
      <c r="K1354" s="137">
        <v>32</v>
      </c>
      <c r="L1354" s="8"/>
      <c r="M1354" s="184">
        <f>610*G1354</f>
        <v>4270</v>
      </c>
      <c r="N1354" s="8"/>
      <c r="O1354" s="8"/>
      <c r="P1354" s="8"/>
      <c r="T1354" s="7"/>
      <c r="U1354" s="8"/>
      <c r="V1354" s="8"/>
      <c r="W1354" s="244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</row>
    <row r="1355" spans="1:35" ht="17.25">
      <c r="A1355" s="249">
        <v>44498</v>
      </c>
      <c r="B1355" s="250">
        <v>7</v>
      </c>
      <c r="C1355" s="246"/>
      <c r="D1355" s="192">
        <v>775063434755</v>
      </c>
      <c r="E1355" s="193" t="s">
        <v>1066</v>
      </c>
      <c r="F1355" s="137" t="s">
        <v>4</v>
      </c>
      <c r="G1355" s="194">
        <v>19</v>
      </c>
      <c r="H1355" s="194">
        <f t="shared" si="316"/>
        <v>13.448</v>
      </c>
      <c r="I1355" s="137">
        <v>82</v>
      </c>
      <c r="J1355" s="137">
        <v>41</v>
      </c>
      <c r="K1355" s="137">
        <v>20</v>
      </c>
      <c r="L1355" s="8"/>
      <c r="M1355" s="184">
        <f t="shared" ref="M1355:M1360" si="320">575*G1355</f>
        <v>10925</v>
      </c>
      <c r="N1355" s="8"/>
      <c r="O1355" s="8"/>
      <c r="P1355" s="8"/>
      <c r="T1355" s="7"/>
      <c r="U1355" s="8"/>
      <c r="V1355" s="8"/>
      <c r="W1355" s="244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</row>
    <row r="1356" spans="1:35" ht="17.25">
      <c r="A1356" s="249">
        <v>44498</v>
      </c>
      <c r="B1356" s="250">
        <v>8</v>
      </c>
      <c r="C1356" s="246"/>
      <c r="D1356" s="192">
        <v>775063464600</v>
      </c>
      <c r="E1356" s="193" t="s">
        <v>1067</v>
      </c>
      <c r="F1356" s="137" t="s">
        <v>4</v>
      </c>
      <c r="G1356" s="194">
        <v>23</v>
      </c>
      <c r="H1356" s="194">
        <f t="shared" si="316"/>
        <v>22.011600000000001</v>
      </c>
      <c r="I1356" s="137">
        <v>78</v>
      </c>
      <c r="J1356" s="137">
        <v>83</v>
      </c>
      <c r="K1356" s="137">
        <v>17</v>
      </c>
      <c r="L1356" s="8"/>
      <c r="M1356" s="184">
        <f t="shared" ref="M1356:M1358" si="321">565*G1356</f>
        <v>12995</v>
      </c>
      <c r="N1356" s="8"/>
      <c r="O1356" s="8"/>
      <c r="P1356" s="8"/>
      <c r="T1356" s="7"/>
      <c r="U1356" s="8"/>
      <c r="V1356" s="8"/>
      <c r="W1356" s="244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</row>
    <row r="1357" spans="1:35" ht="17.25">
      <c r="A1357" s="249">
        <v>44498</v>
      </c>
      <c r="B1357" s="250">
        <v>9</v>
      </c>
      <c r="C1357" s="246"/>
      <c r="D1357" s="192">
        <v>775063491946</v>
      </c>
      <c r="E1357" s="193" t="s">
        <v>1068</v>
      </c>
      <c r="F1357" s="137" t="s">
        <v>4</v>
      </c>
      <c r="G1357" s="194">
        <v>15</v>
      </c>
      <c r="H1357" s="194">
        <f t="shared" si="316"/>
        <v>14.535</v>
      </c>
      <c r="I1357" s="137">
        <v>45</v>
      </c>
      <c r="J1357" s="137">
        <v>85</v>
      </c>
      <c r="K1357" s="137">
        <v>19</v>
      </c>
      <c r="L1357" s="8"/>
      <c r="M1357" s="184">
        <f t="shared" si="320"/>
        <v>8625</v>
      </c>
      <c r="N1357" s="8"/>
      <c r="O1357" s="8"/>
      <c r="P1357" s="8"/>
      <c r="T1357" s="7"/>
      <c r="U1357" s="8"/>
      <c r="V1357" s="8"/>
      <c r="W1357" s="244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</row>
    <row r="1358" spans="1:35" ht="17.25">
      <c r="A1358" s="249">
        <v>44498</v>
      </c>
      <c r="B1358" s="250">
        <v>10</v>
      </c>
      <c r="C1358" s="246"/>
      <c r="D1358" s="192">
        <v>775063516531</v>
      </c>
      <c r="E1358" s="193" t="s">
        <v>1069</v>
      </c>
      <c r="F1358" s="137" t="s">
        <v>8</v>
      </c>
      <c r="G1358" s="194">
        <v>21</v>
      </c>
      <c r="H1358" s="194">
        <f t="shared" si="316"/>
        <v>12.776400000000001</v>
      </c>
      <c r="I1358" s="137">
        <v>42</v>
      </c>
      <c r="J1358" s="137">
        <v>39</v>
      </c>
      <c r="K1358" s="137">
        <v>39</v>
      </c>
      <c r="L1358" s="8"/>
      <c r="M1358" s="184">
        <f t="shared" si="321"/>
        <v>11865</v>
      </c>
      <c r="N1358" s="8"/>
      <c r="O1358" s="8"/>
      <c r="P1358" s="8"/>
      <c r="T1358" s="7"/>
      <c r="U1358" s="8"/>
      <c r="V1358" s="8"/>
      <c r="W1358" s="244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</row>
    <row r="1359" spans="1:35" ht="17.25">
      <c r="A1359" s="249">
        <v>44498</v>
      </c>
      <c r="B1359" s="250">
        <v>11</v>
      </c>
      <c r="C1359" s="246"/>
      <c r="D1359" s="192">
        <v>775063105316</v>
      </c>
      <c r="E1359" s="193" t="s">
        <v>202</v>
      </c>
      <c r="F1359" s="137" t="s">
        <v>4</v>
      </c>
      <c r="G1359" s="194">
        <v>11</v>
      </c>
      <c r="H1359" s="194">
        <f t="shared" si="316"/>
        <v>10.78</v>
      </c>
      <c r="I1359" s="137">
        <v>35</v>
      </c>
      <c r="J1359" s="137">
        <v>70</v>
      </c>
      <c r="K1359" s="137">
        <v>22</v>
      </c>
      <c r="L1359" s="8"/>
      <c r="M1359" s="184">
        <f t="shared" si="320"/>
        <v>6325</v>
      </c>
      <c r="N1359" s="8"/>
      <c r="O1359" s="8"/>
      <c r="P1359" s="8"/>
      <c r="T1359" s="7"/>
      <c r="U1359" s="8"/>
      <c r="V1359" s="8"/>
      <c r="W1359" s="244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</row>
    <row r="1360" spans="1:35" ht="17.25">
      <c r="A1360" s="249">
        <v>44498</v>
      </c>
      <c r="B1360" s="250">
        <v>12</v>
      </c>
      <c r="C1360" s="246"/>
      <c r="D1360" s="192">
        <v>775063127104</v>
      </c>
      <c r="E1360" s="193" t="s">
        <v>1070</v>
      </c>
      <c r="F1360" s="137" t="s">
        <v>4</v>
      </c>
      <c r="G1360" s="194">
        <v>15</v>
      </c>
      <c r="H1360" s="194">
        <f t="shared" si="316"/>
        <v>12.012</v>
      </c>
      <c r="I1360" s="137">
        <v>33</v>
      </c>
      <c r="J1360" s="137">
        <v>70</v>
      </c>
      <c r="K1360" s="137">
        <v>26</v>
      </c>
      <c r="L1360" s="8"/>
      <c r="M1360" s="184">
        <f t="shared" si="320"/>
        <v>8625</v>
      </c>
      <c r="N1360" s="8"/>
      <c r="O1360" s="8"/>
      <c r="P1360" s="8"/>
      <c r="T1360" s="7"/>
      <c r="U1360" s="8"/>
      <c r="V1360" s="8"/>
      <c r="W1360" s="244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</row>
    <row r="1361" spans="1:35" ht="17.25">
      <c r="A1361" s="249">
        <v>44498</v>
      </c>
      <c r="B1361" s="250">
        <v>13</v>
      </c>
      <c r="C1361" s="246"/>
      <c r="D1361" s="192">
        <v>775102225024</v>
      </c>
      <c r="E1361" s="193" t="s">
        <v>1071</v>
      </c>
      <c r="F1361" s="137" t="s">
        <v>8</v>
      </c>
      <c r="G1361" s="194">
        <v>29</v>
      </c>
      <c r="H1361" s="194"/>
      <c r="I1361" s="137"/>
      <c r="J1361" s="137"/>
      <c r="K1361" s="137"/>
      <c r="L1361" s="8"/>
      <c r="M1361" s="184">
        <f t="shared" ref="M1361:M1362" si="322">565*G1361</f>
        <v>16385</v>
      </c>
      <c r="N1361" s="8"/>
      <c r="O1361" s="8"/>
      <c r="P1361" s="8"/>
      <c r="T1361" s="7"/>
      <c r="U1361" s="8"/>
      <c r="V1361" s="8"/>
      <c r="W1361" s="244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</row>
    <row r="1362" spans="1:35" ht="17.25">
      <c r="A1362" s="249">
        <v>44498</v>
      </c>
      <c r="B1362" s="250">
        <v>14</v>
      </c>
      <c r="C1362" s="246"/>
      <c r="D1362" s="192">
        <v>775060079511</v>
      </c>
      <c r="E1362" s="193" t="s">
        <v>1072</v>
      </c>
      <c r="F1362" s="137" t="s">
        <v>4</v>
      </c>
      <c r="G1362" s="194">
        <v>24</v>
      </c>
      <c r="H1362" s="194">
        <f t="shared" ref="H1362:H1405" si="323">I1362*J1362*K1362/5000</f>
        <v>17.459199999999999</v>
      </c>
      <c r="I1362" s="137">
        <v>64</v>
      </c>
      <c r="J1362" s="137">
        <v>44</v>
      </c>
      <c r="K1362" s="137">
        <v>31</v>
      </c>
      <c r="L1362" s="8"/>
      <c r="M1362" s="184">
        <f t="shared" si="322"/>
        <v>13560</v>
      </c>
      <c r="N1362" s="8"/>
      <c r="O1362" s="8"/>
      <c r="P1362" s="8"/>
      <c r="T1362" s="7"/>
      <c r="U1362" s="8"/>
      <c r="V1362" s="8"/>
      <c r="W1362" s="244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</row>
    <row r="1363" spans="1:35" ht="17.25">
      <c r="A1363" s="249">
        <v>44498</v>
      </c>
      <c r="B1363" s="250">
        <v>15</v>
      </c>
      <c r="C1363" s="246"/>
      <c r="D1363" s="192">
        <v>775060440980</v>
      </c>
      <c r="E1363" s="193" t="s">
        <v>1073</v>
      </c>
      <c r="F1363" s="137" t="s">
        <v>8</v>
      </c>
      <c r="G1363" s="194">
        <v>8</v>
      </c>
      <c r="H1363" s="194">
        <f t="shared" si="323"/>
        <v>3.8502000000000001</v>
      </c>
      <c r="I1363" s="137">
        <v>23</v>
      </c>
      <c r="J1363" s="137">
        <v>31</v>
      </c>
      <c r="K1363" s="137">
        <v>27</v>
      </c>
      <c r="L1363" s="8"/>
      <c r="M1363" s="184">
        <f>610*G1363</f>
        <v>4880</v>
      </c>
      <c r="N1363" s="8"/>
      <c r="O1363" s="8"/>
      <c r="P1363" s="8"/>
      <c r="T1363" s="7"/>
      <c r="U1363" s="8"/>
      <c r="V1363" s="8"/>
      <c r="W1363" s="244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</row>
    <row r="1364" spans="1:35" ht="17.25">
      <c r="A1364" s="249">
        <v>44498</v>
      </c>
      <c r="B1364" s="250">
        <v>16</v>
      </c>
      <c r="C1364" s="246"/>
      <c r="D1364" s="192">
        <v>775064062350</v>
      </c>
      <c r="E1364" s="193" t="s">
        <v>1074</v>
      </c>
      <c r="F1364" s="137" t="s">
        <v>4</v>
      </c>
      <c r="G1364" s="194">
        <v>15</v>
      </c>
      <c r="H1364" s="194">
        <f t="shared" si="323"/>
        <v>13.7088</v>
      </c>
      <c r="I1364" s="137">
        <v>34</v>
      </c>
      <c r="J1364" s="137">
        <v>56</v>
      </c>
      <c r="K1364" s="137">
        <v>36</v>
      </c>
      <c r="L1364" s="8"/>
      <c r="M1364" s="184">
        <f t="shared" ref="M1364:M1369" si="324">575*G1364</f>
        <v>8625</v>
      </c>
      <c r="N1364" s="8"/>
      <c r="O1364" s="8"/>
      <c r="P1364" s="8"/>
      <c r="T1364" s="7"/>
      <c r="U1364" s="8"/>
      <c r="V1364" s="8"/>
      <c r="W1364" s="244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</row>
    <row r="1365" spans="1:35" ht="17.25">
      <c r="A1365" s="249">
        <v>44498</v>
      </c>
      <c r="B1365" s="250">
        <v>17</v>
      </c>
      <c r="C1365" s="246"/>
      <c r="D1365" s="192">
        <v>775064028722</v>
      </c>
      <c r="E1365" s="193" t="s">
        <v>1075</v>
      </c>
      <c r="F1365" s="137" t="s">
        <v>4</v>
      </c>
      <c r="G1365" s="194">
        <v>19</v>
      </c>
      <c r="H1365" s="194">
        <f t="shared" si="323"/>
        <v>18.172000000000001</v>
      </c>
      <c r="I1365" s="137">
        <v>44</v>
      </c>
      <c r="J1365" s="137">
        <v>59</v>
      </c>
      <c r="K1365" s="137">
        <v>35</v>
      </c>
      <c r="L1365" s="8"/>
      <c r="M1365" s="184">
        <f t="shared" si="324"/>
        <v>10925</v>
      </c>
      <c r="N1365" s="8"/>
      <c r="O1365" s="8"/>
      <c r="P1365" s="8"/>
      <c r="T1365" s="7"/>
      <c r="U1365" s="8"/>
      <c r="V1365" s="8"/>
      <c r="W1365" s="244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</row>
    <row r="1366" spans="1:35" ht="17.25">
      <c r="A1366" s="249">
        <v>44498</v>
      </c>
      <c r="B1366" s="250">
        <v>18</v>
      </c>
      <c r="C1366" s="246" t="s">
        <v>15</v>
      </c>
      <c r="D1366" s="192">
        <v>775074233062</v>
      </c>
      <c r="E1366" s="193" t="s">
        <v>1076</v>
      </c>
      <c r="F1366" s="137" t="s">
        <v>8</v>
      </c>
      <c r="G1366" s="194">
        <v>17</v>
      </c>
      <c r="H1366" s="194">
        <f t="shared" si="323"/>
        <v>14.473800000000001</v>
      </c>
      <c r="I1366" s="137">
        <v>33</v>
      </c>
      <c r="J1366" s="137">
        <v>51</v>
      </c>
      <c r="K1366" s="137">
        <v>43</v>
      </c>
      <c r="L1366" s="8"/>
      <c r="M1366" s="184">
        <f t="shared" si="324"/>
        <v>9775</v>
      </c>
      <c r="N1366" s="8"/>
      <c r="O1366" s="8"/>
      <c r="P1366" s="8"/>
      <c r="T1366" s="7"/>
      <c r="U1366" s="8"/>
      <c r="V1366" s="8"/>
      <c r="W1366" s="244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</row>
    <row r="1367" spans="1:35" ht="17.25">
      <c r="A1367" s="249">
        <v>44498</v>
      </c>
      <c r="B1367" s="250">
        <v>19</v>
      </c>
      <c r="C1367" s="246"/>
      <c r="D1367" s="192">
        <v>775074209002</v>
      </c>
      <c r="E1367" s="193" t="s">
        <v>1077</v>
      </c>
      <c r="F1367" s="137" t="s">
        <v>8</v>
      </c>
      <c r="G1367" s="194">
        <v>13</v>
      </c>
      <c r="H1367" s="194">
        <f t="shared" si="323"/>
        <v>10.952</v>
      </c>
      <c r="I1367" s="137">
        <v>40</v>
      </c>
      <c r="J1367" s="137">
        <v>37</v>
      </c>
      <c r="K1367" s="137">
        <v>37</v>
      </c>
      <c r="L1367" s="8"/>
      <c r="M1367" s="184">
        <f t="shared" si="324"/>
        <v>7475</v>
      </c>
      <c r="N1367" s="8"/>
      <c r="O1367" s="8"/>
      <c r="P1367" s="8"/>
      <c r="T1367" s="7"/>
      <c r="U1367" s="8"/>
      <c r="V1367" s="8"/>
      <c r="W1367" s="244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</row>
    <row r="1368" spans="1:35" ht="17.25">
      <c r="A1368" s="249">
        <v>44498</v>
      </c>
      <c r="B1368" s="250">
        <v>20</v>
      </c>
      <c r="C1368" s="246"/>
      <c r="D1368" s="192">
        <v>775069068820</v>
      </c>
      <c r="E1368" s="193" t="s">
        <v>1078</v>
      </c>
      <c r="F1368" s="137" t="s">
        <v>4</v>
      </c>
      <c r="G1368" s="194">
        <v>21</v>
      </c>
      <c r="H1368" s="194">
        <f t="shared" si="323"/>
        <v>17.936</v>
      </c>
      <c r="I1368" s="137">
        <v>40</v>
      </c>
      <c r="J1368" s="137">
        <v>59</v>
      </c>
      <c r="K1368" s="137">
        <v>38</v>
      </c>
      <c r="L1368" s="8"/>
      <c r="M1368" s="184">
        <f t="shared" ref="M1368:M1374" si="325">565*G1368</f>
        <v>11865</v>
      </c>
      <c r="N1368" s="8"/>
      <c r="O1368" s="8"/>
      <c r="P1368" s="8"/>
      <c r="T1368" s="7"/>
      <c r="U1368" s="8"/>
      <c r="V1368" s="8"/>
      <c r="W1368" s="244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</row>
    <row r="1369" spans="1:35" ht="17.25">
      <c r="A1369" s="249">
        <v>44498</v>
      </c>
      <c r="B1369" s="250">
        <v>21</v>
      </c>
      <c r="C1369" s="246"/>
      <c r="D1369" s="192">
        <v>775068029106</v>
      </c>
      <c r="E1369" s="193" t="s">
        <v>1079</v>
      </c>
      <c r="F1369" s="137" t="s">
        <v>4</v>
      </c>
      <c r="G1369" s="194">
        <v>13</v>
      </c>
      <c r="H1369" s="194">
        <f t="shared" si="323"/>
        <v>9.5004000000000008</v>
      </c>
      <c r="I1369" s="137">
        <v>39</v>
      </c>
      <c r="J1369" s="137">
        <v>58</v>
      </c>
      <c r="K1369" s="137">
        <v>21</v>
      </c>
      <c r="L1369" s="8"/>
      <c r="M1369" s="184">
        <f t="shared" si="324"/>
        <v>7475</v>
      </c>
      <c r="N1369" s="8"/>
      <c r="O1369" s="8"/>
      <c r="P1369" s="8"/>
      <c r="T1369" s="7"/>
      <c r="U1369" s="8"/>
      <c r="V1369" s="8"/>
      <c r="W1369" s="244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</row>
    <row r="1370" spans="1:35" ht="17.25">
      <c r="A1370" s="249">
        <v>44498</v>
      </c>
      <c r="B1370" s="250">
        <v>22</v>
      </c>
      <c r="C1370" s="246"/>
      <c r="D1370" s="192">
        <v>775060218397</v>
      </c>
      <c r="E1370" s="193" t="s">
        <v>1080</v>
      </c>
      <c r="F1370" s="137" t="s">
        <v>4</v>
      </c>
      <c r="G1370" s="194">
        <v>25</v>
      </c>
      <c r="H1370" s="194">
        <f t="shared" si="323"/>
        <v>24.623999999999999</v>
      </c>
      <c r="I1370" s="137">
        <v>40</v>
      </c>
      <c r="J1370" s="137">
        <v>57</v>
      </c>
      <c r="K1370" s="137">
        <v>54</v>
      </c>
      <c r="L1370" s="8"/>
      <c r="M1370" s="184">
        <f t="shared" si="325"/>
        <v>14125</v>
      </c>
      <c r="N1370" s="8"/>
      <c r="O1370" s="8"/>
      <c r="P1370" s="8"/>
      <c r="T1370" s="7"/>
      <c r="U1370" s="8"/>
      <c r="V1370" s="8"/>
      <c r="W1370" s="244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</row>
    <row r="1371" spans="1:35" ht="17.25">
      <c r="A1371" s="249">
        <v>44498</v>
      </c>
      <c r="B1371" s="250">
        <v>23</v>
      </c>
      <c r="C1371" s="246"/>
      <c r="D1371" s="192">
        <v>775068979079</v>
      </c>
      <c r="E1371" s="193" t="s">
        <v>1038</v>
      </c>
      <c r="F1371" s="137" t="s">
        <v>4</v>
      </c>
      <c r="G1371" s="194">
        <v>22</v>
      </c>
      <c r="H1371" s="194">
        <f t="shared" si="323"/>
        <v>17.992799999999999</v>
      </c>
      <c r="I1371" s="137">
        <v>34</v>
      </c>
      <c r="J1371" s="137">
        <v>49</v>
      </c>
      <c r="K1371" s="137">
        <v>54</v>
      </c>
      <c r="L1371" s="8"/>
      <c r="M1371" s="184">
        <f t="shared" si="325"/>
        <v>12430</v>
      </c>
      <c r="N1371" s="8"/>
      <c r="O1371" s="8"/>
      <c r="P1371" s="8"/>
      <c r="T1371" s="7"/>
      <c r="U1371" s="8"/>
      <c r="V1371" s="8"/>
      <c r="W1371" s="244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</row>
    <row r="1372" spans="1:35" ht="17.25">
      <c r="A1372" s="249">
        <v>44498</v>
      </c>
      <c r="B1372" s="250">
        <v>24</v>
      </c>
      <c r="C1372" s="246"/>
      <c r="D1372" s="192">
        <v>775063863443</v>
      </c>
      <c r="E1372" s="193" t="s">
        <v>1081</v>
      </c>
      <c r="F1372" s="137" t="s">
        <v>4</v>
      </c>
      <c r="G1372" s="194">
        <v>11</v>
      </c>
      <c r="H1372" s="194">
        <f t="shared" si="323"/>
        <v>10.944000000000001</v>
      </c>
      <c r="I1372" s="137">
        <v>38</v>
      </c>
      <c r="J1372" s="137">
        <v>30</v>
      </c>
      <c r="K1372" s="137">
        <v>48</v>
      </c>
      <c r="L1372" s="8"/>
      <c r="M1372" s="184">
        <f t="shared" ref="M1372" si="326">575*G1372</f>
        <v>6325</v>
      </c>
      <c r="N1372" s="8"/>
      <c r="O1372" s="8"/>
      <c r="P1372" s="8"/>
      <c r="T1372" s="7"/>
      <c r="U1372" s="8"/>
      <c r="V1372" s="8"/>
      <c r="W1372" s="244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</row>
    <row r="1373" spans="1:35" ht="17.25">
      <c r="A1373" s="249">
        <v>44498</v>
      </c>
      <c r="B1373" s="250">
        <v>25</v>
      </c>
      <c r="C1373" s="246"/>
      <c r="D1373" s="192">
        <v>775074250775</v>
      </c>
      <c r="E1373" s="193" t="s">
        <v>1082</v>
      </c>
      <c r="F1373" s="137" t="s">
        <v>4</v>
      </c>
      <c r="G1373" s="194">
        <v>22</v>
      </c>
      <c r="H1373" s="194">
        <f t="shared" si="323"/>
        <v>18.548400000000001</v>
      </c>
      <c r="I1373" s="137">
        <v>41</v>
      </c>
      <c r="J1373" s="137">
        <v>58</v>
      </c>
      <c r="K1373" s="137">
        <v>39</v>
      </c>
      <c r="L1373" s="8"/>
      <c r="M1373" s="184">
        <f t="shared" si="325"/>
        <v>12430</v>
      </c>
      <c r="N1373" s="8"/>
      <c r="O1373" s="8"/>
      <c r="P1373" s="8"/>
      <c r="T1373" s="7"/>
      <c r="U1373" s="8"/>
      <c r="V1373" s="8"/>
      <c r="W1373" s="244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</row>
    <row r="1374" spans="1:35" ht="17.25">
      <c r="A1374" s="249">
        <v>44498</v>
      </c>
      <c r="B1374" s="250">
        <v>26</v>
      </c>
      <c r="C1374" s="246"/>
      <c r="D1374" s="192">
        <v>775070269973</v>
      </c>
      <c r="E1374" s="193" t="s">
        <v>1083</v>
      </c>
      <c r="F1374" s="137" t="s">
        <v>4</v>
      </c>
      <c r="G1374" s="194">
        <v>21</v>
      </c>
      <c r="H1374" s="194">
        <f t="shared" si="323"/>
        <v>16.588000000000001</v>
      </c>
      <c r="I1374" s="137">
        <v>29</v>
      </c>
      <c r="J1374" s="137">
        <v>55</v>
      </c>
      <c r="K1374" s="137">
        <v>52</v>
      </c>
      <c r="L1374" s="8"/>
      <c r="M1374" s="184">
        <f t="shared" si="325"/>
        <v>11865</v>
      </c>
      <c r="N1374" s="8"/>
      <c r="O1374" s="8"/>
      <c r="P1374" s="8"/>
      <c r="T1374" s="7"/>
      <c r="U1374" s="8"/>
      <c r="V1374" s="8"/>
      <c r="W1374" s="244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</row>
    <row r="1375" spans="1:35" ht="17.25">
      <c r="A1375" s="249">
        <v>44498</v>
      </c>
      <c r="B1375" s="250">
        <v>27</v>
      </c>
      <c r="C1375" s="246"/>
      <c r="D1375" s="192">
        <v>775059952571</v>
      </c>
      <c r="E1375" s="193" t="s">
        <v>1084</v>
      </c>
      <c r="F1375" s="137" t="s">
        <v>8</v>
      </c>
      <c r="G1375" s="194">
        <v>14</v>
      </c>
      <c r="H1375" s="194">
        <f t="shared" si="323"/>
        <v>13.468</v>
      </c>
      <c r="I1375" s="137">
        <v>37</v>
      </c>
      <c r="J1375" s="137">
        <v>52</v>
      </c>
      <c r="K1375" s="137">
        <v>35</v>
      </c>
      <c r="L1375" s="8"/>
      <c r="M1375" s="184">
        <f t="shared" ref="M1375" si="327">575*G1375</f>
        <v>8050</v>
      </c>
      <c r="N1375" s="8"/>
      <c r="O1375" s="8"/>
      <c r="P1375" s="8"/>
      <c r="T1375" s="7"/>
      <c r="U1375" s="8"/>
      <c r="V1375" s="8"/>
      <c r="W1375" s="244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</row>
    <row r="1376" spans="1:35" ht="17.25">
      <c r="A1376" s="249">
        <v>44498</v>
      </c>
      <c r="B1376" s="250">
        <v>28</v>
      </c>
      <c r="C1376" s="246"/>
      <c r="D1376" s="192">
        <v>775061025140</v>
      </c>
      <c r="E1376" s="193" t="s">
        <v>1085</v>
      </c>
      <c r="F1376" s="137" t="s">
        <v>1086</v>
      </c>
      <c r="G1376" s="194">
        <v>10</v>
      </c>
      <c r="H1376" s="194">
        <f t="shared" si="323"/>
        <v>9.2159999999999993</v>
      </c>
      <c r="I1376" s="137">
        <v>36</v>
      </c>
      <c r="J1376" s="137">
        <v>40</v>
      </c>
      <c r="K1376" s="137">
        <v>32</v>
      </c>
      <c r="L1376" s="8"/>
      <c r="M1376" s="184">
        <v>6000</v>
      </c>
      <c r="N1376" s="8"/>
      <c r="O1376" s="8"/>
      <c r="P1376" s="8"/>
      <c r="T1376" s="7"/>
      <c r="U1376" s="8"/>
      <c r="V1376" s="8"/>
      <c r="W1376" s="244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</row>
    <row r="1377" spans="1:35" ht="17.25">
      <c r="A1377" s="249">
        <v>44498</v>
      </c>
      <c r="B1377" s="250">
        <v>29</v>
      </c>
      <c r="C1377" s="246"/>
      <c r="D1377" s="192">
        <v>775060945117</v>
      </c>
      <c r="E1377" s="193" t="s">
        <v>1087</v>
      </c>
      <c r="F1377" s="137" t="s">
        <v>35</v>
      </c>
      <c r="G1377" s="194">
        <v>21</v>
      </c>
      <c r="H1377" s="194">
        <f t="shared" si="323"/>
        <v>17.556000000000001</v>
      </c>
      <c r="I1377" s="137">
        <v>42</v>
      </c>
      <c r="J1377" s="137">
        <v>55</v>
      </c>
      <c r="K1377" s="137">
        <v>38</v>
      </c>
      <c r="L1377" s="8"/>
      <c r="M1377" s="184">
        <f>580*G1377</f>
        <v>12180</v>
      </c>
      <c r="N1377" s="8"/>
      <c r="O1377" s="8"/>
      <c r="P1377" s="8"/>
      <c r="T1377" s="7"/>
      <c r="U1377" s="8"/>
      <c r="V1377" s="8"/>
      <c r="W1377" s="244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</row>
    <row r="1378" spans="1:35" ht="17.25">
      <c r="A1378" s="249">
        <v>44498</v>
      </c>
      <c r="B1378" s="250">
        <v>30</v>
      </c>
      <c r="C1378" s="246" t="s">
        <v>15</v>
      </c>
      <c r="D1378" s="192">
        <v>775068236397</v>
      </c>
      <c r="E1378" s="193" t="s">
        <v>1088</v>
      </c>
      <c r="F1378" s="137" t="s">
        <v>4</v>
      </c>
      <c r="G1378" s="194">
        <v>16</v>
      </c>
      <c r="H1378" s="194">
        <f t="shared" si="323"/>
        <v>13.2164</v>
      </c>
      <c r="I1378" s="137">
        <v>47</v>
      </c>
      <c r="J1378" s="137">
        <v>38</v>
      </c>
      <c r="K1378" s="137">
        <v>37</v>
      </c>
      <c r="L1378" s="8"/>
      <c r="M1378" s="184">
        <f t="shared" ref="M1378:M1381" si="328">575*G1378</f>
        <v>9200</v>
      </c>
      <c r="N1378" s="8"/>
      <c r="O1378" s="8"/>
      <c r="P1378" s="8"/>
      <c r="T1378" s="7"/>
      <c r="U1378" s="8"/>
      <c r="V1378" s="8"/>
      <c r="W1378" s="244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</row>
    <row r="1379" spans="1:35" ht="17.25">
      <c r="A1379" s="249">
        <v>44498</v>
      </c>
      <c r="B1379" s="250">
        <v>31</v>
      </c>
      <c r="C1379" s="246" t="s">
        <v>15</v>
      </c>
      <c r="D1379" s="192">
        <v>775068341447</v>
      </c>
      <c r="E1379" s="193" t="s">
        <v>1089</v>
      </c>
      <c r="F1379" s="137" t="s">
        <v>4</v>
      </c>
      <c r="G1379" s="194">
        <v>18</v>
      </c>
      <c r="H1379" s="194">
        <f t="shared" si="323"/>
        <v>13.7788</v>
      </c>
      <c r="I1379" s="137">
        <v>49</v>
      </c>
      <c r="J1379" s="137">
        <v>38</v>
      </c>
      <c r="K1379" s="137">
        <v>37</v>
      </c>
      <c r="L1379" s="8"/>
      <c r="M1379" s="184">
        <f t="shared" si="328"/>
        <v>10350</v>
      </c>
      <c r="N1379" s="8"/>
      <c r="O1379" s="8"/>
      <c r="P1379" s="8"/>
      <c r="T1379" s="7"/>
      <c r="U1379" s="8"/>
      <c r="V1379" s="8"/>
      <c r="W1379" s="244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</row>
    <row r="1380" spans="1:35" ht="17.25">
      <c r="A1380" s="249"/>
      <c r="B1380" s="250"/>
      <c r="C1380" s="246"/>
      <c r="D1380" s="192"/>
      <c r="E1380" s="193"/>
      <c r="F1380" s="137"/>
      <c r="G1380" s="194"/>
      <c r="H1380" s="194"/>
      <c r="I1380" s="137"/>
      <c r="J1380" s="137"/>
      <c r="K1380" s="137"/>
      <c r="L1380" s="8"/>
      <c r="M1380" s="184">
        <v>1000</v>
      </c>
      <c r="N1380" s="8"/>
      <c r="O1380" s="8"/>
      <c r="P1380" s="8"/>
      <c r="T1380" s="7"/>
      <c r="U1380" s="8"/>
      <c r="V1380" s="8"/>
      <c r="W1380" s="244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</row>
    <row r="1381" spans="1:35" ht="17.25">
      <c r="A1381" s="249">
        <v>44498</v>
      </c>
      <c r="B1381" s="250">
        <v>32</v>
      </c>
      <c r="C1381" s="246"/>
      <c r="D1381" s="192">
        <v>775074126837</v>
      </c>
      <c r="E1381" s="193" t="s">
        <v>1090</v>
      </c>
      <c r="F1381" s="137" t="s">
        <v>8</v>
      </c>
      <c r="G1381" s="194">
        <v>20</v>
      </c>
      <c r="H1381" s="194">
        <f t="shared" si="323"/>
        <v>17.672000000000001</v>
      </c>
      <c r="I1381" s="137">
        <v>40</v>
      </c>
      <c r="J1381" s="137">
        <v>47</v>
      </c>
      <c r="K1381" s="137">
        <v>47</v>
      </c>
      <c r="L1381" s="8"/>
      <c r="M1381" s="184">
        <f t="shared" si="328"/>
        <v>11500</v>
      </c>
      <c r="N1381" s="8"/>
      <c r="O1381" s="8"/>
      <c r="P1381" s="8"/>
      <c r="T1381" s="7"/>
      <c r="U1381" s="8"/>
      <c r="V1381" s="8"/>
      <c r="W1381" s="244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</row>
    <row r="1382" spans="1:35" ht="17.25">
      <c r="A1382" s="249">
        <v>44498</v>
      </c>
      <c r="B1382" s="250">
        <v>33</v>
      </c>
      <c r="C1382" s="246"/>
      <c r="D1382" s="192">
        <v>775060631318</v>
      </c>
      <c r="E1382" s="193" t="s">
        <v>1091</v>
      </c>
      <c r="F1382" s="137" t="s">
        <v>4</v>
      </c>
      <c r="G1382" s="194">
        <v>30</v>
      </c>
      <c r="H1382" s="194">
        <f t="shared" si="323"/>
        <v>20.163</v>
      </c>
      <c r="I1382" s="137">
        <v>47</v>
      </c>
      <c r="J1382" s="137">
        <v>55</v>
      </c>
      <c r="K1382" s="137">
        <v>39</v>
      </c>
      <c r="L1382" s="8"/>
      <c r="M1382" s="184">
        <f t="shared" ref="M1382:M1390" si="329">565*G1382</f>
        <v>16950</v>
      </c>
      <c r="N1382" s="8"/>
      <c r="O1382" s="8"/>
      <c r="P1382" s="8"/>
      <c r="T1382" s="7"/>
      <c r="U1382" s="8"/>
      <c r="V1382" s="8"/>
      <c r="W1382" s="244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</row>
    <row r="1383" spans="1:35" ht="17.25">
      <c r="A1383" s="249">
        <v>44498</v>
      </c>
      <c r="B1383" s="250">
        <v>34</v>
      </c>
      <c r="C1383" s="246"/>
      <c r="D1383" s="192">
        <v>775068891684</v>
      </c>
      <c r="E1383" s="193" t="s">
        <v>1092</v>
      </c>
      <c r="F1383" s="137" t="s">
        <v>4</v>
      </c>
      <c r="G1383" s="194">
        <v>24</v>
      </c>
      <c r="H1383" s="194">
        <f t="shared" si="323"/>
        <v>14.622400000000001</v>
      </c>
      <c r="I1383" s="137">
        <v>37</v>
      </c>
      <c r="J1383" s="137">
        <v>52</v>
      </c>
      <c r="K1383" s="137">
        <v>38</v>
      </c>
      <c r="L1383" s="8"/>
      <c r="M1383" s="184">
        <f t="shared" si="329"/>
        <v>13560</v>
      </c>
      <c r="N1383" s="8"/>
      <c r="O1383" s="8"/>
      <c r="P1383" s="8"/>
      <c r="T1383" s="7"/>
      <c r="U1383" s="8"/>
      <c r="V1383" s="8"/>
      <c r="W1383" s="244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</row>
    <row r="1384" spans="1:35" ht="17.25">
      <c r="A1384" s="249">
        <v>44498</v>
      </c>
      <c r="B1384" s="250">
        <v>35</v>
      </c>
      <c r="C1384" s="246"/>
      <c r="D1384" s="192">
        <v>775070031621</v>
      </c>
      <c r="E1384" s="193" t="s">
        <v>1093</v>
      </c>
      <c r="F1384" s="137" t="s">
        <v>4</v>
      </c>
      <c r="G1384" s="194">
        <v>27</v>
      </c>
      <c r="H1384" s="194">
        <f t="shared" si="323"/>
        <v>18.408000000000001</v>
      </c>
      <c r="I1384" s="137">
        <v>40</v>
      </c>
      <c r="J1384" s="137">
        <v>59</v>
      </c>
      <c r="K1384" s="137">
        <v>39</v>
      </c>
      <c r="L1384" s="8"/>
      <c r="M1384" s="184">
        <f t="shared" si="329"/>
        <v>15255</v>
      </c>
      <c r="N1384" s="8"/>
      <c r="O1384" s="8"/>
      <c r="P1384" s="8"/>
      <c r="T1384" s="7"/>
      <c r="U1384" s="8"/>
      <c r="V1384" s="8"/>
      <c r="W1384" s="244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</row>
    <row r="1385" spans="1:35" ht="17.25">
      <c r="A1385" s="249">
        <v>44498</v>
      </c>
      <c r="B1385" s="250">
        <v>36</v>
      </c>
      <c r="C1385" s="246" t="s">
        <v>15</v>
      </c>
      <c r="D1385" s="192">
        <v>775064025610</v>
      </c>
      <c r="E1385" s="193" t="s">
        <v>1094</v>
      </c>
      <c r="F1385" s="137" t="s">
        <v>4</v>
      </c>
      <c r="G1385" s="194">
        <v>12</v>
      </c>
      <c r="H1385" s="194">
        <f t="shared" si="323"/>
        <v>11.4048</v>
      </c>
      <c r="I1385" s="137">
        <v>44</v>
      </c>
      <c r="J1385" s="137">
        <v>36</v>
      </c>
      <c r="K1385" s="137">
        <v>36</v>
      </c>
      <c r="L1385" s="8"/>
      <c r="M1385" s="184">
        <f t="shared" ref="M1385" si="330">575*G1385</f>
        <v>6900</v>
      </c>
      <c r="N1385" s="8"/>
      <c r="O1385" s="8"/>
      <c r="P1385" s="8"/>
      <c r="T1385" s="7"/>
      <c r="U1385" s="8"/>
      <c r="V1385" s="8"/>
      <c r="W1385" s="244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</row>
    <row r="1386" spans="1:35" ht="17.25">
      <c r="A1386" s="249"/>
      <c r="B1386" s="250"/>
      <c r="C1386" s="246"/>
      <c r="D1386" s="192"/>
      <c r="E1386" s="193"/>
      <c r="F1386" s="137"/>
      <c r="G1386" s="194"/>
      <c r="H1386" s="194"/>
      <c r="I1386" s="137"/>
      <c r="J1386" s="137"/>
      <c r="K1386" s="137"/>
      <c r="L1386" s="8"/>
      <c r="M1386" s="184">
        <v>500</v>
      </c>
      <c r="N1386" s="8"/>
      <c r="O1386" s="8"/>
      <c r="P1386" s="8"/>
      <c r="T1386" s="7"/>
      <c r="U1386" s="8"/>
      <c r="V1386" s="8"/>
      <c r="W1386" s="244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</row>
    <row r="1387" spans="1:35" ht="17.25">
      <c r="A1387" s="249">
        <v>44498</v>
      </c>
      <c r="B1387" s="250">
        <v>37</v>
      </c>
      <c r="C1387" s="246"/>
      <c r="D1387" s="192">
        <v>775060729571</v>
      </c>
      <c r="E1387" s="193" t="s">
        <v>1091</v>
      </c>
      <c r="F1387" s="137" t="s">
        <v>4</v>
      </c>
      <c r="G1387" s="194">
        <v>24</v>
      </c>
      <c r="H1387" s="194">
        <f t="shared" si="323"/>
        <v>12.4032</v>
      </c>
      <c r="I1387" s="137">
        <v>34</v>
      </c>
      <c r="J1387" s="137">
        <v>48</v>
      </c>
      <c r="K1387" s="137">
        <v>38</v>
      </c>
      <c r="L1387" s="8"/>
      <c r="M1387" s="184">
        <f t="shared" si="329"/>
        <v>13560</v>
      </c>
      <c r="N1387" s="8"/>
      <c r="O1387" s="8"/>
      <c r="P1387" s="8"/>
      <c r="T1387" s="7"/>
      <c r="U1387" s="8"/>
      <c r="V1387" s="8"/>
      <c r="W1387" s="244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</row>
    <row r="1388" spans="1:35" ht="17.25">
      <c r="A1388" s="249">
        <v>44498</v>
      </c>
      <c r="B1388" s="250">
        <v>38</v>
      </c>
      <c r="C1388" s="246"/>
      <c r="D1388" s="192">
        <v>775060685947</v>
      </c>
      <c r="E1388" s="193" t="s">
        <v>1091</v>
      </c>
      <c r="F1388" s="137" t="s">
        <v>4</v>
      </c>
      <c r="G1388" s="194">
        <v>26</v>
      </c>
      <c r="H1388" s="194">
        <f t="shared" si="323"/>
        <v>13.32</v>
      </c>
      <c r="I1388" s="137">
        <v>36</v>
      </c>
      <c r="J1388" s="137">
        <v>50</v>
      </c>
      <c r="K1388" s="137">
        <v>37</v>
      </c>
      <c r="L1388" s="8"/>
      <c r="M1388" s="184">
        <f t="shared" si="329"/>
        <v>14690</v>
      </c>
      <c r="N1388" s="8"/>
      <c r="O1388" s="8"/>
      <c r="P1388" s="8"/>
      <c r="T1388" s="7"/>
      <c r="U1388" s="8"/>
      <c r="V1388" s="8"/>
      <c r="W1388" s="244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</row>
    <row r="1389" spans="1:35" ht="17.25">
      <c r="A1389" s="249">
        <v>44498</v>
      </c>
      <c r="B1389" s="250">
        <v>39</v>
      </c>
      <c r="C1389" s="246"/>
      <c r="D1389" s="192">
        <v>775060778157</v>
      </c>
      <c r="E1389" s="193" t="s">
        <v>1020</v>
      </c>
      <c r="F1389" s="137" t="s">
        <v>4</v>
      </c>
      <c r="G1389" s="194">
        <v>30</v>
      </c>
      <c r="H1389" s="194">
        <f t="shared" si="323"/>
        <v>14.28</v>
      </c>
      <c r="I1389" s="137">
        <v>42</v>
      </c>
      <c r="J1389" s="137">
        <v>50</v>
      </c>
      <c r="K1389" s="137">
        <v>34</v>
      </c>
      <c r="L1389" s="8"/>
      <c r="M1389" s="184">
        <f t="shared" si="329"/>
        <v>16950</v>
      </c>
      <c r="N1389" s="8"/>
      <c r="O1389" s="8"/>
      <c r="P1389" s="8"/>
      <c r="T1389" s="7"/>
      <c r="U1389" s="8"/>
      <c r="V1389" s="8"/>
      <c r="W1389" s="244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</row>
    <row r="1390" spans="1:35" ht="17.25">
      <c r="A1390" s="249">
        <v>44498</v>
      </c>
      <c r="B1390" s="250">
        <v>40</v>
      </c>
      <c r="C1390" s="246"/>
      <c r="D1390" s="192">
        <v>775067952992</v>
      </c>
      <c r="E1390" s="193" t="s">
        <v>1095</v>
      </c>
      <c r="F1390" s="137" t="s">
        <v>8</v>
      </c>
      <c r="G1390" s="194">
        <v>21</v>
      </c>
      <c r="H1390" s="194">
        <f t="shared" si="323"/>
        <v>20.664000000000001</v>
      </c>
      <c r="I1390" s="137">
        <v>42</v>
      </c>
      <c r="J1390" s="137">
        <v>60</v>
      </c>
      <c r="K1390" s="137">
        <v>41</v>
      </c>
      <c r="L1390" s="8"/>
      <c r="M1390" s="184">
        <f t="shared" si="329"/>
        <v>11865</v>
      </c>
      <c r="N1390" s="8"/>
      <c r="O1390" s="8"/>
      <c r="P1390" s="8"/>
      <c r="T1390" s="7"/>
      <c r="U1390" s="8"/>
      <c r="V1390" s="8"/>
      <c r="W1390" s="244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</row>
    <row r="1391" spans="1:35" ht="17.25">
      <c r="A1391" s="249">
        <v>44498</v>
      </c>
      <c r="B1391" s="250">
        <v>41</v>
      </c>
      <c r="C1391" s="246"/>
      <c r="D1391" s="192">
        <v>775067884182</v>
      </c>
      <c r="E1391" s="193" t="s">
        <v>1095</v>
      </c>
      <c r="F1391" s="137" t="s">
        <v>8</v>
      </c>
      <c r="G1391" s="194">
        <v>15</v>
      </c>
      <c r="H1391" s="194">
        <f t="shared" si="323"/>
        <v>14.903600000000001</v>
      </c>
      <c r="I1391" s="137">
        <v>37</v>
      </c>
      <c r="J1391" s="137">
        <v>53</v>
      </c>
      <c r="K1391" s="137">
        <v>38</v>
      </c>
      <c r="L1391" s="8"/>
      <c r="M1391" s="184">
        <f t="shared" ref="M1391:M1392" si="331">575*G1391</f>
        <v>8625</v>
      </c>
      <c r="N1391" s="8"/>
      <c r="O1391" s="8"/>
      <c r="P1391" s="8"/>
      <c r="T1391" s="7"/>
      <c r="U1391" s="8"/>
      <c r="V1391" s="8"/>
      <c r="W1391" s="244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</row>
    <row r="1392" spans="1:35" ht="17.25">
      <c r="A1392" s="249">
        <v>44498</v>
      </c>
      <c r="B1392" s="250">
        <v>42</v>
      </c>
      <c r="C1392" s="246"/>
      <c r="D1392" s="192">
        <v>775070548583</v>
      </c>
      <c r="E1392" s="193" t="s">
        <v>1096</v>
      </c>
      <c r="F1392" s="137" t="s">
        <v>4</v>
      </c>
      <c r="G1392" s="194">
        <v>11</v>
      </c>
      <c r="H1392" s="194">
        <f t="shared" si="323"/>
        <v>10.451599999999999</v>
      </c>
      <c r="I1392" s="137">
        <v>53</v>
      </c>
      <c r="J1392" s="137">
        <v>29</v>
      </c>
      <c r="K1392" s="137">
        <v>34</v>
      </c>
      <c r="L1392" s="8"/>
      <c r="M1392" s="184">
        <f t="shared" si="331"/>
        <v>6325</v>
      </c>
      <c r="N1392" s="8"/>
      <c r="O1392" s="8"/>
      <c r="P1392" s="8"/>
      <c r="T1392" s="7"/>
      <c r="U1392" s="8"/>
      <c r="V1392" s="8"/>
      <c r="W1392" s="244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</row>
    <row r="1393" spans="1:35" ht="17.25">
      <c r="A1393" s="249">
        <v>44498</v>
      </c>
      <c r="B1393" s="250">
        <v>43</v>
      </c>
      <c r="C1393" s="246"/>
      <c r="D1393" s="192">
        <v>775074221952</v>
      </c>
      <c r="E1393" s="193" t="s">
        <v>1097</v>
      </c>
      <c r="F1393" s="137" t="s">
        <v>8</v>
      </c>
      <c r="G1393" s="194">
        <v>22</v>
      </c>
      <c r="H1393" s="194">
        <f t="shared" si="323"/>
        <v>18.5136</v>
      </c>
      <c r="I1393" s="137">
        <v>38</v>
      </c>
      <c r="J1393" s="137">
        <v>58</v>
      </c>
      <c r="K1393" s="137">
        <v>42</v>
      </c>
      <c r="L1393" s="8"/>
      <c r="M1393" s="184">
        <f t="shared" ref="M1393:M1396" si="332">565*G1393</f>
        <v>12430</v>
      </c>
      <c r="N1393" s="8"/>
      <c r="O1393" s="8"/>
      <c r="P1393" s="8"/>
      <c r="T1393" s="7"/>
      <c r="U1393" s="8"/>
      <c r="V1393" s="8"/>
      <c r="W1393" s="244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</row>
    <row r="1394" spans="1:35" ht="17.25">
      <c r="A1394" s="249">
        <v>44498</v>
      </c>
      <c r="B1394" s="250">
        <v>44</v>
      </c>
      <c r="C1394" s="246"/>
      <c r="D1394" s="192">
        <v>775070450087</v>
      </c>
      <c r="E1394" s="193" t="s">
        <v>1098</v>
      </c>
      <c r="F1394" s="137" t="s">
        <v>4</v>
      </c>
      <c r="G1394" s="194">
        <v>22</v>
      </c>
      <c r="H1394" s="194">
        <f t="shared" si="323"/>
        <v>19.000800000000002</v>
      </c>
      <c r="I1394" s="137">
        <v>39</v>
      </c>
      <c r="J1394" s="137">
        <v>58</v>
      </c>
      <c r="K1394" s="137">
        <v>42</v>
      </c>
      <c r="L1394" s="8"/>
      <c r="M1394" s="184">
        <f t="shared" si="332"/>
        <v>12430</v>
      </c>
      <c r="N1394" s="8"/>
      <c r="O1394" s="8"/>
      <c r="P1394" s="8"/>
      <c r="T1394" s="7"/>
      <c r="U1394" s="8"/>
      <c r="V1394" s="8"/>
      <c r="W1394" s="244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</row>
    <row r="1395" spans="1:35" ht="17.25">
      <c r="A1395" s="249">
        <v>44498</v>
      </c>
      <c r="B1395" s="250">
        <v>45</v>
      </c>
      <c r="C1395" s="246"/>
      <c r="D1395" s="192">
        <v>775063845180</v>
      </c>
      <c r="E1395" s="193" t="s">
        <v>1098</v>
      </c>
      <c r="F1395" s="137" t="s">
        <v>4</v>
      </c>
      <c r="G1395" s="194">
        <v>13</v>
      </c>
      <c r="H1395" s="194">
        <f t="shared" si="323"/>
        <v>4.2504</v>
      </c>
      <c r="I1395" s="137">
        <v>22</v>
      </c>
      <c r="J1395" s="137">
        <v>46</v>
      </c>
      <c r="K1395" s="137">
        <v>21</v>
      </c>
      <c r="L1395" s="8"/>
      <c r="M1395" s="184">
        <f t="shared" ref="M1395" si="333">575*G1395</f>
        <v>7475</v>
      </c>
      <c r="N1395" s="8"/>
      <c r="O1395" s="8"/>
      <c r="P1395" s="8"/>
      <c r="T1395" s="7"/>
      <c r="U1395" s="8"/>
      <c r="V1395" s="8"/>
      <c r="W1395" s="244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</row>
    <row r="1396" spans="1:35" ht="17.25">
      <c r="A1396" s="249">
        <v>44498</v>
      </c>
      <c r="B1396" s="250">
        <v>46</v>
      </c>
      <c r="C1396" s="246"/>
      <c r="D1396" s="192">
        <v>775063878663</v>
      </c>
      <c r="E1396" s="193" t="s">
        <v>1099</v>
      </c>
      <c r="F1396" s="137" t="s">
        <v>4</v>
      </c>
      <c r="G1396" s="194">
        <v>22</v>
      </c>
      <c r="H1396" s="194">
        <f t="shared" si="323"/>
        <v>19.000800000000002</v>
      </c>
      <c r="I1396" s="137">
        <v>58</v>
      </c>
      <c r="J1396" s="137">
        <v>39</v>
      </c>
      <c r="K1396" s="137">
        <v>42</v>
      </c>
      <c r="L1396" s="8"/>
      <c r="M1396" s="184">
        <f t="shared" si="332"/>
        <v>12430</v>
      </c>
      <c r="N1396" s="8"/>
      <c r="O1396" s="8"/>
      <c r="P1396" s="8"/>
      <c r="T1396" s="7"/>
      <c r="U1396" s="8"/>
      <c r="V1396" s="8"/>
      <c r="W1396" s="244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</row>
    <row r="1397" spans="1:35" ht="17.25">
      <c r="A1397" s="249">
        <v>44498</v>
      </c>
      <c r="B1397" s="250">
        <v>47</v>
      </c>
      <c r="C1397" s="246"/>
      <c r="D1397" s="192">
        <v>775064042130</v>
      </c>
      <c r="E1397" s="193" t="s">
        <v>1100</v>
      </c>
      <c r="F1397" s="137" t="s">
        <v>4</v>
      </c>
      <c r="G1397" s="194">
        <v>10</v>
      </c>
      <c r="H1397" s="194">
        <f t="shared" si="323"/>
        <v>9.9456000000000007</v>
      </c>
      <c r="I1397" s="137">
        <v>48</v>
      </c>
      <c r="J1397" s="137">
        <v>37</v>
      </c>
      <c r="K1397" s="137">
        <v>28</v>
      </c>
      <c r="L1397" s="8"/>
      <c r="M1397" s="184">
        <f>610*G1397</f>
        <v>6100</v>
      </c>
      <c r="N1397" s="8"/>
      <c r="O1397" s="8"/>
      <c r="P1397" s="8"/>
      <c r="T1397" s="7"/>
      <c r="U1397" s="8"/>
      <c r="V1397" s="8"/>
      <c r="W1397" s="244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</row>
    <row r="1398" spans="1:35" ht="17.25">
      <c r="A1398" s="249">
        <v>44498</v>
      </c>
      <c r="B1398" s="250">
        <v>48</v>
      </c>
      <c r="C1398" s="246"/>
      <c r="D1398" s="192">
        <v>775064007301</v>
      </c>
      <c r="E1398" s="193" t="s">
        <v>1100</v>
      </c>
      <c r="F1398" s="137" t="s">
        <v>4</v>
      </c>
      <c r="G1398" s="194">
        <v>19</v>
      </c>
      <c r="H1398" s="194">
        <f t="shared" si="323"/>
        <v>18.072800000000001</v>
      </c>
      <c r="I1398" s="137">
        <v>38</v>
      </c>
      <c r="J1398" s="137">
        <v>58</v>
      </c>
      <c r="K1398" s="137">
        <v>41</v>
      </c>
      <c r="L1398" s="8"/>
      <c r="M1398" s="184">
        <f t="shared" ref="M1398" si="334">575*G1398</f>
        <v>10925</v>
      </c>
      <c r="N1398" s="8"/>
      <c r="O1398" s="8"/>
      <c r="P1398" s="8"/>
      <c r="T1398" s="7"/>
      <c r="U1398" s="8"/>
      <c r="V1398" s="8"/>
      <c r="W1398" s="244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</row>
    <row r="1399" spans="1:35" ht="17.25">
      <c r="A1399" s="249">
        <v>44498</v>
      </c>
      <c r="B1399" s="250">
        <v>49</v>
      </c>
      <c r="C1399" s="246"/>
      <c r="D1399" s="192">
        <v>775063783800</v>
      </c>
      <c r="E1399" s="193" t="s">
        <v>1101</v>
      </c>
      <c r="F1399" s="137" t="s">
        <v>8</v>
      </c>
      <c r="G1399" s="194">
        <v>8</v>
      </c>
      <c r="H1399" s="194">
        <f t="shared" si="323"/>
        <v>7.6037999999999997</v>
      </c>
      <c r="I1399" s="137">
        <v>87</v>
      </c>
      <c r="J1399" s="137">
        <v>23</v>
      </c>
      <c r="K1399" s="137">
        <v>19</v>
      </c>
      <c r="L1399" s="8"/>
      <c r="M1399" s="184">
        <f>610*G1399</f>
        <v>4880</v>
      </c>
      <c r="N1399" s="8"/>
      <c r="O1399" s="8"/>
      <c r="P1399" s="8"/>
      <c r="T1399" s="7"/>
      <c r="U1399" s="8"/>
      <c r="V1399" s="8"/>
      <c r="W1399" s="244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</row>
    <row r="1400" spans="1:35" ht="17.25">
      <c r="A1400" s="249">
        <v>44498</v>
      </c>
      <c r="B1400" s="250">
        <v>50</v>
      </c>
      <c r="C1400" s="246"/>
      <c r="D1400" s="192">
        <v>775063682774</v>
      </c>
      <c r="E1400" s="193" t="s">
        <v>1102</v>
      </c>
      <c r="F1400" s="137" t="s">
        <v>4</v>
      </c>
      <c r="G1400" s="194">
        <v>24</v>
      </c>
      <c r="H1400" s="194">
        <f t="shared" si="323"/>
        <v>16.3096</v>
      </c>
      <c r="I1400" s="137">
        <v>58</v>
      </c>
      <c r="J1400" s="137">
        <v>38</v>
      </c>
      <c r="K1400" s="137">
        <v>37</v>
      </c>
      <c r="L1400" s="8"/>
      <c r="M1400" s="184">
        <f t="shared" ref="M1400:M1405" si="335">565*G1400</f>
        <v>13560</v>
      </c>
      <c r="N1400" s="8"/>
      <c r="O1400" s="8"/>
      <c r="P1400" s="8"/>
      <c r="T1400" s="7"/>
      <c r="U1400" s="8"/>
      <c r="V1400" s="8"/>
      <c r="W1400" s="244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</row>
    <row r="1401" spans="1:35" ht="17.25">
      <c r="A1401" s="249">
        <v>44498</v>
      </c>
      <c r="B1401" s="250">
        <v>51</v>
      </c>
      <c r="C1401" s="246"/>
      <c r="D1401" s="192">
        <v>775063713700</v>
      </c>
      <c r="E1401" s="193" t="s">
        <v>1102</v>
      </c>
      <c r="F1401" s="137" t="s">
        <v>4</v>
      </c>
      <c r="G1401" s="194">
        <v>23</v>
      </c>
      <c r="H1401" s="194">
        <f t="shared" si="323"/>
        <v>19.488</v>
      </c>
      <c r="I1401" s="137">
        <v>40</v>
      </c>
      <c r="J1401" s="137">
        <v>58</v>
      </c>
      <c r="K1401" s="137">
        <v>42</v>
      </c>
      <c r="L1401" s="8"/>
      <c r="M1401" s="184">
        <f t="shared" si="335"/>
        <v>12995</v>
      </c>
      <c r="N1401" s="8"/>
      <c r="O1401" s="8"/>
      <c r="P1401" s="8"/>
      <c r="T1401" s="7"/>
      <c r="U1401" s="8"/>
      <c r="V1401" s="8"/>
      <c r="W1401" s="244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</row>
    <row r="1402" spans="1:35" ht="17.25">
      <c r="A1402" s="249">
        <v>44498</v>
      </c>
      <c r="B1402" s="250">
        <v>52</v>
      </c>
      <c r="C1402" s="246"/>
      <c r="D1402" s="192">
        <v>775063739262</v>
      </c>
      <c r="E1402" s="193" t="s">
        <v>1103</v>
      </c>
      <c r="F1402" s="137" t="s">
        <v>4</v>
      </c>
      <c r="G1402" s="194">
        <v>30</v>
      </c>
      <c r="H1402" s="194">
        <f t="shared" si="323"/>
        <v>27.783000000000001</v>
      </c>
      <c r="I1402" s="137">
        <v>49</v>
      </c>
      <c r="J1402" s="137">
        <v>63</v>
      </c>
      <c r="K1402" s="137">
        <v>45</v>
      </c>
      <c r="L1402" s="8"/>
      <c r="M1402" s="184">
        <f t="shared" si="335"/>
        <v>16950</v>
      </c>
      <c r="N1402" s="8"/>
      <c r="O1402" s="8"/>
      <c r="P1402" s="8"/>
      <c r="T1402" s="7"/>
      <c r="U1402" s="8"/>
      <c r="V1402" s="8"/>
      <c r="W1402" s="244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</row>
    <row r="1403" spans="1:35" ht="17.25">
      <c r="A1403" s="249">
        <v>44498</v>
      </c>
      <c r="B1403" s="250">
        <v>53</v>
      </c>
      <c r="C1403" s="246"/>
      <c r="D1403" s="192">
        <v>775074278664</v>
      </c>
      <c r="E1403" s="193" t="s">
        <v>1104</v>
      </c>
      <c r="F1403" s="137" t="s">
        <v>4</v>
      </c>
      <c r="G1403" s="194">
        <v>25</v>
      </c>
      <c r="H1403" s="194">
        <f t="shared" si="323"/>
        <v>19.163399999999999</v>
      </c>
      <c r="I1403" s="137">
        <v>41</v>
      </c>
      <c r="J1403" s="137">
        <v>57</v>
      </c>
      <c r="K1403" s="137">
        <v>41</v>
      </c>
      <c r="L1403" s="8"/>
      <c r="M1403" s="184">
        <f t="shared" si="335"/>
        <v>14125</v>
      </c>
      <c r="N1403" s="8"/>
      <c r="O1403" s="8"/>
      <c r="P1403" s="8"/>
      <c r="T1403" s="7"/>
      <c r="U1403" s="8"/>
      <c r="V1403" s="8"/>
      <c r="W1403" s="244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</row>
    <row r="1404" spans="1:35" ht="17.25">
      <c r="A1404" s="249">
        <v>44498</v>
      </c>
      <c r="B1404" s="250">
        <v>54</v>
      </c>
      <c r="C1404" s="246"/>
      <c r="D1404" s="192">
        <v>775074270181</v>
      </c>
      <c r="E1404" s="193" t="s">
        <v>1105</v>
      </c>
      <c r="F1404" s="137" t="s">
        <v>4</v>
      </c>
      <c r="G1404" s="194">
        <v>29</v>
      </c>
      <c r="H1404" s="194">
        <f t="shared" si="323"/>
        <v>26.6112</v>
      </c>
      <c r="I1404" s="137">
        <v>44</v>
      </c>
      <c r="J1404" s="137">
        <v>63</v>
      </c>
      <c r="K1404" s="137">
        <v>48</v>
      </c>
      <c r="L1404" s="8"/>
      <c r="M1404" s="184">
        <f t="shared" si="335"/>
        <v>16385</v>
      </c>
      <c r="N1404" s="8"/>
      <c r="O1404" s="8"/>
      <c r="P1404" s="8"/>
      <c r="T1404" s="7"/>
      <c r="U1404" s="8"/>
      <c r="V1404" s="8"/>
      <c r="W1404" s="244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</row>
    <row r="1405" spans="1:35" ht="17.25">
      <c r="A1405" s="249">
        <v>44498</v>
      </c>
      <c r="B1405" s="250">
        <v>55</v>
      </c>
      <c r="C1405" s="246"/>
      <c r="D1405" s="192">
        <v>775067758470</v>
      </c>
      <c r="E1405" s="193" t="s">
        <v>1105</v>
      </c>
      <c r="F1405" s="137" t="s">
        <v>4</v>
      </c>
      <c r="G1405" s="194">
        <v>22</v>
      </c>
      <c r="H1405" s="194">
        <f t="shared" si="323"/>
        <v>18.384399999999999</v>
      </c>
      <c r="I1405" s="137">
        <v>41</v>
      </c>
      <c r="J1405" s="137">
        <v>59</v>
      </c>
      <c r="K1405" s="137">
        <v>38</v>
      </c>
      <c r="L1405" s="8"/>
      <c r="M1405" s="184">
        <f t="shared" si="335"/>
        <v>12430</v>
      </c>
      <c r="N1405" s="8"/>
      <c r="O1405" s="8"/>
      <c r="P1405" s="8"/>
      <c r="T1405" s="7"/>
      <c r="U1405" s="8"/>
      <c r="V1405" s="8"/>
      <c r="W1405" s="244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</row>
    <row r="1406" spans="1:35" ht="17.25">
      <c r="A1406" s="249">
        <v>44498</v>
      </c>
      <c r="B1406" s="250">
        <v>56</v>
      </c>
      <c r="C1406" s="246"/>
      <c r="D1406" s="192">
        <v>775092148760</v>
      </c>
      <c r="E1406" s="193" t="s">
        <v>1106</v>
      </c>
      <c r="F1406" s="137" t="s">
        <v>8</v>
      </c>
      <c r="G1406" s="194">
        <v>8</v>
      </c>
      <c r="H1406" s="194"/>
      <c r="I1406" s="137"/>
      <c r="J1406" s="137"/>
      <c r="K1406" s="137"/>
      <c r="L1406" s="8"/>
      <c r="M1406" s="184">
        <f t="shared" ref="M1406:M1407" si="336">610*G1406</f>
        <v>4880</v>
      </c>
      <c r="N1406" s="8"/>
      <c r="O1406" s="8"/>
      <c r="P1406" s="8"/>
      <c r="T1406" s="7"/>
      <c r="U1406" s="8"/>
      <c r="V1406" s="8"/>
      <c r="W1406" s="244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</row>
    <row r="1407" spans="1:35" ht="17.25">
      <c r="A1407" s="249">
        <v>44498</v>
      </c>
      <c r="B1407" s="250">
        <v>57</v>
      </c>
      <c r="C1407" s="246"/>
      <c r="D1407" s="192">
        <v>775093531876</v>
      </c>
      <c r="E1407" s="193" t="s">
        <v>1107</v>
      </c>
      <c r="F1407" s="137" t="s">
        <v>4</v>
      </c>
      <c r="G1407" s="194">
        <v>8</v>
      </c>
      <c r="H1407" s="194"/>
      <c r="I1407" s="137"/>
      <c r="J1407" s="137"/>
      <c r="K1407" s="137"/>
      <c r="L1407" s="8"/>
      <c r="M1407" s="184">
        <f t="shared" si="336"/>
        <v>4880</v>
      </c>
      <c r="N1407" s="8"/>
      <c r="O1407" s="8"/>
      <c r="P1407" s="8"/>
      <c r="T1407" s="7"/>
      <c r="U1407" s="8"/>
      <c r="V1407" s="8"/>
      <c r="W1407" s="244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</row>
    <row r="1408" spans="1:35" ht="17.25">
      <c r="A1408" s="249">
        <v>44498</v>
      </c>
      <c r="B1408" s="250">
        <v>58</v>
      </c>
      <c r="C1408" s="246"/>
      <c r="D1408" s="192">
        <v>775074238833</v>
      </c>
      <c r="E1408" s="193" t="s">
        <v>1108</v>
      </c>
      <c r="F1408" s="137" t="s">
        <v>4</v>
      </c>
      <c r="G1408" s="194">
        <v>21</v>
      </c>
      <c r="H1408" s="194">
        <f t="shared" ref="H1408:H1420" si="337">I1408*J1408*K1408/5000</f>
        <v>19.835799999999999</v>
      </c>
      <c r="I1408" s="137">
        <v>41</v>
      </c>
      <c r="J1408" s="137">
        <v>59</v>
      </c>
      <c r="K1408" s="137">
        <v>41</v>
      </c>
      <c r="L1408" s="8"/>
      <c r="M1408" s="184">
        <f t="shared" ref="M1408:M1412" si="338">565*G1408</f>
        <v>11865</v>
      </c>
      <c r="N1408" s="8"/>
      <c r="O1408" s="8"/>
      <c r="P1408" s="8"/>
      <c r="T1408" s="7"/>
      <c r="U1408" s="8"/>
      <c r="V1408" s="8"/>
      <c r="W1408" s="244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</row>
    <row r="1409" spans="1:35" ht="17.25">
      <c r="A1409" s="249">
        <v>44498</v>
      </c>
      <c r="B1409" s="250">
        <v>59</v>
      </c>
      <c r="C1409" s="246"/>
      <c r="D1409" s="192">
        <v>775063628788</v>
      </c>
      <c r="E1409" s="193" t="s">
        <v>1109</v>
      </c>
      <c r="F1409" s="137" t="s">
        <v>4</v>
      </c>
      <c r="G1409" s="194">
        <v>20</v>
      </c>
      <c r="H1409" s="194">
        <f t="shared" si="337"/>
        <v>14.76</v>
      </c>
      <c r="I1409" s="137">
        <v>36</v>
      </c>
      <c r="J1409" s="137">
        <v>50</v>
      </c>
      <c r="K1409" s="137">
        <v>41</v>
      </c>
      <c r="L1409" s="8"/>
      <c r="M1409" s="184">
        <f t="shared" ref="M1409:M1420" si="339">575*G1409</f>
        <v>11500</v>
      </c>
      <c r="N1409" s="8"/>
      <c r="O1409" s="8"/>
      <c r="P1409" s="8"/>
      <c r="T1409" s="7"/>
      <c r="U1409" s="8"/>
      <c r="V1409" s="8"/>
      <c r="W1409" s="244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</row>
    <row r="1410" spans="1:35" ht="17.25">
      <c r="A1410" s="249">
        <v>44498</v>
      </c>
      <c r="B1410" s="250">
        <v>60</v>
      </c>
      <c r="C1410" s="246"/>
      <c r="D1410" s="192">
        <v>775063760820</v>
      </c>
      <c r="E1410" s="193" t="s">
        <v>1110</v>
      </c>
      <c r="F1410" s="137" t="s">
        <v>4</v>
      </c>
      <c r="G1410" s="194">
        <v>26</v>
      </c>
      <c r="H1410" s="194">
        <f t="shared" si="337"/>
        <v>22.481200000000001</v>
      </c>
      <c r="I1410" s="137">
        <v>49</v>
      </c>
      <c r="J1410" s="137">
        <v>62</v>
      </c>
      <c r="K1410" s="137">
        <v>37</v>
      </c>
      <c r="L1410" s="8"/>
      <c r="M1410" s="184">
        <f t="shared" si="338"/>
        <v>14690</v>
      </c>
      <c r="N1410" s="8"/>
      <c r="O1410" s="8"/>
      <c r="P1410" s="8"/>
      <c r="T1410" s="7"/>
      <c r="U1410" s="8"/>
      <c r="V1410" s="8"/>
      <c r="W1410" s="244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</row>
    <row r="1411" spans="1:35" ht="17.25">
      <c r="A1411" s="249">
        <v>44498</v>
      </c>
      <c r="B1411" s="250">
        <v>61</v>
      </c>
      <c r="C1411" s="246"/>
      <c r="D1411" s="192">
        <v>775068164420</v>
      </c>
      <c r="E1411" s="193" t="s">
        <v>995</v>
      </c>
      <c r="F1411" s="137" t="s">
        <v>4</v>
      </c>
      <c r="G1411" s="194">
        <v>14</v>
      </c>
      <c r="H1411" s="194">
        <f t="shared" si="337"/>
        <v>11.648</v>
      </c>
      <c r="I1411" s="137">
        <v>52</v>
      </c>
      <c r="J1411" s="137">
        <v>40</v>
      </c>
      <c r="K1411" s="137">
        <v>28</v>
      </c>
      <c r="L1411" s="8"/>
      <c r="M1411" s="184">
        <f t="shared" si="339"/>
        <v>8050</v>
      </c>
      <c r="N1411" s="8"/>
      <c r="O1411" s="8"/>
      <c r="P1411" s="8"/>
      <c r="T1411" s="7"/>
      <c r="U1411" s="8"/>
      <c r="V1411" s="8"/>
      <c r="W1411" s="244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</row>
    <row r="1412" spans="1:35" ht="17.25">
      <c r="A1412" s="249">
        <v>44498</v>
      </c>
      <c r="B1412" s="250">
        <v>62</v>
      </c>
      <c r="C1412" s="246"/>
      <c r="D1412" s="192">
        <v>775068814193</v>
      </c>
      <c r="E1412" s="193" t="s">
        <v>1111</v>
      </c>
      <c r="F1412" s="137" t="s">
        <v>4</v>
      </c>
      <c r="G1412" s="194">
        <v>29</v>
      </c>
      <c r="H1412" s="194">
        <f t="shared" si="337"/>
        <v>14.8</v>
      </c>
      <c r="I1412" s="137">
        <v>37</v>
      </c>
      <c r="J1412" s="137">
        <v>40</v>
      </c>
      <c r="K1412" s="137">
        <v>50</v>
      </c>
      <c r="L1412" s="8"/>
      <c r="M1412" s="184">
        <f t="shared" si="338"/>
        <v>16385</v>
      </c>
      <c r="N1412" s="8"/>
      <c r="O1412" s="8"/>
      <c r="P1412" s="8"/>
      <c r="T1412" s="7"/>
      <c r="U1412" s="8"/>
      <c r="V1412" s="8"/>
      <c r="W1412" s="244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</row>
    <row r="1413" spans="1:35" ht="17.25">
      <c r="A1413" s="249">
        <v>44498</v>
      </c>
      <c r="B1413" s="250">
        <v>63</v>
      </c>
      <c r="C1413" s="246"/>
      <c r="D1413" s="192">
        <v>775068493984</v>
      </c>
      <c r="E1413" s="193" t="s">
        <v>1112</v>
      </c>
      <c r="F1413" s="137" t="s">
        <v>4</v>
      </c>
      <c r="G1413" s="194">
        <v>13</v>
      </c>
      <c r="H1413" s="194">
        <f t="shared" si="337"/>
        <v>11.9808</v>
      </c>
      <c r="I1413" s="137">
        <v>39</v>
      </c>
      <c r="J1413" s="137">
        <v>48</v>
      </c>
      <c r="K1413" s="137">
        <v>32</v>
      </c>
      <c r="L1413" s="8"/>
      <c r="M1413" s="184">
        <f t="shared" si="339"/>
        <v>7475</v>
      </c>
      <c r="N1413" s="8"/>
      <c r="O1413" s="8"/>
      <c r="P1413" s="8"/>
      <c r="T1413" s="7"/>
      <c r="U1413" s="8"/>
      <c r="V1413" s="8"/>
      <c r="W1413" s="244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</row>
    <row r="1414" spans="1:35" ht="17.25">
      <c r="A1414" s="249">
        <v>44498</v>
      </c>
      <c r="B1414" s="250">
        <v>64</v>
      </c>
      <c r="C1414" s="246"/>
      <c r="D1414" s="192">
        <v>775063608709</v>
      </c>
      <c r="E1414" s="193" t="s">
        <v>1113</v>
      </c>
      <c r="F1414" s="137" t="s">
        <v>4</v>
      </c>
      <c r="G1414" s="194">
        <v>12</v>
      </c>
      <c r="H1414" s="194">
        <f t="shared" si="337"/>
        <v>10.672000000000001</v>
      </c>
      <c r="I1414" s="137">
        <v>46</v>
      </c>
      <c r="J1414" s="137">
        <v>40</v>
      </c>
      <c r="K1414" s="137">
        <v>29</v>
      </c>
      <c r="L1414" s="8"/>
      <c r="M1414" s="184">
        <f t="shared" si="339"/>
        <v>6900</v>
      </c>
      <c r="N1414" s="8"/>
      <c r="O1414" s="8"/>
      <c r="P1414" s="8"/>
      <c r="T1414" s="7"/>
      <c r="U1414" s="8"/>
      <c r="V1414" s="8"/>
      <c r="W1414" s="244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</row>
    <row r="1415" spans="1:35" ht="17.25">
      <c r="A1415" s="249">
        <v>44498</v>
      </c>
      <c r="B1415" s="250">
        <v>65</v>
      </c>
      <c r="C1415" s="246"/>
      <c r="D1415" s="192">
        <v>775063981261</v>
      </c>
      <c r="E1415" s="193" t="s">
        <v>1114</v>
      </c>
      <c r="F1415" s="137" t="s">
        <v>4</v>
      </c>
      <c r="G1415" s="194">
        <v>15</v>
      </c>
      <c r="H1415" s="194">
        <f t="shared" si="337"/>
        <v>10.208</v>
      </c>
      <c r="I1415" s="137">
        <v>22</v>
      </c>
      <c r="J1415" s="137">
        <v>58</v>
      </c>
      <c r="K1415" s="137">
        <v>40</v>
      </c>
      <c r="L1415" s="8"/>
      <c r="M1415" s="184">
        <f t="shared" si="339"/>
        <v>8625</v>
      </c>
      <c r="N1415" s="8"/>
      <c r="O1415" s="8"/>
      <c r="P1415" s="8"/>
      <c r="T1415" s="7"/>
      <c r="U1415" s="8"/>
      <c r="V1415" s="8"/>
      <c r="W1415" s="244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</row>
    <row r="1416" spans="1:35" ht="17.25">
      <c r="A1416" s="249">
        <v>44498</v>
      </c>
      <c r="B1416" s="250">
        <v>66</v>
      </c>
      <c r="C1416" s="246"/>
      <c r="D1416" s="192">
        <v>775059715641</v>
      </c>
      <c r="E1416" s="193" t="s">
        <v>1115</v>
      </c>
      <c r="F1416" s="137" t="s">
        <v>4</v>
      </c>
      <c r="G1416" s="194">
        <v>12</v>
      </c>
      <c r="H1416" s="194">
        <f t="shared" si="337"/>
        <v>10.672000000000001</v>
      </c>
      <c r="I1416" s="137">
        <v>40</v>
      </c>
      <c r="J1416" s="137">
        <v>58</v>
      </c>
      <c r="K1416" s="137">
        <v>23</v>
      </c>
      <c r="L1416" s="8"/>
      <c r="M1416" s="184">
        <f t="shared" si="339"/>
        <v>6900</v>
      </c>
      <c r="N1416" s="8"/>
      <c r="O1416" s="8"/>
      <c r="P1416" s="8"/>
      <c r="T1416" s="7"/>
      <c r="U1416" s="8"/>
      <c r="V1416" s="8"/>
      <c r="W1416" s="244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</row>
    <row r="1417" spans="1:35" ht="17.25">
      <c r="A1417" s="249">
        <v>44498</v>
      </c>
      <c r="B1417" s="250">
        <v>67</v>
      </c>
      <c r="C1417" s="246" t="s">
        <v>15</v>
      </c>
      <c r="D1417" s="192">
        <v>775074261511</v>
      </c>
      <c r="E1417" s="193" t="s">
        <v>1116</v>
      </c>
      <c r="F1417" s="137" t="s">
        <v>8</v>
      </c>
      <c r="G1417" s="194">
        <v>10</v>
      </c>
      <c r="H1417" s="194">
        <f t="shared" si="337"/>
        <v>9.5256000000000007</v>
      </c>
      <c r="I1417" s="137">
        <v>27</v>
      </c>
      <c r="J1417" s="137">
        <v>42</v>
      </c>
      <c r="K1417" s="137">
        <v>42</v>
      </c>
      <c r="L1417" s="8"/>
      <c r="M1417" s="184">
        <f>610*G1417</f>
        <v>6100</v>
      </c>
      <c r="N1417" s="8"/>
      <c r="O1417" s="8"/>
      <c r="P1417" s="8"/>
      <c r="T1417" s="7"/>
      <c r="U1417" s="8"/>
      <c r="V1417" s="8"/>
      <c r="W1417" s="244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</row>
    <row r="1418" spans="1:35" ht="17.25">
      <c r="A1418" s="249"/>
      <c r="B1418" s="250"/>
      <c r="C1418" s="246"/>
      <c r="D1418" s="192"/>
      <c r="E1418" s="193"/>
      <c r="F1418" s="137"/>
      <c r="G1418" s="194"/>
      <c r="H1418" s="194"/>
      <c r="I1418" s="137"/>
      <c r="J1418" s="137"/>
      <c r="K1418" s="137"/>
      <c r="L1418" s="8"/>
      <c r="M1418" s="184">
        <v>500</v>
      </c>
      <c r="N1418" s="8"/>
      <c r="O1418" s="8"/>
      <c r="P1418" s="8"/>
      <c r="T1418" s="7"/>
      <c r="U1418" s="8"/>
      <c r="V1418" s="8"/>
      <c r="W1418" s="244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</row>
    <row r="1419" spans="1:35" ht="17.25">
      <c r="A1419" s="249">
        <v>44498</v>
      </c>
      <c r="B1419" s="250">
        <v>68</v>
      </c>
      <c r="C1419" s="246"/>
      <c r="D1419" s="192">
        <v>775063831253</v>
      </c>
      <c r="E1419" s="193" t="s">
        <v>1117</v>
      </c>
      <c r="F1419" s="137" t="s">
        <v>4</v>
      </c>
      <c r="G1419" s="194">
        <v>16</v>
      </c>
      <c r="H1419" s="194">
        <f t="shared" si="337"/>
        <v>9.9071999999999996</v>
      </c>
      <c r="I1419" s="137">
        <v>48</v>
      </c>
      <c r="J1419" s="137">
        <v>43</v>
      </c>
      <c r="K1419" s="137">
        <v>24</v>
      </c>
      <c r="L1419" s="8"/>
      <c r="M1419" s="184">
        <f t="shared" si="339"/>
        <v>9200</v>
      </c>
      <c r="N1419" s="8"/>
      <c r="O1419" s="8"/>
      <c r="P1419" s="8"/>
      <c r="T1419" s="7"/>
      <c r="U1419" s="8"/>
      <c r="V1419" s="8"/>
      <c r="W1419" s="244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</row>
    <row r="1420" spans="1:35" ht="17.25">
      <c r="A1420" s="249">
        <v>44498</v>
      </c>
      <c r="B1420" s="250">
        <v>69</v>
      </c>
      <c r="C1420" s="246"/>
      <c r="D1420" s="192">
        <v>775063736734</v>
      </c>
      <c r="E1420" s="193" t="s">
        <v>1118</v>
      </c>
      <c r="F1420" s="137" t="s">
        <v>8</v>
      </c>
      <c r="G1420" s="194">
        <v>16</v>
      </c>
      <c r="H1420" s="194">
        <f t="shared" si="337"/>
        <v>15.688000000000001</v>
      </c>
      <c r="I1420" s="137">
        <v>40</v>
      </c>
      <c r="J1420" s="137">
        <v>53</v>
      </c>
      <c r="K1420" s="137">
        <v>37</v>
      </c>
      <c r="L1420" s="8"/>
      <c r="M1420" s="184">
        <f t="shared" si="339"/>
        <v>9200</v>
      </c>
      <c r="N1420" s="8"/>
      <c r="O1420" s="8"/>
      <c r="P1420" s="8"/>
      <c r="T1420" s="7"/>
      <c r="U1420" s="8"/>
      <c r="V1420" s="8"/>
      <c r="W1420" s="244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</row>
    <row r="1421" spans="1:35" ht="17.25">
      <c r="A1421" s="253"/>
      <c r="B1421" s="189"/>
      <c r="C1421" s="169"/>
      <c r="D1421" s="41"/>
      <c r="E1421" s="41"/>
      <c r="F1421" s="41"/>
      <c r="G1421" s="41"/>
      <c r="H1421" s="77"/>
      <c r="I1421" s="41"/>
      <c r="J1421" s="41"/>
      <c r="K1421" s="41"/>
      <c r="L1421" s="45"/>
      <c r="M1421" s="44">
        <f>SUM(M1349:M1420)</f>
        <v>736200</v>
      </c>
      <c r="N1421" s="45"/>
      <c r="O1421" s="45"/>
      <c r="P1421" s="45"/>
      <c r="Q1421" s="45"/>
      <c r="R1421" s="45"/>
      <c r="S1421" s="45"/>
      <c r="T1421" s="7">
        <v>736200</v>
      </c>
      <c r="U1421" s="45"/>
      <c r="V1421" s="45"/>
      <c r="W1421" s="227">
        <v>736200</v>
      </c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</row>
    <row r="1422" spans="1:35" ht="17.25">
      <c r="A1422" s="249"/>
      <c r="B1422" s="250"/>
      <c r="C1422" s="206"/>
      <c r="D1422" s="136"/>
      <c r="E1422" s="136"/>
      <c r="F1422" s="136"/>
      <c r="G1422" s="136"/>
      <c r="H1422" s="251"/>
      <c r="I1422" s="136"/>
      <c r="J1422" s="136"/>
      <c r="K1422" s="136"/>
      <c r="L1422" s="8"/>
      <c r="M1422" s="184"/>
      <c r="N1422" s="8"/>
      <c r="O1422" s="8"/>
      <c r="P1422" s="8"/>
      <c r="T1422" s="7"/>
      <c r="U1422" s="8"/>
      <c r="V1422" s="8"/>
      <c r="W1422" s="244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</row>
    <row r="1423" spans="1:35" ht="17.25">
      <c r="A1423" s="249"/>
      <c r="B1423" s="250"/>
      <c r="C1423" s="206"/>
      <c r="D1423" s="136"/>
      <c r="E1423" s="136"/>
      <c r="F1423" s="136"/>
      <c r="G1423" s="136"/>
      <c r="H1423" s="251"/>
      <c r="I1423" s="136"/>
      <c r="J1423" s="136"/>
      <c r="K1423" s="136"/>
      <c r="L1423" s="8"/>
      <c r="M1423" s="184"/>
      <c r="N1423" s="8"/>
      <c r="O1423" s="8"/>
      <c r="P1423" s="8"/>
      <c r="T1423" s="7"/>
      <c r="U1423" s="8"/>
      <c r="V1423" s="8"/>
      <c r="W1423" s="244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</row>
    <row r="1424" spans="1:35" ht="17.25">
      <c r="A1424" s="249">
        <v>44498</v>
      </c>
      <c r="B1424" s="250">
        <v>1</v>
      </c>
      <c r="C1424" s="246"/>
      <c r="D1424" s="192">
        <v>775057298490</v>
      </c>
      <c r="E1424" s="193" t="s">
        <v>1119</v>
      </c>
      <c r="F1424" s="137" t="s">
        <v>4</v>
      </c>
      <c r="G1424" s="194">
        <v>16</v>
      </c>
      <c r="H1424" s="194">
        <f t="shared" ref="H1424:H1435" si="340">I1424*J1424*K1424/5000</f>
        <v>10.405200000000001</v>
      </c>
      <c r="I1424" s="137">
        <v>39</v>
      </c>
      <c r="J1424" s="137">
        <v>46</v>
      </c>
      <c r="K1424" s="137">
        <v>29</v>
      </c>
      <c r="L1424" s="8"/>
      <c r="M1424" s="184">
        <f t="shared" ref="M1424:M1428" si="341">575*G1424</f>
        <v>9200</v>
      </c>
      <c r="N1424" s="8"/>
      <c r="O1424" s="8"/>
      <c r="P1424" s="8"/>
      <c r="T1424" s="7"/>
      <c r="U1424" s="8"/>
      <c r="V1424" s="8"/>
      <c r="W1424" s="244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</row>
    <row r="1425" spans="1:35" ht="17.25">
      <c r="A1425" s="249">
        <v>44498</v>
      </c>
      <c r="B1425" s="250">
        <v>2</v>
      </c>
      <c r="C1425" s="246"/>
      <c r="D1425" s="192">
        <v>775057208459</v>
      </c>
      <c r="E1425" s="193" t="s">
        <v>1120</v>
      </c>
      <c r="F1425" s="137" t="s">
        <v>4</v>
      </c>
      <c r="G1425" s="194">
        <v>30</v>
      </c>
      <c r="H1425" s="194">
        <f t="shared" si="340"/>
        <v>18.88</v>
      </c>
      <c r="I1425" s="137">
        <v>40</v>
      </c>
      <c r="J1425" s="137">
        <v>59</v>
      </c>
      <c r="K1425" s="137">
        <v>40</v>
      </c>
      <c r="L1425" s="8"/>
      <c r="M1425" s="184">
        <f t="shared" ref="M1425:M1430" si="342">565*G1425</f>
        <v>16950</v>
      </c>
      <c r="N1425" s="8"/>
      <c r="O1425" s="8"/>
      <c r="P1425" s="8"/>
      <c r="T1425" s="7"/>
      <c r="U1425" s="8"/>
      <c r="V1425" s="8"/>
      <c r="W1425" s="244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</row>
    <row r="1426" spans="1:35" ht="17.25">
      <c r="A1426" s="249">
        <v>44498</v>
      </c>
      <c r="B1426" s="250">
        <v>3</v>
      </c>
      <c r="C1426" s="246"/>
      <c r="D1426" s="192">
        <v>775057102090</v>
      </c>
      <c r="E1426" s="193" t="s">
        <v>1121</v>
      </c>
      <c r="F1426" s="137" t="s">
        <v>4</v>
      </c>
      <c r="G1426" s="194">
        <v>12</v>
      </c>
      <c r="H1426" s="194">
        <f t="shared" si="340"/>
        <v>11.9016</v>
      </c>
      <c r="I1426" s="137">
        <v>54</v>
      </c>
      <c r="J1426" s="137">
        <v>29</v>
      </c>
      <c r="K1426" s="137">
        <v>38</v>
      </c>
      <c r="L1426" s="8"/>
      <c r="M1426" s="184">
        <f t="shared" si="341"/>
        <v>6900</v>
      </c>
      <c r="N1426" s="8"/>
      <c r="O1426" s="8"/>
      <c r="P1426" s="8"/>
      <c r="T1426" s="7"/>
      <c r="U1426" s="8"/>
      <c r="V1426" s="8"/>
      <c r="W1426" s="244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</row>
    <row r="1427" spans="1:35" ht="17.25">
      <c r="A1427" s="249">
        <v>44498</v>
      </c>
      <c r="B1427" s="250">
        <v>4</v>
      </c>
      <c r="C1427" s="246"/>
      <c r="D1427" s="192">
        <v>775069520186</v>
      </c>
      <c r="E1427" s="193" t="s">
        <v>1122</v>
      </c>
      <c r="F1427" s="137" t="s">
        <v>4</v>
      </c>
      <c r="G1427" s="194">
        <v>21</v>
      </c>
      <c r="H1427" s="194">
        <f t="shared" si="340"/>
        <v>10.0862</v>
      </c>
      <c r="I1427" s="137">
        <v>29</v>
      </c>
      <c r="J1427" s="137">
        <v>37</v>
      </c>
      <c r="K1427" s="137">
        <v>47</v>
      </c>
      <c r="L1427" s="8"/>
      <c r="M1427" s="184">
        <f t="shared" si="342"/>
        <v>11865</v>
      </c>
      <c r="N1427" s="8"/>
      <c r="O1427" s="8"/>
      <c r="P1427" s="8"/>
      <c r="T1427" s="7"/>
      <c r="U1427" s="8"/>
      <c r="V1427" s="8"/>
      <c r="W1427" s="244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</row>
    <row r="1428" spans="1:35" ht="17.25">
      <c r="A1428" s="249">
        <v>44498</v>
      </c>
      <c r="B1428" s="250">
        <v>5</v>
      </c>
      <c r="C1428" s="246"/>
      <c r="D1428" s="192">
        <v>775057616149</v>
      </c>
      <c r="E1428" s="193" t="s">
        <v>1123</v>
      </c>
      <c r="F1428" s="137" t="s">
        <v>4</v>
      </c>
      <c r="G1428" s="194">
        <v>13</v>
      </c>
      <c r="H1428" s="194">
        <f t="shared" si="340"/>
        <v>12.117599999999999</v>
      </c>
      <c r="I1428" s="137">
        <v>99</v>
      </c>
      <c r="J1428" s="137">
        <v>36</v>
      </c>
      <c r="K1428" s="137">
        <v>17</v>
      </c>
      <c r="L1428" s="8"/>
      <c r="M1428" s="184">
        <f t="shared" si="341"/>
        <v>7475</v>
      </c>
      <c r="N1428" s="8"/>
      <c r="O1428" s="8"/>
      <c r="P1428" s="8"/>
      <c r="T1428" s="7"/>
      <c r="U1428" s="8"/>
      <c r="V1428" s="8"/>
      <c r="W1428" s="244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</row>
    <row r="1429" spans="1:35" ht="17.25">
      <c r="A1429" s="249">
        <v>44498</v>
      </c>
      <c r="B1429" s="250">
        <v>6</v>
      </c>
      <c r="C1429" s="246" t="s">
        <v>352</v>
      </c>
      <c r="D1429" s="192">
        <v>775057487216</v>
      </c>
      <c r="E1429" s="193" t="s">
        <v>1124</v>
      </c>
      <c r="F1429" s="137" t="s">
        <v>4</v>
      </c>
      <c r="G1429" s="194">
        <v>21</v>
      </c>
      <c r="H1429" s="194">
        <f t="shared" si="340"/>
        <v>20.182400000000001</v>
      </c>
      <c r="I1429" s="137">
        <v>68</v>
      </c>
      <c r="J1429" s="137">
        <v>53</v>
      </c>
      <c r="K1429" s="137">
        <v>28</v>
      </c>
      <c r="L1429" s="8"/>
      <c r="M1429" s="184">
        <f t="shared" si="342"/>
        <v>11865</v>
      </c>
      <c r="N1429" s="8"/>
      <c r="O1429" s="8"/>
      <c r="P1429" s="8"/>
      <c r="T1429" s="7"/>
      <c r="U1429" s="8"/>
      <c r="V1429" s="8"/>
      <c r="W1429" s="244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</row>
    <row r="1430" spans="1:35" ht="17.25">
      <c r="A1430" s="249">
        <v>44498</v>
      </c>
      <c r="B1430" s="250">
        <v>7</v>
      </c>
      <c r="C1430" s="246" t="s">
        <v>352</v>
      </c>
      <c r="D1430" s="192">
        <v>775057387007</v>
      </c>
      <c r="E1430" s="193" t="s">
        <v>1124</v>
      </c>
      <c r="F1430" s="137" t="s">
        <v>4</v>
      </c>
      <c r="G1430" s="194">
        <v>21</v>
      </c>
      <c r="H1430" s="194">
        <f t="shared" si="340"/>
        <v>20.182400000000001</v>
      </c>
      <c r="I1430" s="137">
        <v>68</v>
      </c>
      <c r="J1430" s="137">
        <v>53</v>
      </c>
      <c r="K1430" s="137">
        <v>28</v>
      </c>
      <c r="L1430" s="8"/>
      <c r="M1430" s="184">
        <f t="shared" si="342"/>
        <v>11865</v>
      </c>
      <c r="N1430" s="8"/>
      <c r="O1430" s="8"/>
      <c r="P1430" s="8"/>
      <c r="T1430" s="7"/>
      <c r="U1430" s="8"/>
      <c r="V1430" s="8"/>
      <c r="W1430" s="244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</row>
    <row r="1431" spans="1:35" ht="17.25">
      <c r="A1431" s="249">
        <v>44498</v>
      </c>
      <c r="B1431" s="250">
        <v>8</v>
      </c>
      <c r="C1431" s="246"/>
      <c r="D1431" s="192">
        <v>775069442545</v>
      </c>
      <c r="E1431" s="193" t="s">
        <v>1125</v>
      </c>
      <c r="F1431" s="137" t="s">
        <v>4</v>
      </c>
      <c r="G1431" s="194">
        <v>15</v>
      </c>
      <c r="H1431" s="194">
        <f t="shared" si="340"/>
        <v>12.868600000000001</v>
      </c>
      <c r="I1431" s="137">
        <v>37</v>
      </c>
      <c r="J1431" s="137">
        <v>37</v>
      </c>
      <c r="K1431" s="137">
        <v>47</v>
      </c>
      <c r="L1431" s="8"/>
      <c r="M1431" s="184">
        <f t="shared" ref="M1431:M1435" si="343">575*G1431</f>
        <v>8625</v>
      </c>
      <c r="N1431" s="8"/>
      <c r="O1431" s="8"/>
      <c r="P1431" s="8"/>
      <c r="T1431" s="7"/>
      <c r="U1431" s="8"/>
      <c r="V1431" s="8"/>
      <c r="W1431" s="244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</row>
    <row r="1432" spans="1:35" ht="17.25">
      <c r="A1432" s="249">
        <v>44498</v>
      </c>
      <c r="B1432" s="250">
        <v>9</v>
      </c>
      <c r="C1432" s="246"/>
      <c r="D1432" s="192">
        <v>775069355277</v>
      </c>
      <c r="E1432" s="193" t="s">
        <v>1126</v>
      </c>
      <c r="F1432" s="137" t="s">
        <v>4</v>
      </c>
      <c r="G1432" s="194">
        <v>20</v>
      </c>
      <c r="H1432" s="194">
        <f t="shared" si="340"/>
        <v>12.7872</v>
      </c>
      <c r="I1432" s="137">
        <v>48</v>
      </c>
      <c r="J1432" s="137">
        <v>37</v>
      </c>
      <c r="K1432" s="137">
        <v>36</v>
      </c>
      <c r="L1432" s="8"/>
      <c r="M1432" s="184">
        <f t="shared" si="343"/>
        <v>11500</v>
      </c>
      <c r="N1432" s="8"/>
      <c r="O1432" s="8"/>
      <c r="P1432" s="8"/>
      <c r="T1432" s="7"/>
      <c r="U1432" s="8"/>
      <c r="V1432" s="8"/>
      <c r="W1432" s="244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</row>
    <row r="1433" spans="1:35" ht="17.25">
      <c r="A1433" s="249">
        <v>44498</v>
      </c>
      <c r="B1433" s="250">
        <v>10</v>
      </c>
      <c r="C1433" s="246"/>
      <c r="D1433" s="192">
        <v>775064097376</v>
      </c>
      <c r="E1433" s="193" t="s">
        <v>1127</v>
      </c>
      <c r="F1433" s="137" t="s">
        <v>4</v>
      </c>
      <c r="G1433" s="194">
        <v>16</v>
      </c>
      <c r="H1433" s="194">
        <f t="shared" si="340"/>
        <v>11.020799999999999</v>
      </c>
      <c r="I1433" s="137">
        <v>32</v>
      </c>
      <c r="J1433" s="137">
        <v>41</v>
      </c>
      <c r="K1433" s="137">
        <v>42</v>
      </c>
      <c r="L1433" s="8"/>
      <c r="M1433" s="184">
        <f t="shared" si="343"/>
        <v>9200</v>
      </c>
      <c r="N1433" s="8"/>
      <c r="O1433" s="8"/>
      <c r="P1433" s="8"/>
      <c r="T1433" s="7"/>
      <c r="U1433" s="8"/>
      <c r="V1433" s="8"/>
      <c r="W1433" s="244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</row>
    <row r="1434" spans="1:35" ht="17.25">
      <c r="A1434" s="249">
        <v>44498</v>
      </c>
      <c r="B1434" s="250">
        <v>11</v>
      </c>
      <c r="C1434" s="246"/>
      <c r="D1434" s="192">
        <v>775069268090</v>
      </c>
      <c r="E1434" s="193" t="s">
        <v>1128</v>
      </c>
      <c r="F1434" s="137" t="s">
        <v>4</v>
      </c>
      <c r="G1434" s="194">
        <v>24</v>
      </c>
      <c r="H1434" s="194">
        <f t="shared" si="340"/>
        <v>19.163399999999999</v>
      </c>
      <c r="I1434" s="137">
        <v>57</v>
      </c>
      <c r="J1434" s="137">
        <v>41</v>
      </c>
      <c r="K1434" s="137">
        <v>41</v>
      </c>
      <c r="L1434" s="8"/>
      <c r="M1434" s="184">
        <f t="shared" ref="M1434" si="344">565*G1434</f>
        <v>13560</v>
      </c>
      <c r="N1434" s="8"/>
      <c r="O1434" s="8"/>
      <c r="P1434" s="8"/>
      <c r="T1434" s="7"/>
      <c r="U1434" s="8"/>
      <c r="V1434" s="8"/>
      <c r="W1434" s="244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</row>
    <row r="1435" spans="1:35" ht="17.25">
      <c r="A1435" s="249">
        <v>44498</v>
      </c>
      <c r="B1435" s="250">
        <v>12</v>
      </c>
      <c r="C1435" s="246"/>
      <c r="D1435" s="192">
        <v>775069165732</v>
      </c>
      <c r="E1435" s="193" t="s">
        <v>1129</v>
      </c>
      <c r="F1435" s="137" t="s">
        <v>4</v>
      </c>
      <c r="G1435" s="194">
        <v>15</v>
      </c>
      <c r="H1435" s="194">
        <f t="shared" si="340"/>
        <v>13.316800000000001</v>
      </c>
      <c r="I1435" s="137">
        <v>28</v>
      </c>
      <c r="J1435" s="137">
        <v>58</v>
      </c>
      <c r="K1435" s="137">
        <v>41</v>
      </c>
      <c r="L1435" s="8"/>
      <c r="M1435" s="184">
        <f t="shared" si="343"/>
        <v>8625</v>
      </c>
      <c r="N1435" s="8"/>
      <c r="O1435" s="8"/>
      <c r="P1435" s="8"/>
      <c r="T1435" s="7"/>
      <c r="U1435" s="8"/>
      <c r="V1435" s="8"/>
      <c r="W1435" s="244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</row>
    <row r="1436" spans="1:35" ht="17.25">
      <c r="A1436" s="249"/>
      <c r="B1436" s="250"/>
      <c r="C1436" s="206"/>
      <c r="D1436" s="136"/>
      <c r="E1436" s="136"/>
      <c r="F1436" s="136"/>
      <c r="G1436" s="136"/>
      <c r="H1436" s="251"/>
      <c r="I1436" s="136"/>
      <c r="J1436" s="136"/>
      <c r="K1436" s="136"/>
      <c r="L1436" s="8"/>
      <c r="M1436" s="184"/>
      <c r="N1436" s="8"/>
      <c r="O1436" s="8"/>
      <c r="P1436" s="8"/>
      <c r="T1436" s="7"/>
      <c r="U1436" s="8"/>
      <c r="V1436" s="8"/>
      <c r="W1436" s="244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</row>
    <row r="1437" spans="1:35" ht="17.25">
      <c r="A1437" s="253"/>
      <c r="B1437" s="189"/>
      <c r="C1437" s="169"/>
      <c r="D1437" s="41"/>
      <c r="E1437" s="41"/>
      <c r="F1437" s="41"/>
      <c r="G1437" s="41">
        <f>SUM(G1255:G1436)</f>
        <v>3249</v>
      </c>
      <c r="H1437" s="77">
        <v>3249</v>
      </c>
      <c r="I1437" s="41"/>
      <c r="J1437" s="41"/>
      <c r="K1437" s="41"/>
      <c r="L1437" s="45"/>
      <c r="M1437" s="44">
        <f>SUM(M1424:M1436)</f>
        <v>127630</v>
      </c>
      <c r="N1437" s="45"/>
      <c r="O1437" s="45"/>
      <c r="P1437" s="45"/>
      <c r="Q1437" s="45"/>
      <c r="R1437" s="45"/>
      <c r="S1437" s="45"/>
      <c r="T1437" s="7">
        <v>127630</v>
      </c>
      <c r="U1437" s="45"/>
      <c r="V1437" s="45"/>
      <c r="W1437" s="227">
        <v>127630</v>
      </c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</row>
    <row r="1438" spans="1:35" ht="17.25">
      <c r="A1438" s="249"/>
      <c r="B1438" s="250"/>
      <c r="C1438" s="206"/>
      <c r="D1438" s="136"/>
      <c r="E1438" s="136"/>
      <c r="F1438" s="136"/>
      <c r="G1438" s="136"/>
      <c r="H1438" s="251"/>
      <c r="I1438" s="136"/>
      <c r="J1438" s="136"/>
      <c r="K1438" s="136"/>
      <c r="L1438" s="8"/>
      <c r="M1438" s="184"/>
      <c r="N1438" s="8"/>
      <c r="O1438" s="8"/>
      <c r="P1438" s="8"/>
      <c r="T1438" s="7"/>
      <c r="U1438" s="8"/>
      <c r="V1438" s="8"/>
      <c r="W1438" s="244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</row>
    <row r="1439" spans="1:35" ht="17.25">
      <c r="A1439" s="249" t="s">
        <v>1130</v>
      </c>
      <c r="B1439" s="250">
        <v>1</v>
      </c>
      <c r="C1439" s="246" t="s">
        <v>352</v>
      </c>
      <c r="D1439" s="192">
        <v>775074306131</v>
      </c>
      <c r="E1439" s="276" t="s">
        <v>1131</v>
      </c>
      <c r="F1439" s="193" t="s">
        <v>357</v>
      </c>
      <c r="G1439" s="137" t="s">
        <v>35</v>
      </c>
      <c r="H1439" s="194">
        <v>26</v>
      </c>
      <c r="I1439" s="194">
        <f t="shared" ref="I1439:I1466" si="345">J1439*K1439*L1439/5000</f>
        <v>25.793600000000001</v>
      </c>
      <c r="J1439" s="137">
        <v>56</v>
      </c>
      <c r="K1439" s="137">
        <v>49</v>
      </c>
      <c r="L1439" s="137">
        <v>47</v>
      </c>
      <c r="M1439" s="184">
        <f>580*H1439</f>
        <v>15080</v>
      </c>
      <c r="N1439" s="8"/>
      <c r="O1439" s="8"/>
      <c r="P1439" s="8"/>
      <c r="T1439" s="7"/>
      <c r="U1439" s="8"/>
      <c r="V1439" s="8"/>
      <c r="W1439" s="244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</row>
    <row r="1440" spans="1:35" ht="17.25">
      <c r="A1440" s="277" t="s">
        <v>1130</v>
      </c>
      <c r="B1440" s="278">
        <v>2</v>
      </c>
      <c r="C1440" s="279" t="s">
        <v>1132</v>
      </c>
      <c r="D1440" s="280">
        <v>775074210186</v>
      </c>
      <c r="E1440" s="281" t="s">
        <v>546</v>
      </c>
      <c r="F1440" s="282" t="s">
        <v>1133</v>
      </c>
      <c r="G1440" s="283" t="s">
        <v>2</v>
      </c>
      <c r="H1440" s="284"/>
      <c r="I1440" s="284">
        <f t="shared" si="345"/>
        <v>15.96</v>
      </c>
      <c r="J1440" s="283">
        <v>42</v>
      </c>
      <c r="K1440" s="283">
        <v>50</v>
      </c>
      <c r="L1440" s="283">
        <v>38</v>
      </c>
      <c r="M1440" s="5"/>
      <c r="N1440" s="6"/>
      <c r="O1440" s="6"/>
      <c r="P1440" s="6"/>
      <c r="Q1440" s="6"/>
      <c r="R1440" s="6"/>
      <c r="S1440" s="6"/>
      <c r="T1440" s="6"/>
      <c r="U1440" s="6"/>
      <c r="V1440" s="6"/>
      <c r="W1440" s="285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</row>
    <row r="1441" spans="1:35" ht="17.25">
      <c r="A1441" s="277" t="s">
        <v>1130</v>
      </c>
      <c r="B1441" s="278">
        <v>3</v>
      </c>
      <c r="C1441" s="279" t="s">
        <v>1132</v>
      </c>
      <c r="D1441" s="280">
        <v>775074221003</v>
      </c>
      <c r="E1441" s="281" t="s">
        <v>546</v>
      </c>
      <c r="F1441" s="282" t="s">
        <v>1134</v>
      </c>
      <c r="G1441" s="283" t="s">
        <v>2</v>
      </c>
      <c r="H1441" s="284"/>
      <c r="I1441" s="284">
        <f t="shared" si="345"/>
        <v>15.2684</v>
      </c>
      <c r="J1441" s="283">
        <v>41</v>
      </c>
      <c r="K1441" s="283">
        <v>49</v>
      </c>
      <c r="L1441" s="283">
        <v>38</v>
      </c>
      <c r="M1441" s="5"/>
      <c r="N1441" s="6"/>
      <c r="O1441" s="6"/>
      <c r="P1441" s="6"/>
      <c r="Q1441" s="6"/>
      <c r="R1441" s="6"/>
      <c r="S1441" s="6"/>
      <c r="T1441" s="6"/>
      <c r="U1441" s="6"/>
      <c r="V1441" s="6"/>
      <c r="W1441" s="285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</row>
    <row r="1442" spans="1:35" ht="17.25">
      <c r="A1442" s="277" t="s">
        <v>1130</v>
      </c>
      <c r="B1442" s="278">
        <v>4</v>
      </c>
      <c r="C1442" s="279" t="s">
        <v>1132</v>
      </c>
      <c r="D1442" s="280">
        <v>775074258971</v>
      </c>
      <c r="E1442" s="281" t="s">
        <v>546</v>
      </c>
      <c r="F1442" s="282" t="s">
        <v>1135</v>
      </c>
      <c r="G1442" s="283" t="s">
        <v>2</v>
      </c>
      <c r="H1442" s="284"/>
      <c r="I1442" s="284">
        <f t="shared" si="345"/>
        <v>15.2684</v>
      </c>
      <c r="J1442" s="283">
        <v>41</v>
      </c>
      <c r="K1442" s="283">
        <v>49</v>
      </c>
      <c r="L1442" s="283">
        <v>38</v>
      </c>
      <c r="M1442" s="5"/>
      <c r="N1442" s="6"/>
      <c r="O1442" s="6"/>
      <c r="P1442" s="6"/>
      <c r="Q1442" s="6"/>
      <c r="R1442" s="6"/>
      <c r="S1442" s="6"/>
      <c r="T1442" s="6"/>
      <c r="U1442" s="6"/>
      <c r="V1442" s="6"/>
      <c r="W1442" s="285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</row>
    <row r="1443" spans="1:35" ht="17.25">
      <c r="A1443" s="249" t="s">
        <v>1130</v>
      </c>
      <c r="B1443" s="250">
        <v>5</v>
      </c>
      <c r="C1443" s="246"/>
      <c r="D1443" s="192">
        <v>775074238888</v>
      </c>
      <c r="E1443" s="276" t="s">
        <v>546</v>
      </c>
      <c r="F1443" s="193" t="s">
        <v>1136</v>
      </c>
      <c r="G1443" s="137" t="s">
        <v>2</v>
      </c>
      <c r="H1443" s="194">
        <v>13</v>
      </c>
      <c r="I1443" s="194">
        <f t="shared" si="345"/>
        <v>11.668799999999999</v>
      </c>
      <c r="J1443" s="137">
        <v>34</v>
      </c>
      <c r="K1443" s="137">
        <v>52</v>
      </c>
      <c r="L1443" s="137">
        <v>33</v>
      </c>
      <c r="M1443" s="184">
        <f t="shared" ref="M1443" si="346">580*H1443</f>
        <v>7540</v>
      </c>
      <c r="N1443" s="8"/>
      <c r="O1443" s="8"/>
      <c r="P1443" s="8"/>
      <c r="T1443" s="7"/>
      <c r="U1443" s="8"/>
      <c r="V1443" s="8"/>
      <c r="W1443" s="244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</row>
    <row r="1444" spans="1:35" ht="17.25">
      <c r="A1444" s="249" t="s">
        <v>1130</v>
      </c>
      <c r="B1444" s="250">
        <v>6</v>
      </c>
      <c r="C1444" s="246"/>
      <c r="D1444" s="192">
        <v>775091702059</v>
      </c>
      <c r="E1444" s="276" t="s">
        <v>546</v>
      </c>
      <c r="F1444" s="193" t="s">
        <v>1137</v>
      </c>
      <c r="G1444" s="137" t="s">
        <v>4</v>
      </c>
      <c r="H1444" s="194">
        <v>25</v>
      </c>
      <c r="I1444" s="194">
        <f t="shared" si="345"/>
        <v>9.8279999999999994</v>
      </c>
      <c r="J1444" s="137">
        <v>35</v>
      </c>
      <c r="K1444" s="137">
        <v>36</v>
      </c>
      <c r="L1444" s="137">
        <v>39</v>
      </c>
      <c r="M1444" s="184">
        <f>565*H1444</f>
        <v>14125</v>
      </c>
      <c r="N1444" s="8"/>
      <c r="O1444" s="8"/>
      <c r="P1444" s="8"/>
      <c r="T1444" s="7"/>
      <c r="U1444" s="8"/>
      <c r="V1444" s="8"/>
      <c r="W1444" s="244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</row>
    <row r="1445" spans="1:35" ht="17.25">
      <c r="A1445" s="249" t="s">
        <v>1130</v>
      </c>
      <c r="B1445" s="250">
        <v>7</v>
      </c>
      <c r="C1445" s="246"/>
      <c r="D1445" s="192">
        <v>775092278788</v>
      </c>
      <c r="E1445" s="276" t="s">
        <v>546</v>
      </c>
      <c r="F1445" s="193" t="s">
        <v>1138</v>
      </c>
      <c r="G1445" s="137" t="s">
        <v>4</v>
      </c>
      <c r="H1445" s="194">
        <v>22</v>
      </c>
      <c r="I1445" s="194">
        <f t="shared" si="345"/>
        <v>10.9512</v>
      </c>
      <c r="J1445" s="137">
        <v>26</v>
      </c>
      <c r="K1445" s="137">
        <v>54</v>
      </c>
      <c r="L1445" s="137">
        <v>39</v>
      </c>
      <c r="M1445" s="184">
        <f>565*H1445</f>
        <v>12430</v>
      </c>
      <c r="N1445" s="8"/>
      <c r="O1445" s="8"/>
      <c r="P1445" s="8"/>
      <c r="T1445" s="7"/>
      <c r="U1445" s="8"/>
      <c r="V1445" s="8"/>
      <c r="W1445" s="244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</row>
    <row r="1446" spans="1:35" ht="17.25">
      <c r="A1446" s="277" t="s">
        <v>1130</v>
      </c>
      <c r="B1446" s="278">
        <v>8</v>
      </c>
      <c r="C1446" s="279" t="s">
        <v>1132</v>
      </c>
      <c r="D1446" s="280">
        <v>775074245044</v>
      </c>
      <c r="E1446" s="281" t="s">
        <v>546</v>
      </c>
      <c r="F1446" s="282" t="s">
        <v>1139</v>
      </c>
      <c r="G1446" s="283" t="s">
        <v>2</v>
      </c>
      <c r="H1446" s="284"/>
      <c r="I1446" s="284">
        <f t="shared" si="345"/>
        <v>20.810400000000001</v>
      </c>
      <c r="J1446" s="283">
        <v>58</v>
      </c>
      <c r="K1446" s="283">
        <v>39</v>
      </c>
      <c r="L1446" s="283">
        <v>46</v>
      </c>
      <c r="M1446" s="5"/>
      <c r="N1446" s="6"/>
      <c r="O1446" s="6"/>
      <c r="P1446" s="6"/>
      <c r="Q1446" s="6"/>
      <c r="R1446" s="6"/>
      <c r="S1446" s="6"/>
      <c r="T1446" s="6"/>
      <c r="U1446" s="6"/>
      <c r="V1446" s="6"/>
      <c r="W1446" s="285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</row>
    <row r="1447" spans="1:35" ht="17.25">
      <c r="A1447" s="249" t="s">
        <v>1130</v>
      </c>
      <c r="B1447" s="250">
        <v>9</v>
      </c>
      <c r="C1447" s="246"/>
      <c r="D1447" s="192">
        <v>775089820429</v>
      </c>
      <c r="E1447" s="276" t="s">
        <v>546</v>
      </c>
      <c r="F1447" s="193" t="s">
        <v>1140</v>
      </c>
      <c r="G1447" s="137" t="s">
        <v>96</v>
      </c>
      <c r="H1447" s="194">
        <v>11</v>
      </c>
      <c r="I1447" s="194">
        <f t="shared" si="345"/>
        <v>8.6489999999999991</v>
      </c>
      <c r="J1447" s="137">
        <v>45</v>
      </c>
      <c r="K1447" s="137">
        <v>31</v>
      </c>
      <c r="L1447" s="137">
        <v>31</v>
      </c>
      <c r="M1447" s="184">
        <f>590*H1447</f>
        <v>6490</v>
      </c>
      <c r="N1447" s="8"/>
      <c r="O1447" s="8"/>
      <c r="P1447" s="8"/>
      <c r="T1447" s="7"/>
      <c r="U1447" s="8"/>
      <c r="V1447" s="8"/>
      <c r="W1447" s="244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</row>
    <row r="1448" spans="1:35" ht="17.25">
      <c r="A1448" s="249" t="s">
        <v>1130</v>
      </c>
      <c r="B1448" s="250">
        <v>10</v>
      </c>
      <c r="C1448" s="246"/>
      <c r="D1448" s="192">
        <v>775074324108</v>
      </c>
      <c r="E1448" s="276" t="s">
        <v>1131</v>
      </c>
      <c r="F1448" s="193" t="s">
        <v>1141</v>
      </c>
      <c r="G1448" s="137" t="s">
        <v>1142</v>
      </c>
      <c r="H1448" s="194">
        <v>7</v>
      </c>
      <c r="I1448" s="194">
        <f t="shared" si="345"/>
        <v>5.4720000000000004</v>
      </c>
      <c r="J1448" s="137">
        <v>38</v>
      </c>
      <c r="K1448" s="137">
        <v>30</v>
      </c>
      <c r="L1448" s="137">
        <v>24</v>
      </c>
      <c r="M1448" s="184">
        <f>570*H1448</f>
        <v>3990</v>
      </c>
      <c r="N1448" s="8"/>
      <c r="O1448" s="8"/>
      <c r="P1448" s="8"/>
      <c r="T1448" s="7"/>
      <c r="U1448" s="8"/>
      <c r="V1448" s="8"/>
      <c r="W1448" s="244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</row>
    <row r="1449" spans="1:35" ht="17.25">
      <c r="A1449" s="249" t="s">
        <v>1130</v>
      </c>
      <c r="B1449" s="250">
        <v>11</v>
      </c>
      <c r="C1449" s="246"/>
      <c r="D1449" s="192">
        <v>775092366607</v>
      </c>
      <c r="E1449" s="276" t="s">
        <v>546</v>
      </c>
      <c r="F1449" s="193" t="s">
        <v>1143</v>
      </c>
      <c r="G1449" s="137" t="s">
        <v>4</v>
      </c>
      <c r="H1449" s="194">
        <v>20</v>
      </c>
      <c r="I1449" s="194">
        <f t="shared" si="345"/>
        <v>12.4488</v>
      </c>
      <c r="J1449" s="137">
        <v>39</v>
      </c>
      <c r="K1449" s="137">
        <v>57</v>
      </c>
      <c r="L1449" s="137">
        <v>28</v>
      </c>
      <c r="M1449" s="184">
        <f>575*H1449</f>
        <v>11500</v>
      </c>
      <c r="N1449" s="8"/>
      <c r="O1449" s="8"/>
      <c r="P1449" s="8"/>
      <c r="T1449" s="7"/>
      <c r="U1449" s="8"/>
      <c r="V1449" s="8"/>
      <c r="W1449" s="244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</row>
    <row r="1450" spans="1:35" ht="17.25">
      <c r="A1450" s="286" t="s">
        <v>1130</v>
      </c>
      <c r="B1450" s="287">
        <v>12</v>
      </c>
      <c r="C1450" s="288"/>
      <c r="D1450" s="289">
        <v>775104442540</v>
      </c>
      <c r="E1450" s="290" t="s">
        <v>546</v>
      </c>
      <c r="F1450" s="291" t="s">
        <v>1144</v>
      </c>
      <c r="G1450" s="292" t="s">
        <v>96</v>
      </c>
      <c r="H1450" s="293"/>
      <c r="I1450" s="293">
        <f t="shared" si="345"/>
        <v>5.9669999999999996</v>
      </c>
      <c r="J1450" s="292">
        <v>17</v>
      </c>
      <c r="K1450" s="292">
        <v>39</v>
      </c>
      <c r="L1450" s="292">
        <v>45</v>
      </c>
      <c r="M1450" s="294"/>
      <c r="N1450" s="8"/>
      <c r="O1450" s="8"/>
      <c r="P1450" s="8"/>
      <c r="T1450" s="7"/>
      <c r="U1450" s="8"/>
      <c r="V1450" s="8"/>
      <c r="W1450" s="244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</row>
    <row r="1451" spans="1:35" ht="17.25">
      <c r="A1451" s="249" t="s">
        <v>1130</v>
      </c>
      <c r="B1451" s="250">
        <v>13</v>
      </c>
      <c r="C1451" s="246"/>
      <c r="D1451" s="192">
        <v>775089683690</v>
      </c>
      <c r="E1451" s="276" t="s">
        <v>546</v>
      </c>
      <c r="F1451" s="193" t="s">
        <v>1145</v>
      </c>
      <c r="G1451" s="137" t="s">
        <v>96</v>
      </c>
      <c r="H1451" s="194">
        <v>11</v>
      </c>
      <c r="I1451" s="194">
        <f t="shared" si="345"/>
        <v>9.3312000000000008</v>
      </c>
      <c r="J1451" s="137">
        <v>36</v>
      </c>
      <c r="K1451" s="137">
        <v>36</v>
      </c>
      <c r="L1451" s="137">
        <v>36</v>
      </c>
      <c r="M1451" s="184">
        <f t="shared" ref="M1451:M1452" si="347">590*H1451</f>
        <v>6490</v>
      </c>
      <c r="N1451" s="8"/>
      <c r="O1451" s="8"/>
      <c r="P1451" s="8"/>
      <c r="T1451" s="7"/>
      <c r="U1451" s="8"/>
      <c r="V1451" s="8"/>
      <c r="W1451" s="244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</row>
    <row r="1452" spans="1:35" ht="17.25">
      <c r="A1452" s="249" t="s">
        <v>1130</v>
      </c>
      <c r="B1452" s="250">
        <v>14</v>
      </c>
      <c r="C1452" s="246"/>
      <c r="D1452" s="192">
        <v>775089668634</v>
      </c>
      <c r="E1452" s="276" t="s">
        <v>546</v>
      </c>
      <c r="F1452" s="193" t="s">
        <v>1146</v>
      </c>
      <c r="G1452" s="137" t="s">
        <v>96</v>
      </c>
      <c r="H1452" s="194">
        <v>16</v>
      </c>
      <c r="I1452" s="194">
        <f t="shared" si="345"/>
        <v>11.933999999999999</v>
      </c>
      <c r="J1452" s="137">
        <v>45</v>
      </c>
      <c r="K1452" s="137">
        <v>39</v>
      </c>
      <c r="L1452" s="137">
        <v>34</v>
      </c>
      <c r="M1452" s="184">
        <f t="shared" si="347"/>
        <v>9440</v>
      </c>
      <c r="N1452" s="8"/>
      <c r="O1452" s="8"/>
      <c r="P1452" s="8"/>
      <c r="T1452" s="7"/>
      <c r="U1452" s="8"/>
      <c r="V1452" s="8"/>
      <c r="W1452" s="244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</row>
    <row r="1453" spans="1:35" ht="17.25">
      <c r="A1453" s="249" t="s">
        <v>1130</v>
      </c>
      <c r="B1453" s="250">
        <v>15</v>
      </c>
      <c r="C1453" s="246"/>
      <c r="D1453" s="192">
        <v>775092078966</v>
      </c>
      <c r="E1453" s="276" t="s">
        <v>546</v>
      </c>
      <c r="F1453" s="193" t="s">
        <v>1147</v>
      </c>
      <c r="G1453" s="137" t="s">
        <v>8</v>
      </c>
      <c r="H1453" s="194">
        <v>23</v>
      </c>
      <c r="I1453" s="194">
        <f t="shared" si="345"/>
        <v>22.56</v>
      </c>
      <c r="J1453" s="137">
        <v>47</v>
      </c>
      <c r="K1453" s="137">
        <v>60</v>
      </c>
      <c r="L1453" s="137">
        <v>40</v>
      </c>
      <c r="M1453" s="184">
        <f>565*H1453</f>
        <v>12995</v>
      </c>
      <c r="N1453" s="8"/>
      <c r="O1453" s="8"/>
      <c r="P1453" s="8"/>
      <c r="T1453" s="7"/>
      <c r="U1453" s="8"/>
      <c r="V1453" s="8"/>
      <c r="W1453" s="244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</row>
    <row r="1454" spans="1:35" ht="17.25">
      <c r="A1454" s="249" t="s">
        <v>1130</v>
      </c>
      <c r="B1454" s="250">
        <v>16</v>
      </c>
      <c r="C1454" s="246"/>
      <c r="D1454" s="192">
        <v>775092444281</v>
      </c>
      <c r="E1454" s="276" t="s">
        <v>546</v>
      </c>
      <c r="F1454" s="193" t="s">
        <v>1148</v>
      </c>
      <c r="G1454" s="137" t="s">
        <v>4</v>
      </c>
      <c r="H1454" s="194">
        <v>16</v>
      </c>
      <c r="I1454" s="194">
        <f t="shared" si="345"/>
        <v>13.661199999999999</v>
      </c>
      <c r="J1454" s="137">
        <v>41</v>
      </c>
      <c r="K1454" s="137">
        <v>49</v>
      </c>
      <c r="L1454" s="137">
        <v>34</v>
      </c>
      <c r="M1454" s="184">
        <f>575*H1454</f>
        <v>9200</v>
      </c>
      <c r="N1454" s="8"/>
      <c r="O1454" s="8"/>
      <c r="P1454" s="8"/>
      <c r="T1454" s="7"/>
      <c r="U1454" s="8"/>
      <c r="V1454" s="8"/>
      <c r="W1454" s="244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</row>
    <row r="1455" spans="1:35" ht="17.25">
      <c r="A1455" s="277" t="s">
        <v>1130</v>
      </c>
      <c r="B1455" s="278">
        <v>17</v>
      </c>
      <c r="C1455" s="295" t="s">
        <v>284</v>
      </c>
      <c r="D1455" s="296">
        <v>775074300913</v>
      </c>
      <c r="E1455" s="297" t="s">
        <v>546</v>
      </c>
      <c r="F1455" s="298" t="s">
        <v>1149</v>
      </c>
      <c r="G1455" s="299" t="s">
        <v>2</v>
      </c>
      <c r="H1455" s="299"/>
      <c r="I1455" s="299">
        <f t="shared" si="345"/>
        <v>24.9984</v>
      </c>
      <c r="J1455" s="299">
        <v>62</v>
      </c>
      <c r="K1455" s="299">
        <v>48</v>
      </c>
      <c r="L1455" s="299">
        <v>42</v>
      </c>
      <c r="M1455" s="5"/>
      <c r="N1455" s="8"/>
      <c r="O1455" s="8"/>
      <c r="P1455" s="8"/>
      <c r="T1455" s="7"/>
      <c r="U1455" s="8"/>
      <c r="V1455" s="8"/>
      <c r="W1455" s="244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</row>
    <row r="1456" spans="1:35" ht="17.25">
      <c r="A1456" s="286" t="s">
        <v>1130</v>
      </c>
      <c r="B1456" s="287">
        <v>18</v>
      </c>
      <c r="C1456" s="288"/>
      <c r="D1456" s="289">
        <v>775104400420</v>
      </c>
      <c r="E1456" s="290" t="s">
        <v>546</v>
      </c>
      <c r="F1456" s="291" t="s">
        <v>1150</v>
      </c>
      <c r="G1456" s="292" t="s">
        <v>2</v>
      </c>
      <c r="H1456" s="293"/>
      <c r="I1456" s="293">
        <f t="shared" si="345"/>
        <v>9.7919999999999998</v>
      </c>
      <c r="J1456" s="292">
        <v>32</v>
      </c>
      <c r="K1456" s="292">
        <v>34</v>
      </c>
      <c r="L1456" s="292">
        <v>45</v>
      </c>
      <c r="M1456" s="294"/>
      <c r="N1456" s="8"/>
      <c r="O1456" s="8"/>
      <c r="P1456" s="8"/>
      <c r="T1456" s="7"/>
      <c r="U1456" s="8"/>
      <c r="V1456" s="8"/>
      <c r="W1456" s="244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</row>
    <row r="1457" spans="1:35" ht="17.25">
      <c r="A1457" s="286" t="s">
        <v>1130</v>
      </c>
      <c r="B1457" s="287">
        <v>19</v>
      </c>
      <c r="C1457" s="288"/>
      <c r="D1457" s="289">
        <v>775074273489</v>
      </c>
      <c r="E1457" s="290" t="s">
        <v>546</v>
      </c>
      <c r="F1457" s="291" t="s">
        <v>1151</v>
      </c>
      <c r="G1457" s="292" t="s">
        <v>2</v>
      </c>
      <c r="H1457" s="293"/>
      <c r="I1457" s="293">
        <f t="shared" si="345"/>
        <v>12.1296</v>
      </c>
      <c r="J1457" s="292">
        <v>42</v>
      </c>
      <c r="K1457" s="292">
        <v>38</v>
      </c>
      <c r="L1457" s="292">
        <v>38</v>
      </c>
      <c r="M1457" s="294"/>
      <c r="N1457" s="8"/>
      <c r="O1457" s="8"/>
      <c r="P1457" s="8"/>
      <c r="T1457" s="7"/>
      <c r="U1457" s="8"/>
      <c r="V1457" s="8"/>
      <c r="W1457" s="244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</row>
    <row r="1458" spans="1:35" ht="17.25">
      <c r="A1458" s="249" t="s">
        <v>1130</v>
      </c>
      <c r="B1458" s="250">
        <v>20</v>
      </c>
      <c r="C1458" s="246"/>
      <c r="D1458" s="192">
        <v>775074230659</v>
      </c>
      <c r="E1458" s="276" t="s">
        <v>546</v>
      </c>
      <c r="F1458" s="193" t="s">
        <v>1152</v>
      </c>
      <c r="G1458" s="137" t="s">
        <v>2</v>
      </c>
      <c r="H1458" s="194">
        <v>25</v>
      </c>
      <c r="I1458" s="194">
        <f t="shared" si="345"/>
        <v>24.403199999999998</v>
      </c>
      <c r="J1458" s="137">
        <v>62</v>
      </c>
      <c r="K1458" s="137">
        <v>48</v>
      </c>
      <c r="L1458" s="137">
        <v>41</v>
      </c>
      <c r="M1458" s="184">
        <f t="shared" ref="M1458" si="348">570*H1458</f>
        <v>14250</v>
      </c>
      <c r="N1458" s="8"/>
      <c r="O1458" s="8"/>
      <c r="P1458" s="8"/>
      <c r="T1458" s="7"/>
      <c r="U1458" s="8"/>
      <c r="V1458" s="8"/>
      <c r="W1458" s="244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</row>
    <row r="1459" spans="1:35" ht="17.25">
      <c r="A1459" s="249" t="s">
        <v>1130</v>
      </c>
      <c r="B1459" s="250">
        <v>21</v>
      </c>
      <c r="C1459" s="246"/>
      <c r="D1459" s="192">
        <v>775074401165</v>
      </c>
      <c r="E1459" s="276" t="s">
        <v>546</v>
      </c>
      <c r="F1459" s="193" t="s">
        <v>1153</v>
      </c>
      <c r="G1459" s="137" t="s">
        <v>2</v>
      </c>
      <c r="H1459" s="194">
        <v>16</v>
      </c>
      <c r="I1459" s="194">
        <f t="shared" si="345"/>
        <v>12</v>
      </c>
      <c r="J1459" s="137">
        <v>50</v>
      </c>
      <c r="K1459" s="137">
        <v>40</v>
      </c>
      <c r="L1459" s="137">
        <v>30</v>
      </c>
      <c r="M1459" s="184">
        <f>580*H1459</f>
        <v>9280</v>
      </c>
      <c r="N1459" s="8"/>
      <c r="O1459" s="8"/>
      <c r="P1459" s="8"/>
      <c r="T1459" s="7"/>
      <c r="U1459" s="8"/>
      <c r="V1459" s="8"/>
      <c r="W1459" s="244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</row>
    <row r="1460" spans="1:35" ht="17.25">
      <c r="A1460" s="286" t="s">
        <v>1130</v>
      </c>
      <c r="B1460" s="287">
        <v>22</v>
      </c>
      <c r="C1460" s="288"/>
      <c r="D1460" s="289">
        <v>775074438060</v>
      </c>
      <c r="E1460" s="290" t="s">
        <v>546</v>
      </c>
      <c r="F1460" s="291" t="s">
        <v>1154</v>
      </c>
      <c r="G1460" s="292" t="s">
        <v>2</v>
      </c>
      <c r="H1460" s="293"/>
      <c r="I1460" s="293">
        <f t="shared" si="345"/>
        <v>14.4</v>
      </c>
      <c r="J1460" s="292">
        <v>50</v>
      </c>
      <c r="K1460" s="292">
        <v>40</v>
      </c>
      <c r="L1460" s="292">
        <v>36</v>
      </c>
      <c r="M1460" s="294"/>
      <c r="N1460" s="8"/>
      <c r="O1460" s="8"/>
      <c r="P1460" s="8"/>
      <c r="T1460" s="7"/>
      <c r="U1460" s="8"/>
      <c r="V1460" s="8"/>
      <c r="W1460" s="244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</row>
    <row r="1461" spans="1:35" ht="17.25">
      <c r="A1461" s="286" t="s">
        <v>1130</v>
      </c>
      <c r="B1461" s="287">
        <v>23</v>
      </c>
      <c r="C1461" s="288"/>
      <c r="D1461" s="289">
        <v>775074423619</v>
      </c>
      <c r="E1461" s="290" t="s">
        <v>546</v>
      </c>
      <c r="F1461" s="291" t="s">
        <v>1155</v>
      </c>
      <c r="G1461" s="292" t="s">
        <v>2</v>
      </c>
      <c r="H1461" s="293"/>
      <c r="I1461" s="293">
        <f t="shared" si="345"/>
        <v>17.992799999999999</v>
      </c>
      <c r="J1461" s="292">
        <v>51</v>
      </c>
      <c r="K1461" s="292">
        <v>49</v>
      </c>
      <c r="L1461" s="292">
        <v>36</v>
      </c>
      <c r="M1461" s="294"/>
      <c r="N1461" s="8"/>
      <c r="O1461" s="8"/>
      <c r="P1461" s="8"/>
      <c r="T1461" s="7"/>
      <c r="U1461" s="8"/>
      <c r="V1461" s="8"/>
      <c r="W1461" s="244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</row>
    <row r="1462" spans="1:35" ht="17.25">
      <c r="A1462" s="286" t="s">
        <v>1130</v>
      </c>
      <c r="B1462" s="287">
        <v>24</v>
      </c>
      <c r="C1462" s="288"/>
      <c r="D1462" s="289">
        <v>775074429168</v>
      </c>
      <c r="E1462" s="290" t="s">
        <v>546</v>
      </c>
      <c r="F1462" s="291" t="s">
        <v>1155</v>
      </c>
      <c r="G1462" s="292" t="s">
        <v>2</v>
      </c>
      <c r="H1462" s="293"/>
      <c r="I1462" s="293">
        <f t="shared" si="345"/>
        <v>11.536199999999999</v>
      </c>
      <c r="J1462" s="292">
        <v>39</v>
      </c>
      <c r="K1462" s="292">
        <v>29</v>
      </c>
      <c r="L1462" s="292">
        <v>51</v>
      </c>
      <c r="M1462" s="294"/>
      <c r="N1462" s="8"/>
      <c r="O1462" s="8"/>
      <c r="P1462" s="8"/>
      <c r="T1462" s="7"/>
      <c r="U1462" s="8"/>
      <c r="V1462" s="8"/>
      <c r="W1462" s="244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</row>
    <row r="1463" spans="1:35" ht="17.25">
      <c r="A1463" s="286" t="s">
        <v>1130</v>
      </c>
      <c r="B1463" s="287">
        <v>25</v>
      </c>
      <c r="C1463" s="288"/>
      <c r="D1463" s="289">
        <v>775074176599</v>
      </c>
      <c r="E1463" s="290" t="s">
        <v>546</v>
      </c>
      <c r="F1463" s="291" t="s">
        <v>1156</v>
      </c>
      <c r="G1463" s="292" t="s">
        <v>2</v>
      </c>
      <c r="H1463" s="293"/>
      <c r="I1463" s="293">
        <f t="shared" si="345"/>
        <v>12.8064</v>
      </c>
      <c r="J1463" s="292">
        <v>23</v>
      </c>
      <c r="K1463" s="292">
        <v>58</v>
      </c>
      <c r="L1463" s="292">
        <v>48</v>
      </c>
      <c r="M1463" s="294"/>
      <c r="N1463" s="8"/>
      <c r="O1463" s="8"/>
      <c r="P1463" s="8"/>
      <c r="T1463" s="7"/>
      <c r="U1463" s="8"/>
      <c r="V1463" s="8"/>
      <c r="W1463" s="244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</row>
    <row r="1464" spans="1:35" ht="17.25">
      <c r="A1464" s="249" t="s">
        <v>1130</v>
      </c>
      <c r="B1464" s="250">
        <v>26</v>
      </c>
      <c r="C1464" s="246"/>
      <c r="D1464" s="192">
        <v>775074293951</v>
      </c>
      <c r="E1464" s="276" t="s">
        <v>546</v>
      </c>
      <c r="F1464" s="193" t="s">
        <v>1157</v>
      </c>
      <c r="G1464" s="137" t="s">
        <v>2</v>
      </c>
      <c r="H1464" s="194">
        <v>15</v>
      </c>
      <c r="I1464" s="194">
        <f t="shared" si="345"/>
        <v>11.352</v>
      </c>
      <c r="J1464" s="137">
        <v>60</v>
      </c>
      <c r="K1464" s="137">
        <v>22</v>
      </c>
      <c r="L1464" s="137">
        <v>43</v>
      </c>
      <c r="M1464" s="184">
        <f t="shared" ref="M1464" si="349">590*H1464</f>
        <v>8850</v>
      </c>
      <c r="N1464" s="8"/>
      <c r="O1464" s="8"/>
      <c r="P1464" s="8"/>
      <c r="T1464" s="7"/>
      <c r="U1464" s="8"/>
      <c r="V1464" s="8"/>
      <c r="W1464" s="244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</row>
    <row r="1465" spans="1:35" ht="17.25">
      <c r="A1465" s="286" t="s">
        <v>1130</v>
      </c>
      <c r="B1465" s="287">
        <v>27</v>
      </c>
      <c r="C1465" s="288"/>
      <c r="D1465" s="289">
        <v>775074186041</v>
      </c>
      <c r="E1465" s="290" t="s">
        <v>546</v>
      </c>
      <c r="F1465" s="291" t="s">
        <v>1158</v>
      </c>
      <c r="G1465" s="292" t="s">
        <v>2</v>
      </c>
      <c r="H1465" s="293"/>
      <c r="I1465" s="293">
        <f t="shared" si="345"/>
        <v>6.8112000000000004</v>
      </c>
      <c r="J1465" s="292">
        <v>33</v>
      </c>
      <c r="K1465" s="292">
        <v>43</v>
      </c>
      <c r="L1465" s="292">
        <v>24</v>
      </c>
      <c r="M1465" s="294"/>
      <c r="N1465" s="8"/>
      <c r="O1465" s="8"/>
      <c r="P1465" s="8"/>
      <c r="T1465" s="7"/>
      <c r="U1465" s="8"/>
      <c r="V1465" s="8"/>
      <c r="W1465" s="244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</row>
    <row r="1466" spans="1:35" ht="17.25">
      <c r="A1466" s="286" t="s">
        <v>1130</v>
      </c>
      <c r="B1466" s="287">
        <v>28</v>
      </c>
      <c r="C1466" s="288"/>
      <c r="D1466" s="289">
        <v>775074283950</v>
      </c>
      <c r="E1466" s="290" t="s">
        <v>546</v>
      </c>
      <c r="F1466" s="291" t="s">
        <v>1159</v>
      </c>
      <c r="G1466" s="292" t="s">
        <v>2</v>
      </c>
      <c r="H1466" s="293"/>
      <c r="I1466" s="293">
        <f t="shared" si="345"/>
        <v>11.188800000000001</v>
      </c>
      <c r="J1466" s="292">
        <v>54</v>
      </c>
      <c r="K1466" s="292">
        <v>37</v>
      </c>
      <c r="L1466" s="292">
        <v>28</v>
      </c>
      <c r="M1466" s="294"/>
      <c r="N1466" s="8"/>
      <c r="O1466" s="8"/>
      <c r="P1466" s="8"/>
      <c r="T1466" s="7"/>
      <c r="U1466" s="8"/>
      <c r="V1466" s="8"/>
      <c r="W1466" s="244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</row>
    <row r="1467" spans="1:35" ht="17.25">
      <c r="A1467" s="277" t="s">
        <v>1130</v>
      </c>
      <c r="B1467" s="278">
        <v>29</v>
      </c>
      <c r="C1467" s="295" t="s">
        <v>284</v>
      </c>
      <c r="D1467" s="300"/>
      <c r="E1467" s="281"/>
      <c r="F1467" s="282"/>
      <c r="G1467" s="283"/>
      <c r="H1467" s="284"/>
      <c r="I1467" s="284"/>
      <c r="J1467" s="283"/>
      <c r="K1467" s="283"/>
      <c r="L1467" s="283"/>
      <c r="M1467" s="5"/>
      <c r="N1467" s="6"/>
      <c r="O1467" s="6"/>
      <c r="P1467" s="6"/>
      <c r="Q1467" s="6"/>
      <c r="T1467" s="7"/>
      <c r="U1467" s="8"/>
      <c r="V1467" s="8"/>
      <c r="W1467" s="244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</row>
    <row r="1468" spans="1:35" ht="17.25">
      <c r="A1468" s="286" t="s">
        <v>1130</v>
      </c>
      <c r="B1468" s="287">
        <v>30</v>
      </c>
      <c r="C1468" s="288"/>
      <c r="D1468" s="289">
        <v>775074279248</v>
      </c>
      <c r="E1468" s="290" t="s">
        <v>546</v>
      </c>
      <c r="F1468" s="291" t="s">
        <v>1160</v>
      </c>
      <c r="G1468" s="292" t="s">
        <v>2</v>
      </c>
      <c r="H1468" s="293"/>
      <c r="I1468" s="293">
        <f t="shared" ref="I1468:I1469" si="350">J1468*K1468*L1468/5000</f>
        <v>0</v>
      </c>
      <c r="J1468" s="292"/>
      <c r="K1468" s="292">
        <v>33</v>
      </c>
      <c r="L1468" s="292">
        <v>41</v>
      </c>
      <c r="M1468" s="294"/>
      <c r="N1468" s="8"/>
      <c r="O1468" s="8"/>
      <c r="P1468" s="8"/>
      <c r="T1468" s="7"/>
      <c r="U1468" s="8"/>
      <c r="V1468" s="8"/>
      <c r="W1468" s="244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</row>
    <row r="1469" spans="1:35" ht="17.25">
      <c r="A1469" s="249" t="s">
        <v>1130</v>
      </c>
      <c r="B1469" s="250">
        <v>31</v>
      </c>
      <c r="C1469" s="246"/>
      <c r="D1469" s="192">
        <v>775093598096</v>
      </c>
      <c r="E1469" s="276" t="s">
        <v>546</v>
      </c>
      <c r="F1469" s="193" t="s">
        <v>1161</v>
      </c>
      <c r="G1469" s="137" t="s">
        <v>4</v>
      </c>
      <c r="H1469" s="194">
        <v>7</v>
      </c>
      <c r="I1469" s="194">
        <f t="shared" si="350"/>
        <v>5.8464</v>
      </c>
      <c r="J1469" s="137">
        <v>42</v>
      </c>
      <c r="K1469" s="137">
        <v>29</v>
      </c>
      <c r="L1469" s="137">
        <v>24</v>
      </c>
      <c r="M1469" s="184">
        <f>610*H1469</f>
        <v>4270</v>
      </c>
      <c r="N1469" s="8"/>
      <c r="O1469" s="8"/>
      <c r="P1469" s="8"/>
      <c r="T1469" s="7"/>
      <c r="U1469" s="8"/>
      <c r="V1469" s="8"/>
      <c r="W1469" s="244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</row>
    <row r="1470" spans="1:35" ht="17.25">
      <c r="A1470" s="249" t="s">
        <v>1130</v>
      </c>
      <c r="B1470" s="250">
        <v>32</v>
      </c>
      <c r="C1470" s="246"/>
      <c r="D1470" s="301">
        <v>775154560032</v>
      </c>
      <c r="E1470" s="302" t="s">
        <v>1162</v>
      </c>
      <c r="F1470" s="302" t="s">
        <v>1163</v>
      </c>
      <c r="G1470" s="302" t="s">
        <v>4</v>
      </c>
      <c r="H1470" s="302">
        <v>30</v>
      </c>
      <c r="I1470" s="194"/>
      <c r="J1470" s="137"/>
      <c r="K1470" s="137"/>
      <c r="L1470" s="137"/>
      <c r="M1470" s="184">
        <f t="shared" ref="M1470" si="351">565*H1470</f>
        <v>16950</v>
      </c>
      <c r="N1470" s="8"/>
      <c r="O1470" s="8"/>
      <c r="P1470" s="8"/>
      <c r="T1470" s="7"/>
      <c r="U1470" s="8"/>
      <c r="V1470" s="8"/>
      <c r="W1470" s="244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</row>
    <row r="1471" spans="1:35" ht="17.25">
      <c r="A1471" s="249" t="s">
        <v>1130</v>
      </c>
      <c r="B1471" s="250">
        <v>33</v>
      </c>
      <c r="C1471" s="246"/>
      <c r="D1471" s="192">
        <v>775092766160</v>
      </c>
      <c r="E1471" s="276" t="s">
        <v>546</v>
      </c>
      <c r="F1471" s="193" t="s">
        <v>1164</v>
      </c>
      <c r="G1471" s="137" t="s">
        <v>4</v>
      </c>
      <c r="H1471" s="194">
        <v>7</v>
      </c>
      <c r="I1471" s="194">
        <f t="shared" ref="I1471:I1511" si="352">J1471*K1471*L1471/5000</f>
        <v>6.93</v>
      </c>
      <c r="J1471" s="137">
        <v>50</v>
      </c>
      <c r="K1471" s="137">
        <v>33</v>
      </c>
      <c r="L1471" s="137">
        <v>21</v>
      </c>
      <c r="M1471" s="184">
        <f>610*H1471</f>
        <v>4270</v>
      </c>
      <c r="N1471" s="8"/>
      <c r="O1471" s="8"/>
      <c r="P1471" s="8"/>
      <c r="T1471" s="7"/>
      <c r="U1471" s="8"/>
      <c r="V1471" s="8"/>
      <c r="W1471" s="244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</row>
    <row r="1472" spans="1:35" ht="17.25">
      <c r="A1472" s="249" t="s">
        <v>1130</v>
      </c>
      <c r="B1472" s="250">
        <v>34</v>
      </c>
      <c r="C1472" s="246"/>
      <c r="D1472" s="192">
        <v>775101824451</v>
      </c>
      <c r="E1472" s="276" t="s">
        <v>546</v>
      </c>
      <c r="F1472" s="193" t="s">
        <v>1165</v>
      </c>
      <c r="G1472" s="137" t="s">
        <v>4</v>
      </c>
      <c r="H1472" s="194">
        <v>15</v>
      </c>
      <c r="I1472" s="194">
        <f t="shared" si="352"/>
        <v>13.68</v>
      </c>
      <c r="J1472" s="137">
        <v>40</v>
      </c>
      <c r="K1472" s="137">
        <v>38</v>
      </c>
      <c r="L1472" s="137">
        <v>45</v>
      </c>
      <c r="M1472" s="184">
        <f t="shared" ref="M1472:M1474" si="353">575*H1472</f>
        <v>8625</v>
      </c>
      <c r="N1472" s="8"/>
      <c r="O1472" s="8"/>
      <c r="P1472" s="8"/>
      <c r="T1472" s="7"/>
      <c r="U1472" s="8"/>
      <c r="V1472" s="8"/>
      <c r="W1472" s="244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</row>
    <row r="1473" spans="1:35" ht="17.25">
      <c r="A1473" s="249" t="s">
        <v>1130</v>
      </c>
      <c r="B1473" s="250">
        <v>35</v>
      </c>
      <c r="C1473" s="246"/>
      <c r="D1473" s="192">
        <v>775092842945</v>
      </c>
      <c r="E1473" s="276" t="s">
        <v>546</v>
      </c>
      <c r="F1473" s="193" t="s">
        <v>1166</v>
      </c>
      <c r="G1473" s="137" t="s">
        <v>4</v>
      </c>
      <c r="H1473" s="194">
        <v>12</v>
      </c>
      <c r="I1473" s="194">
        <f t="shared" si="352"/>
        <v>9.4860000000000007</v>
      </c>
      <c r="J1473" s="137">
        <v>45</v>
      </c>
      <c r="K1473" s="137">
        <v>31</v>
      </c>
      <c r="L1473" s="137">
        <v>34</v>
      </c>
      <c r="M1473" s="184">
        <f t="shared" si="353"/>
        <v>6900</v>
      </c>
      <c r="N1473" s="8"/>
      <c r="O1473" s="8"/>
      <c r="P1473" s="8"/>
      <c r="T1473" s="7"/>
      <c r="U1473" s="8"/>
      <c r="V1473" s="8"/>
      <c r="W1473" s="244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</row>
    <row r="1474" spans="1:35" ht="17.25">
      <c r="A1474" s="249" t="s">
        <v>1130</v>
      </c>
      <c r="B1474" s="250">
        <v>36</v>
      </c>
      <c r="C1474" s="246"/>
      <c r="D1474" s="192">
        <v>775093281910</v>
      </c>
      <c r="E1474" s="276" t="s">
        <v>546</v>
      </c>
      <c r="F1474" s="193" t="s">
        <v>1167</v>
      </c>
      <c r="G1474" s="137" t="s">
        <v>4</v>
      </c>
      <c r="H1474" s="194">
        <v>19</v>
      </c>
      <c r="I1474" s="194">
        <f t="shared" si="352"/>
        <v>12.792</v>
      </c>
      <c r="J1474" s="137">
        <v>41</v>
      </c>
      <c r="K1474" s="137">
        <v>39</v>
      </c>
      <c r="L1474" s="137">
        <v>40</v>
      </c>
      <c r="M1474" s="184">
        <f t="shared" si="353"/>
        <v>10925</v>
      </c>
      <c r="N1474" s="8"/>
      <c r="O1474" s="8"/>
      <c r="P1474" s="8"/>
      <c r="T1474" s="7"/>
      <c r="U1474" s="8"/>
      <c r="V1474" s="8"/>
      <c r="W1474" s="244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</row>
    <row r="1475" spans="1:35" ht="17.25">
      <c r="A1475" s="249" t="s">
        <v>1130</v>
      </c>
      <c r="B1475" s="250">
        <v>37</v>
      </c>
      <c r="C1475" s="246"/>
      <c r="D1475" s="192">
        <v>775093775907</v>
      </c>
      <c r="E1475" s="276" t="s">
        <v>546</v>
      </c>
      <c r="F1475" s="193" t="s">
        <v>1168</v>
      </c>
      <c r="G1475" s="137" t="s">
        <v>4</v>
      </c>
      <c r="H1475" s="194">
        <v>29</v>
      </c>
      <c r="I1475" s="194">
        <f t="shared" si="352"/>
        <v>16.416</v>
      </c>
      <c r="J1475" s="137">
        <v>60</v>
      </c>
      <c r="K1475" s="137">
        <v>38</v>
      </c>
      <c r="L1475" s="137">
        <v>36</v>
      </c>
      <c r="M1475" s="184">
        <f t="shared" ref="M1475:M1476" si="354">565*H1475</f>
        <v>16385</v>
      </c>
      <c r="N1475" s="8"/>
      <c r="O1475" s="8"/>
      <c r="P1475" s="8"/>
      <c r="T1475" s="7"/>
      <c r="U1475" s="8"/>
      <c r="V1475" s="8"/>
      <c r="W1475" s="244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</row>
    <row r="1476" spans="1:35" ht="17.25">
      <c r="A1476" s="249" t="s">
        <v>1130</v>
      </c>
      <c r="B1476" s="250">
        <v>38</v>
      </c>
      <c r="C1476" s="246"/>
      <c r="D1476" s="192">
        <v>775093843433</v>
      </c>
      <c r="E1476" s="276" t="s">
        <v>546</v>
      </c>
      <c r="F1476" s="193" t="s">
        <v>1169</v>
      </c>
      <c r="G1476" s="137" t="s">
        <v>4</v>
      </c>
      <c r="H1476" s="194">
        <v>24</v>
      </c>
      <c r="I1476" s="194">
        <f t="shared" si="352"/>
        <v>19.187999999999999</v>
      </c>
      <c r="J1476" s="137">
        <v>60</v>
      </c>
      <c r="K1476" s="137">
        <v>39</v>
      </c>
      <c r="L1476" s="137">
        <v>41</v>
      </c>
      <c r="M1476" s="184">
        <f t="shared" si="354"/>
        <v>13560</v>
      </c>
      <c r="N1476" s="8"/>
      <c r="O1476" s="8"/>
      <c r="P1476" s="8"/>
      <c r="T1476" s="7"/>
      <c r="U1476" s="8"/>
      <c r="V1476" s="8"/>
      <c r="W1476" s="244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</row>
    <row r="1477" spans="1:35" ht="17.25">
      <c r="A1477" s="277" t="s">
        <v>1130</v>
      </c>
      <c r="B1477" s="278">
        <v>39</v>
      </c>
      <c r="C1477" s="279" t="s">
        <v>1132</v>
      </c>
      <c r="D1477" s="280">
        <v>775074308145</v>
      </c>
      <c r="E1477" s="281" t="s">
        <v>546</v>
      </c>
      <c r="F1477" s="282" t="s">
        <v>1170</v>
      </c>
      <c r="G1477" s="283" t="s">
        <v>2</v>
      </c>
      <c r="H1477" s="284"/>
      <c r="I1477" s="284">
        <f t="shared" si="352"/>
        <v>26.006399999999999</v>
      </c>
      <c r="J1477" s="283">
        <v>63</v>
      </c>
      <c r="K1477" s="283">
        <v>43</v>
      </c>
      <c r="L1477" s="283">
        <v>48</v>
      </c>
      <c r="M1477" s="5"/>
      <c r="N1477" s="6"/>
      <c r="O1477" s="6"/>
      <c r="P1477" s="6"/>
      <c r="Q1477" s="6"/>
      <c r="R1477" s="6"/>
      <c r="S1477" s="6"/>
      <c r="T1477" s="6"/>
      <c r="U1477" s="6"/>
      <c r="V1477" s="6"/>
      <c r="W1477" s="285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</row>
    <row r="1478" spans="1:35" ht="17.25">
      <c r="A1478" s="249" t="s">
        <v>1130</v>
      </c>
      <c r="B1478" s="250">
        <v>40</v>
      </c>
      <c r="C1478"/>
      <c r="D1478" s="192">
        <v>775074168421</v>
      </c>
      <c r="E1478" s="303" t="s">
        <v>546</v>
      </c>
      <c r="F1478" s="304" t="s">
        <v>1171</v>
      </c>
      <c r="G1478" s="194" t="s">
        <v>2</v>
      </c>
      <c r="H1478" s="194">
        <v>16</v>
      </c>
      <c r="I1478" s="194">
        <f t="shared" si="352"/>
        <v>15.576000000000001</v>
      </c>
      <c r="J1478" s="194">
        <v>59</v>
      </c>
      <c r="K1478" s="194">
        <v>40</v>
      </c>
      <c r="L1478" s="194">
        <v>33</v>
      </c>
      <c r="M1478" s="184">
        <f t="shared" ref="M1478:M1479" si="355">580*H1478</f>
        <v>9280</v>
      </c>
      <c r="N1478" s="8"/>
      <c r="O1478" s="8"/>
      <c r="P1478" s="8"/>
      <c r="T1478" s="7"/>
      <c r="U1478" s="8"/>
      <c r="V1478" s="8"/>
      <c r="W1478" s="244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</row>
    <row r="1479" spans="1:35" ht="17.25">
      <c r="A1479" s="249" t="s">
        <v>1130</v>
      </c>
      <c r="B1479" s="250">
        <v>41</v>
      </c>
      <c r="C1479" s="246"/>
      <c r="D1479" s="192" t="s">
        <v>1172</v>
      </c>
      <c r="E1479" s="276" t="s">
        <v>546</v>
      </c>
      <c r="F1479" s="193" t="s">
        <v>1171</v>
      </c>
      <c r="G1479" s="137" t="s">
        <v>2</v>
      </c>
      <c r="H1479" s="194">
        <v>17</v>
      </c>
      <c r="I1479" s="194">
        <f t="shared" si="352"/>
        <v>16.28</v>
      </c>
      <c r="J1479" s="137">
        <v>40</v>
      </c>
      <c r="K1479" s="137">
        <v>37</v>
      </c>
      <c r="L1479" s="137">
        <v>55</v>
      </c>
      <c r="M1479" s="184">
        <f t="shared" si="355"/>
        <v>9860</v>
      </c>
      <c r="N1479" s="8"/>
      <c r="O1479" s="8"/>
      <c r="P1479" s="8"/>
      <c r="T1479" s="7"/>
      <c r="U1479" s="8"/>
      <c r="V1479" s="8"/>
      <c r="W1479" s="244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</row>
    <row r="1480" spans="1:35" ht="17.25">
      <c r="A1480" s="277" t="s">
        <v>1130</v>
      </c>
      <c r="B1480" s="278">
        <v>42</v>
      </c>
      <c r="C1480" s="279" t="s">
        <v>1132</v>
      </c>
      <c r="D1480" s="280">
        <v>775074179153</v>
      </c>
      <c r="E1480" s="281" t="s">
        <v>546</v>
      </c>
      <c r="F1480" s="282" t="s">
        <v>1171</v>
      </c>
      <c r="G1480" s="283" t="s">
        <v>2</v>
      </c>
      <c r="H1480" s="284"/>
      <c r="I1480" s="284">
        <f t="shared" si="352"/>
        <v>19.152000000000001</v>
      </c>
      <c r="J1480" s="283">
        <v>57</v>
      </c>
      <c r="K1480" s="283">
        <v>42</v>
      </c>
      <c r="L1480" s="283">
        <v>40</v>
      </c>
      <c r="M1480" s="5"/>
      <c r="N1480" s="6"/>
      <c r="O1480" s="6"/>
      <c r="P1480" s="6"/>
      <c r="Q1480" s="6"/>
      <c r="R1480" s="6"/>
      <c r="S1480" s="6"/>
      <c r="T1480" s="6"/>
      <c r="U1480" s="6"/>
      <c r="V1480" s="6"/>
      <c r="W1480" s="285"/>
      <c r="X1480" s="6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</row>
    <row r="1481" spans="1:35" ht="17.25">
      <c r="A1481" s="277" t="s">
        <v>1130</v>
      </c>
      <c r="B1481" s="278">
        <v>43</v>
      </c>
      <c r="C1481" s="279" t="s">
        <v>1132</v>
      </c>
      <c r="D1481" s="280">
        <v>775074313096</v>
      </c>
      <c r="E1481" s="281" t="s">
        <v>546</v>
      </c>
      <c r="F1481" s="282" t="s">
        <v>1173</v>
      </c>
      <c r="G1481" s="283" t="s">
        <v>2</v>
      </c>
      <c r="H1481" s="284"/>
      <c r="I1481" s="284">
        <f t="shared" si="352"/>
        <v>19.608000000000001</v>
      </c>
      <c r="J1481" s="283">
        <v>57</v>
      </c>
      <c r="K1481" s="283">
        <v>43</v>
      </c>
      <c r="L1481" s="283">
        <v>40</v>
      </c>
      <c r="M1481" s="5"/>
      <c r="N1481" s="6"/>
      <c r="O1481" s="6"/>
      <c r="P1481" s="6"/>
      <c r="T1481" s="7"/>
      <c r="U1481" s="8"/>
      <c r="V1481" s="8"/>
      <c r="W1481" s="244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</row>
    <row r="1482" spans="1:35" ht="17.25">
      <c r="A1482" s="249" t="s">
        <v>1130</v>
      </c>
      <c r="B1482" s="250">
        <v>44</v>
      </c>
      <c r="C1482" s="246"/>
      <c r="D1482" s="192">
        <v>775092610635</v>
      </c>
      <c r="E1482" s="276" t="s">
        <v>546</v>
      </c>
      <c r="F1482" s="193" t="s">
        <v>1174</v>
      </c>
      <c r="G1482" s="137" t="s">
        <v>4</v>
      </c>
      <c r="H1482" s="194">
        <v>25</v>
      </c>
      <c r="I1482" s="194">
        <f t="shared" si="352"/>
        <v>24.393599999999999</v>
      </c>
      <c r="J1482" s="137">
        <v>44</v>
      </c>
      <c r="K1482" s="137">
        <v>42</v>
      </c>
      <c r="L1482" s="137">
        <v>66</v>
      </c>
      <c r="M1482" s="184">
        <f t="shared" ref="M1482:M1485" si="356">565*H1482</f>
        <v>14125</v>
      </c>
      <c r="N1482" s="8"/>
      <c r="O1482" s="8"/>
      <c r="P1482" s="8"/>
      <c r="T1482" s="7"/>
      <c r="U1482" s="8"/>
      <c r="V1482" s="8"/>
      <c r="W1482" s="244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</row>
    <row r="1483" spans="1:35" ht="17.25">
      <c r="A1483" s="249" t="s">
        <v>1130</v>
      </c>
      <c r="B1483" s="250">
        <v>45</v>
      </c>
      <c r="C1483" s="246"/>
      <c r="D1483" s="192">
        <v>775093479113</v>
      </c>
      <c r="E1483" s="276" t="s">
        <v>546</v>
      </c>
      <c r="F1483" s="193" t="s">
        <v>1175</v>
      </c>
      <c r="G1483" s="137" t="s">
        <v>4</v>
      </c>
      <c r="H1483" s="194">
        <v>21</v>
      </c>
      <c r="I1483" s="194">
        <f t="shared" si="352"/>
        <v>18.4008</v>
      </c>
      <c r="J1483" s="137">
        <v>41</v>
      </c>
      <c r="K1483" s="137">
        <v>51</v>
      </c>
      <c r="L1483" s="137">
        <v>44</v>
      </c>
      <c r="M1483" s="184">
        <f t="shared" si="356"/>
        <v>11865</v>
      </c>
      <c r="N1483" s="8"/>
      <c r="O1483" s="8"/>
      <c r="P1483" s="8"/>
      <c r="T1483" s="7"/>
      <c r="U1483" s="8"/>
      <c r="V1483" s="8"/>
      <c r="W1483" s="244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</row>
    <row r="1484" spans="1:35" ht="17.25">
      <c r="A1484" s="249" t="s">
        <v>1130</v>
      </c>
      <c r="B1484" s="250">
        <v>46</v>
      </c>
      <c r="C1484" s="246"/>
      <c r="D1484" s="192">
        <v>775093415329</v>
      </c>
      <c r="E1484" s="276" t="s">
        <v>546</v>
      </c>
      <c r="F1484" s="193" t="s">
        <v>1175</v>
      </c>
      <c r="G1484" s="137" t="s">
        <v>4</v>
      </c>
      <c r="H1484" s="194">
        <v>24</v>
      </c>
      <c r="I1484" s="194">
        <f t="shared" si="352"/>
        <v>17.600000000000001</v>
      </c>
      <c r="J1484" s="137">
        <v>50</v>
      </c>
      <c r="K1484" s="137">
        <v>40</v>
      </c>
      <c r="L1484" s="137">
        <v>44</v>
      </c>
      <c r="M1484" s="184">
        <f t="shared" si="356"/>
        <v>13560</v>
      </c>
      <c r="N1484" s="8"/>
      <c r="O1484" s="8"/>
      <c r="P1484" s="8"/>
      <c r="T1484" s="7"/>
      <c r="U1484" s="8"/>
      <c r="V1484" s="8"/>
      <c r="W1484" s="244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</row>
    <row r="1485" spans="1:35" ht="17.25">
      <c r="A1485" s="249" t="s">
        <v>1130</v>
      </c>
      <c r="B1485" s="250">
        <v>47</v>
      </c>
      <c r="C1485" s="246"/>
      <c r="D1485" s="192">
        <v>775093658474</v>
      </c>
      <c r="E1485" s="276" t="s">
        <v>546</v>
      </c>
      <c r="F1485" s="193" t="s">
        <v>1176</v>
      </c>
      <c r="G1485" s="137" t="s">
        <v>4</v>
      </c>
      <c r="H1485" s="194">
        <v>30</v>
      </c>
      <c r="I1485" s="194">
        <f t="shared" si="352"/>
        <v>21.672000000000001</v>
      </c>
      <c r="J1485" s="137">
        <v>63</v>
      </c>
      <c r="K1485" s="137">
        <v>43</v>
      </c>
      <c r="L1485" s="137">
        <v>40</v>
      </c>
      <c r="M1485" s="184">
        <f t="shared" si="356"/>
        <v>16950</v>
      </c>
      <c r="N1485" s="8"/>
      <c r="O1485" s="8"/>
      <c r="P1485" s="8"/>
      <c r="T1485" s="7"/>
      <c r="U1485" s="8"/>
      <c r="V1485" s="8"/>
      <c r="W1485" s="244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</row>
    <row r="1486" spans="1:35" ht="17.25">
      <c r="A1486" s="277" t="s">
        <v>1130</v>
      </c>
      <c r="B1486" s="278">
        <v>48</v>
      </c>
      <c r="C1486" s="279" t="s">
        <v>1132</v>
      </c>
      <c r="D1486" s="280">
        <v>775089920524</v>
      </c>
      <c r="E1486" s="281" t="s">
        <v>546</v>
      </c>
      <c r="F1486" s="282" t="s">
        <v>1177</v>
      </c>
      <c r="G1486" s="283" t="s">
        <v>96</v>
      </c>
      <c r="H1486" s="284"/>
      <c r="I1486" s="284">
        <f t="shared" si="352"/>
        <v>13.468</v>
      </c>
      <c r="J1486" s="283">
        <v>37</v>
      </c>
      <c r="K1486" s="283">
        <v>52</v>
      </c>
      <c r="L1486" s="283">
        <v>35</v>
      </c>
      <c r="M1486" s="5"/>
      <c r="N1486" s="6"/>
      <c r="O1486" s="6"/>
      <c r="P1486" s="6"/>
      <c r="Q1486" s="6"/>
      <c r="R1486" s="6"/>
      <c r="T1486" s="7"/>
      <c r="U1486" s="8"/>
      <c r="V1486" s="8"/>
      <c r="W1486" s="244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</row>
    <row r="1487" spans="1:35" ht="17.25">
      <c r="A1487" s="277" t="s">
        <v>1130</v>
      </c>
      <c r="B1487" s="278">
        <v>49</v>
      </c>
      <c r="C1487" s="295" t="s">
        <v>1132</v>
      </c>
      <c r="D1487" s="296">
        <v>775074185300</v>
      </c>
      <c r="E1487" s="297" t="s">
        <v>546</v>
      </c>
      <c r="F1487" s="298" t="s">
        <v>1178</v>
      </c>
      <c r="G1487" s="299" t="s">
        <v>2</v>
      </c>
      <c r="H1487" s="299"/>
      <c r="I1487" s="299">
        <f t="shared" si="352"/>
        <v>11.7</v>
      </c>
      <c r="J1487" s="299">
        <v>50</v>
      </c>
      <c r="K1487" s="283">
        <v>39</v>
      </c>
      <c r="L1487" s="283">
        <v>30</v>
      </c>
      <c r="M1487" s="5"/>
      <c r="N1487" s="6"/>
      <c r="O1487" s="8"/>
      <c r="P1487" s="8"/>
      <c r="T1487" s="7"/>
      <c r="U1487" s="8"/>
      <c r="V1487" s="8"/>
      <c r="W1487" s="244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</row>
    <row r="1488" spans="1:35" ht="17.25">
      <c r="A1488" s="277" t="s">
        <v>1130</v>
      </c>
      <c r="B1488" s="278">
        <v>50</v>
      </c>
      <c r="C1488" s="279" t="s">
        <v>1132</v>
      </c>
      <c r="D1488" s="280">
        <v>775074240627</v>
      </c>
      <c r="E1488" s="281" t="s">
        <v>546</v>
      </c>
      <c r="F1488" s="282" t="s">
        <v>1179</v>
      </c>
      <c r="G1488" s="283" t="s">
        <v>2</v>
      </c>
      <c r="H1488" s="284"/>
      <c r="I1488" s="284">
        <f t="shared" si="352"/>
        <v>15.548</v>
      </c>
      <c r="J1488" s="283">
        <v>65</v>
      </c>
      <c r="K1488" s="283">
        <v>46</v>
      </c>
      <c r="L1488" s="283">
        <v>26</v>
      </c>
      <c r="M1488" s="5"/>
      <c r="N1488" s="6"/>
      <c r="O1488" s="6"/>
      <c r="P1488" s="6"/>
      <c r="Q1488" s="6"/>
      <c r="R1488" s="6"/>
      <c r="S1488" s="6"/>
      <c r="T1488" s="6"/>
      <c r="U1488" s="6"/>
      <c r="V1488" s="8"/>
      <c r="W1488" s="244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</row>
    <row r="1489" spans="1:35" ht="17.25">
      <c r="A1489" s="277" t="s">
        <v>1130</v>
      </c>
      <c r="B1489" s="278">
        <v>51</v>
      </c>
      <c r="C1489" s="279" t="s">
        <v>1132</v>
      </c>
      <c r="D1489" s="280">
        <v>775074331316</v>
      </c>
      <c r="E1489" s="281" t="s">
        <v>546</v>
      </c>
      <c r="F1489" s="282" t="s">
        <v>1180</v>
      </c>
      <c r="G1489" s="283" t="s">
        <v>2</v>
      </c>
      <c r="H1489" s="284"/>
      <c r="I1489" s="284">
        <f t="shared" si="352"/>
        <v>19.352</v>
      </c>
      <c r="J1489" s="283">
        <v>40</v>
      </c>
      <c r="K1489" s="283">
        <v>59</v>
      </c>
      <c r="L1489" s="283">
        <v>41</v>
      </c>
      <c r="M1489" s="5"/>
      <c r="N1489" s="6"/>
      <c r="O1489" s="6"/>
      <c r="P1489" s="6"/>
      <c r="Q1489" s="6"/>
      <c r="R1489" s="6"/>
      <c r="S1489" s="6"/>
      <c r="T1489" s="6"/>
      <c r="U1489" s="6"/>
      <c r="V1489" s="6"/>
      <c r="W1489" s="285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</row>
    <row r="1490" spans="1:35" ht="17.25">
      <c r="A1490" s="277" t="s">
        <v>1130</v>
      </c>
      <c r="B1490" s="278">
        <v>52</v>
      </c>
      <c r="C1490" s="279" t="s">
        <v>1132</v>
      </c>
      <c r="D1490" s="280">
        <v>775074319738</v>
      </c>
      <c r="E1490" s="281" t="s">
        <v>546</v>
      </c>
      <c r="F1490" s="282" t="s">
        <v>799</v>
      </c>
      <c r="G1490" s="283" t="s">
        <v>2</v>
      </c>
      <c r="H1490" s="284"/>
      <c r="I1490" s="284">
        <f t="shared" si="352"/>
        <v>17.8416</v>
      </c>
      <c r="J1490" s="283">
        <v>36</v>
      </c>
      <c r="K1490" s="283">
        <v>59</v>
      </c>
      <c r="L1490" s="283">
        <v>42</v>
      </c>
      <c r="M1490" s="5"/>
      <c r="N1490" s="6"/>
      <c r="O1490" s="6"/>
      <c r="P1490" s="6"/>
      <c r="Q1490" s="6"/>
      <c r="R1490" s="6"/>
      <c r="S1490" s="6"/>
      <c r="T1490" s="6"/>
      <c r="U1490" s="6"/>
      <c r="V1490" s="6"/>
      <c r="W1490" s="285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</row>
    <row r="1491" spans="1:35" ht="17.25">
      <c r="A1491" s="277" t="s">
        <v>1130</v>
      </c>
      <c r="B1491" s="278">
        <v>53</v>
      </c>
      <c r="C1491" s="279" t="s">
        <v>1132</v>
      </c>
      <c r="D1491" s="280">
        <v>775074347727</v>
      </c>
      <c r="E1491" s="281" t="s">
        <v>546</v>
      </c>
      <c r="F1491" s="282" t="s">
        <v>1181</v>
      </c>
      <c r="G1491" s="283" t="s">
        <v>2</v>
      </c>
      <c r="H1491" s="284"/>
      <c r="I1491" s="284">
        <f t="shared" si="352"/>
        <v>19.68</v>
      </c>
      <c r="J1491" s="283">
        <v>60</v>
      </c>
      <c r="K1491" s="283">
        <v>40</v>
      </c>
      <c r="L1491" s="283">
        <v>41</v>
      </c>
      <c r="M1491" s="5"/>
      <c r="N1491" s="6"/>
      <c r="O1491" s="6"/>
      <c r="P1491" s="6"/>
      <c r="Q1491" s="6"/>
      <c r="R1491" s="6"/>
      <c r="S1491" s="6"/>
      <c r="T1491" s="6"/>
      <c r="U1491" s="6"/>
      <c r="V1491" s="6"/>
      <c r="W1491" s="285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</row>
    <row r="1492" spans="1:35" ht="17.25">
      <c r="A1492" s="249" t="s">
        <v>1130</v>
      </c>
      <c r="B1492" s="250">
        <v>54</v>
      </c>
      <c r="C1492" s="246" t="s">
        <v>352</v>
      </c>
      <c r="D1492" s="192">
        <v>775074340284</v>
      </c>
      <c r="E1492" s="276" t="s">
        <v>546</v>
      </c>
      <c r="F1492" s="193" t="s">
        <v>1181</v>
      </c>
      <c r="G1492" s="137" t="s">
        <v>2</v>
      </c>
      <c r="H1492" s="194">
        <v>14</v>
      </c>
      <c r="I1492" s="194">
        <f t="shared" si="352"/>
        <v>13.305199999999999</v>
      </c>
      <c r="J1492" s="137">
        <v>37</v>
      </c>
      <c r="K1492" s="137">
        <v>58</v>
      </c>
      <c r="L1492" s="137">
        <v>31</v>
      </c>
      <c r="M1492" s="184">
        <f t="shared" ref="M1492" si="357">580*H1492</f>
        <v>8120</v>
      </c>
      <c r="N1492" s="8"/>
      <c r="O1492" s="8"/>
      <c r="P1492" s="8"/>
      <c r="T1492" s="7"/>
      <c r="U1492" s="8"/>
      <c r="V1492" s="8"/>
      <c r="W1492" s="244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</row>
    <row r="1493" spans="1:35" ht="17.25">
      <c r="A1493" s="277" t="s">
        <v>1130</v>
      </c>
      <c r="B1493" s="278">
        <v>55</v>
      </c>
      <c r="C1493" s="279" t="s">
        <v>1132</v>
      </c>
      <c r="D1493" s="280">
        <v>775074235249</v>
      </c>
      <c r="E1493" s="281" t="s">
        <v>546</v>
      </c>
      <c r="F1493" s="282" t="s">
        <v>1182</v>
      </c>
      <c r="G1493" s="283" t="s">
        <v>2</v>
      </c>
      <c r="H1493" s="284"/>
      <c r="I1493" s="284">
        <f t="shared" si="352"/>
        <v>19.68</v>
      </c>
      <c r="J1493" s="283">
        <v>60</v>
      </c>
      <c r="K1493" s="283">
        <v>41</v>
      </c>
      <c r="L1493" s="283">
        <v>40</v>
      </c>
      <c r="M1493" s="5"/>
      <c r="N1493" s="6"/>
      <c r="O1493" s="6"/>
      <c r="P1493" s="6"/>
      <c r="Q1493" s="6"/>
      <c r="R1493" s="6"/>
      <c r="S1493" s="6"/>
      <c r="T1493" s="6"/>
      <c r="U1493" s="6"/>
      <c r="V1493" s="8"/>
      <c r="W1493" s="244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</row>
    <row r="1494" spans="1:35" ht="17.25">
      <c r="A1494" s="249" t="s">
        <v>1130</v>
      </c>
      <c r="B1494" s="250">
        <v>56</v>
      </c>
      <c r="C1494" s="246"/>
      <c r="D1494" s="192">
        <v>775093304741</v>
      </c>
      <c r="E1494" s="276" t="s">
        <v>546</v>
      </c>
      <c r="F1494" s="193" t="s">
        <v>1183</v>
      </c>
      <c r="G1494" s="137" t="s">
        <v>4</v>
      </c>
      <c r="H1494" s="194">
        <v>7</v>
      </c>
      <c r="I1494" s="194">
        <f t="shared" si="352"/>
        <v>4.524</v>
      </c>
      <c r="J1494" s="137">
        <v>30</v>
      </c>
      <c r="K1494" s="137">
        <v>26</v>
      </c>
      <c r="L1494" s="137">
        <v>29</v>
      </c>
      <c r="M1494" s="184">
        <f>610*H1494</f>
        <v>4270</v>
      </c>
      <c r="N1494" s="8"/>
      <c r="O1494" s="8"/>
      <c r="P1494" s="8"/>
      <c r="T1494" s="7"/>
      <c r="U1494" s="8"/>
      <c r="V1494" s="8"/>
      <c r="W1494" s="244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</row>
    <row r="1495" spans="1:35" ht="17.25">
      <c r="A1495" s="249" t="s">
        <v>1130</v>
      </c>
      <c r="B1495" s="250">
        <v>57</v>
      </c>
      <c r="C1495" s="246"/>
      <c r="D1495" s="192">
        <v>775074467386</v>
      </c>
      <c r="E1495" s="276" t="s">
        <v>546</v>
      </c>
      <c r="F1495" s="193" t="s">
        <v>1184</v>
      </c>
      <c r="G1495" s="137" t="s">
        <v>96</v>
      </c>
      <c r="H1495" s="194">
        <v>12</v>
      </c>
      <c r="I1495" s="194">
        <f t="shared" si="352"/>
        <v>6.3360000000000003</v>
      </c>
      <c r="J1495" s="137">
        <v>33</v>
      </c>
      <c r="K1495" s="137">
        <v>48</v>
      </c>
      <c r="L1495" s="137">
        <v>20</v>
      </c>
      <c r="M1495" s="184">
        <f t="shared" ref="M1495" si="358">590*H1495</f>
        <v>7080</v>
      </c>
      <c r="N1495" s="8"/>
      <c r="O1495" s="8"/>
      <c r="P1495" s="8"/>
      <c r="T1495" s="7"/>
      <c r="U1495" s="8"/>
      <c r="V1495" s="8"/>
      <c r="W1495" s="244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</row>
    <row r="1496" spans="1:35" ht="17.25">
      <c r="A1496" s="277" t="s">
        <v>1130</v>
      </c>
      <c r="B1496" s="278">
        <v>58</v>
      </c>
      <c r="C1496" s="279" t="s">
        <v>1132</v>
      </c>
      <c r="D1496" s="280">
        <v>775074207672</v>
      </c>
      <c r="E1496" s="281" t="s">
        <v>546</v>
      </c>
      <c r="F1496" s="282" t="s">
        <v>1185</v>
      </c>
      <c r="G1496" s="283" t="s">
        <v>2</v>
      </c>
      <c r="H1496" s="284"/>
      <c r="I1496" s="284">
        <f t="shared" si="352"/>
        <v>16.524000000000001</v>
      </c>
      <c r="J1496" s="283">
        <v>54</v>
      </c>
      <c r="K1496" s="283">
        <v>51</v>
      </c>
      <c r="L1496" s="283">
        <v>30</v>
      </c>
      <c r="M1496" s="5"/>
      <c r="N1496" s="6"/>
      <c r="O1496" s="6"/>
      <c r="P1496" s="6"/>
      <c r="Q1496" s="6"/>
      <c r="R1496" s="6"/>
      <c r="S1496" s="6"/>
      <c r="T1496" s="6"/>
      <c r="U1496" s="6"/>
      <c r="V1496" s="6"/>
      <c r="W1496" s="285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</row>
    <row r="1497" spans="1:35" ht="17.25">
      <c r="A1497" s="277" t="s">
        <v>1130</v>
      </c>
      <c r="B1497" s="278">
        <v>59</v>
      </c>
      <c r="C1497" s="279" t="s">
        <v>1132</v>
      </c>
      <c r="D1497" s="280">
        <v>775074203780</v>
      </c>
      <c r="E1497" s="281" t="s">
        <v>546</v>
      </c>
      <c r="F1497" s="282" t="s">
        <v>1185</v>
      </c>
      <c r="G1497" s="283" t="s">
        <v>2</v>
      </c>
      <c r="H1497" s="284"/>
      <c r="I1497" s="284">
        <f t="shared" si="352"/>
        <v>22.777200000000001</v>
      </c>
      <c r="J1497" s="283">
        <v>81</v>
      </c>
      <c r="K1497" s="283">
        <v>37</v>
      </c>
      <c r="L1497" s="283">
        <v>38</v>
      </c>
      <c r="M1497" s="5"/>
      <c r="N1497" s="6"/>
      <c r="O1497" s="6"/>
      <c r="P1497" s="6"/>
      <c r="Q1497" s="6"/>
      <c r="R1497" s="6"/>
      <c r="S1497" s="6"/>
      <c r="T1497" s="6"/>
      <c r="U1497" s="6"/>
      <c r="V1497" s="6"/>
      <c r="W1497" s="285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</row>
    <row r="1498" spans="1:35" ht="17.25">
      <c r="A1498" s="277" t="s">
        <v>1130</v>
      </c>
      <c r="B1498" s="278">
        <v>60</v>
      </c>
      <c r="C1498" s="279" t="s">
        <v>1132</v>
      </c>
      <c r="D1498" s="280">
        <v>775074216298</v>
      </c>
      <c r="E1498" s="281" t="s">
        <v>546</v>
      </c>
      <c r="F1498" s="282" t="s">
        <v>1186</v>
      </c>
      <c r="G1498" s="283" t="s">
        <v>2</v>
      </c>
      <c r="H1498" s="284"/>
      <c r="I1498" s="284">
        <f t="shared" si="352"/>
        <v>18.194400000000002</v>
      </c>
      <c r="J1498" s="283">
        <v>38</v>
      </c>
      <c r="K1498" s="283">
        <v>38</v>
      </c>
      <c r="L1498" s="283">
        <v>63</v>
      </c>
      <c r="M1498" s="5"/>
      <c r="N1498" s="6"/>
      <c r="O1498" s="6"/>
      <c r="P1498" s="6"/>
      <c r="Q1498" s="6"/>
      <c r="R1498" s="6"/>
      <c r="S1498" s="6"/>
      <c r="T1498" s="6"/>
      <c r="U1498" s="6"/>
      <c r="V1498" s="6"/>
      <c r="W1498" s="285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</row>
    <row r="1499" spans="1:35" ht="17.25">
      <c r="A1499" s="249" t="s">
        <v>1130</v>
      </c>
      <c r="B1499" s="250">
        <v>61</v>
      </c>
      <c r="C1499" s="246"/>
      <c r="D1499" s="192">
        <v>775089793899</v>
      </c>
      <c r="E1499" s="276" t="s">
        <v>546</v>
      </c>
      <c r="F1499" s="193" t="s">
        <v>1187</v>
      </c>
      <c r="G1499" s="137" t="s">
        <v>96</v>
      </c>
      <c r="H1499" s="194">
        <v>13</v>
      </c>
      <c r="I1499" s="194">
        <f t="shared" si="352"/>
        <v>10.892799999999999</v>
      </c>
      <c r="J1499" s="137">
        <v>46</v>
      </c>
      <c r="K1499" s="137">
        <v>37</v>
      </c>
      <c r="L1499" s="137">
        <v>32</v>
      </c>
      <c r="M1499" s="184">
        <f t="shared" ref="M1499:M1503" si="359">590*H1499</f>
        <v>7670</v>
      </c>
      <c r="N1499" s="8"/>
      <c r="O1499" s="8"/>
      <c r="P1499" s="8"/>
      <c r="T1499" s="7"/>
      <c r="U1499" s="8"/>
      <c r="V1499" s="8"/>
      <c r="W1499" s="244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</row>
    <row r="1500" spans="1:35" ht="17.25">
      <c r="A1500" s="249" t="s">
        <v>1130</v>
      </c>
      <c r="B1500" s="250">
        <v>62</v>
      </c>
      <c r="C1500" s="246"/>
      <c r="D1500" s="192">
        <v>775089843912</v>
      </c>
      <c r="E1500" s="276" t="s">
        <v>546</v>
      </c>
      <c r="F1500" s="193" t="s">
        <v>1188</v>
      </c>
      <c r="G1500" s="137" t="s">
        <v>96</v>
      </c>
      <c r="H1500" s="194">
        <v>13</v>
      </c>
      <c r="I1500" s="194">
        <f t="shared" si="352"/>
        <v>12.1296</v>
      </c>
      <c r="J1500" s="137">
        <v>38</v>
      </c>
      <c r="K1500" s="137">
        <v>38</v>
      </c>
      <c r="L1500" s="137">
        <v>42</v>
      </c>
      <c r="M1500" s="184">
        <f t="shared" si="359"/>
        <v>7670</v>
      </c>
      <c r="N1500" s="8"/>
      <c r="O1500" s="8"/>
      <c r="P1500" s="8"/>
      <c r="T1500" s="7"/>
      <c r="U1500" s="8"/>
      <c r="V1500" s="8"/>
      <c r="W1500" s="244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</row>
    <row r="1501" spans="1:35" ht="17.25">
      <c r="A1501" s="249" t="s">
        <v>1130</v>
      </c>
      <c r="B1501" s="250">
        <v>63</v>
      </c>
      <c r="C1501" s="246"/>
      <c r="D1501" s="192">
        <v>775089772294</v>
      </c>
      <c r="E1501" s="276" t="s">
        <v>546</v>
      </c>
      <c r="F1501" s="193" t="s">
        <v>1189</v>
      </c>
      <c r="G1501" s="137" t="s">
        <v>96</v>
      </c>
      <c r="H1501" s="194">
        <v>21</v>
      </c>
      <c r="I1501" s="194">
        <f t="shared" si="352"/>
        <v>19.187999999999999</v>
      </c>
      <c r="J1501" s="137">
        <v>60</v>
      </c>
      <c r="K1501" s="137">
        <v>41</v>
      </c>
      <c r="L1501" s="137">
        <v>39</v>
      </c>
      <c r="M1501" s="184">
        <f>580*H1501</f>
        <v>12180</v>
      </c>
      <c r="N1501" s="8"/>
      <c r="O1501" s="8"/>
      <c r="P1501" s="8"/>
      <c r="T1501" s="7"/>
      <c r="U1501" s="8"/>
      <c r="V1501" s="8"/>
      <c r="W1501" s="244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</row>
    <row r="1502" spans="1:35" ht="17.25">
      <c r="A1502" s="249" t="s">
        <v>1130</v>
      </c>
      <c r="B1502" s="250">
        <v>64</v>
      </c>
      <c r="C1502" s="246"/>
      <c r="D1502" s="192">
        <v>775074472293</v>
      </c>
      <c r="E1502" s="276" t="s">
        <v>546</v>
      </c>
      <c r="F1502" s="193" t="s">
        <v>1190</v>
      </c>
      <c r="G1502" s="137" t="s">
        <v>96</v>
      </c>
      <c r="H1502" s="194">
        <v>13</v>
      </c>
      <c r="I1502" s="194">
        <f t="shared" si="352"/>
        <v>10.912000000000001</v>
      </c>
      <c r="J1502" s="137">
        <v>40</v>
      </c>
      <c r="K1502" s="137">
        <v>31</v>
      </c>
      <c r="L1502" s="137">
        <v>44</v>
      </c>
      <c r="M1502" s="184">
        <f t="shared" si="359"/>
        <v>7670</v>
      </c>
      <c r="N1502" s="8"/>
      <c r="O1502" s="8"/>
      <c r="P1502" s="8"/>
      <c r="T1502" s="7"/>
      <c r="U1502" s="8"/>
      <c r="V1502" s="8"/>
      <c r="W1502" s="244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</row>
    <row r="1503" spans="1:35" ht="17.25">
      <c r="A1503" s="249" t="s">
        <v>1130</v>
      </c>
      <c r="B1503" s="250">
        <v>65</v>
      </c>
      <c r="C1503" s="246"/>
      <c r="D1503" s="192">
        <v>775089750521</v>
      </c>
      <c r="E1503" s="276" t="s">
        <v>546</v>
      </c>
      <c r="F1503" s="193" t="s">
        <v>1191</v>
      </c>
      <c r="G1503" s="137" t="s">
        <v>96</v>
      </c>
      <c r="H1503" s="194">
        <v>16</v>
      </c>
      <c r="I1503" s="194">
        <f t="shared" si="352"/>
        <v>10.4544</v>
      </c>
      <c r="J1503" s="137">
        <v>36</v>
      </c>
      <c r="K1503" s="137">
        <v>33</v>
      </c>
      <c r="L1503" s="137">
        <v>44</v>
      </c>
      <c r="M1503" s="184">
        <f t="shared" si="359"/>
        <v>9440</v>
      </c>
      <c r="N1503" s="8"/>
      <c r="O1503" s="8"/>
      <c r="P1503" s="8"/>
      <c r="T1503" s="7"/>
      <c r="U1503" s="8"/>
      <c r="V1503" s="8"/>
      <c r="W1503" s="244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</row>
    <row r="1504" spans="1:35" ht="17.25">
      <c r="A1504" s="277" t="s">
        <v>1130</v>
      </c>
      <c r="B1504" s="278">
        <v>66</v>
      </c>
      <c r="C1504" s="295" t="s">
        <v>284</v>
      </c>
      <c r="D1504" s="296">
        <v>775074223212</v>
      </c>
      <c r="E1504" s="297" t="s">
        <v>546</v>
      </c>
      <c r="F1504" s="298" t="s">
        <v>1192</v>
      </c>
      <c r="G1504" s="299" t="s">
        <v>2</v>
      </c>
      <c r="H1504" s="299"/>
      <c r="I1504" s="299">
        <f t="shared" si="352"/>
        <v>6.8894000000000002</v>
      </c>
      <c r="J1504" s="299">
        <v>49</v>
      </c>
      <c r="K1504" s="283">
        <v>37</v>
      </c>
      <c r="L1504" s="283">
        <v>19</v>
      </c>
      <c r="M1504" s="5"/>
      <c r="N1504" s="6"/>
      <c r="O1504" s="6"/>
      <c r="P1504" s="6"/>
      <c r="Q1504" s="6"/>
      <c r="R1504" s="6"/>
      <c r="S1504" s="6"/>
      <c r="T1504" s="6"/>
      <c r="U1504" s="6"/>
      <c r="V1504" s="6"/>
      <c r="W1504" s="285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8"/>
    </row>
    <row r="1505" spans="1:35" ht="17.25">
      <c r="A1505" s="249" t="s">
        <v>1130</v>
      </c>
      <c r="B1505" s="250">
        <v>67</v>
      </c>
      <c r="C1505" s="246"/>
      <c r="D1505" s="192">
        <v>775093144051</v>
      </c>
      <c r="E1505" s="276" t="s">
        <v>546</v>
      </c>
      <c r="F1505" s="193" t="s">
        <v>1193</v>
      </c>
      <c r="G1505" s="137" t="s">
        <v>4</v>
      </c>
      <c r="H1505" s="194">
        <v>22</v>
      </c>
      <c r="I1505" s="194">
        <f t="shared" si="352"/>
        <v>15.048</v>
      </c>
      <c r="J1505" s="137">
        <v>60</v>
      </c>
      <c r="K1505" s="137">
        <v>38</v>
      </c>
      <c r="L1505" s="137">
        <v>33</v>
      </c>
      <c r="M1505" s="184">
        <f t="shared" ref="M1505:M1509" si="360">565*H1505</f>
        <v>12430</v>
      </c>
      <c r="N1505" s="8"/>
      <c r="O1505" s="8"/>
      <c r="P1505" s="8"/>
      <c r="T1505" s="7"/>
      <c r="U1505" s="8"/>
      <c r="V1505" s="8"/>
      <c r="W1505" s="244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</row>
    <row r="1506" spans="1:35" ht="17.25">
      <c r="A1506" s="249" t="s">
        <v>1130</v>
      </c>
      <c r="B1506" s="250">
        <v>68</v>
      </c>
      <c r="C1506" s="246"/>
      <c r="D1506" s="192">
        <v>775091486053</v>
      </c>
      <c r="E1506" s="276" t="s">
        <v>546</v>
      </c>
      <c r="F1506" s="193" t="s">
        <v>1194</v>
      </c>
      <c r="G1506" s="137" t="s">
        <v>8</v>
      </c>
      <c r="H1506" s="194">
        <v>14</v>
      </c>
      <c r="I1506" s="194">
        <f t="shared" si="352"/>
        <v>12.199199999999999</v>
      </c>
      <c r="J1506" s="137">
        <v>39</v>
      </c>
      <c r="K1506" s="137">
        <v>46</v>
      </c>
      <c r="L1506" s="137">
        <v>34</v>
      </c>
      <c r="M1506" s="184">
        <f t="shared" ref="M1506:M1511" si="361">575*H1506</f>
        <v>8050</v>
      </c>
      <c r="N1506" s="8"/>
      <c r="O1506" s="8"/>
      <c r="P1506" s="8"/>
      <c r="T1506" s="7"/>
      <c r="U1506" s="8"/>
      <c r="V1506" s="8"/>
      <c r="W1506" s="244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</row>
    <row r="1507" spans="1:35" ht="17.25">
      <c r="A1507" s="249" t="s">
        <v>1130</v>
      </c>
      <c r="B1507" s="250">
        <v>69</v>
      </c>
      <c r="C1507" s="246"/>
      <c r="D1507" s="192">
        <v>775093393526</v>
      </c>
      <c r="E1507" s="276" t="s">
        <v>546</v>
      </c>
      <c r="F1507" s="193" t="s">
        <v>1195</v>
      </c>
      <c r="G1507" s="137" t="s">
        <v>4</v>
      </c>
      <c r="H1507" s="305">
        <v>31</v>
      </c>
      <c r="I1507" s="194">
        <f t="shared" si="352"/>
        <v>20.984000000000002</v>
      </c>
      <c r="J1507" s="137">
        <v>61</v>
      </c>
      <c r="K1507" s="137">
        <v>43</v>
      </c>
      <c r="L1507" s="137">
        <v>40</v>
      </c>
      <c r="M1507" s="184">
        <f t="shared" si="360"/>
        <v>17515</v>
      </c>
      <c r="N1507" s="8"/>
      <c r="O1507" s="8"/>
      <c r="P1507" s="8"/>
      <c r="T1507" s="7"/>
      <c r="U1507" s="8"/>
      <c r="V1507" s="8"/>
      <c r="W1507" s="244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</row>
    <row r="1508" spans="1:35" ht="17.25">
      <c r="A1508" s="249" t="s">
        <v>1130</v>
      </c>
      <c r="B1508" s="250">
        <v>70</v>
      </c>
      <c r="C1508" s="246"/>
      <c r="D1508" s="192">
        <v>775092994382</v>
      </c>
      <c r="E1508" s="276" t="s">
        <v>546</v>
      </c>
      <c r="F1508" s="193" t="s">
        <v>1196</v>
      </c>
      <c r="G1508" s="137" t="s">
        <v>4</v>
      </c>
      <c r="H1508" s="194">
        <v>20</v>
      </c>
      <c r="I1508" s="194">
        <f t="shared" si="352"/>
        <v>13.3056</v>
      </c>
      <c r="J1508" s="137">
        <v>42</v>
      </c>
      <c r="K1508" s="137">
        <v>48</v>
      </c>
      <c r="L1508" s="137">
        <v>33</v>
      </c>
      <c r="M1508" s="184">
        <f t="shared" si="361"/>
        <v>11500</v>
      </c>
      <c r="N1508" s="8"/>
      <c r="O1508" s="8"/>
      <c r="P1508" s="8"/>
      <c r="T1508" s="7"/>
      <c r="U1508" s="8"/>
      <c r="V1508" s="8"/>
      <c r="W1508" s="244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</row>
    <row r="1509" spans="1:35" ht="17.25">
      <c r="A1509" s="249" t="s">
        <v>1130</v>
      </c>
      <c r="B1509" s="250">
        <v>71</v>
      </c>
      <c r="C1509" s="246"/>
      <c r="D1509" s="192">
        <v>775101911855</v>
      </c>
      <c r="E1509" s="276" t="s">
        <v>546</v>
      </c>
      <c r="F1509" s="193" t="s">
        <v>1197</v>
      </c>
      <c r="G1509" s="137" t="s">
        <v>8</v>
      </c>
      <c r="H1509" s="194">
        <v>26</v>
      </c>
      <c r="I1509" s="194">
        <f t="shared" si="352"/>
        <v>16.757999999999999</v>
      </c>
      <c r="J1509" s="137">
        <v>35</v>
      </c>
      <c r="K1509" s="137">
        <v>57</v>
      </c>
      <c r="L1509" s="137">
        <v>42</v>
      </c>
      <c r="M1509" s="184">
        <f t="shared" si="360"/>
        <v>14690</v>
      </c>
      <c r="N1509" s="8"/>
      <c r="O1509" s="8"/>
      <c r="P1509" s="8"/>
      <c r="T1509" s="7"/>
      <c r="U1509" s="8"/>
      <c r="V1509" s="8"/>
      <c r="W1509" s="244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</row>
    <row r="1510" spans="1:35" ht="17.25">
      <c r="A1510" s="249" t="s">
        <v>1130</v>
      </c>
      <c r="B1510" s="250">
        <v>72</v>
      </c>
      <c r="C1510" s="246"/>
      <c r="D1510" s="192">
        <v>775101931272</v>
      </c>
      <c r="E1510" s="276" t="s">
        <v>546</v>
      </c>
      <c r="F1510" s="193" t="s">
        <v>1197</v>
      </c>
      <c r="G1510" s="137" t="s">
        <v>8</v>
      </c>
      <c r="H1510" s="194">
        <v>17</v>
      </c>
      <c r="I1510" s="194">
        <f t="shared" si="352"/>
        <v>13.464</v>
      </c>
      <c r="J1510" s="137">
        <v>40</v>
      </c>
      <c r="K1510" s="137">
        <v>51</v>
      </c>
      <c r="L1510" s="137">
        <v>33</v>
      </c>
      <c r="M1510" s="184">
        <f t="shared" si="361"/>
        <v>9775</v>
      </c>
      <c r="N1510" s="8"/>
      <c r="O1510" s="8"/>
      <c r="P1510" s="8"/>
      <c r="T1510" s="7"/>
      <c r="U1510" s="8"/>
      <c r="V1510" s="8"/>
      <c r="W1510" s="244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</row>
    <row r="1511" spans="1:35" ht="17.25">
      <c r="A1511" s="249" t="s">
        <v>1130</v>
      </c>
      <c r="B1511" s="250">
        <v>73</v>
      </c>
      <c r="C1511" s="246"/>
      <c r="D1511" s="192">
        <v>775093689006</v>
      </c>
      <c r="E1511" s="276" t="s">
        <v>546</v>
      </c>
      <c r="F1511" s="193" t="s">
        <v>1198</v>
      </c>
      <c r="G1511" s="137" t="s">
        <v>4</v>
      </c>
      <c r="H1511" s="194">
        <v>14</v>
      </c>
      <c r="I1511" s="194">
        <f t="shared" si="352"/>
        <v>13.728</v>
      </c>
      <c r="J1511" s="137">
        <v>40</v>
      </c>
      <c r="K1511" s="137">
        <v>52</v>
      </c>
      <c r="L1511" s="137">
        <v>33</v>
      </c>
      <c r="M1511" s="184">
        <f t="shared" si="361"/>
        <v>8050</v>
      </c>
      <c r="N1511" s="8"/>
      <c r="O1511" s="8"/>
      <c r="P1511" s="8"/>
      <c r="T1511" s="7"/>
      <c r="U1511" s="8"/>
      <c r="V1511" s="8"/>
      <c r="W1511" s="244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</row>
    <row r="1512" spans="1:35" ht="17.25">
      <c r="A1512" s="268"/>
      <c r="B1512" s="269"/>
      <c r="C1512" s="270"/>
      <c r="D1512" s="271"/>
      <c r="E1512" s="271"/>
      <c r="F1512" s="271"/>
      <c r="G1512" s="271"/>
      <c r="H1512" s="272"/>
      <c r="I1512" s="271"/>
      <c r="J1512" s="271"/>
      <c r="K1512" s="271"/>
      <c r="L1512" s="174"/>
      <c r="M1512" s="273">
        <f>SUM(M1439:M1511)</f>
        <v>445295</v>
      </c>
      <c r="N1512" s="174"/>
      <c r="O1512" s="174"/>
      <c r="P1512" s="174"/>
      <c r="Q1512" s="174"/>
      <c r="R1512" s="174"/>
      <c r="S1512" s="174"/>
      <c r="T1512" s="7">
        <v>445295</v>
      </c>
      <c r="U1512" s="174"/>
      <c r="V1512" s="174"/>
      <c r="W1512" s="274">
        <v>445295</v>
      </c>
      <c r="X1512" s="174"/>
      <c r="Y1512" s="174"/>
      <c r="Z1512" s="174"/>
      <c r="AA1512" s="174"/>
      <c r="AB1512" s="8"/>
      <c r="AC1512" s="8"/>
      <c r="AD1512" s="8"/>
      <c r="AE1512" s="8"/>
      <c r="AF1512" s="8"/>
      <c r="AG1512" s="8"/>
      <c r="AH1512" s="8"/>
      <c r="AI1512" s="8"/>
    </row>
    <row r="1513" spans="1:35" ht="17.25">
      <c r="A1513" s="249"/>
      <c r="B1513" s="250"/>
      <c r="C1513" s="206"/>
      <c r="D1513" s="136"/>
      <c r="E1513" s="136"/>
      <c r="F1513" s="136"/>
      <c r="G1513" s="136"/>
      <c r="H1513" s="251"/>
      <c r="I1513" s="136"/>
      <c r="J1513" s="136"/>
      <c r="K1513" s="136"/>
      <c r="L1513" s="8"/>
      <c r="M1513" s="184"/>
      <c r="N1513" s="8"/>
      <c r="O1513" s="8"/>
      <c r="P1513" s="8"/>
      <c r="T1513" s="7"/>
      <c r="U1513" s="8"/>
      <c r="V1513" s="8"/>
      <c r="W1513" s="244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</row>
    <row r="1514" spans="1:35" ht="17.25">
      <c r="A1514" s="213">
        <v>44502</v>
      </c>
      <c r="B1514" s="306">
        <v>1</v>
      </c>
      <c r="C1514" s="307"/>
      <c r="D1514" s="192">
        <v>775142089137</v>
      </c>
      <c r="E1514" s="276" t="s">
        <v>546</v>
      </c>
      <c r="F1514" s="193" t="s">
        <v>1199</v>
      </c>
      <c r="G1514" s="137" t="s">
        <v>35</v>
      </c>
      <c r="H1514" s="194">
        <v>23</v>
      </c>
      <c r="I1514" s="194">
        <f t="shared" ref="I1514:I1528" si="362">J1514*K1514*L1514/5000</f>
        <v>21.888000000000002</v>
      </c>
      <c r="J1514" s="137">
        <v>40</v>
      </c>
      <c r="K1514" s="137">
        <v>57</v>
      </c>
      <c r="L1514" s="137">
        <v>48</v>
      </c>
      <c r="M1514" s="184">
        <f>580*H1514</f>
        <v>13340</v>
      </c>
      <c r="N1514" s="8"/>
      <c r="O1514" s="8"/>
      <c r="P1514" s="8"/>
      <c r="T1514" s="7"/>
      <c r="U1514" s="8"/>
      <c r="V1514" s="8"/>
      <c r="W1514" s="244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</row>
    <row r="1515" spans="1:35" ht="17.25">
      <c r="A1515" s="213">
        <v>44502</v>
      </c>
      <c r="B1515" s="306">
        <v>2</v>
      </c>
      <c r="C1515" s="246" t="s">
        <v>15</v>
      </c>
      <c r="D1515" s="192">
        <v>775142137202</v>
      </c>
      <c r="E1515" s="276" t="s">
        <v>546</v>
      </c>
      <c r="F1515" s="193" t="s">
        <v>1200</v>
      </c>
      <c r="G1515" s="137" t="s">
        <v>35</v>
      </c>
      <c r="H1515" s="194">
        <v>30</v>
      </c>
      <c r="I1515" s="194">
        <f t="shared" si="362"/>
        <v>28.396799999999999</v>
      </c>
      <c r="J1515" s="137">
        <v>58</v>
      </c>
      <c r="K1515" s="137">
        <v>68</v>
      </c>
      <c r="L1515" s="137">
        <v>36</v>
      </c>
      <c r="M1515" s="184">
        <f>580*H1515</f>
        <v>17400</v>
      </c>
      <c r="N1515" s="8"/>
      <c r="O1515" s="8"/>
      <c r="P1515" s="8"/>
      <c r="T1515" s="7"/>
      <c r="U1515" s="8"/>
      <c r="V1515" s="8"/>
      <c r="W1515" s="244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</row>
    <row r="1516" spans="1:35" ht="17.25">
      <c r="A1516" s="213"/>
      <c r="B1516" s="306"/>
      <c r="C1516" s="246"/>
      <c r="D1516" s="192"/>
      <c r="E1516" s="276"/>
      <c r="F1516" s="193"/>
      <c r="G1516" s="137"/>
      <c r="H1516" s="194"/>
      <c r="I1516" s="194"/>
      <c r="J1516" s="137"/>
      <c r="K1516" s="137"/>
      <c r="L1516" s="137"/>
      <c r="M1516" s="184">
        <v>500</v>
      </c>
      <c r="N1516" s="8"/>
      <c r="O1516" s="8"/>
      <c r="P1516" s="8"/>
      <c r="T1516" s="7"/>
      <c r="U1516" s="8"/>
      <c r="V1516" s="8"/>
      <c r="W1516" s="244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</row>
    <row r="1517" spans="1:35" ht="17.25">
      <c r="A1517" s="213">
        <v>44502</v>
      </c>
      <c r="B1517" s="306">
        <v>3</v>
      </c>
      <c r="C1517" s="307"/>
      <c r="D1517" s="192">
        <v>775144463510</v>
      </c>
      <c r="E1517" s="276" t="s">
        <v>546</v>
      </c>
      <c r="F1517" s="193" t="s">
        <v>1201</v>
      </c>
      <c r="G1517" s="137" t="s">
        <v>8</v>
      </c>
      <c r="H1517" s="194">
        <v>20</v>
      </c>
      <c r="I1517" s="194">
        <f t="shared" si="362"/>
        <v>15.1998</v>
      </c>
      <c r="J1517" s="137">
        <v>33</v>
      </c>
      <c r="K1517" s="137">
        <v>47</v>
      </c>
      <c r="L1517" s="137">
        <v>49</v>
      </c>
      <c r="M1517" s="184">
        <f t="shared" ref="M1517" si="363">575*H1517</f>
        <v>11500</v>
      </c>
      <c r="N1517" s="8"/>
      <c r="O1517" s="8"/>
      <c r="P1517" s="8"/>
      <c r="T1517" s="7"/>
      <c r="U1517" s="8"/>
      <c r="V1517" s="8"/>
      <c r="W1517" s="244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</row>
    <row r="1518" spans="1:35" ht="17.25">
      <c r="A1518" s="213">
        <v>44502</v>
      </c>
      <c r="B1518" s="306">
        <v>4</v>
      </c>
      <c r="C1518" s="246" t="s">
        <v>352</v>
      </c>
      <c r="D1518" s="192">
        <v>775143473580</v>
      </c>
      <c r="E1518" s="276" t="s">
        <v>546</v>
      </c>
      <c r="F1518" s="193" t="s">
        <v>214</v>
      </c>
      <c r="G1518" s="137" t="s">
        <v>4</v>
      </c>
      <c r="H1518" s="194">
        <v>34</v>
      </c>
      <c r="I1518" s="194">
        <f t="shared" si="362"/>
        <v>33.501600000000003</v>
      </c>
      <c r="J1518" s="137">
        <v>66</v>
      </c>
      <c r="K1518" s="137">
        <v>47</v>
      </c>
      <c r="L1518" s="137">
        <v>54</v>
      </c>
      <c r="M1518" s="184">
        <f t="shared" ref="M1518:M1523" si="364">565*H1518</f>
        <v>19210</v>
      </c>
      <c r="N1518" s="8"/>
      <c r="O1518" s="8"/>
      <c r="P1518" s="8"/>
      <c r="T1518" s="7"/>
      <c r="U1518" s="8"/>
      <c r="V1518" s="8"/>
      <c r="W1518" s="244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</row>
    <row r="1519" spans="1:35" ht="17.25">
      <c r="A1519" s="213">
        <v>44502</v>
      </c>
      <c r="B1519" s="306">
        <v>5</v>
      </c>
      <c r="C1519" s="246" t="s">
        <v>352</v>
      </c>
      <c r="D1519" s="192">
        <v>775144171196</v>
      </c>
      <c r="E1519" s="276" t="s">
        <v>546</v>
      </c>
      <c r="F1519" s="193" t="s">
        <v>1202</v>
      </c>
      <c r="G1519" s="137" t="s">
        <v>4</v>
      </c>
      <c r="H1519" s="194">
        <v>34</v>
      </c>
      <c r="I1519" s="194">
        <f t="shared" si="362"/>
        <v>33.945599999999999</v>
      </c>
      <c r="J1519" s="137">
        <v>64</v>
      </c>
      <c r="K1519" s="137">
        <v>51</v>
      </c>
      <c r="L1519" s="137">
        <v>52</v>
      </c>
      <c r="M1519" s="184">
        <f t="shared" si="364"/>
        <v>19210</v>
      </c>
      <c r="N1519" s="8"/>
      <c r="O1519" s="8"/>
      <c r="P1519" s="8"/>
      <c r="T1519" s="7"/>
      <c r="U1519" s="8"/>
      <c r="V1519" s="8"/>
      <c r="W1519" s="244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</row>
    <row r="1520" spans="1:35" ht="17.25">
      <c r="A1520" s="213">
        <v>44502</v>
      </c>
      <c r="B1520" s="306">
        <v>6</v>
      </c>
      <c r="C1520" s="246" t="s">
        <v>352</v>
      </c>
      <c r="D1520" s="192">
        <v>775144239851</v>
      </c>
      <c r="E1520" s="276" t="s">
        <v>546</v>
      </c>
      <c r="F1520" s="193" t="s">
        <v>1203</v>
      </c>
      <c r="G1520" s="137" t="s">
        <v>4</v>
      </c>
      <c r="H1520" s="194">
        <v>28</v>
      </c>
      <c r="I1520" s="194">
        <f t="shared" si="362"/>
        <v>27.648</v>
      </c>
      <c r="J1520" s="137">
        <v>64</v>
      </c>
      <c r="K1520" s="137">
        <v>45</v>
      </c>
      <c r="L1520" s="137">
        <v>48</v>
      </c>
      <c r="M1520" s="184">
        <f t="shared" si="364"/>
        <v>15820</v>
      </c>
      <c r="N1520" s="8"/>
      <c r="O1520" s="8"/>
      <c r="P1520" s="8"/>
      <c r="T1520" s="7"/>
      <c r="U1520" s="8"/>
      <c r="V1520" s="8"/>
      <c r="W1520" s="244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</row>
    <row r="1521" spans="1:35" ht="17.25">
      <c r="A1521" s="213">
        <v>44502</v>
      </c>
      <c r="B1521" s="306">
        <v>7</v>
      </c>
      <c r="C1521" s="246" t="s">
        <v>352</v>
      </c>
      <c r="D1521" s="192">
        <v>775143411402</v>
      </c>
      <c r="E1521" s="276" t="s">
        <v>546</v>
      </c>
      <c r="F1521" s="193" t="s">
        <v>1204</v>
      </c>
      <c r="G1521" s="137" t="s">
        <v>4</v>
      </c>
      <c r="H1521" s="194">
        <v>34</v>
      </c>
      <c r="I1521" s="194">
        <f t="shared" si="362"/>
        <v>33.813000000000002</v>
      </c>
      <c r="J1521" s="137">
        <v>65</v>
      </c>
      <c r="K1521" s="137">
        <v>51</v>
      </c>
      <c r="L1521" s="137">
        <v>51</v>
      </c>
      <c r="M1521" s="184">
        <f t="shared" si="364"/>
        <v>19210</v>
      </c>
      <c r="N1521" s="8"/>
      <c r="O1521" s="8"/>
      <c r="P1521" s="8"/>
      <c r="T1521" s="7"/>
      <c r="U1521" s="8"/>
      <c r="V1521" s="8"/>
      <c r="W1521" s="244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</row>
    <row r="1522" spans="1:35" ht="17.25">
      <c r="A1522" s="213">
        <v>44502</v>
      </c>
      <c r="B1522" s="306">
        <v>8</v>
      </c>
      <c r="C1522" s="246" t="s">
        <v>352</v>
      </c>
      <c r="D1522" s="192">
        <v>775143347731</v>
      </c>
      <c r="E1522" s="276" t="s">
        <v>546</v>
      </c>
      <c r="F1522" s="193" t="s">
        <v>1205</v>
      </c>
      <c r="G1522" s="137" t="s">
        <v>4</v>
      </c>
      <c r="H1522" s="194">
        <v>32</v>
      </c>
      <c r="I1522" s="194">
        <f t="shared" si="362"/>
        <v>31.795200000000001</v>
      </c>
      <c r="J1522" s="137">
        <v>64</v>
      </c>
      <c r="K1522" s="137">
        <v>46</v>
      </c>
      <c r="L1522" s="137">
        <v>54</v>
      </c>
      <c r="M1522" s="184">
        <f t="shared" si="364"/>
        <v>18080</v>
      </c>
      <c r="N1522" s="8"/>
      <c r="O1522" s="8"/>
      <c r="P1522" s="8"/>
      <c r="T1522" s="7"/>
      <c r="U1522" s="8"/>
      <c r="V1522" s="8"/>
      <c r="W1522" s="244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</row>
    <row r="1523" spans="1:35" ht="17.25">
      <c r="A1523" s="213">
        <v>44502</v>
      </c>
      <c r="B1523" s="306">
        <v>9</v>
      </c>
      <c r="C1523" s="246" t="s">
        <v>352</v>
      </c>
      <c r="D1523" s="192">
        <v>775143293197</v>
      </c>
      <c r="E1523" s="276" t="s">
        <v>546</v>
      </c>
      <c r="F1523" s="193" t="s">
        <v>216</v>
      </c>
      <c r="G1523" s="137" t="s">
        <v>4</v>
      </c>
      <c r="H1523" s="194">
        <v>23</v>
      </c>
      <c r="I1523" s="194">
        <f t="shared" si="362"/>
        <v>14.5464</v>
      </c>
      <c r="J1523" s="137">
        <v>58</v>
      </c>
      <c r="K1523" s="137">
        <v>38</v>
      </c>
      <c r="L1523" s="137">
        <v>33</v>
      </c>
      <c r="M1523" s="184">
        <f t="shared" si="364"/>
        <v>12995</v>
      </c>
      <c r="N1523" s="8"/>
      <c r="O1523" s="8"/>
      <c r="P1523" s="8"/>
      <c r="T1523" s="7"/>
      <c r="U1523" s="8"/>
      <c r="V1523" s="8"/>
      <c r="W1523" s="244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</row>
    <row r="1524" spans="1:35" ht="17.25">
      <c r="A1524" s="213">
        <v>44502</v>
      </c>
      <c r="B1524" s="306">
        <v>10</v>
      </c>
      <c r="C1524" s="246"/>
      <c r="D1524" s="192">
        <v>775143230961</v>
      </c>
      <c r="E1524" s="276" t="s">
        <v>546</v>
      </c>
      <c r="F1524" s="193" t="s">
        <v>1206</v>
      </c>
      <c r="G1524" s="137" t="s">
        <v>4</v>
      </c>
      <c r="H1524" s="194">
        <v>19</v>
      </c>
      <c r="I1524" s="194">
        <f t="shared" si="362"/>
        <v>16.8</v>
      </c>
      <c r="J1524" s="137">
        <v>60</v>
      </c>
      <c r="K1524" s="137">
        <v>40</v>
      </c>
      <c r="L1524" s="137">
        <v>35</v>
      </c>
      <c r="M1524" s="184">
        <f t="shared" ref="M1524:M1529" si="365">575*H1524</f>
        <v>10925</v>
      </c>
      <c r="N1524" s="8"/>
      <c r="O1524" s="8"/>
      <c r="P1524" s="8"/>
      <c r="T1524" s="7"/>
      <c r="U1524" s="8"/>
      <c r="V1524" s="8"/>
      <c r="W1524" s="244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</row>
    <row r="1525" spans="1:35" ht="17.25">
      <c r="A1525" s="213">
        <v>44502</v>
      </c>
      <c r="B1525" s="306">
        <v>11</v>
      </c>
      <c r="C1525" s="246" t="s">
        <v>352</v>
      </c>
      <c r="D1525" s="192">
        <v>775143148294</v>
      </c>
      <c r="E1525" s="276" t="s">
        <v>546</v>
      </c>
      <c r="F1525" s="193" t="s">
        <v>1207</v>
      </c>
      <c r="G1525" s="137" t="s">
        <v>4</v>
      </c>
      <c r="H1525" s="194">
        <v>12</v>
      </c>
      <c r="I1525" s="194">
        <f t="shared" si="362"/>
        <v>12.617000000000001</v>
      </c>
      <c r="J1525" s="137">
        <v>37</v>
      </c>
      <c r="K1525" s="137">
        <v>31</v>
      </c>
      <c r="L1525" s="137">
        <v>55</v>
      </c>
      <c r="M1525" s="184">
        <f t="shared" si="365"/>
        <v>6900</v>
      </c>
      <c r="N1525" s="8"/>
      <c r="O1525" s="8"/>
      <c r="P1525" s="8"/>
      <c r="T1525" s="7"/>
      <c r="U1525" s="8"/>
      <c r="V1525" s="8"/>
      <c r="W1525" s="244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</row>
    <row r="1526" spans="1:35" ht="17.25">
      <c r="A1526" s="213">
        <v>44502</v>
      </c>
      <c r="B1526" s="306">
        <v>12</v>
      </c>
      <c r="C1526" s="246"/>
      <c r="D1526" s="192">
        <v>775154605650</v>
      </c>
      <c r="E1526" s="276" t="s">
        <v>546</v>
      </c>
      <c r="F1526" s="193" t="s">
        <v>1208</v>
      </c>
      <c r="G1526" s="137" t="s">
        <v>4</v>
      </c>
      <c r="H1526" s="194">
        <v>28</v>
      </c>
      <c r="I1526" s="194">
        <f t="shared" si="362"/>
        <v>23.699200000000001</v>
      </c>
      <c r="J1526" s="137">
        <v>56</v>
      </c>
      <c r="K1526" s="137">
        <v>46</v>
      </c>
      <c r="L1526" s="137">
        <v>46</v>
      </c>
      <c r="M1526" s="184">
        <f t="shared" si="365"/>
        <v>16100</v>
      </c>
      <c r="N1526" s="8"/>
      <c r="O1526" s="8"/>
      <c r="P1526" s="8"/>
      <c r="T1526" s="7"/>
      <c r="U1526" s="8"/>
      <c r="V1526" s="8"/>
      <c r="W1526" s="244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</row>
    <row r="1527" spans="1:35" ht="17.25">
      <c r="A1527" s="213">
        <v>44502</v>
      </c>
      <c r="B1527" s="306">
        <v>13</v>
      </c>
      <c r="C1527" s="246"/>
      <c r="D1527" s="192">
        <v>775144380760</v>
      </c>
      <c r="E1527" s="276" t="s">
        <v>546</v>
      </c>
      <c r="F1527" s="193" t="s">
        <v>1209</v>
      </c>
      <c r="G1527" s="137" t="s">
        <v>4</v>
      </c>
      <c r="H1527" s="194">
        <v>16</v>
      </c>
      <c r="I1527" s="194">
        <f t="shared" si="362"/>
        <v>14.2376</v>
      </c>
      <c r="J1527" s="137">
        <v>37</v>
      </c>
      <c r="K1527" s="137">
        <v>52</v>
      </c>
      <c r="L1527" s="137">
        <v>37</v>
      </c>
      <c r="M1527" s="184">
        <f t="shared" si="365"/>
        <v>9200</v>
      </c>
      <c r="N1527" s="8"/>
      <c r="O1527" s="8"/>
      <c r="P1527" s="8"/>
      <c r="T1527" s="7"/>
      <c r="U1527" s="8"/>
      <c r="V1527" s="8"/>
      <c r="W1527" s="244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</row>
    <row r="1528" spans="1:35" ht="17.25">
      <c r="A1528" s="213">
        <v>44502</v>
      </c>
      <c r="B1528" s="306">
        <v>14</v>
      </c>
      <c r="C1528" s="246"/>
      <c r="D1528" s="192">
        <v>775143069061</v>
      </c>
      <c r="E1528" s="276" t="s">
        <v>546</v>
      </c>
      <c r="F1528" s="193" t="s">
        <v>1210</v>
      </c>
      <c r="G1528" s="137" t="s">
        <v>4</v>
      </c>
      <c r="H1528" s="194">
        <v>17</v>
      </c>
      <c r="I1528" s="194">
        <f t="shared" si="362"/>
        <v>10.130599999999999</v>
      </c>
      <c r="J1528" s="137">
        <v>37</v>
      </c>
      <c r="K1528" s="137">
        <v>37</v>
      </c>
      <c r="L1528" s="137">
        <v>37</v>
      </c>
      <c r="M1528" s="184">
        <f t="shared" si="365"/>
        <v>9775</v>
      </c>
      <c r="N1528" s="8"/>
      <c r="O1528" s="8"/>
      <c r="P1528" s="8"/>
      <c r="T1528" s="7"/>
      <c r="U1528" s="8"/>
      <c r="V1528" s="8"/>
      <c r="W1528" s="244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</row>
    <row r="1529" spans="1:35" ht="17.25">
      <c r="A1529" s="213">
        <v>44502</v>
      </c>
      <c r="B1529" s="306">
        <v>15</v>
      </c>
      <c r="C1529" s="246"/>
      <c r="D1529" s="192">
        <v>775142915747</v>
      </c>
      <c r="E1529" s="276" t="s">
        <v>546</v>
      </c>
      <c r="F1529" s="193" t="s">
        <v>1211</v>
      </c>
      <c r="G1529" s="137" t="s">
        <v>4</v>
      </c>
      <c r="H1529" s="194">
        <v>16</v>
      </c>
      <c r="I1529" s="194">
        <f>J1529*K1529*L1529/5000</f>
        <v>12.603400000000001</v>
      </c>
      <c r="J1529" s="137">
        <v>41</v>
      </c>
      <c r="K1529" s="137">
        <v>53</v>
      </c>
      <c r="L1529" s="137">
        <v>29</v>
      </c>
      <c r="M1529" s="184">
        <f t="shared" si="365"/>
        <v>9200</v>
      </c>
      <c r="N1529" s="8"/>
      <c r="O1529" s="8"/>
      <c r="P1529" s="8"/>
      <c r="T1529" s="7"/>
      <c r="U1529" s="8"/>
      <c r="V1529" s="8"/>
      <c r="W1529" s="244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</row>
    <row r="1530" spans="1:35" ht="17.25">
      <c r="A1530" s="213">
        <v>44502</v>
      </c>
      <c r="B1530" s="306">
        <v>16</v>
      </c>
      <c r="C1530" s="246"/>
      <c r="D1530" s="192">
        <v>775142997520</v>
      </c>
      <c r="E1530" s="276" t="s">
        <v>546</v>
      </c>
      <c r="F1530" s="193" t="s">
        <v>1212</v>
      </c>
      <c r="G1530" s="137" t="s">
        <v>4</v>
      </c>
      <c r="H1530" s="194">
        <v>9</v>
      </c>
      <c r="I1530" s="194">
        <f t="shared" ref="I1530:I1538" si="366">J1530*K1530*L1530/5000</f>
        <v>7.6440000000000001</v>
      </c>
      <c r="J1530" s="137">
        <v>21</v>
      </c>
      <c r="K1530" s="137">
        <v>52</v>
      </c>
      <c r="L1530" s="137">
        <v>35</v>
      </c>
      <c r="M1530" s="184">
        <f>610*H1530</f>
        <v>5490</v>
      </c>
      <c r="N1530" s="8"/>
      <c r="O1530" s="8"/>
      <c r="P1530" s="8"/>
      <c r="T1530" s="7"/>
      <c r="U1530" s="8"/>
      <c r="V1530" s="8"/>
      <c r="W1530" s="244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</row>
    <row r="1531" spans="1:35" ht="17.25">
      <c r="A1531" s="213">
        <v>44509</v>
      </c>
      <c r="B1531" s="306">
        <v>17</v>
      </c>
      <c r="C1531" s="246" t="s">
        <v>352</v>
      </c>
      <c r="D1531" s="192">
        <v>775154596445</v>
      </c>
      <c r="E1531" s="276" t="s">
        <v>546</v>
      </c>
      <c r="F1531" s="193" t="s">
        <v>1213</v>
      </c>
      <c r="G1531" s="137" t="s">
        <v>1214</v>
      </c>
      <c r="H1531" s="194">
        <v>15</v>
      </c>
      <c r="I1531" s="194">
        <f t="shared" si="366"/>
        <v>14.3</v>
      </c>
      <c r="J1531" s="137">
        <v>55</v>
      </c>
      <c r="K1531" s="137">
        <v>25</v>
      </c>
      <c r="L1531" s="137">
        <v>52</v>
      </c>
      <c r="M1531" s="184">
        <f>530*H1531</f>
        <v>7950</v>
      </c>
      <c r="N1531" s="8"/>
      <c r="O1531" s="8"/>
      <c r="P1531" s="8"/>
      <c r="T1531" s="7"/>
      <c r="U1531" s="8"/>
      <c r="V1531" s="8"/>
      <c r="W1531" s="244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</row>
    <row r="1532" spans="1:35" ht="17.25">
      <c r="A1532" s="213">
        <v>44502</v>
      </c>
      <c r="B1532" s="306">
        <v>18</v>
      </c>
      <c r="C1532" s="246"/>
      <c r="D1532" s="192">
        <v>775142445080</v>
      </c>
      <c r="E1532" s="276" t="s">
        <v>546</v>
      </c>
      <c r="F1532" s="193" t="s">
        <v>1215</v>
      </c>
      <c r="G1532" s="137" t="s">
        <v>1214</v>
      </c>
      <c r="H1532" s="194">
        <v>17</v>
      </c>
      <c r="I1532" s="194">
        <f t="shared" si="366"/>
        <v>16.790400000000002</v>
      </c>
      <c r="J1532" s="137">
        <v>36</v>
      </c>
      <c r="K1532" s="137">
        <v>53</v>
      </c>
      <c r="L1532" s="137">
        <v>44</v>
      </c>
      <c r="M1532" s="184">
        <f>530*H1532</f>
        <v>9010</v>
      </c>
      <c r="N1532" s="8"/>
      <c r="O1532" s="8"/>
      <c r="P1532" s="8"/>
      <c r="T1532" s="7"/>
      <c r="U1532" s="8"/>
      <c r="V1532" s="8"/>
      <c r="W1532" s="244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</row>
    <row r="1533" spans="1:35" ht="17.25">
      <c r="A1533" s="213">
        <v>44509</v>
      </c>
      <c r="B1533" s="306">
        <v>19</v>
      </c>
      <c r="C1533" s="246"/>
      <c r="D1533" s="192">
        <v>775155551012</v>
      </c>
      <c r="E1533" s="276" t="s">
        <v>546</v>
      </c>
      <c r="F1533" s="193" t="s">
        <v>1216</v>
      </c>
      <c r="G1533" s="137" t="s">
        <v>2</v>
      </c>
      <c r="H1533" s="194">
        <v>26</v>
      </c>
      <c r="I1533" s="194">
        <f t="shared" si="366"/>
        <v>14.5152</v>
      </c>
      <c r="J1533" s="137">
        <v>42</v>
      </c>
      <c r="K1533" s="137">
        <v>54</v>
      </c>
      <c r="L1533" s="137">
        <v>32</v>
      </c>
      <c r="M1533" s="184">
        <f>570*H1533</f>
        <v>14820</v>
      </c>
      <c r="N1533" s="8"/>
      <c r="O1533" s="8"/>
      <c r="P1533" s="8"/>
      <c r="T1533" s="7"/>
      <c r="U1533" s="8"/>
      <c r="V1533" s="8"/>
      <c r="W1533" s="244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</row>
    <row r="1534" spans="1:35" ht="17.25">
      <c r="A1534" s="213">
        <v>44509</v>
      </c>
      <c r="B1534" s="306">
        <v>20</v>
      </c>
      <c r="C1534" s="246"/>
      <c r="D1534" s="192">
        <v>775155515297</v>
      </c>
      <c r="E1534" s="276" t="s">
        <v>546</v>
      </c>
      <c r="F1534" s="193" t="s">
        <v>1217</v>
      </c>
      <c r="G1534" s="137" t="s">
        <v>2</v>
      </c>
      <c r="H1534" s="194">
        <v>21</v>
      </c>
      <c r="I1534" s="194">
        <f t="shared" si="366"/>
        <v>9.7888000000000002</v>
      </c>
      <c r="J1534" s="137">
        <v>38</v>
      </c>
      <c r="K1534" s="137">
        <v>46</v>
      </c>
      <c r="L1534" s="137">
        <v>28</v>
      </c>
      <c r="M1534" s="184">
        <f>570*H1534</f>
        <v>11970</v>
      </c>
      <c r="N1534" s="8"/>
      <c r="O1534" s="8"/>
      <c r="P1534" s="8"/>
      <c r="T1534" s="7"/>
      <c r="U1534" s="8"/>
      <c r="V1534" s="8"/>
      <c r="W1534" s="244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</row>
    <row r="1535" spans="1:35" ht="17.25">
      <c r="A1535" s="213">
        <v>44509</v>
      </c>
      <c r="B1535" s="306">
        <v>21</v>
      </c>
      <c r="C1535" s="246"/>
      <c r="D1535" s="192">
        <v>775155347345</v>
      </c>
      <c r="E1535" s="276" t="s">
        <v>546</v>
      </c>
      <c r="F1535" s="193" t="s">
        <v>296</v>
      </c>
      <c r="G1535" s="137" t="s">
        <v>2</v>
      </c>
      <c r="H1535" s="194">
        <v>29</v>
      </c>
      <c r="I1535" s="194">
        <f t="shared" si="366"/>
        <v>17.8752</v>
      </c>
      <c r="J1535" s="137">
        <v>38</v>
      </c>
      <c r="K1535" s="137">
        <v>42</v>
      </c>
      <c r="L1535" s="137">
        <v>56</v>
      </c>
      <c r="M1535" s="184">
        <f>570*H1535</f>
        <v>16530</v>
      </c>
      <c r="N1535" s="8"/>
      <c r="O1535" s="8"/>
      <c r="P1535" s="8"/>
      <c r="T1535" s="7"/>
      <c r="U1535" s="8"/>
      <c r="V1535" s="8"/>
      <c r="W1535" s="244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</row>
    <row r="1536" spans="1:35" ht="17.25">
      <c r="A1536" s="213">
        <v>44509</v>
      </c>
      <c r="B1536" s="306">
        <v>22</v>
      </c>
      <c r="C1536" s="246"/>
      <c r="D1536" s="192">
        <v>775155324664</v>
      </c>
      <c r="E1536" s="276" t="s">
        <v>546</v>
      </c>
      <c r="F1536" s="193" t="s">
        <v>1218</v>
      </c>
      <c r="G1536" s="137" t="s">
        <v>2</v>
      </c>
      <c r="H1536" s="194">
        <v>28</v>
      </c>
      <c r="I1536" s="194">
        <f t="shared" si="366"/>
        <v>18.5472</v>
      </c>
      <c r="J1536" s="137">
        <v>42</v>
      </c>
      <c r="K1536" s="137">
        <v>46</v>
      </c>
      <c r="L1536" s="137">
        <v>48</v>
      </c>
      <c r="M1536" s="184">
        <f t="shared" ref="M1536" si="367">520*H1536</f>
        <v>14560</v>
      </c>
      <c r="N1536" s="8"/>
      <c r="O1536" s="8"/>
      <c r="P1536" s="8"/>
      <c r="T1536" s="7"/>
      <c r="U1536" s="8"/>
      <c r="V1536" s="8"/>
      <c r="W1536" s="244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</row>
    <row r="1537" spans="1:35" ht="17.25">
      <c r="A1537" s="213">
        <v>44509</v>
      </c>
      <c r="B1537" s="306">
        <v>23</v>
      </c>
      <c r="C1537" s="246"/>
      <c r="D1537" s="192">
        <v>775155295506</v>
      </c>
      <c r="E1537" s="276" t="s">
        <v>546</v>
      </c>
      <c r="F1537" s="193" t="s">
        <v>1219</v>
      </c>
      <c r="G1537" s="137" t="s">
        <v>2</v>
      </c>
      <c r="H1537" s="194">
        <v>17</v>
      </c>
      <c r="I1537" s="194">
        <f t="shared" si="366"/>
        <v>7.8204000000000002</v>
      </c>
      <c r="J1537" s="137">
        <v>42</v>
      </c>
      <c r="K1537" s="137">
        <v>49</v>
      </c>
      <c r="L1537" s="137">
        <v>19</v>
      </c>
      <c r="M1537" s="184">
        <f>590*H1537</f>
        <v>10030</v>
      </c>
      <c r="N1537" s="8"/>
      <c r="O1537" s="8"/>
      <c r="P1537" s="8"/>
      <c r="T1537" s="7"/>
      <c r="U1537" s="8"/>
      <c r="V1537" s="8"/>
      <c r="W1537" s="244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</row>
    <row r="1538" spans="1:35" ht="17.25">
      <c r="A1538" s="213">
        <v>44509</v>
      </c>
      <c r="B1538" s="306">
        <v>24</v>
      </c>
      <c r="C1538" s="246"/>
      <c r="D1538" s="192">
        <v>775155255259</v>
      </c>
      <c r="E1538" s="276" t="s">
        <v>546</v>
      </c>
      <c r="F1538" s="193" t="s">
        <v>1220</v>
      </c>
      <c r="G1538" s="137" t="s">
        <v>2</v>
      </c>
      <c r="H1538" s="194">
        <v>8</v>
      </c>
      <c r="I1538" s="194">
        <f t="shared" si="366"/>
        <v>3.1943999999999999</v>
      </c>
      <c r="J1538" s="137">
        <v>22</v>
      </c>
      <c r="K1538" s="137">
        <v>33</v>
      </c>
      <c r="L1538" s="137">
        <v>22</v>
      </c>
      <c r="M1538" s="184">
        <f>610*H1538</f>
        <v>4880</v>
      </c>
      <c r="N1538" s="8"/>
      <c r="O1538" s="8"/>
      <c r="P1538" s="8"/>
      <c r="T1538" s="7"/>
      <c r="U1538" s="8"/>
      <c r="V1538" s="8"/>
      <c r="W1538" s="244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</row>
    <row r="1539" spans="1:35" ht="17.25">
      <c r="A1539" s="249"/>
      <c r="B1539" s="250"/>
      <c r="C1539" s="206"/>
      <c r="D1539" s="136"/>
      <c r="E1539" s="136"/>
      <c r="F1539" s="136"/>
      <c r="G1539" s="136"/>
      <c r="H1539" s="251"/>
      <c r="I1539" s="136"/>
      <c r="J1539" s="136"/>
      <c r="K1539" s="136"/>
      <c r="L1539" s="8"/>
      <c r="M1539" s="184"/>
      <c r="N1539" s="8"/>
      <c r="O1539" s="8"/>
      <c r="P1539" s="8"/>
      <c r="T1539" s="7"/>
      <c r="U1539" s="8"/>
      <c r="V1539" s="8"/>
      <c r="W1539" s="244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</row>
    <row r="1540" spans="1:35" ht="17.25">
      <c r="A1540" s="253"/>
      <c r="B1540" s="189"/>
      <c r="C1540" s="169"/>
      <c r="D1540" s="41"/>
      <c r="E1540" s="41"/>
      <c r="F1540" s="41"/>
      <c r="G1540" s="41"/>
      <c r="H1540" s="77"/>
      <c r="I1540" s="41"/>
      <c r="J1540" s="41"/>
      <c r="K1540" s="41"/>
      <c r="L1540" s="45"/>
      <c r="M1540" s="44">
        <f>SUM(M1514:M1539)</f>
        <v>304605</v>
      </c>
      <c r="N1540" s="45"/>
      <c r="O1540" s="45"/>
      <c r="P1540" s="45"/>
      <c r="Q1540" s="45"/>
      <c r="R1540" s="45"/>
      <c r="S1540" s="45"/>
      <c r="T1540" s="45">
        <v>304605</v>
      </c>
      <c r="U1540" s="45"/>
      <c r="V1540" s="45"/>
      <c r="W1540" s="227">
        <v>304605</v>
      </c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</row>
    <row r="1541" spans="1:35" ht="17.25">
      <c r="A1541" s="249"/>
      <c r="B1541" s="250"/>
      <c r="C1541" s="206"/>
      <c r="D1541" s="136"/>
      <c r="E1541" s="136"/>
      <c r="F1541" s="136"/>
      <c r="G1541" s="136"/>
      <c r="H1541" s="251"/>
      <c r="I1541" s="136"/>
      <c r="J1541" s="136"/>
      <c r="K1541" s="136"/>
      <c r="L1541" s="8"/>
      <c r="M1541" s="184"/>
      <c r="N1541" s="8"/>
      <c r="O1541" s="8"/>
      <c r="P1541" s="8"/>
      <c r="T1541" s="7"/>
      <c r="U1541" s="8"/>
      <c r="V1541" s="8"/>
      <c r="W1541" s="244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</row>
    <row r="1542" spans="1:35" ht="17.25">
      <c r="A1542" s="308">
        <v>44511</v>
      </c>
      <c r="B1542" s="250">
        <v>1</v>
      </c>
      <c r="C1542" s="246"/>
      <c r="D1542" s="136">
        <v>775181160035</v>
      </c>
      <c r="E1542" s="276" t="s">
        <v>546</v>
      </c>
      <c r="F1542" s="193" t="s">
        <v>1221</v>
      </c>
      <c r="G1542" s="137" t="s">
        <v>4</v>
      </c>
      <c r="H1542" s="137">
        <v>11</v>
      </c>
      <c r="I1542" s="137">
        <f t="shared" ref="I1542:I1543" si="368">J1542*K1542*L1542/5000</f>
        <v>9.3312000000000008</v>
      </c>
      <c r="J1542" s="137">
        <v>27</v>
      </c>
      <c r="K1542" s="137">
        <v>48</v>
      </c>
      <c r="L1542" s="137">
        <v>36</v>
      </c>
      <c r="M1542" s="184">
        <f t="shared" ref="M1542" si="369">575*H1542</f>
        <v>6325</v>
      </c>
      <c r="N1542" s="8"/>
      <c r="O1542" s="8"/>
      <c r="P1542" s="8"/>
      <c r="T1542" s="7"/>
      <c r="U1542" s="8"/>
      <c r="V1542" s="8"/>
      <c r="W1542" s="244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</row>
    <row r="1543" spans="1:35" ht="17.25">
      <c r="A1543" s="308">
        <v>44511</v>
      </c>
      <c r="B1543" s="250">
        <v>2</v>
      </c>
      <c r="C1543" s="246"/>
      <c r="D1543" s="136">
        <v>775181115845</v>
      </c>
      <c r="E1543" s="276" t="s">
        <v>546</v>
      </c>
      <c r="F1543" s="193" t="s">
        <v>1222</v>
      </c>
      <c r="G1543" s="137" t="s">
        <v>8</v>
      </c>
      <c r="H1543" s="137">
        <v>8</v>
      </c>
      <c r="I1543" s="137">
        <f t="shared" si="368"/>
        <v>7.7350000000000003</v>
      </c>
      <c r="J1543" s="137">
        <v>25</v>
      </c>
      <c r="K1543" s="137">
        <v>91</v>
      </c>
      <c r="L1543" s="137">
        <v>17</v>
      </c>
      <c r="M1543" s="184">
        <f>610*H1543</f>
        <v>4880</v>
      </c>
      <c r="N1543" s="8"/>
      <c r="O1543" s="8"/>
      <c r="P1543" s="8"/>
      <c r="T1543" s="7"/>
      <c r="U1543" s="8"/>
      <c r="V1543" s="8"/>
      <c r="W1543" s="244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</row>
    <row r="1544" spans="1:35" ht="17.25">
      <c r="A1544" s="308">
        <v>44511</v>
      </c>
      <c r="B1544" s="250">
        <v>3</v>
      </c>
      <c r="C1544" s="246" t="s">
        <v>1132</v>
      </c>
      <c r="D1544" s="136"/>
      <c r="E1544" s="276"/>
      <c r="F1544" s="193"/>
      <c r="G1544" s="137"/>
      <c r="H1544" s="137"/>
      <c r="I1544" s="137"/>
      <c r="J1544" s="137"/>
      <c r="K1544" s="137"/>
      <c r="L1544" s="137"/>
      <c r="M1544" s="184"/>
      <c r="N1544" s="8"/>
      <c r="O1544" s="8"/>
      <c r="P1544" s="8"/>
      <c r="T1544" s="7"/>
      <c r="U1544" s="8"/>
      <c r="V1544" s="8"/>
      <c r="W1544" s="244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</row>
    <row r="1545" spans="1:35" ht="17.25">
      <c r="A1545" s="308">
        <v>44511</v>
      </c>
      <c r="B1545" s="250">
        <v>4</v>
      </c>
      <c r="C1545" s="246"/>
      <c r="D1545" s="136">
        <v>775181082026</v>
      </c>
      <c r="E1545" s="276" t="s">
        <v>546</v>
      </c>
      <c r="F1545" s="193" t="s">
        <v>1223</v>
      </c>
      <c r="G1545" s="137" t="s">
        <v>8</v>
      </c>
      <c r="H1545" s="137">
        <v>11</v>
      </c>
      <c r="I1545" s="137">
        <f t="shared" ref="I1545:I1570" si="370">J1545*K1545*L1545/5000</f>
        <v>9.984</v>
      </c>
      <c r="J1545" s="137">
        <v>40</v>
      </c>
      <c r="K1545" s="137">
        <v>39</v>
      </c>
      <c r="L1545" s="137">
        <v>32</v>
      </c>
      <c r="M1545" s="184">
        <f t="shared" ref="M1545:M1554" si="371">575*H1545</f>
        <v>6325</v>
      </c>
      <c r="N1545" s="8"/>
      <c r="O1545" s="8"/>
      <c r="P1545" s="8"/>
      <c r="T1545" s="7"/>
      <c r="U1545" s="8"/>
      <c r="V1545" s="8"/>
      <c r="W1545" s="244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</row>
    <row r="1546" spans="1:35" ht="17.25">
      <c r="A1546" s="308">
        <v>44511</v>
      </c>
      <c r="B1546" s="250">
        <v>5</v>
      </c>
      <c r="C1546" s="246"/>
      <c r="D1546" s="136">
        <v>775181074977</v>
      </c>
      <c r="E1546" s="276" t="s">
        <v>546</v>
      </c>
      <c r="F1546" s="193" t="s">
        <v>224</v>
      </c>
      <c r="G1546" s="137" t="s">
        <v>4</v>
      </c>
      <c r="H1546" s="137">
        <v>7</v>
      </c>
      <c r="I1546" s="137">
        <f t="shared" si="370"/>
        <v>4.7423999999999999</v>
      </c>
      <c r="J1546" s="137">
        <v>26</v>
      </c>
      <c r="K1546" s="137">
        <v>38</v>
      </c>
      <c r="L1546" s="137">
        <v>24</v>
      </c>
      <c r="M1546" s="184">
        <f>610*H1546</f>
        <v>4270</v>
      </c>
      <c r="N1546" s="8"/>
      <c r="O1546" s="8"/>
      <c r="P1546" s="8"/>
      <c r="T1546" s="7"/>
      <c r="U1546" s="8"/>
      <c r="V1546" s="8"/>
      <c r="W1546" s="244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</row>
    <row r="1547" spans="1:35" ht="17.25">
      <c r="A1547" s="308">
        <v>44511</v>
      </c>
      <c r="B1547" s="250">
        <v>6</v>
      </c>
      <c r="C1547" s="246" t="s">
        <v>657</v>
      </c>
      <c r="D1547" s="136">
        <v>775181285903</v>
      </c>
      <c r="E1547" s="276" t="s">
        <v>1131</v>
      </c>
      <c r="F1547" s="193" t="s">
        <v>1224</v>
      </c>
      <c r="G1547" s="137" t="s">
        <v>4</v>
      </c>
      <c r="H1547" s="137">
        <v>18</v>
      </c>
      <c r="I1547" s="137">
        <f t="shared" si="370"/>
        <v>17.397200000000002</v>
      </c>
      <c r="J1547" s="137">
        <v>46</v>
      </c>
      <c r="K1547" s="137">
        <v>31</v>
      </c>
      <c r="L1547" s="137">
        <v>61</v>
      </c>
      <c r="M1547" s="184">
        <f t="shared" si="371"/>
        <v>10350</v>
      </c>
      <c r="N1547" s="8"/>
      <c r="O1547" s="8"/>
      <c r="P1547" s="8"/>
      <c r="T1547" s="7"/>
      <c r="U1547" s="8"/>
      <c r="V1547" s="8"/>
      <c r="W1547" s="244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</row>
    <row r="1548" spans="1:35" ht="17.25">
      <c r="A1548" s="308">
        <v>44511</v>
      </c>
      <c r="B1548" s="250">
        <v>7</v>
      </c>
      <c r="C1548" s="246" t="s">
        <v>15</v>
      </c>
      <c r="D1548" s="136">
        <v>775181861589</v>
      </c>
      <c r="E1548" s="276" t="s">
        <v>546</v>
      </c>
      <c r="F1548" s="193" t="s">
        <v>1224</v>
      </c>
      <c r="G1548" s="137" t="s">
        <v>4</v>
      </c>
      <c r="H1548" s="137">
        <v>18</v>
      </c>
      <c r="I1548" s="137">
        <f t="shared" si="370"/>
        <v>16.007999999999999</v>
      </c>
      <c r="J1548" s="137">
        <v>60</v>
      </c>
      <c r="K1548" s="137">
        <v>46</v>
      </c>
      <c r="L1548" s="137">
        <v>29</v>
      </c>
      <c r="M1548" s="184">
        <f t="shared" si="371"/>
        <v>10350</v>
      </c>
      <c r="N1548" s="8"/>
      <c r="O1548" s="8"/>
      <c r="P1548" s="8"/>
      <c r="T1548" s="7"/>
      <c r="U1548" s="8"/>
      <c r="V1548" s="8"/>
      <c r="W1548" s="244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</row>
    <row r="1549" spans="1:35" ht="17.25">
      <c r="A1549" s="308"/>
      <c r="B1549" s="250"/>
      <c r="C1549" s="246"/>
      <c r="D1549" s="136"/>
      <c r="E1549" s="276"/>
      <c r="F1549" s="193"/>
      <c r="G1549" s="137"/>
      <c r="H1549" s="137"/>
      <c r="I1549" s="137"/>
      <c r="J1549" s="137"/>
      <c r="K1549" s="137"/>
      <c r="L1549" s="137"/>
      <c r="M1549" s="184">
        <v>1000</v>
      </c>
      <c r="N1549" s="8"/>
      <c r="O1549" s="8"/>
      <c r="P1549" s="8"/>
      <c r="T1549" s="7"/>
      <c r="U1549" s="8"/>
      <c r="V1549" s="8"/>
      <c r="W1549" s="244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</row>
    <row r="1550" spans="1:35" ht="17.25">
      <c r="A1550" s="308">
        <v>44511</v>
      </c>
      <c r="B1550" s="250">
        <v>8</v>
      </c>
      <c r="C1550" s="246"/>
      <c r="D1550" s="136">
        <v>775180464786</v>
      </c>
      <c r="E1550" s="276" t="s">
        <v>546</v>
      </c>
      <c r="F1550" s="193" t="s">
        <v>1225</v>
      </c>
      <c r="G1550" s="137" t="s">
        <v>8</v>
      </c>
      <c r="H1550" s="137">
        <v>17</v>
      </c>
      <c r="I1550" s="137">
        <f t="shared" si="370"/>
        <v>14.8104</v>
      </c>
      <c r="J1550" s="137">
        <v>44</v>
      </c>
      <c r="K1550" s="137">
        <v>51</v>
      </c>
      <c r="L1550" s="137">
        <v>33</v>
      </c>
      <c r="M1550" s="184">
        <f t="shared" si="371"/>
        <v>9775</v>
      </c>
      <c r="N1550" s="8"/>
      <c r="O1550" s="8"/>
      <c r="P1550" s="8"/>
      <c r="T1550" s="7"/>
      <c r="U1550" s="8"/>
      <c r="V1550" s="8"/>
      <c r="W1550" s="244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</row>
    <row r="1551" spans="1:35" ht="17.25">
      <c r="A1551" s="308">
        <v>44511</v>
      </c>
      <c r="B1551" s="250">
        <v>9</v>
      </c>
      <c r="C1551" s="246" t="s">
        <v>657</v>
      </c>
      <c r="D1551" s="136">
        <v>775181828811</v>
      </c>
      <c r="E1551" s="276" t="s">
        <v>546</v>
      </c>
      <c r="F1551" s="193" t="s">
        <v>1226</v>
      </c>
      <c r="G1551" s="137" t="s">
        <v>8</v>
      </c>
      <c r="H1551" s="137">
        <v>16</v>
      </c>
      <c r="I1551" s="137">
        <f t="shared" si="370"/>
        <v>15.98</v>
      </c>
      <c r="J1551" s="137">
        <v>47</v>
      </c>
      <c r="K1551" s="137">
        <v>50</v>
      </c>
      <c r="L1551" s="137">
        <v>34</v>
      </c>
      <c r="M1551" s="184">
        <f t="shared" si="371"/>
        <v>9200</v>
      </c>
      <c r="N1551" s="8"/>
      <c r="O1551" s="8"/>
      <c r="P1551" s="8"/>
      <c r="T1551" s="7"/>
      <c r="U1551" s="8"/>
      <c r="V1551" s="8"/>
      <c r="W1551" s="244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</row>
    <row r="1552" spans="1:35" ht="17.25">
      <c r="A1552" s="308"/>
      <c r="B1552" s="250"/>
      <c r="C1552" s="246"/>
      <c r="D1552" s="136"/>
      <c r="E1552" s="276"/>
      <c r="F1552" s="193"/>
      <c r="G1552" s="137"/>
      <c r="H1552" s="137"/>
      <c r="I1552" s="137"/>
      <c r="J1552" s="137"/>
      <c r="K1552" s="137"/>
      <c r="L1552" s="137"/>
      <c r="M1552" s="184">
        <v>500</v>
      </c>
      <c r="N1552" s="8"/>
      <c r="O1552" s="8"/>
      <c r="P1552" s="8"/>
      <c r="T1552" s="7"/>
      <c r="U1552" s="8"/>
      <c r="V1552" s="8"/>
      <c r="W1552" s="244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</row>
    <row r="1553" spans="1:35" ht="17.25">
      <c r="A1553" s="308">
        <v>44511</v>
      </c>
      <c r="B1553" s="250">
        <v>10</v>
      </c>
      <c r="C1553" s="246"/>
      <c r="D1553" s="136">
        <v>775180450827</v>
      </c>
      <c r="E1553" s="276" t="s">
        <v>546</v>
      </c>
      <c r="F1553" s="193" t="s">
        <v>1227</v>
      </c>
      <c r="G1553" s="137" t="s">
        <v>8</v>
      </c>
      <c r="H1553" s="137">
        <v>16</v>
      </c>
      <c r="I1553" s="137">
        <f t="shared" si="370"/>
        <v>12.628</v>
      </c>
      <c r="J1553" s="137">
        <v>35</v>
      </c>
      <c r="K1553" s="137">
        <v>44</v>
      </c>
      <c r="L1553" s="137">
        <v>41</v>
      </c>
      <c r="M1553" s="184">
        <f t="shared" si="371"/>
        <v>9200</v>
      </c>
      <c r="N1553" s="8"/>
      <c r="O1553" s="8"/>
      <c r="P1553" s="8"/>
      <c r="T1553" s="7"/>
      <c r="U1553" s="8"/>
      <c r="V1553" s="8"/>
      <c r="W1553" s="244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</row>
    <row r="1554" spans="1:35" ht="17.25">
      <c r="A1554" s="308">
        <v>44511</v>
      </c>
      <c r="B1554" s="250">
        <v>11</v>
      </c>
      <c r="C1554" s="246" t="s">
        <v>352</v>
      </c>
      <c r="D1554" s="136">
        <v>775180434268</v>
      </c>
      <c r="E1554" s="276" t="s">
        <v>546</v>
      </c>
      <c r="F1554" s="193" t="s">
        <v>1227</v>
      </c>
      <c r="G1554" s="137" t="s">
        <v>8</v>
      </c>
      <c r="H1554" s="137">
        <v>16</v>
      </c>
      <c r="I1554" s="137">
        <f t="shared" si="370"/>
        <v>12.641999999999999</v>
      </c>
      <c r="J1554" s="137">
        <v>35</v>
      </c>
      <c r="K1554" s="137">
        <v>43</v>
      </c>
      <c r="L1554" s="137">
        <v>42</v>
      </c>
      <c r="M1554" s="184">
        <f t="shared" si="371"/>
        <v>9200</v>
      </c>
      <c r="N1554" s="8"/>
      <c r="O1554" s="8"/>
      <c r="P1554" s="8"/>
      <c r="T1554" s="7"/>
      <c r="U1554" s="8"/>
      <c r="V1554" s="8"/>
      <c r="W1554" s="244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</row>
    <row r="1555" spans="1:35" ht="17.25">
      <c r="A1555" s="308" t="s">
        <v>1228</v>
      </c>
      <c r="B1555" s="250">
        <v>12</v>
      </c>
      <c r="C1555" s="246" t="s">
        <v>352</v>
      </c>
      <c r="D1555" s="136">
        <v>775203138097</v>
      </c>
      <c r="E1555" s="276" t="s">
        <v>546</v>
      </c>
      <c r="F1555" s="193" t="s">
        <v>1229</v>
      </c>
      <c r="G1555" s="137" t="s">
        <v>96</v>
      </c>
      <c r="H1555" s="137">
        <v>20</v>
      </c>
      <c r="I1555" s="137">
        <f t="shared" si="370"/>
        <v>19.983599999999999</v>
      </c>
      <c r="J1555" s="137">
        <v>61</v>
      </c>
      <c r="K1555" s="137">
        <v>39</v>
      </c>
      <c r="L1555" s="137">
        <v>42</v>
      </c>
      <c r="M1555" s="184">
        <f>590*H1555</f>
        <v>11800</v>
      </c>
      <c r="N1555" s="8"/>
      <c r="O1555" s="8"/>
      <c r="P1555" s="8"/>
      <c r="T1555" s="7"/>
      <c r="U1555" s="8"/>
      <c r="V1555" s="8"/>
      <c r="W1555" s="244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</row>
    <row r="1556" spans="1:35" ht="17.25">
      <c r="A1556" s="308" t="s">
        <v>1228</v>
      </c>
      <c r="B1556" s="250">
        <v>13</v>
      </c>
      <c r="C1556" s="246" t="s">
        <v>352</v>
      </c>
      <c r="D1556" s="136">
        <v>775203141943</v>
      </c>
      <c r="E1556" s="276" t="s">
        <v>546</v>
      </c>
      <c r="F1556" s="193" t="s">
        <v>1230</v>
      </c>
      <c r="G1556" s="137" t="s">
        <v>96</v>
      </c>
      <c r="H1556" s="137">
        <v>20</v>
      </c>
      <c r="I1556" s="137">
        <f t="shared" si="370"/>
        <v>19.790400000000002</v>
      </c>
      <c r="J1556" s="137">
        <v>42</v>
      </c>
      <c r="K1556" s="137">
        <v>38</v>
      </c>
      <c r="L1556" s="137">
        <v>62</v>
      </c>
      <c r="M1556" s="184">
        <f t="shared" ref="M1556:M1558" si="372">590*H1556</f>
        <v>11800</v>
      </c>
      <c r="N1556" s="8"/>
      <c r="O1556" s="8"/>
      <c r="P1556" s="8"/>
      <c r="T1556" s="7"/>
      <c r="U1556" s="8"/>
      <c r="V1556" s="8"/>
      <c r="W1556" s="244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</row>
    <row r="1557" spans="1:35" ht="17.25">
      <c r="A1557" s="308" t="s">
        <v>1228</v>
      </c>
      <c r="B1557" s="250">
        <v>14</v>
      </c>
      <c r="C1557" s="246"/>
      <c r="D1557" s="136">
        <v>775203147231</v>
      </c>
      <c r="E1557" s="276" t="s">
        <v>546</v>
      </c>
      <c r="F1557" s="193" t="s">
        <v>1231</v>
      </c>
      <c r="G1557" s="137" t="s">
        <v>96</v>
      </c>
      <c r="H1557" s="137">
        <v>21</v>
      </c>
      <c r="I1557" s="137">
        <f t="shared" si="370"/>
        <v>14.432</v>
      </c>
      <c r="J1557" s="137">
        <v>41</v>
      </c>
      <c r="K1557" s="137">
        <v>44</v>
      </c>
      <c r="L1557" s="137">
        <v>40</v>
      </c>
      <c r="M1557" s="184">
        <f>580*H1557</f>
        <v>12180</v>
      </c>
      <c r="N1557" s="8"/>
      <c r="O1557" s="8"/>
      <c r="P1557" s="8"/>
      <c r="T1557" s="7"/>
      <c r="U1557" s="8"/>
      <c r="V1557" s="8"/>
      <c r="W1557" s="244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</row>
    <row r="1558" spans="1:35" ht="17.25">
      <c r="A1558" s="308" t="s">
        <v>1228</v>
      </c>
      <c r="B1558" s="250">
        <v>15</v>
      </c>
      <c r="C1558" s="246"/>
      <c r="D1558" s="136">
        <v>775203156111</v>
      </c>
      <c r="E1558" s="276" t="s">
        <v>546</v>
      </c>
      <c r="F1558" s="193" t="s">
        <v>1232</v>
      </c>
      <c r="G1558" s="137" t="s">
        <v>96</v>
      </c>
      <c r="H1558" s="137">
        <v>15</v>
      </c>
      <c r="I1558" s="137">
        <f t="shared" si="370"/>
        <v>11.2896</v>
      </c>
      <c r="J1558" s="137">
        <v>49</v>
      </c>
      <c r="K1558" s="137">
        <v>36</v>
      </c>
      <c r="L1558" s="137">
        <v>32</v>
      </c>
      <c r="M1558" s="184">
        <f t="shared" si="372"/>
        <v>8850</v>
      </c>
      <c r="N1558" s="8"/>
      <c r="O1558" s="8"/>
      <c r="P1558" s="8"/>
      <c r="T1558" s="7"/>
      <c r="U1558" s="8"/>
      <c r="V1558" s="8"/>
      <c r="W1558" s="244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</row>
    <row r="1559" spans="1:35" ht="17.25">
      <c r="A1559" s="308">
        <v>44511</v>
      </c>
      <c r="B1559" s="250">
        <v>16</v>
      </c>
      <c r="C1559" s="246"/>
      <c r="D1559" s="136">
        <v>775180418798</v>
      </c>
      <c r="E1559" s="276" t="s">
        <v>546</v>
      </c>
      <c r="F1559" s="193" t="s">
        <v>1233</v>
      </c>
      <c r="G1559" s="137" t="s">
        <v>4</v>
      </c>
      <c r="H1559" s="137">
        <v>30</v>
      </c>
      <c r="I1559" s="137">
        <f t="shared" si="370"/>
        <v>26.712</v>
      </c>
      <c r="J1559" s="137">
        <v>42</v>
      </c>
      <c r="K1559" s="137">
        <v>60</v>
      </c>
      <c r="L1559" s="137">
        <v>53</v>
      </c>
      <c r="M1559" s="184">
        <f t="shared" ref="M1559" si="373">565*H1559</f>
        <v>16950</v>
      </c>
      <c r="N1559" s="8"/>
      <c r="O1559" s="8"/>
      <c r="P1559" s="8"/>
      <c r="T1559" s="7"/>
      <c r="U1559" s="8"/>
      <c r="V1559" s="8"/>
      <c r="W1559" s="244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</row>
    <row r="1560" spans="1:35" ht="17.25">
      <c r="A1560" s="308">
        <v>44511</v>
      </c>
      <c r="B1560" s="250">
        <v>17</v>
      </c>
      <c r="C1560" s="246"/>
      <c r="D1560" s="136">
        <v>775181235508</v>
      </c>
      <c r="E1560" s="276" t="s">
        <v>546</v>
      </c>
      <c r="F1560" s="193" t="s">
        <v>1234</v>
      </c>
      <c r="G1560" s="137" t="s">
        <v>8</v>
      </c>
      <c r="H1560" s="137">
        <v>7</v>
      </c>
      <c r="I1560" s="137">
        <f t="shared" si="370"/>
        <v>6.46</v>
      </c>
      <c r="J1560" s="137">
        <v>25</v>
      </c>
      <c r="K1560" s="137">
        <v>34</v>
      </c>
      <c r="L1560" s="137">
        <v>38</v>
      </c>
      <c r="M1560" s="184">
        <f>610*H1560</f>
        <v>4270</v>
      </c>
      <c r="N1560" s="8"/>
      <c r="O1560" s="8"/>
      <c r="P1560" s="8"/>
      <c r="T1560" s="7"/>
      <c r="U1560" s="8"/>
      <c r="V1560" s="8"/>
      <c r="W1560" s="244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</row>
    <row r="1561" spans="1:35" ht="17.25">
      <c r="A1561" s="308">
        <v>44511</v>
      </c>
      <c r="B1561" s="250">
        <v>18</v>
      </c>
      <c r="C1561" s="246" t="s">
        <v>352</v>
      </c>
      <c r="D1561" s="136">
        <v>775180401211</v>
      </c>
      <c r="E1561" s="276" t="s">
        <v>546</v>
      </c>
      <c r="F1561" s="193" t="s">
        <v>1235</v>
      </c>
      <c r="G1561" s="137" t="s">
        <v>4</v>
      </c>
      <c r="H1561" s="137">
        <v>20</v>
      </c>
      <c r="I1561" s="137">
        <f t="shared" si="370"/>
        <v>19.965199999999999</v>
      </c>
      <c r="J1561" s="137">
        <v>38</v>
      </c>
      <c r="K1561" s="137">
        <v>37</v>
      </c>
      <c r="L1561" s="137">
        <v>71</v>
      </c>
      <c r="M1561" s="184">
        <f t="shared" ref="M1561:M1564" si="374">575*H1561</f>
        <v>11500</v>
      </c>
      <c r="N1561" s="8"/>
      <c r="O1561" s="8"/>
      <c r="P1561" s="8"/>
      <c r="T1561" s="7"/>
      <c r="U1561" s="8"/>
      <c r="V1561" s="8"/>
      <c r="W1561" s="244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</row>
    <row r="1562" spans="1:35" ht="17.25">
      <c r="A1562" s="308">
        <v>44511</v>
      </c>
      <c r="B1562" s="250">
        <v>19</v>
      </c>
      <c r="C1562" s="246" t="s">
        <v>15</v>
      </c>
      <c r="D1562" s="136">
        <v>775181885542</v>
      </c>
      <c r="E1562" s="276" t="s">
        <v>546</v>
      </c>
      <c r="F1562" s="193" t="s">
        <v>1236</v>
      </c>
      <c r="G1562" s="137" t="s">
        <v>4</v>
      </c>
      <c r="H1562" s="137">
        <v>18</v>
      </c>
      <c r="I1562" s="137">
        <f t="shared" si="370"/>
        <v>15.048</v>
      </c>
      <c r="J1562" s="137">
        <v>45</v>
      </c>
      <c r="K1562" s="137">
        <v>38</v>
      </c>
      <c r="L1562" s="137">
        <v>44</v>
      </c>
      <c r="M1562" s="184">
        <f t="shared" si="374"/>
        <v>10350</v>
      </c>
      <c r="N1562" s="8"/>
      <c r="O1562" s="8"/>
      <c r="P1562" s="8"/>
      <c r="T1562" s="7"/>
      <c r="U1562" s="8"/>
      <c r="V1562" s="8"/>
      <c r="W1562" s="244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</row>
    <row r="1563" spans="1:35" ht="17.25">
      <c r="A1563" s="308">
        <v>44511</v>
      </c>
      <c r="B1563" s="250">
        <v>20</v>
      </c>
      <c r="C1563" s="246" t="s">
        <v>15</v>
      </c>
      <c r="D1563" s="136">
        <v>775181904909</v>
      </c>
      <c r="E1563" s="276" t="s">
        <v>546</v>
      </c>
      <c r="F1563" s="193" t="s">
        <v>1237</v>
      </c>
      <c r="G1563" s="137" t="s">
        <v>8</v>
      </c>
      <c r="H1563" s="137">
        <v>26</v>
      </c>
      <c r="I1563" s="137">
        <f t="shared" si="370"/>
        <v>24.692799999999998</v>
      </c>
      <c r="J1563" s="137">
        <v>46</v>
      </c>
      <c r="K1563" s="137">
        <v>61</v>
      </c>
      <c r="L1563" s="137">
        <v>44</v>
      </c>
      <c r="M1563" s="184">
        <f t="shared" ref="M1563" si="375">565*H1563</f>
        <v>14690</v>
      </c>
      <c r="N1563" s="8"/>
      <c r="O1563" s="8"/>
      <c r="P1563" s="8"/>
      <c r="T1563" s="7"/>
      <c r="U1563" s="8"/>
      <c r="V1563" s="8"/>
      <c r="W1563" s="244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</row>
    <row r="1564" spans="1:35" ht="17.25">
      <c r="A1564" s="308">
        <v>44511</v>
      </c>
      <c r="B1564" s="250">
        <v>21</v>
      </c>
      <c r="C1564" s="246" t="s">
        <v>15</v>
      </c>
      <c r="D1564" s="136">
        <v>775181887615</v>
      </c>
      <c r="E1564" s="276" t="s">
        <v>546</v>
      </c>
      <c r="F1564" s="193" t="s">
        <v>1238</v>
      </c>
      <c r="G1564" s="137" t="s">
        <v>8</v>
      </c>
      <c r="H1564" s="137">
        <v>18</v>
      </c>
      <c r="I1564" s="137">
        <f t="shared" si="370"/>
        <v>15.311999999999999</v>
      </c>
      <c r="J1564" s="137">
        <v>58</v>
      </c>
      <c r="K1564" s="137">
        <v>40</v>
      </c>
      <c r="L1564" s="137">
        <v>33</v>
      </c>
      <c r="M1564" s="184">
        <f t="shared" si="374"/>
        <v>10350</v>
      </c>
      <c r="N1564" s="8"/>
      <c r="O1564" s="8"/>
      <c r="P1564" s="8"/>
      <c r="T1564" s="7"/>
      <c r="U1564" s="8"/>
      <c r="V1564" s="8"/>
      <c r="W1564" s="244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</row>
    <row r="1565" spans="1:35" ht="17.25">
      <c r="A1565" s="308"/>
      <c r="B1565" s="250"/>
      <c r="C1565" s="246"/>
      <c r="D1565" s="136"/>
      <c r="E1565" s="276"/>
      <c r="F1565" s="193"/>
      <c r="G1565" s="137"/>
      <c r="H1565" s="137"/>
      <c r="I1565" s="137"/>
      <c r="J1565" s="137"/>
      <c r="K1565" s="137"/>
      <c r="L1565" s="137"/>
      <c r="M1565" s="184">
        <v>1500</v>
      </c>
      <c r="N1565" s="8"/>
      <c r="O1565" s="8"/>
      <c r="P1565" s="8"/>
      <c r="T1565" s="7"/>
      <c r="U1565" s="8"/>
      <c r="V1565" s="8"/>
      <c r="W1565" s="244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</row>
    <row r="1566" spans="1:35" ht="17.25">
      <c r="A1566" s="308">
        <v>44511</v>
      </c>
      <c r="B1566" s="250">
        <v>22</v>
      </c>
      <c r="C1566" s="246" t="s">
        <v>352</v>
      </c>
      <c r="D1566" s="136">
        <v>775183154764</v>
      </c>
      <c r="E1566" s="276" t="s">
        <v>546</v>
      </c>
      <c r="F1566" s="193" t="s">
        <v>1239</v>
      </c>
      <c r="G1566" s="137" t="s">
        <v>1240</v>
      </c>
      <c r="H1566" s="137">
        <v>16</v>
      </c>
      <c r="I1566" s="137">
        <f t="shared" si="370"/>
        <v>15.2256</v>
      </c>
      <c r="J1566" s="137">
        <v>61</v>
      </c>
      <c r="K1566" s="137">
        <v>32</v>
      </c>
      <c r="L1566" s="137">
        <v>39</v>
      </c>
      <c r="M1566" s="184">
        <f>360*H1566</f>
        <v>5760</v>
      </c>
      <c r="N1566" s="8"/>
      <c r="O1566" s="8"/>
      <c r="P1566" s="8"/>
      <c r="T1566" s="7"/>
      <c r="U1566" s="8"/>
      <c r="V1566" s="8"/>
      <c r="W1566" s="244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</row>
    <row r="1567" spans="1:35" ht="17.25">
      <c r="A1567" s="308">
        <v>44511</v>
      </c>
      <c r="B1567" s="250">
        <v>23</v>
      </c>
      <c r="C1567" s="246" t="s">
        <v>352</v>
      </c>
      <c r="D1567" s="136" t="s">
        <v>1241</v>
      </c>
      <c r="E1567" s="276" t="s">
        <v>546</v>
      </c>
      <c r="F1567" s="193" t="s">
        <v>1239</v>
      </c>
      <c r="G1567" s="137" t="s">
        <v>1240</v>
      </c>
      <c r="H1567" s="137">
        <v>30</v>
      </c>
      <c r="I1567" s="137">
        <f t="shared" si="370"/>
        <v>29.0472</v>
      </c>
      <c r="J1567" s="137">
        <v>57</v>
      </c>
      <c r="K1567" s="137">
        <v>52</v>
      </c>
      <c r="L1567" s="137">
        <v>49</v>
      </c>
      <c r="M1567" s="184">
        <f>340*H1567</f>
        <v>10200</v>
      </c>
      <c r="N1567" s="8"/>
      <c r="O1567" s="8"/>
      <c r="P1567" s="8"/>
      <c r="T1567" s="7"/>
      <c r="U1567" s="8"/>
      <c r="V1567" s="8"/>
      <c r="W1567" s="244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</row>
    <row r="1568" spans="1:35" ht="17.25">
      <c r="A1568" s="308">
        <v>44511</v>
      </c>
      <c r="B1568" s="250">
        <v>24</v>
      </c>
      <c r="C1568" s="246" t="s">
        <v>352</v>
      </c>
      <c r="D1568" s="136">
        <v>775183304261</v>
      </c>
      <c r="E1568" s="276" t="s">
        <v>546</v>
      </c>
      <c r="F1568" s="193" t="s">
        <v>1239</v>
      </c>
      <c r="G1568" s="137" t="s">
        <v>1240</v>
      </c>
      <c r="H1568" s="137">
        <v>31</v>
      </c>
      <c r="I1568" s="137">
        <f t="shared" si="370"/>
        <v>30.004799999999999</v>
      </c>
      <c r="J1568" s="137">
        <v>56</v>
      </c>
      <c r="K1568" s="137">
        <v>57</v>
      </c>
      <c r="L1568" s="137">
        <v>47</v>
      </c>
      <c r="M1568" s="184">
        <f>340*H1568</f>
        <v>10540</v>
      </c>
      <c r="N1568" s="8"/>
      <c r="O1568" s="8"/>
      <c r="P1568" s="8"/>
      <c r="T1568" s="7"/>
      <c r="U1568" s="8"/>
      <c r="V1568" s="8"/>
      <c r="W1568" s="244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</row>
    <row r="1569" spans="1:35" ht="17.25">
      <c r="A1569" s="308">
        <v>44511</v>
      </c>
      <c r="B1569" s="250">
        <v>25</v>
      </c>
      <c r="C1569" s="246"/>
      <c r="D1569" s="136">
        <v>775181193265</v>
      </c>
      <c r="E1569" s="276" t="s">
        <v>546</v>
      </c>
      <c r="F1569" s="193" t="s">
        <v>1242</v>
      </c>
      <c r="G1569" s="137" t="s">
        <v>4</v>
      </c>
      <c r="H1569" s="137">
        <v>14</v>
      </c>
      <c r="I1569" s="137">
        <f t="shared" si="370"/>
        <v>6.8376000000000001</v>
      </c>
      <c r="J1569" s="137">
        <v>37</v>
      </c>
      <c r="K1569" s="137">
        <v>42</v>
      </c>
      <c r="L1569" s="137">
        <v>22</v>
      </c>
      <c r="M1569" s="184">
        <f t="shared" ref="M1569" si="376">575*H1569</f>
        <v>8050</v>
      </c>
      <c r="N1569" s="8"/>
      <c r="O1569" s="8"/>
      <c r="P1569" s="8"/>
      <c r="T1569" s="7"/>
      <c r="U1569" s="8"/>
      <c r="V1569" s="8"/>
      <c r="W1569" s="244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</row>
    <row r="1570" spans="1:35" ht="17.25">
      <c r="A1570" s="308">
        <v>44511</v>
      </c>
      <c r="B1570" s="250">
        <v>26</v>
      </c>
      <c r="C1570" s="246"/>
      <c r="D1570" s="136">
        <v>775181015923</v>
      </c>
      <c r="E1570" s="276" t="s">
        <v>546</v>
      </c>
      <c r="F1570" s="193" t="s">
        <v>1243</v>
      </c>
      <c r="G1570" s="137" t="s">
        <v>4</v>
      </c>
      <c r="H1570" s="137">
        <v>7</v>
      </c>
      <c r="I1570" s="137">
        <f t="shared" si="370"/>
        <v>6.9888000000000003</v>
      </c>
      <c r="J1570" s="137">
        <v>32</v>
      </c>
      <c r="K1570" s="137">
        <v>52</v>
      </c>
      <c r="L1570" s="137">
        <v>21</v>
      </c>
      <c r="M1570" s="184">
        <f>610*H1570</f>
        <v>4270</v>
      </c>
      <c r="N1570" s="8"/>
      <c r="O1570" s="8"/>
      <c r="P1570" s="8"/>
      <c r="T1570" s="7"/>
      <c r="U1570" s="8"/>
      <c r="V1570" s="8"/>
      <c r="W1570" s="244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</row>
    <row r="1571" spans="1:35" ht="17.25">
      <c r="A1571" s="249"/>
      <c r="B1571" s="250"/>
      <c r="C1571" s="206"/>
      <c r="D1571" s="136"/>
      <c r="E1571" s="136"/>
      <c r="F1571" s="136"/>
      <c r="G1571" s="136"/>
      <c r="H1571" s="251"/>
      <c r="I1571" s="136"/>
      <c r="J1571" s="136"/>
      <c r="K1571" s="136"/>
      <c r="L1571" s="8"/>
      <c r="M1571" s="184"/>
      <c r="N1571" s="8"/>
      <c r="O1571" s="8"/>
      <c r="P1571" s="8"/>
      <c r="T1571" s="7"/>
      <c r="U1571" s="8"/>
      <c r="V1571" s="8"/>
      <c r="W1571" s="244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</row>
    <row r="1572" spans="1:35" ht="17.25">
      <c r="A1572" s="253"/>
      <c r="B1572" s="189"/>
      <c r="C1572" s="169"/>
      <c r="D1572" s="41"/>
      <c r="E1572" s="41"/>
      <c r="F1572" s="41"/>
      <c r="G1572" s="41"/>
      <c r="H1572" s="77"/>
      <c r="I1572" s="41"/>
      <c r="J1572" s="41"/>
      <c r="K1572" s="41"/>
      <c r="L1572" s="45"/>
      <c r="M1572" s="44">
        <f>SUM(M1542:M1571)</f>
        <v>234435</v>
      </c>
      <c r="N1572" s="45"/>
      <c r="O1572" s="45"/>
      <c r="P1572" s="45"/>
      <c r="Q1572" s="45"/>
      <c r="R1572" s="45"/>
      <c r="S1572" s="45"/>
      <c r="T1572" s="45">
        <v>234435</v>
      </c>
      <c r="U1572" s="45"/>
      <c r="V1572" s="45"/>
      <c r="W1572" s="227">
        <v>234435</v>
      </c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</row>
    <row r="1573" spans="1:35" ht="17.25">
      <c r="A1573" s="249"/>
      <c r="B1573" s="250"/>
      <c r="C1573" s="206"/>
      <c r="D1573" s="136"/>
      <c r="E1573" s="136"/>
      <c r="F1573" s="136"/>
      <c r="G1573" s="136"/>
      <c r="H1573" s="251"/>
      <c r="I1573" s="136"/>
      <c r="J1573" s="136"/>
      <c r="K1573" s="136"/>
      <c r="L1573" s="8"/>
      <c r="M1573" s="184"/>
      <c r="N1573" s="8"/>
      <c r="O1573" s="8"/>
      <c r="P1573" s="8"/>
      <c r="T1573" s="7"/>
      <c r="U1573" s="8"/>
      <c r="V1573" s="8"/>
      <c r="W1573" s="244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</row>
    <row r="1574" spans="1:35" ht="17.25">
      <c r="A1574" s="308">
        <v>44512</v>
      </c>
      <c r="B1574" s="250">
        <v>1</v>
      </c>
      <c r="C1574" s="246"/>
      <c r="D1574" s="136">
        <v>775194704899</v>
      </c>
      <c r="E1574" s="276" t="s">
        <v>546</v>
      </c>
      <c r="F1574" s="193" t="s">
        <v>1244</v>
      </c>
      <c r="G1574" s="137" t="s">
        <v>1245</v>
      </c>
      <c r="H1574" s="137">
        <v>30</v>
      </c>
      <c r="I1574" s="137">
        <f t="shared" ref="I1574:I1592" si="377">J1574*K1574*L1574/5000</f>
        <v>27.56</v>
      </c>
      <c r="J1574" s="137">
        <v>52</v>
      </c>
      <c r="K1574" s="137">
        <v>53</v>
      </c>
      <c r="L1574" s="137">
        <v>50</v>
      </c>
      <c r="M1574" s="184">
        <f>340*H1574</f>
        <v>10200</v>
      </c>
      <c r="N1574" s="8"/>
      <c r="O1574" s="8"/>
      <c r="P1574" s="8"/>
      <c r="T1574" s="7"/>
      <c r="U1574" s="8"/>
      <c r="V1574" s="8"/>
      <c r="W1574" s="244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</row>
    <row r="1575" spans="1:35" ht="17.25">
      <c r="A1575" s="308">
        <v>44512</v>
      </c>
      <c r="B1575" s="250">
        <v>2</v>
      </c>
      <c r="C1575" s="246"/>
      <c r="D1575" s="136">
        <v>775194819471</v>
      </c>
      <c r="E1575" s="276" t="s">
        <v>546</v>
      </c>
      <c r="F1575" s="193" t="s">
        <v>1246</v>
      </c>
      <c r="G1575" s="137" t="s">
        <v>1245</v>
      </c>
      <c r="H1575" s="137">
        <v>30</v>
      </c>
      <c r="I1575" s="137">
        <f t="shared" si="377"/>
        <v>28.512</v>
      </c>
      <c r="J1575" s="137">
        <v>55</v>
      </c>
      <c r="K1575" s="137">
        <v>54</v>
      </c>
      <c r="L1575" s="137">
        <v>48</v>
      </c>
      <c r="M1575" s="184">
        <f t="shared" ref="M1575:M1578" si="378">340*H1575</f>
        <v>10200</v>
      </c>
      <c r="N1575" s="8"/>
      <c r="O1575" s="8"/>
      <c r="P1575" s="8"/>
      <c r="T1575" s="7"/>
      <c r="U1575" s="8"/>
      <c r="V1575" s="8"/>
      <c r="W1575" s="244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</row>
    <row r="1576" spans="1:35" ht="17.25">
      <c r="A1576" s="308">
        <v>44512</v>
      </c>
      <c r="B1576" s="250">
        <v>3</v>
      </c>
      <c r="C1576" s="246"/>
      <c r="D1576" s="136">
        <v>775195103594</v>
      </c>
      <c r="E1576" s="276" t="s">
        <v>546</v>
      </c>
      <c r="F1576" s="193" t="s">
        <v>1247</v>
      </c>
      <c r="G1576" s="137" t="s">
        <v>1245</v>
      </c>
      <c r="H1576" s="137">
        <v>30</v>
      </c>
      <c r="I1576" s="137">
        <f t="shared" si="377"/>
        <v>28.512</v>
      </c>
      <c r="J1576" s="137">
        <v>55</v>
      </c>
      <c r="K1576" s="137">
        <v>54</v>
      </c>
      <c r="L1576" s="137">
        <v>48</v>
      </c>
      <c r="M1576" s="184">
        <f t="shared" si="378"/>
        <v>10200</v>
      </c>
      <c r="N1576" s="8"/>
      <c r="O1576" s="8"/>
      <c r="P1576" s="8"/>
      <c r="T1576" s="7"/>
      <c r="U1576" s="8"/>
      <c r="V1576" s="8"/>
      <c r="W1576" s="244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</row>
    <row r="1577" spans="1:35" ht="17.25">
      <c r="A1577" s="308">
        <v>44512</v>
      </c>
      <c r="B1577" s="250">
        <v>4</v>
      </c>
      <c r="C1577" s="246"/>
      <c r="D1577" s="136">
        <v>775195180423</v>
      </c>
      <c r="E1577" s="276" t="s">
        <v>546</v>
      </c>
      <c r="F1577" s="193" t="s">
        <v>1248</v>
      </c>
      <c r="G1577" s="137" t="s">
        <v>1245</v>
      </c>
      <c r="H1577" s="137">
        <v>30</v>
      </c>
      <c r="I1577" s="137">
        <f t="shared" si="377"/>
        <v>28.512</v>
      </c>
      <c r="J1577" s="137">
        <v>55</v>
      </c>
      <c r="K1577" s="137">
        <v>54</v>
      </c>
      <c r="L1577" s="137">
        <v>48</v>
      </c>
      <c r="M1577" s="184">
        <f t="shared" si="378"/>
        <v>10200</v>
      </c>
      <c r="N1577" s="8"/>
      <c r="O1577" s="8"/>
      <c r="P1577" s="8"/>
      <c r="T1577" s="7"/>
      <c r="U1577" s="8"/>
      <c r="V1577" s="8"/>
      <c r="W1577" s="244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</row>
    <row r="1578" spans="1:35" ht="17.25">
      <c r="A1578" s="308">
        <v>44512</v>
      </c>
      <c r="B1578" s="250">
        <v>5</v>
      </c>
      <c r="C1578" s="246"/>
      <c r="D1578" s="136">
        <v>775195267690</v>
      </c>
      <c r="E1578" s="276" t="s">
        <v>546</v>
      </c>
      <c r="F1578" s="193" t="s">
        <v>1249</v>
      </c>
      <c r="G1578" s="137" t="s">
        <v>1245</v>
      </c>
      <c r="H1578" s="137">
        <v>30</v>
      </c>
      <c r="I1578" s="137">
        <f t="shared" si="377"/>
        <v>28.512</v>
      </c>
      <c r="J1578" s="137">
        <v>55</v>
      </c>
      <c r="K1578" s="137">
        <v>48</v>
      </c>
      <c r="L1578" s="137">
        <v>54</v>
      </c>
      <c r="M1578" s="184">
        <f t="shared" si="378"/>
        <v>10200</v>
      </c>
      <c r="N1578" s="8"/>
      <c r="O1578" s="8"/>
      <c r="P1578" s="8"/>
      <c r="T1578" s="7"/>
      <c r="U1578" s="8"/>
      <c r="V1578" s="8"/>
      <c r="W1578" s="244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</row>
    <row r="1579" spans="1:35" ht="17.25">
      <c r="A1579" s="308">
        <v>44511</v>
      </c>
      <c r="B1579" s="250">
        <v>6</v>
      </c>
      <c r="C1579" s="246" t="s">
        <v>15</v>
      </c>
      <c r="D1579" s="136">
        <v>775184014444</v>
      </c>
      <c r="E1579" s="276" t="s">
        <v>546</v>
      </c>
      <c r="F1579" s="193" t="s">
        <v>1250</v>
      </c>
      <c r="G1579" s="137" t="s">
        <v>8</v>
      </c>
      <c r="H1579" s="137">
        <v>9</v>
      </c>
      <c r="I1579" s="137">
        <f t="shared" si="377"/>
        <v>6.7392000000000003</v>
      </c>
      <c r="J1579" s="137">
        <v>27</v>
      </c>
      <c r="K1579" s="137">
        <v>52</v>
      </c>
      <c r="L1579" s="137">
        <v>24</v>
      </c>
      <c r="M1579" s="184">
        <f>610*H1579</f>
        <v>5490</v>
      </c>
      <c r="N1579" s="8"/>
      <c r="O1579" s="8"/>
      <c r="P1579" s="8"/>
      <c r="T1579" s="7"/>
      <c r="U1579" s="8"/>
      <c r="V1579" s="8"/>
      <c r="W1579" s="244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</row>
    <row r="1580" spans="1:35" ht="17.25">
      <c r="A1580" s="308"/>
      <c r="B1580" s="250"/>
      <c r="C1580" s="246"/>
      <c r="D1580" s="136"/>
      <c r="E1580" s="276"/>
      <c r="F1580" s="193"/>
      <c r="G1580" s="137"/>
      <c r="H1580" s="137"/>
      <c r="I1580" s="137"/>
      <c r="J1580" s="137"/>
      <c r="K1580" s="137"/>
      <c r="L1580" s="137"/>
      <c r="M1580" s="184">
        <v>500</v>
      </c>
      <c r="N1580" s="8"/>
      <c r="O1580" s="8"/>
      <c r="P1580" s="8"/>
      <c r="T1580" s="7"/>
      <c r="U1580" s="8"/>
      <c r="V1580" s="8"/>
      <c r="W1580" s="244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</row>
    <row r="1581" spans="1:35" ht="17.25">
      <c r="A1581" s="308">
        <v>44512</v>
      </c>
      <c r="B1581" s="250">
        <v>7</v>
      </c>
      <c r="C1581" s="246"/>
      <c r="D1581" s="136">
        <v>775192360597</v>
      </c>
      <c r="E1581" s="276" t="s">
        <v>546</v>
      </c>
      <c r="F1581" s="193" t="s">
        <v>993</v>
      </c>
      <c r="G1581" s="137" t="s">
        <v>4</v>
      </c>
      <c r="H1581" s="137">
        <v>11</v>
      </c>
      <c r="I1581" s="137">
        <f t="shared" si="377"/>
        <v>8.9855999999999998</v>
      </c>
      <c r="J1581" s="137">
        <v>32</v>
      </c>
      <c r="K1581" s="137">
        <v>54</v>
      </c>
      <c r="L1581" s="137">
        <v>26</v>
      </c>
      <c r="M1581" s="184">
        <f t="shared" ref="M1581:M1584" si="379">575*H1581</f>
        <v>6325</v>
      </c>
      <c r="N1581" s="8"/>
      <c r="O1581" s="8"/>
      <c r="P1581" s="8"/>
      <c r="T1581" s="7"/>
      <c r="U1581" s="8"/>
      <c r="V1581" s="8"/>
      <c r="W1581" s="244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</row>
    <row r="1582" spans="1:35" ht="17.25">
      <c r="A1582" s="308">
        <v>44512</v>
      </c>
      <c r="B1582" s="250">
        <v>8</v>
      </c>
      <c r="C1582" s="246"/>
      <c r="D1582" s="136">
        <v>775192397907</v>
      </c>
      <c r="E1582" s="276" t="s">
        <v>546</v>
      </c>
      <c r="F1582" s="193" t="s">
        <v>1251</v>
      </c>
      <c r="G1582" s="137" t="s">
        <v>4</v>
      </c>
      <c r="H1582" s="137">
        <v>15</v>
      </c>
      <c r="I1582" s="137">
        <f t="shared" si="377"/>
        <v>14.52</v>
      </c>
      <c r="J1582" s="137">
        <v>44</v>
      </c>
      <c r="K1582" s="137">
        <v>66</v>
      </c>
      <c r="L1582" s="137">
        <v>25</v>
      </c>
      <c r="M1582" s="184">
        <f t="shared" si="379"/>
        <v>8625</v>
      </c>
      <c r="N1582" s="8"/>
      <c r="O1582" s="8"/>
      <c r="P1582" s="8"/>
      <c r="T1582" s="7"/>
      <c r="U1582" s="8"/>
      <c r="V1582" s="8"/>
      <c r="W1582" s="244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</row>
    <row r="1583" spans="1:35" ht="17.25">
      <c r="A1583" s="308">
        <v>44512</v>
      </c>
      <c r="B1583" s="250">
        <v>9</v>
      </c>
      <c r="C1583" s="246"/>
      <c r="D1583" s="136">
        <v>775192471575</v>
      </c>
      <c r="E1583" s="276" t="s">
        <v>546</v>
      </c>
      <c r="F1583" s="193" t="s">
        <v>1252</v>
      </c>
      <c r="G1583" s="137" t="s">
        <v>4</v>
      </c>
      <c r="H1583" s="137">
        <v>13</v>
      </c>
      <c r="I1583" s="137">
        <f t="shared" si="377"/>
        <v>8.7515999999999998</v>
      </c>
      <c r="J1583" s="137">
        <v>33</v>
      </c>
      <c r="K1583" s="137">
        <v>34</v>
      </c>
      <c r="L1583" s="137">
        <v>39</v>
      </c>
      <c r="M1583" s="184">
        <f t="shared" si="379"/>
        <v>7475</v>
      </c>
      <c r="N1583" s="8"/>
      <c r="O1583" s="8"/>
      <c r="P1583" s="8"/>
      <c r="T1583" s="7"/>
      <c r="U1583" s="8"/>
      <c r="V1583" s="8"/>
      <c r="W1583" s="244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</row>
    <row r="1584" spans="1:35" ht="17.25">
      <c r="A1584" s="308">
        <v>44512</v>
      </c>
      <c r="B1584" s="250">
        <v>10</v>
      </c>
      <c r="C1584" s="246"/>
      <c r="D1584" s="136">
        <v>775192439079</v>
      </c>
      <c r="E1584" s="276" t="s">
        <v>546</v>
      </c>
      <c r="F1584" s="193" t="s">
        <v>1252</v>
      </c>
      <c r="G1584" s="137" t="s">
        <v>4</v>
      </c>
      <c r="H1584" s="137">
        <v>16</v>
      </c>
      <c r="I1584" s="137">
        <f t="shared" si="377"/>
        <v>7.1551999999999998</v>
      </c>
      <c r="J1584" s="137">
        <v>32</v>
      </c>
      <c r="K1584" s="137">
        <v>43</v>
      </c>
      <c r="L1584" s="137">
        <v>26</v>
      </c>
      <c r="M1584" s="184">
        <f t="shared" si="379"/>
        <v>9200</v>
      </c>
      <c r="N1584" s="8"/>
      <c r="O1584" s="8"/>
      <c r="P1584" s="8"/>
      <c r="T1584" s="7"/>
      <c r="U1584" s="8"/>
      <c r="V1584" s="8"/>
      <c r="W1584" s="244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</row>
    <row r="1585" spans="1:35" ht="17.25">
      <c r="A1585" s="308">
        <v>44512</v>
      </c>
      <c r="B1585" s="250">
        <v>11</v>
      </c>
      <c r="C1585" s="246"/>
      <c r="D1585" s="136">
        <v>775192625685</v>
      </c>
      <c r="E1585" s="276" t="s">
        <v>546</v>
      </c>
      <c r="F1585" s="193" t="s">
        <v>1253</v>
      </c>
      <c r="G1585" s="137" t="s">
        <v>4</v>
      </c>
      <c r="H1585" s="137">
        <v>10</v>
      </c>
      <c r="I1585" s="137">
        <f t="shared" si="377"/>
        <v>7.4088000000000003</v>
      </c>
      <c r="J1585" s="137">
        <v>42</v>
      </c>
      <c r="K1585" s="137">
        <v>42</v>
      </c>
      <c r="L1585" s="137">
        <v>21</v>
      </c>
      <c r="M1585" s="184">
        <f>610*H1585</f>
        <v>6100</v>
      </c>
      <c r="N1585" s="8"/>
      <c r="O1585" s="8"/>
      <c r="P1585" s="8"/>
      <c r="T1585" s="7"/>
      <c r="U1585" s="8"/>
      <c r="V1585" s="8"/>
      <c r="W1585" s="244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</row>
    <row r="1586" spans="1:35" ht="17.25">
      <c r="A1586" s="308">
        <v>44512</v>
      </c>
      <c r="B1586" s="250">
        <v>12</v>
      </c>
      <c r="C1586" s="246" t="s">
        <v>352</v>
      </c>
      <c r="D1586" s="136">
        <v>775192868190</v>
      </c>
      <c r="E1586" s="276" t="s">
        <v>546</v>
      </c>
      <c r="F1586" s="193" t="s">
        <v>1254</v>
      </c>
      <c r="G1586" s="137" t="s">
        <v>4</v>
      </c>
      <c r="H1586" s="137">
        <v>23</v>
      </c>
      <c r="I1586" s="137">
        <f t="shared" si="377"/>
        <v>22.55</v>
      </c>
      <c r="J1586" s="137">
        <v>50</v>
      </c>
      <c r="K1586" s="137">
        <v>41</v>
      </c>
      <c r="L1586" s="137">
        <v>55</v>
      </c>
      <c r="M1586" s="184">
        <f t="shared" ref="M1586:M1587" si="380">565*H1586</f>
        <v>12995</v>
      </c>
      <c r="N1586" s="8"/>
      <c r="O1586" s="8"/>
      <c r="P1586" s="8"/>
      <c r="T1586" s="7"/>
      <c r="U1586" s="8"/>
      <c r="V1586" s="8"/>
      <c r="W1586" s="244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</row>
    <row r="1587" spans="1:35" ht="17.25">
      <c r="A1587" s="308">
        <v>44512</v>
      </c>
      <c r="B1587" s="250">
        <v>13</v>
      </c>
      <c r="C1587" s="246"/>
      <c r="D1587" s="136">
        <v>775192674179</v>
      </c>
      <c r="E1587" s="276" t="s">
        <v>546</v>
      </c>
      <c r="F1587" s="193" t="s">
        <v>1254</v>
      </c>
      <c r="G1587" s="137" t="s">
        <v>4</v>
      </c>
      <c r="H1587" s="137">
        <v>21</v>
      </c>
      <c r="I1587" s="137">
        <f t="shared" si="377"/>
        <v>13.72</v>
      </c>
      <c r="J1587" s="137">
        <v>49</v>
      </c>
      <c r="K1587" s="137">
        <v>40</v>
      </c>
      <c r="L1587" s="137">
        <v>35</v>
      </c>
      <c r="M1587" s="184">
        <f t="shared" si="380"/>
        <v>11865</v>
      </c>
      <c r="N1587" s="8"/>
      <c r="O1587" s="8"/>
      <c r="P1587" s="8"/>
      <c r="T1587" s="7"/>
      <c r="U1587" s="8"/>
      <c r="V1587" s="8"/>
      <c r="W1587" s="244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</row>
    <row r="1588" spans="1:35" ht="17.25">
      <c r="A1588" s="308">
        <v>44512</v>
      </c>
      <c r="B1588" s="250">
        <v>14</v>
      </c>
      <c r="C1588" s="246"/>
      <c r="D1588" s="136">
        <v>775192825599</v>
      </c>
      <c r="E1588" s="276" t="s">
        <v>546</v>
      </c>
      <c r="F1588" s="193" t="s">
        <v>1255</v>
      </c>
      <c r="G1588" s="137" t="s">
        <v>4</v>
      </c>
      <c r="H1588" s="137">
        <v>20</v>
      </c>
      <c r="I1588" s="137">
        <f t="shared" si="377"/>
        <v>19.402799999999999</v>
      </c>
      <c r="J1588" s="137">
        <v>57</v>
      </c>
      <c r="K1588" s="137">
        <v>46</v>
      </c>
      <c r="L1588" s="137">
        <v>37</v>
      </c>
      <c r="M1588" s="184">
        <f t="shared" ref="M1588:M1590" si="381">575*H1588</f>
        <v>11500</v>
      </c>
      <c r="N1588" s="8"/>
      <c r="O1588" s="8"/>
      <c r="P1588" s="8"/>
      <c r="T1588" s="7"/>
      <c r="U1588" s="8"/>
      <c r="V1588" s="8"/>
      <c r="W1588" s="244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</row>
    <row r="1589" spans="1:35" ht="17.25">
      <c r="A1589" s="308">
        <v>44511</v>
      </c>
      <c r="B1589" s="250">
        <v>15</v>
      </c>
      <c r="C1589" s="246" t="s">
        <v>15</v>
      </c>
      <c r="D1589" s="136">
        <v>775183784031</v>
      </c>
      <c r="E1589" s="276" t="s">
        <v>546</v>
      </c>
      <c r="F1589" s="193" t="s">
        <v>1256</v>
      </c>
      <c r="G1589" s="137" t="s">
        <v>4</v>
      </c>
      <c r="H1589" s="137">
        <v>8</v>
      </c>
      <c r="I1589" s="137">
        <f t="shared" si="377"/>
        <v>7.9420000000000002</v>
      </c>
      <c r="J1589" s="137">
        <v>38</v>
      </c>
      <c r="K1589" s="137">
        <v>55</v>
      </c>
      <c r="L1589" s="137">
        <v>19</v>
      </c>
      <c r="M1589" s="184">
        <f>610*H1589</f>
        <v>4880</v>
      </c>
      <c r="N1589" s="8"/>
      <c r="O1589" s="8"/>
      <c r="P1589" s="8"/>
      <c r="T1589" s="7"/>
      <c r="U1589" s="8"/>
      <c r="V1589" s="8"/>
      <c r="W1589" s="244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</row>
    <row r="1590" spans="1:35" ht="17.25">
      <c r="A1590" s="308">
        <v>44511</v>
      </c>
      <c r="B1590" s="250">
        <v>16</v>
      </c>
      <c r="C1590" s="246" t="s">
        <v>15</v>
      </c>
      <c r="D1590" s="136">
        <v>775183913090</v>
      </c>
      <c r="E1590" s="276" t="s">
        <v>546</v>
      </c>
      <c r="F1590" s="193" t="s">
        <v>1257</v>
      </c>
      <c r="G1590" s="137" t="s">
        <v>4</v>
      </c>
      <c r="H1590" s="137">
        <v>17</v>
      </c>
      <c r="I1590" s="137">
        <f t="shared" si="377"/>
        <v>13.1424</v>
      </c>
      <c r="J1590" s="137">
        <v>48</v>
      </c>
      <c r="K1590" s="137">
        <v>37</v>
      </c>
      <c r="L1590" s="137">
        <v>37</v>
      </c>
      <c r="M1590" s="184">
        <f t="shared" si="381"/>
        <v>9775</v>
      </c>
      <c r="N1590" s="8"/>
      <c r="O1590" s="8"/>
      <c r="P1590" s="8"/>
      <c r="T1590" s="7"/>
      <c r="U1590" s="8"/>
      <c r="V1590" s="8"/>
      <c r="W1590" s="244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</row>
    <row r="1591" spans="1:35" ht="17.25">
      <c r="A1591" s="308"/>
      <c r="B1591" s="250"/>
      <c r="C1591" s="246"/>
      <c r="D1591" s="136"/>
      <c r="E1591" s="276"/>
      <c r="F1591" s="193"/>
      <c r="G1591" s="137"/>
      <c r="H1591" s="137"/>
      <c r="I1591" s="137"/>
      <c r="J1591" s="137"/>
      <c r="K1591" s="137"/>
      <c r="L1591" s="137"/>
      <c r="M1591" s="184">
        <v>1000</v>
      </c>
      <c r="N1591" s="8"/>
      <c r="O1591" s="8"/>
      <c r="P1591" s="8"/>
      <c r="T1591" s="7"/>
      <c r="U1591" s="8"/>
      <c r="V1591" s="8"/>
      <c r="W1591" s="244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</row>
    <row r="1592" spans="1:35" ht="17.25">
      <c r="A1592" s="308">
        <v>44512</v>
      </c>
      <c r="B1592" s="250">
        <v>17</v>
      </c>
      <c r="C1592" s="246"/>
      <c r="D1592" s="136">
        <v>775192846520</v>
      </c>
      <c r="E1592" s="276" t="s">
        <v>546</v>
      </c>
      <c r="F1592" s="193" t="s">
        <v>1258</v>
      </c>
      <c r="G1592" s="137" t="s">
        <v>4</v>
      </c>
      <c r="H1592" s="137">
        <v>28</v>
      </c>
      <c r="I1592" s="137">
        <f t="shared" si="377"/>
        <v>27.861599999999999</v>
      </c>
      <c r="J1592" s="137">
        <v>52</v>
      </c>
      <c r="K1592" s="137">
        <v>57</v>
      </c>
      <c r="L1592" s="137">
        <v>47</v>
      </c>
      <c r="M1592" s="184">
        <f t="shared" ref="M1592" si="382">565*H1592</f>
        <v>15820</v>
      </c>
      <c r="N1592" s="8"/>
      <c r="O1592" s="8"/>
      <c r="P1592" s="8"/>
      <c r="T1592" s="7"/>
      <c r="U1592" s="8"/>
      <c r="V1592" s="8"/>
      <c r="W1592" s="244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</row>
    <row r="1593" spans="1:35" ht="17.25">
      <c r="A1593" s="249"/>
      <c r="B1593" s="250"/>
      <c r="C1593" s="206"/>
      <c r="D1593" s="136"/>
      <c r="E1593" s="136"/>
      <c r="F1593" s="136"/>
      <c r="G1593" s="136"/>
      <c r="H1593" s="251"/>
      <c r="I1593" s="136"/>
      <c r="J1593" s="136"/>
      <c r="K1593" s="136"/>
      <c r="L1593" s="8"/>
      <c r="M1593" s="184"/>
      <c r="N1593" s="8"/>
      <c r="O1593" s="8"/>
      <c r="P1593" s="8"/>
      <c r="T1593" s="7"/>
      <c r="U1593" s="8"/>
      <c r="V1593" s="8"/>
      <c r="W1593" s="244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</row>
    <row r="1594" spans="1:35" ht="17.25">
      <c r="A1594" s="253"/>
      <c r="B1594" s="189"/>
      <c r="C1594" s="169"/>
      <c r="D1594" s="41"/>
      <c r="E1594" s="41"/>
      <c r="F1594" s="41"/>
      <c r="G1594" s="41"/>
      <c r="H1594" s="77"/>
      <c r="I1594" s="41"/>
      <c r="J1594" s="41"/>
      <c r="K1594" s="41"/>
      <c r="L1594" s="45"/>
      <c r="M1594" s="44">
        <f>SUM(M1574:M1593)</f>
        <v>162550</v>
      </c>
      <c r="N1594" s="45"/>
      <c r="O1594" s="45"/>
      <c r="P1594" s="45"/>
      <c r="Q1594" s="45"/>
      <c r="R1594" s="45"/>
      <c r="S1594" s="45"/>
      <c r="T1594" s="45">
        <v>162550</v>
      </c>
      <c r="U1594" s="45"/>
      <c r="V1594" s="45"/>
      <c r="W1594" s="227">
        <v>162550</v>
      </c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</row>
    <row r="1595" spans="1:35" ht="17.25">
      <c r="A1595" s="249"/>
      <c r="B1595" s="250"/>
      <c r="C1595" s="206"/>
      <c r="D1595" s="136"/>
      <c r="E1595" s="136"/>
      <c r="F1595" s="136"/>
      <c r="G1595" s="136"/>
      <c r="H1595" s="251"/>
      <c r="I1595" s="136"/>
      <c r="J1595" s="136"/>
      <c r="K1595" s="136"/>
      <c r="L1595" s="8"/>
      <c r="M1595" s="184"/>
      <c r="N1595" s="8"/>
      <c r="O1595" s="8"/>
      <c r="P1595" s="8"/>
      <c r="T1595" s="7"/>
      <c r="U1595" s="8"/>
      <c r="V1595" s="8"/>
      <c r="W1595" s="244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</row>
    <row r="1596" spans="1:35" ht="17.25">
      <c r="A1596" s="308" t="s">
        <v>1259</v>
      </c>
      <c r="B1596" s="250">
        <v>1</v>
      </c>
      <c r="C1596" s="246"/>
      <c r="D1596" s="136">
        <v>775203178274</v>
      </c>
      <c r="E1596" s="276" t="s">
        <v>546</v>
      </c>
      <c r="F1596" s="193" t="s">
        <v>1260</v>
      </c>
      <c r="G1596" s="137" t="s">
        <v>8</v>
      </c>
      <c r="H1596" s="137">
        <v>23</v>
      </c>
      <c r="I1596" s="137">
        <f>J1596*K1596*L1596/5000</f>
        <v>21.319199999999999</v>
      </c>
      <c r="J1596" s="137">
        <v>47</v>
      </c>
      <c r="K1596" s="137">
        <v>54</v>
      </c>
      <c r="L1596" s="137">
        <v>42</v>
      </c>
      <c r="M1596" s="184">
        <f t="shared" ref="M1596:M1597" si="383">565*H1596</f>
        <v>12995</v>
      </c>
      <c r="N1596" s="8"/>
      <c r="O1596" s="8"/>
      <c r="P1596" s="8"/>
      <c r="T1596" s="7"/>
      <c r="U1596" s="8"/>
      <c r="V1596" s="8"/>
      <c r="W1596" s="244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</row>
    <row r="1597" spans="1:35" ht="17.25">
      <c r="A1597" s="308" t="s">
        <v>1259</v>
      </c>
      <c r="B1597" s="250">
        <v>2</v>
      </c>
      <c r="C1597" s="246"/>
      <c r="D1597" s="136">
        <v>775203182807</v>
      </c>
      <c r="E1597" s="276" t="s">
        <v>546</v>
      </c>
      <c r="F1597" s="193" t="s">
        <v>1261</v>
      </c>
      <c r="G1597" s="137" t="s">
        <v>8</v>
      </c>
      <c r="H1597" s="137">
        <v>23</v>
      </c>
      <c r="I1597" s="137">
        <f>J1597*K1597*L1597/5000</f>
        <v>17.5032</v>
      </c>
      <c r="J1597" s="137">
        <v>51</v>
      </c>
      <c r="K1597" s="137">
        <v>44</v>
      </c>
      <c r="L1597" s="137">
        <v>39</v>
      </c>
      <c r="M1597" s="184">
        <f t="shared" si="383"/>
        <v>12995</v>
      </c>
      <c r="N1597" s="8"/>
      <c r="O1597" s="8"/>
      <c r="P1597" s="8"/>
      <c r="T1597" s="7"/>
      <c r="U1597" s="8"/>
      <c r="V1597" s="8"/>
      <c r="W1597" s="244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</row>
    <row r="1598" spans="1:35" ht="17.25">
      <c r="A1598" s="308" t="s">
        <v>1259</v>
      </c>
      <c r="B1598" s="250">
        <v>3</v>
      </c>
      <c r="C1598" s="246"/>
      <c r="D1598" s="136">
        <v>775203057836</v>
      </c>
      <c r="E1598" s="276" t="s">
        <v>546</v>
      </c>
      <c r="F1598" s="193" t="s">
        <v>1262</v>
      </c>
      <c r="G1598" s="137" t="s">
        <v>8</v>
      </c>
      <c r="H1598" s="137">
        <v>19</v>
      </c>
      <c r="I1598" s="137">
        <f t="shared" ref="I1598:I1599" si="384">J1598*K1598*L1598/5000</f>
        <v>14.688000000000001</v>
      </c>
      <c r="J1598" s="137">
        <v>34</v>
      </c>
      <c r="K1598" s="137">
        <v>60</v>
      </c>
      <c r="L1598" s="137">
        <v>36</v>
      </c>
      <c r="M1598" s="184">
        <f t="shared" ref="M1598" si="385">575*H1598</f>
        <v>10925</v>
      </c>
      <c r="N1598" s="8"/>
      <c r="O1598" s="8"/>
      <c r="P1598" s="8"/>
      <c r="T1598" s="7"/>
      <c r="U1598" s="8"/>
      <c r="V1598" s="8"/>
      <c r="W1598" s="244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</row>
    <row r="1599" spans="1:35" ht="17.25">
      <c r="A1599" s="308" t="s">
        <v>1259</v>
      </c>
      <c r="B1599" s="250">
        <v>4</v>
      </c>
      <c r="C1599" s="246"/>
      <c r="D1599" s="136">
        <v>775203050956</v>
      </c>
      <c r="E1599" s="276" t="s">
        <v>546</v>
      </c>
      <c r="F1599" s="193" t="s">
        <v>1262</v>
      </c>
      <c r="G1599" s="137" t="s">
        <v>8</v>
      </c>
      <c r="H1599" s="137">
        <v>25</v>
      </c>
      <c r="I1599" s="137">
        <f t="shared" si="384"/>
        <v>18.998000000000001</v>
      </c>
      <c r="J1599" s="137">
        <v>35</v>
      </c>
      <c r="K1599" s="137">
        <v>59</v>
      </c>
      <c r="L1599" s="137">
        <v>46</v>
      </c>
      <c r="M1599" s="184">
        <f t="shared" ref="M1599:M1600" si="386">565*H1599</f>
        <v>14125</v>
      </c>
      <c r="N1599" s="8"/>
      <c r="O1599" s="8"/>
      <c r="P1599" s="8"/>
      <c r="T1599" s="7"/>
      <c r="U1599" s="8"/>
      <c r="V1599" s="8"/>
      <c r="W1599" s="244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</row>
    <row r="1600" spans="1:35" ht="17.25">
      <c r="A1600" s="308" t="s">
        <v>1259</v>
      </c>
      <c r="B1600" s="250">
        <v>5</v>
      </c>
      <c r="C1600" s="246"/>
      <c r="D1600" s="136">
        <v>775203149657</v>
      </c>
      <c r="E1600" s="276" t="s">
        <v>546</v>
      </c>
      <c r="F1600" s="193" t="s">
        <v>1263</v>
      </c>
      <c r="G1600" s="137" t="s">
        <v>4</v>
      </c>
      <c r="H1600" s="137">
        <v>28</v>
      </c>
      <c r="I1600" s="137">
        <f>J1600*K1600*L1600/5000</f>
        <v>27.3996</v>
      </c>
      <c r="J1600" s="137">
        <v>43</v>
      </c>
      <c r="K1600" s="137">
        <v>59</v>
      </c>
      <c r="L1600" s="137">
        <v>54</v>
      </c>
      <c r="M1600" s="184">
        <f t="shared" si="386"/>
        <v>15820</v>
      </c>
      <c r="N1600" s="8"/>
      <c r="O1600" s="8"/>
      <c r="P1600" s="8"/>
      <c r="T1600" s="7"/>
      <c r="U1600" s="8"/>
      <c r="V1600" s="8"/>
      <c r="W1600" s="244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</row>
    <row r="1601" spans="1:35" ht="17.25">
      <c r="A1601" s="308" t="s">
        <v>1259</v>
      </c>
      <c r="B1601" s="250">
        <v>6</v>
      </c>
      <c r="C1601" s="246"/>
      <c r="D1601" s="136">
        <v>775194909256</v>
      </c>
      <c r="E1601" s="276" t="s">
        <v>546</v>
      </c>
      <c r="F1601" s="193" t="s">
        <v>1246</v>
      </c>
      <c r="G1601" s="137" t="s">
        <v>1245</v>
      </c>
      <c r="H1601" s="137">
        <v>30</v>
      </c>
      <c r="I1601" s="137">
        <f t="shared" ref="I1601:I1602" si="387">J1601*K1601*L1601/5000</f>
        <v>27.56</v>
      </c>
      <c r="J1601" s="137">
        <v>53</v>
      </c>
      <c r="K1601" s="137">
        <v>50</v>
      </c>
      <c r="L1601" s="137">
        <v>52</v>
      </c>
      <c r="M1601" s="184">
        <f>340*H1601</f>
        <v>10200</v>
      </c>
      <c r="N1601" s="8"/>
      <c r="O1601" s="8"/>
      <c r="P1601" s="8"/>
      <c r="T1601" s="7"/>
      <c r="U1601" s="8"/>
      <c r="V1601" s="8"/>
      <c r="W1601" s="244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</row>
    <row r="1602" spans="1:35" ht="17.25">
      <c r="A1602" s="308" t="s">
        <v>1259</v>
      </c>
      <c r="B1602" s="250">
        <v>7</v>
      </c>
      <c r="C1602" s="246"/>
      <c r="D1602" s="136">
        <v>775195005686</v>
      </c>
      <c r="E1602" s="276" t="s">
        <v>546</v>
      </c>
      <c r="F1602" s="193" t="s">
        <v>1264</v>
      </c>
      <c r="G1602" s="137" t="s">
        <v>1245</v>
      </c>
      <c r="H1602" s="137">
        <v>30</v>
      </c>
      <c r="I1602" s="137">
        <f t="shared" si="387"/>
        <v>29.733000000000001</v>
      </c>
      <c r="J1602" s="137">
        <v>55</v>
      </c>
      <c r="K1602" s="137">
        <v>53</v>
      </c>
      <c r="L1602" s="137">
        <v>51</v>
      </c>
      <c r="M1602" s="184">
        <f t="shared" ref="M1602:M1605" si="388">340*H1602</f>
        <v>10200</v>
      </c>
      <c r="N1602" s="8"/>
      <c r="O1602" s="8"/>
      <c r="P1602" s="8"/>
      <c r="T1602" s="7"/>
      <c r="U1602" s="8"/>
      <c r="V1602" s="8"/>
      <c r="W1602" s="244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</row>
    <row r="1603" spans="1:35" ht="17.25">
      <c r="A1603" s="308" t="s">
        <v>1259</v>
      </c>
      <c r="B1603" s="250">
        <v>8</v>
      </c>
      <c r="C1603" s="246"/>
      <c r="D1603" s="136">
        <v>775203284993</v>
      </c>
      <c r="E1603" s="276" t="s">
        <v>546</v>
      </c>
      <c r="F1603" s="193" t="s">
        <v>1248</v>
      </c>
      <c r="G1603" s="137" t="s">
        <v>1245</v>
      </c>
      <c r="H1603" s="137">
        <v>30</v>
      </c>
      <c r="I1603" s="137">
        <f>J1603*K1603*L1603/5000</f>
        <v>27.56</v>
      </c>
      <c r="J1603" s="137">
        <v>52</v>
      </c>
      <c r="K1603" s="137">
        <v>53</v>
      </c>
      <c r="L1603" s="137">
        <v>50</v>
      </c>
      <c r="M1603" s="184">
        <f t="shared" si="388"/>
        <v>10200</v>
      </c>
      <c r="N1603" s="8"/>
      <c r="O1603" s="8"/>
      <c r="P1603" s="8"/>
      <c r="T1603" s="7"/>
      <c r="U1603" s="8"/>
      <c r="V1603" s="8"/>
      <c r="W1603" s="244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</row>
    <row r="1604" spans="1:35" ht="17.25">
      <c r="A1604" s="308" t="s">
        <v>1259</v>
      </c>
      <c r="B1604" s="250">
        <v>9</v>
      </c>
      <c r="C1604" s="246"/>
      <c r="D1604" s="136">
        <v>775203280564</v>
      </c>
      <c r="E1604" s="276" t="s">
        <v>546</v>
      </c>
      <c r="F1604" s="193" t="s">
        <v>1265</v>
      </c>
      <c r="G1604" s="137" t="s">
        <v>1245</v>
      </c>
      <c r="H1604" s="137">
        <v>30</v>
      </c>
      <c r="I1604" s="137">
        <f>J1604*K1604*L1604/5000</f>
        <v>27.528199999999998</v>
      </c>
      <c r="J1604" s="137">
        <v>53</v>
      </c>
      <c r="K1604" s="137">
        <v>53</v>
      </c>
      <c r="L1604" s="137">
        <v>49</v>
      </c>
      <c r="M1604" s="184">
        <f t="shared" si="388"/>
        <v>10200</v>
      </c>
      <c r="N1604" s="8"/>
      <c r="O1604" s="8"/>
      <c r="P1604" s="8"/>
      <c r="T1604" s="7"/>
      <c r="U1604" s="8"/>
      <c r="V1604" s="8"/>
      <c r="W1604" s="244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</row>
    <row r="1605" spans="1:35" ht="17.25">
      <c r="A1605" s="308" t="s">
        <v>1259</v>
      </c>
      <c r="B1605" s="250">
        <v>10</v>
      </c>
      <c r="C1605" s="246"/>
      <c r="D1605" s="136">
        <v>775203275819</v>
      </c>
      <c r="E1605" s="276" t="s">
        <v>546</v>
      </c>
      <c r="F1605" s="193" t="s">
        <v>1247</v>
      </c>
      <c r="G1605" s="137" t="s">
        <v>1245</v>
      </c>
      <c r="H1605" s="137">
        <v>30</v>
      </c>
      <c r="I1605" s="137">
        <f>J1605*K1605*L1605/5000</f>
        <v>27.54</v>
      </c>
      <c r="J1605" s="137">
        <v>54</v>
      </c>
      <c r="K1605" s="137">
        <v>50</v>
      </c>
      <c r="L1605" s="137">
        <v>51</v>
      </c>
      <c r="M1605" s="184">
        <f t="shared" si="388"/>
        <v>10200</v>
      </c>
      <c r="N1605" s="8"/>
      <c r="O1605" s="8"/>
      <c r="P1605" s="8"/>
      <c r="T1605" s="7"/>
      <c r="U1605" s="8"/>
      <c r="V1605" s="8"/>
      <c r="W1605" s="244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</row>
    <row r="1606" spans="1:35" ht="17.25">
      <c r="A1606" s="308" t="s">
        <v>1259</v>
      </c>
      <c r="B1606" s="250">
        <v>11</v>
      </c>
      <c r="C1606" s="246"/>
      <c r="D1606" s="136">
        <v>775203320219</v>
      </c>
      <c r="E1606" s="276" t="s">
        <v>546</v>
      </c>
      <c r="F1606" s="193" t="s">
        <v>1266</v>
      </c>
      <c r="G1606" s="137" t="s">
        <v>4</v>
      </c>
      <c r="H1606" s="137">
        <v>14</v>
      </c>
      <c r="I1606" s="137">
        <f t="shared" ref="I1606:I1612" si="389">J1606*K1606*L1606/5000</f>
        <v>10.6782</v>
      </c>
      <c r="J1606" s="137">
        <v>39</v>
      </c>
      <c r="K1606" s="137">
        <v>37</v>
      </c>
      <c r="L1606" s="137">
        <v>37</v>
      </c>
      <c r="M1606" s="184">
        <f t="shared" ref="M1606:M1607" si="390">575*H1606</f>
        <v>8050</v>
      </c>
      <c r="N1606" s="8"/>
      <c r="O1606" s="8"/>
      <c r="P1606" s="8"/>
      <c r="T1606" s="7"/>
      <c r="U1606" s="8"/>
      <c r="V1606" s="8"/>
      <c r="W1606" s="244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</row>
    <row r="1607" spans="1:35" ht="17.25">
      <c r="A1607" s="308" t="s">
        <v>1259</v>
      </c>
      <c r="B1607" s="250">
        <v>12</v>
      </c>
      <c r="C1607" s="246"/>
      <c r="D1607" s="136">
        <v>775203303856</v>
      </c>
      <c r="E1607" s="276" t="s">
        <v>546</v>
      </c>
      <c r="F1607" s="193" t="s">
        <v>1267</v>
      </c>
      <c r="G1607" s="137" t="s">
        <v>4</v>
      </c>
      <c r="H1607" s="137">
        <v>16</v>
      </c>
      <c r="I1607" s="137">
        <f t="shared" si="389"/>
        <v>14.5008</v>
      </c>
      <c r="J1607" s="137">
        <v>38</v>
      </c>
      <c r="K1607" s="137">
        <v>53</v>
      </c>
      <c r="L1607" s="137">
        <v>36</v>
      </c>
      <c r="M1607" s="184">
        <f t="shared" si="390"/>
        <v>9200</v>
      </c>
      <c r="N1607" s="8"/>
      <c r="O1607" s="8"/>
      <c r="P1607" s="8"/>
      <c r="T1607" s="7"/>
      <c r="U1607" s="8"/>
      <c r="V1607" s="8"/>
      <c r="W1607" s="244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</row>
    <row r="1608" spans="1:35" ht="17.25">
      <c r="A1608" s="308" t="s">
        <v>1259</v>
      </c>
      <c r="B1608" s="250">
        <v>13</v>
      </c>
      <c r="C1608" s="246"/>
      <c r="D1608" s="136">
        <v>775193942958</v>
      </c>
      <c r="E1608" s="276" t="s">
        <v>546</v>
      </c>
      <c r="F1608" s="193" t="s">
        <v>1268</v>
      </c>
      <c r="G1608" s="137" t="s">
        <v>35</v>
      </c>
      <c r="H1608" s="137">
        <v>17</v>
      </c>
      <c r="I1608" s="137">
        <f t="shared" si="389"/>
        <v>13.608000000000001</v>
      </c>
      <c r="J1608" s="137">
        <v>42</v>
      </c>
      <c r="K1608" s="137">
        <v>54</v>
      </c>
      <c r="L1608" s="137">
        <v>30</v>
      </c>
      <c r="M1608" s="184">
        <f>590*H1608</f>
        <v>10030</v>
      </c>
      <c r="N1608" s="8"/>
      <c r="O1608" s="8"/>
      <c r="P1608" s="8"/>
      <c r="T1608" s="7"/>
      <c r="U1608" s="8"/>
      <c r="V1608" s="8"/>
      <c r="W1608" s="244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</row>
    <row r="1609" spans="1:35" ht="17.25">
      <c r="A1609" s="308" t="s">
        <v>1259</v>
      </c>
      <c r="B1609" s="250">
        <v>14</v>
      </c>
      <c r="C1609" s="246"/>
      <c r="D1609" s="136">
        <v>775203075732</v>
      </c>
      <c r="E1609" s="276" t="s">
        <v>546</v>
      </c>
      <c r="F1609" s="193" t="s">
        <v>1269</v>
      </c>
      <c r="G1609" s="137" t="s">
        <v>8</v>
      </c>
      <c r="H1609" s="137">
        <v>26</v>
      </c>
      <c r="I1609" s="137">
        <f t="shared" si="389"/>
        <v>25.574400000000001</v>
      </c>
      <c r="J1609" s="137">
        <v>37</v>
      </c>
      <c r="K1609" s="137">
        <v>72</v>
      </c>
      <c r="L1609" s="137">
        <v>48</v>
      </c>
      <c r="M1609" s="184">
        <f t="shared" ref="M1609:M1611" si="391">565*H1609</f>
        <v>14690</v>
      </c>
      <c r="N1609" s="8"/>
      <c r="O1609" s="8"/>
      <c r="P1609" s="8"/>
      <c r="T1609" s="7"/>
      <c r="U1609" s="8"/>
      <c r="V1609" s="8"/>
      <c r="W1609" s="244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</row>
    <row r="1610" spans="1:35" ht="17.25">
      <c r="A1610" s="308" t="s">
        <v>1259</v>
      </c>
      <c r="B1610" s="250">
        <v>15</v>
      </c>
      <c r="C1610" s="246"/>
      <c r="D1610" s="136">
        <v>775203071715</v>
      </c>
      <c r="E1610" s="276" t="s">
        <v>546</v>
      </c>
      <c r="F1610" s="193" t="s">
        <v>1270</v>
      </c>
      <c r="G1610" s="137" t="s">
        <v>8</v>
      </c>
      <c r="H1610" s="137">
        <v>28</v>
      </c>
      <c r="I1610" s="137">
        <f t="shared" si="389"/>
        <v>27.9072</v>
      </c>
      <c r="J1610" s="137">
        <v>72</v>
      </c>
      <c r="K1610" s="137">
        <v>38</v>
      </c>
      <c r="L1610" s="137">
        <v>51</v>
      </c>
      <c r="M1610" s="184">
        <f t="shared" si="391"/>
        <v>15820</v>
      </c>
      <c r="N1610" s="8"/>
      <c r="O1610" s="8"/>
      <c r="P1610" s="8"/>
      <c r="T1610" s="7"/>
      <c r="U1610" s="8"/>
      <c r="V1610" s="8"/>
      <c r="W1610" s="244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</row>
    <row r="1611" spans="1:35" ht="17.25">
      <c r="A1611" s="308" t="s">
        <v>1259</v>
      </c>
      <c r="B1611" s="250">
        <v>16</v>
      </c>
      <c r="C1611" s="246"/>
      <c r="D1611" s="136">
        <v>775203064920</v>
      </c>
      <c r="E1611" s="276" t="s">
        <v>546</v>
      </c>
      <c r="F1611" s="193" t="s">
        <v>1271</v>
      </c>
      <c r="G1611" s="137" t="s">
        <v>8</v>
      </c>
      <c r="H1611" s="137">
        <v>26</v>
      </c>
      <c r="I1611" s="137">
        <f t="shared" si="389"/>
        <v>25.7544</v>
      </c>
      <c r="J1611" s="137">
        <v>73</v>
      </c>
      <c r="K1611" s="137">
        <v>36</v>
      </c>
      <c r="L1611" s="137">
        <v>49</v>
      </c>
      <c r="M1611" s="184">
        <f t="shared" si="391"/>
        <v>14690</v>
      </c>
      <c r="N1611" s="8"/>
      <c r="O1611" s="8"/>
      <c r="P1611" s="8"/>
      <c r="T1611" s="7"/>
      <c r="U1611" s="8"/>
      <c r="V1611" s="8"/>
      <c r="W1611" s="244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</row>
    <row r="1612" spans="1:35" ht="17.25">
      <c r="A1612" s="308" t="s">
        <v>1259</v>
      </c>
      <c r="B1612" s="250">
        <v>17</v>
      </c>
      <c r="C1612" s="246"/>
      <c r="D1612" s="136">
        <v>775203329250</v>
      </c>
      <c r="E1612" s="276" t="s">
        <v>546</v>
      </c>
      <c r="F1612" s="193" t="s">
        <v>1269</v>
      </c>
      <c r="G1612" s="137" t="s">
        <v>8</v>
      </c>
      <c r="H1612" s="137">
        <v>15</v>
      </c>
      <c r="I1612" s="137">
        <f t="shared" si="389"/>
        <v>14.964</v>
      </c>
      <c r="J1612" s="137">
        <v>43</v>
      </c>
      <c r="K1612" s="137">
        <v>60</v>
      </c>
      <c r="L1612" s="137">
        <v>29</v>
      </c>
      <c r="M1612" s="184">
        <f t="shared" ref="M1612" si="392">575*H1612</f>
        <v>8625</v>
      </c>
      <c r="N1612" s="8"/>
      <c r="O1612" s="8"/>
      <c r="P1612" s="8"/>
      <c r="T1612" s="7"/>
      <c r="U1612" s="8"/>
      <c r="V1612" s="8"/>
      <c r="W1612" s="244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</row>
    <row r="1613" spans="1:35" ht="17.25">
      <c r="A1613" s="308" t="s">
        <v>1259</v>
      </c>
      <c r="B1613" s="250">
        <v>18</v>
      </c>
      <c r="C1613" s="246"/>
      <c r="D1613" s="136">
        <v>775203172357</v>
      </c>
      <c r="E1613" s="276" t="s">
        <v>546</v>
      </c>
      <c r="F1613" s="193" t="s">
        <v>1272</v>
      </c>
      <c r="G1613" s="137" t="s">
        <v>4</v>
      </c>
      <c r="H1613" s="137">
        <v>31</v>
      </c>
      <c r="I1613" s="137">
        <f>J1613*K1613*L1613/5000</f>
        <v>30.03</v>
      </c>
      <c r="J1613" s="137">
        <v>70</v>
      </c>
      <c r="K1613" s="137">
        <v>39</v>
      </c>
      <c r="L1613" s="137">
        <v>55</v>
      </c>
      <c r="M1613" s="184">
        <f t="shared" ref="M1613:M1616" si="393">565*H1613</f>
        <v>17515</v>
      </c>
      <c r="N1613" s="8"/>
      <c r="O1613" s="8"/>
      <c r="P1613" s="8"/>
      <c r="T1613" s="7"/>
      <c r="U1613" s="8"/>
      <c r="V1613" s="8"/>
      <c r="W1613" s="244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</row>
    <row r="1614" spans="1:35" ht="17.25">
      <c r="A1614" s="308" t="s">
        <v>1259</v>
      </c>
      <c r="B1614" s="250">
        <v>19</v>
      </c>
      <c r="C1614" s="246"/>
      <c r="D1614" s="136">
        <v>775203078694</v>
      </c>
      <c r="E1614" s="276" t="s">
        <v>546</v>
      </c>
      <c r="F1614" s="193" t="s">
        <v>1273</v>
      </c>
      <c r="G1614" s="137" t="s">
        <v>4</v>
      </c>
      <c r="H1614" s="137">
        <v>25</v>
      </c>
      <c r="I1614" s="137">
        <f t="shared" ref="I1614:I1620" si="394">J1614*K1614*L1614/5000</f>
        <v>16.1568</v>
      </c>
      <c r="J1614" s="137">
        <v>36</v>
      </c>
      <c r="K1614" s="137">
        <v>51</v>
      </c>
      <c r="L1614" s="137">
        <v>44</v>
      </c>
      <c r="M1614" s="184">
        <f t="shared" si="393"/>
        <v>14125</v>
      </c>
      <c r="N1614" s="8"/>
      <c r="O1614" s="8"/>
      <c r="P1614" s="8"/>
      <c r="T1614" s="7"/>
      <c r="U1614" s="8"/>
      <c r="V1614" s="8"/>
      <c r="W1614" s="244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</row>
    <row r="1615" spans="1:35" ht="17.25">
      <c r="A1615" s="308" t="s">
        <v>1259</v>
      </c>
      <c r="B1615" s="250">
        <v>20</v>
      </c>
      <c r="C1615" s="246"/>
      <c r="D1615" s="136">
        <v>775195416342</v>
      </c>
      <c r="E1615" s="276" t="s">
        <v>546</v>
      </c>
      <c r="F1615" s="193" t="s">
        <v>1274</v>
      </c>
      <c r="G1615" s="137" t="s">
        <v>4</v>
      </c>
      <c r="H1615" s="137">
        <v>21</v>
      </c>
      <c r="I1615" s="137">
        <f t="shared" si="394"/>
        <v>20.591999999999999</v>
      </c>
      <c r="J1615" s="137">
        <v>44</v>
      </c>
      <c r="K1615" s="137">
        <v>39</v>
      </c>
      <c r="L1615" s="137">
        <v>60</v>
      </c>
      <c r="M1615" s="184">
        <f t="shared" si="393"/>
        <v>11865</v>
      </c>
      <c r="N1615" s="8"/>
      <c r="O1615" s="8"/>
      <c r="P1615" s="8"/>
      <c r="T1615" s="7"/>
      <c r="U1615" s="8"/>
      <c r="V1615" s="8"/>
      <c r="W1615" s="244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</row>
    <row r="1616" spans="1:35" ht="17.25">
      <c r="A1616" s="308" t="s">
        <v>1259</v>
      </c>
      <c r="B1616" s="250">
        <v>21</v>
      </c>
      <c r="C1616" s="246"/>
      <c r="D1616" s="136">
        <v>775203138373</v>
      </c>
      <c r="E1616" s="276" t="s">
        <v>546</v>
      </c>
      <c r="F1616" s="193" t="s">
        <v>1275</v>
      </c>
      <c r="G1616" s="137" t="s">
        <v>4</v>
      </c>
      <c r="H1616" s="137">
        <v>30</v>
      </c>
      <c r="I1616" s="137">
        <f t="shared" si="394"/>
        <v>26.254200000000001</v>
      </c>
      <c r="J1616" s="137">
        <v>47</v>
      </c>
      <c r="K1616" s="137">
        <v>49</v>
      </c>
      <c r="L1616" s="137">
        <v>57</v>
      </c>
      <c r="M1616" s="184">
        <f t="shared" si="393"/>
        <v>16950</v>
      </c>
      <c r="N1616" s="8"/>
      <c r="O1616" s="8"/>
      <c r="P1616" s="8"/>
      <c r="T1616" s="7"/>
      <c r="U1616" s="8"/>
      <c r="V1616" s="8"/>
      <c r="W1616" s="244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</row>
    <row r="1617" spans="1:35" ht="17.25">
      <c r="A1617" s="308" t="s">
        <v>1259</v>
      </c>
      <c r="B1617" s="250">
        <v>22</v>
      </c>
      <c r="C1617" s="246"/>
      <c r="D1617" s="136">
        <v>775203439117</v>
      </c>
      <c r="E1617" s="276" t="s">
        <v>546</v>
      </c>
      <c r="F1617" s="193" t="s">
        <v>1275</v>
      </c>
      <c r="G1617" s="137" t="s">
        <v>4</v>
      </c>
      <c r="H1617" s="137">
        <v>14</v>
      </c>
      <c r="I1617" s="137">
        <f t="shared" si="394"/>
        <v>13.1328</v>
      </c>
      <c r="J1617" s="137">
        <v>48</v>
      </c>
      <c r="K1617" s="137">
        <v>76</v>
      </c>
      <c r="L1617" s="137">
        <v>18</v>
      </c>
      <c r="M1617" s="184">
        <f t="shared" ref="M1617:M1626" si="395">575*H1617</f>
        <v>8050</v>
      </c>
      <c r="N1617" s="8"/>
      <c r="O1617" s="8"/>
      <c r="P1617" s="8"/>
      <c r="T1617" s="7"/>
      <c r="U1617" s="8"/>
      <c r="V1617" s="8"/>
      <c r="W1617" s="244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</row>
    <row r="1618" spans="1:35" ht="17.25">
      <c r="A1618" s="308" t="s">
        <v>1259</v>
      </c>
      <c r="B1618" s="250">
        <v>23</v>
      </c>
      <c r="C1618" s="246"/>
      <c r="D1618" s="136">
        <v>775203397838</v>
      </c>
      <c r="E1618" s="276" t="s">
        <v>546</v>
      </c>
      <c r="F1618" s="193" t="s">
        <v>1276</v>
      </c>
      <c r="G1618" s="137" t="s">
        <v>8</v>
      </c>
      <c r="H1618" s="137">
        <v>16</v>
      </c>
      <c r="I1618" s="137">
        <f t="shared" si="394"/>
        <v>15.12</v>
      </c>
      <c r="J1618" s="137">
        <v>50</v>
      </c>
      <c r="K1618" s="137">
        <v>36</v>
      </c>
      <c r="L1618" s="137">
        <v>42</v>
      </c>
      <c r="M1618" s="184">
        <f t="shared" si="395"/>
        <v>9200</v>
      </c>
      <c r="N1618" s="8"/>
      <c r="O1618" s="8"/>
      <c r="P1618" s="8"/>
      <c r="T1618" s="7"/>
      <c r="U1618" s="8"/>
      <c r="V1618" s="8"/>
      <c r="W1618" s="244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</row>
    <row r="1619" spans="1:35" ht="17.25">
      <c r="A1619" s="308" t="s">
        <v>1259</v>
      </c>
      <c r="B1619" s="250">
        <v>24</v>
      </c>
      <c r="C1619" s="246"/>
      <c r="D1619" s="136">
        <v>775203357320</v>
      </c>
      <c r="E1619" s="276" t="s">
        <v>546</v>
      </c>
      <c r="F1619" s="193" t="s">
        <v>1276</v>
      </c>
      <c r="G1619" s="137" t="s">
        <v>8</v>
      </c>
      <c r="H1619" s="137">
        <v>16</v>
      </c>
      <c r="I1619" s="137">
        <f t="shared" si="394"/>
        <v>15.2</v>
      </c>
      <c r="J1619" s="137">
        <v>40</v>
      </c>
      <c r="K1619" s="137">
        <v>38</v>
      </c>
      <c r="L1619" s="137">
        <v>50</v>
      </c>
      <c r="M1619" s="184">
        <f t="shared" si="395"/>
        <v>9200</v>
      </c>
      <c r="N1619" s="8"/>
      <c r="O1619" s="8"/>
      <c r="P1619" s="8"/>
      <c r="T1619" s="7"/>
      <c r="U1619" s="8"/>
      <c r="V1619" s="8"/>
      <c r="W1619" s="244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</row>
    <row r="1620" spans="1:35" ht="17.25">
      <c r="A1620" s="308" t="s">
        <v>1259</v>
      </c>
      <c r="B1620" s="250">
        <v>25</v>
      </c>
      <c r="C1620" s="246"/>
      <c r="D1620" s="136">
        <v>775203386245</v>
      </c>
      <c r="E1620" s="276" t="s">
        <v>546</v>
      </c>
      <c r="F1620" s="193" t="s">
        <v>1277</v>
      </c>
      <c r="G1620" s="137" t="s">
        <v>8</v>
      </c>
      <c r="H1620" s="137">
        <v>8</v>
      </c>
      <c r="I1620" s="137">
        <f t="shared" si="394"/>
        <v>7.2576000000000001</v>
      </c>
      <c r="J1620" s="137">
        <v>27</v>
      </c>
      <c r="K1620" s="137">
        <v>42</v>
      </c>
      <c r="L1620" s="137">
        <v>32</v>
      </c>
      <c r="M1620" s="184">
        <f>610*H1620</f>
        <v>4880</v>
      </c>
      <c r="N1620" s="8"/>
      <c r="O1620" s="8"/>
      <c r="P1620" s="8"/>
      <c r="T1620" s="7"/>
      <c r="U1620" s="8"/>
      <c r="V1620" s="8"/>
      <c r="W1620" s="244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</row>
    <row r="1621" spans="1:35" ht="17.25">
      <c r="A1621" s="308" t="s">
        <v>1259</v>
      </c>
      <c r="B1621" s="250">
        <v>26</v>
      </c>
      <c r="C1621" s="246"/>
      <c r="D1621" s="136">
        <v>775203133485</v>
      </c>
      <c r="E1621" s="276" t="s">
        <v>546</v>
      </c>
      <c r="F1621" s="193" t="s">
        <v>1278</v>
      </c>
      <c r="G1621" s="137" t="s">
        <v>4</v>
      </c>
      <c r="H1621" s="137">
        <v>19</v>
      </c>
      <c r="I1621" s="137">
        <f>J1621*K1621*L1621/5000</f>
        <v>13.055999999999999</v>
      </c>
      <c r="J1621" s="137">
        <v>40</v>
      </c>
      <c r="K1621" s="137">
        <v>51</v>
      </c>
      <c r="L1621" s="137">
        <v>32</v>
      </c>
      <c r="M1621" s="184">
        <f t="shared" si="395"/>
        <v>10925</v>
      </c>
      <c r="N1621" s="8"/>
      <c r="O1621" s="8"/>
      <c r="P1621" s="8"/>
      <c r="T1621" s="7"/>
      <c r="U1621" s="8"/>
      <c r="V1621" s="8"/>
      <c r="W1621" s="244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</row>
    <row r="1622" spans="1:35" ht="17.25">
      <c r="A1622" s="308" t="s">
        <v>1259</v>
      </c>
      <c r="B1622" s="250">
        <v>27</v>
      </c>
      <c r="C1622" s="246"/>
      <c r="D1622" s="136">
        <v>775203373808</v>
      </c>
      <c r="E1622" s="276" t="s">
        <v>546</v>
      </c>
      <c r="F1622" s="193" t="s">
        <v>1279</v>
      </c>
      <c r="G1622" s="137" t="s">
        <v>4</v>
      </c>
      <c r="H1622" s="137">
        <v>17</v>
      </c>
      <c r="I1622" s="137">
        <f t="shared" ref="I1622:I1623" si="396">J1622*K1622*L1622/5000</f>
        <v>9.1728000000000005</v>
      </c>
      <c r="J1622" s="137">
        <v>42</v>
      </c>
      <c r="K1622" s="137">
        <v>39</v>
      </c>
      <c r="L1622" s="137">
        <v>28</v>
      </c>
      <c r="M1622" s="184">
        <f t="shared" si="395"/>
        <v>9775</v>
      </c>
      <c r="N1622" s="8"/>
      <c r="O1622" s="8"/>
      <c r="P1622" s="8"/>
      <c r="T1622" s="7"/>
      <c r="U1622" s="8"/>
      <c r="V1622" s="8"/>
      <c r="W1622" s="244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</row>
    <row r="1623" spans="1:35" ht="17.25">
      <c r="A1623" s="308" t="s">
        <v>1259</v>
      </c>
      <c r="B1623" s="250">
        <v>28</v>
      </c>
      <c r="C1623" s="246"/>
      <c r="D1623" s="136">
        <v>775203343930</v>
      </c>
      <c r="E1623" s="276" t="s">
        <v>546</v>
      </c>
      <c r="F1623" s="193" t="s">
        <v>1280</v>
      </c>
      <c r="G1623" s="137" t="s">
        <v>4</v>
      </c>
      <c r="H1623" s="137">
        <v>13</v>
      </c>
      <c r="I1623" s="137">
        <f t="shared" si="396"/>
        <v>6.4728000000000003</v>
      </c>
      <c r="J1623" s="137">
        <v>36</v>
      </c>
      <c r="K1623" s="137">
        <v>31</v>
      </c>
      <c r="L1623" s="137">
        <v>29</v>
      </c>
      <c r="M1623" s="184">
        <f t="shared" si="395"/>
        <v>7475</v>
      </c>
      <c r="N1623" s="8"/>
      <c r="O1623" s="8"/>
      <c r="P1623" s="8"/>
      <c r="T1623" s="7"/>
      <c r="U1623" s="8"/>
      <c r="V1623" s="8"/>
      <c r="W1623" s="244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</row>
    <row r="1624" spans="1:35" ht="17.25">
      <c r="A1624" s="308" t="s">
        <v>1259</v>
      </c>
      <c r="B1624" s="250">
        <v>29</v>
      </c>
      <c r="C1624" s="246"/>
      <c r="D1624" s="136">
        <v>775203155424</v>
      </c>
      <c r="E1624" s="276" t="s">
        <v>546</v>
      </c>
      <c r="F1624" s="193" t="s">
        <v>1281</v>
      </c>
      <c r="G1624" s="137" t="s">
        <v>8</v>
      </c>
      <c r="H1624" s="137">
        <v>16</v>
      </c>
      <c r="I1624" s="137">
        <f>J1624*K1624*L1624/5000</f>
        <v>11.291399999999999</v>
      </c>
      <c r="J1624" s="137">
        <v>41</v>
      </c>
      <c r="K1624" s="137">
        <v>51</v>
      </c>
      <c r="L1624" s="137">
        <v>27</v>
      </c>
      <c r="M1624" s="184">
        <f t="shared" si="395"/>
        <v>9200</v>
      </c>
      <c r="N1624" s="8"/>
      <c r="O1624" s="8"/>
      <c r="P1624" s="8"/>
      <c r="T1624" s="7"/>
      <c r="U1624" s="8"/>
      <c r="V1624" s="8"/>
      <c r="W1624" s="244"/>
      <c r="X1624" s="8"/>
      <c r="Y1624" s="8"/>
      <c r="Z1624" s="8"/>
      <c r="AA1624" s="8"/>
      <c r="AB1624" s="8"/>
      <c r="AC1624" s="8"/>
      <c r="AD1624" s="8"/>
      <c r="AE1624" s="8"/>
      <c r="AF1624" s="8"/>
      <c r="AG1624" s="8"/>
      <c r="AH1624" s="8"/>
      <c r="AI1624" s="8"/>
    </row>
    <row r="1625" spans="1:35" ht="17.25">
      <c r="A1625" s="308" t="s">
        <v>1259</v>
      </c>
      <c r="B1625" s="250">
        <v>30</v>
      </c>
      <c r="C1625" s="246" t="s">
        <v>352</v>
      </c>
      <c r="D1625" s="136">
        <v>775203423747</v>
      </c>
      <c r="E1625" s="276" t="s">
        <v>546</v>
      </c>
      <c r="F1625" s="193" t="s">
        <v>1282</v>
      </c>
      <c r="G1625" s="137" t="s">
        <v>150</v>
      </c>
      <c r="H1625" s="137">
        <v>28</v>
      </c>
      <c r="I1625" s="137">
        <f t="shared" ref="I1625:I1626" si="397">J1625*K1625*L1625/5000</f>
        <v>28</v>
      </c>
      <c r="J1625" s="137">
        <v>50</v>
      </c>
      <c r="K1625" s="137">
        <v>40</v>
      </c>
      <c r="L1625" s="137">
        <v>70</v>
      </c>
      <c r="M1625" s="184">
        <f>565*H1625</f>
        <v>15820</v>
      </c>
      <c r="N1625" s="8"/>
      <c r="O1625" s="8"/>
      <c r="P1625" s="8"/>
      <c r="T1625" s="7"/>
      <c r="U1625" s="8"/>
      <c r="V1625" s="8"/>
      <c r="W1625" s="244"/>
      <c r="X1625" s="8"/>
      <c r="Y1625" s="8"/>
      <c r="Z1625" s="8"/>
      <c r="AA1625" s="8"/>
      <c r="AB1625" s="8"/>
      <c r="AC1625" s="8"/>
      <c r="AD1625" s="8"/>
      <c r="AE1625" s="8"/>
      <c r="AF1625" s="8"/>
      <c r="AG1625" s="8"/>
      <c r="AH1625" s="8"/>
      <c r="AI1625" s="8"/>
    </row>
    <row r="1626" spans="1:35" ht="17.25">
      <c r="A1626" s="308" t="s">
        <v>1259</v>
      </c>
      <c r="B1626" s="250">
        <v>31</v>
      </c>
      <c r="C1626" s="246" t="s">
        <v>352</v>
      </c>
      <c r="D1626" s="136">
        <v>775203412577</v>
      </c>
      <c r="E1626" s="276" t="s">
        <v>546</v>
      </c>
      <c r="F1626" s="193" t="s">
        <v>1282</v>
      </c>
      <c r="G1626" s="137" t="s">
        <v>150</v>
      </c>
      <c r="H1626" s="137">
        <v>17</v>
      </c>
      <c r="I1626" s="137">
        <f t="shared" si="397"/>
        <v>16.137599999999999</v>
      </c>
      <c r="J1626" s="137">
        <v>41</v>
      </c>
      <c r="K1626" s="137">
        <v>41</v>
      </c>
      <c r="L1626" s="137">
        <v>48</v>
      </c>
      <c r="M1626" s="184">
        <f t="shared" si="395"/>
        <v>9775</v>
      </c>
      <c r="N1626" s="8"/>
      <c r="O1626" s="8"/>
      <c r="P1626" s="8"/>
      <c r="T1626" s="7"/>
      <c r="U1626" s="8"/>
      <c r="V1626" s="8"/>
      <c r="W1626" s="244"/>
      <c r="X1626" s="8"/>
      <c r="Y1626" s="8"/>
      <c r="Z1626" s="8"/>
      <c r="AA1626" s="8"/>
      <c r="AB1626" s="8"/>
      <c r="AC1626" s="8"/>
      <c r="AD1626" s="8"/>
      <c r="AE1626" s="8"/>
      <c r="AF1626" s="8"/>
      <c r="AG1626" s="8"/>
      <c r="AH1626" s="8"/>
      <c r="AI1626" s="8"/>
    </row>
    <row r="1627" spans="1:35" ht="17.25">
      <c r="A1627" s="249"/>
      <c r="B1627" s="250"/>
      <c r="C1627" s="206"/>
      <c r="D1627" s="136"/>
      <c r="E1627" s="136"/>
      <c r="F1627" s="136"/>
      <c r="G1627" s="136"/>
      <c r="H1627" s="251"/>
      <c r="I1627" s="136"/>
      <c r="J1627" s="136"/>
      <c r="K1627" s="136"/>
      <c r="L1627" s="8"/>
      <c r="M1627" s="184"/>
      <c r="N1627" s="8"/>
      <c r="O1627" s="8"/>
      <c r="P1627" s="8"/>
      <c r="T1627" s="7"/>
      <c r="U1627" s="8"/>
      <c r="V1627" s="8"/>
      <c r="W1627" s="244"/>
      <c r="X1627" s="8"/>
      <c r="Y1627" s="8"/>
      <c r="Z1627" s="8"/>
      <c r="AA1627" s="8"/>
      <c r="AB1627" s="8"/>
      <c r="AC1627" s="8"/>
      <c r="AD1627" s="8"/>
      <c r="AE1627" s="8"/>
      <c r="AF1627" s="8"/>
      <c r="AG1627" s="8"/>
      <c r="AH1627" s="8"/>
      <c r="AI1627" s="8"/>
    </row>
    <row r="1628" spans="1:35" ht="17.25">
      <c r="A1628" s="253"/>
      <c r="B1628" s="189"/>
      <c r="C1628" s="169"/>
      <c r="D1628" s="41"/>
      <c r="E1628" s="41"/>
      <c r="F1628" s="41"/>
      <c r="G1628" s="41"/>
      <c r="H1628" s="77"/>
      <c r="I1628" s="41"/>
      <c r="J1628" s="41"/>
      <c r="K1628" s="41"/>
      <c r="L1628" s="45"/>
      <c r="M1628" s="44">
        <f>SUM(M1596:M1627)</f>
        <v>353720</v>
      </c>
      <c r="N1628" s="45"/>
      <c r="O1628" s="45"/>
      <c r="P1628" s="45"/>
      <c r="Q1628" s="45"/>
      <c r="R1628" s="45"/>
      <c r="S1628" s="45"/>
      <c r="T1628" s="45">
        <v>353720</v>
      </c>
      <c r="U1628" s="45"/>
      <c r="V1628" s="45"/>
      <c r="W1628" s="227">
        <v>353720</v>
      </c>
      <c r="X1628" s="8"/>
      <c r="Y1628" s="8"/>
      <c r="Z1628" s="8"/>
      <c r="AA1628" s="8"/>
      <c r="AB1628" s="8"/>
      <c r="AC1628" s="8"/>
      <c r="AD1628" s="8"/>
      <c r="AE1628" s="8"/>
      <c r="AF1628" s="8"/>
      <c r="AG1628" s="8"/>
      <c r="AH1628" s="8"/>
      <c r="AI1628" s="8"/>
    </row>
    <row r="1629" spans="1:35" ht="17.25">
      <c r="A1629" s="249"/>
      <c r="B1629" s="250"/>
      <c r="C1629" s="206"/>
      <c r="D1629" s="136"/>
      <c r="E1629" s="136"/>
      <c r="F1629" s="136"/>
      <c r="G1629" s="136"/>
      <c r="H1629" s="251"/>
      <c r="I1629" s="136"/>
      <c r="J1629" s="136"/>
      <c r="K1629" s="136"/>
      <c r="L1629" s="8"/>
      <c r="M1629" s="184"/>
      <c r="N1629" s="8"/>
      <c r="O1629" s="8"/>
      <c r="P1629" s="8"/>
      <c r="T1629" s="7"/>
      <c r="U1629" s="8"/>
      <c r="V1629" s="8"/>
      <c r="W1629" s="244"/>
      <c r="X1629" s="8"/>
      <c r="Y1629" s="8"/>
      <c r="Z1629" s="8"/>
      <c r="AA1629" s="8"/>
      <c r="AB1629" s="8"/>
      <c r="AC1629" s="8"/>
      <c r="AD1629" s="8"/>
      <c r="AE1629" s="8"/>
      <c r="AF1629" s="8"/>
      <c r="AG1629" s="8"/>
      <c r="AH1629" s="8"/>
      <c r="AI1629" s="8"/>
    </row>
    <row r="1630" spans="1:35" ht="17.25">
      <c r="A1630" s="309" t="s">
        <v>1283</v>
      </c>
      <c r="B1630" s="250">
        <v>1</v>
      </c>
      <c r="C1630" s="246" t="s">
        <v>15</v>
      </c>
      <c r="D1630" s="192">
        <v>775219308240</v>
      </c>
      <c r="E1630" s="276" t="s">
        <v>546</v>
      </c>
      <c r="F1630" s="193" t="s">
        <v>1284</v>
      </c>
      <c r="G1630" s="137" t="s">
        <v>4</v>
      </c>
      <c r="H1630" s="194">
        <v>28</v>
      </c>
      <c r="I1630" s="136"/>
      <c r="J1630" s="136"/>
      <c r="K1630" s="136"/>
      <c r="L1630" s="8"/>
      <c r="M1630" s="184">
        <f>565*H1630</f>
        <v>15820</v>
      </c>
      <c r="N1630" s="8"/>
      <c r="O1630" s="8"/>
      <c r="P1630" s="8"/>
      <c r="T1630" s="7"/>
      <c r="U1630" s="8"/>
      <c r="V1630" s="8"/>
      <c r="W1630" s="244"/>
      <c r="X1630" s="8"/>
      <c r="Y1630" s="8"/>
      <c r="Z1630" s="8"/>
      <c r="AA1630" s="8"/>
      <c r="AB1630" s="8"/>
      <c r="AC1630" s="8"/>
      <c r="AD1630" s="8"/>
      <c r="AE1630" s="8"/>
      <c r="AF1630" s="8"/>
      <c r="AG1630" s="8"/>
      <c r="AH1630" s="8"/>
      <c r="AI1630" s="8"/>
    </row>
    <row r="1631" spans="1:35" ht="17.25">
      <c r="A1631" s="309" t="s">
        <v>1283</v>
      </c>
      <c r="B1631" s="250">
        <v>2</v>
      </c>
      <c r="C1631" s="246" t="s">
        <v>15</v>
      </c>
      <c r="D1631" s="192">
        <v>775219352750</v>
      </c>
      <c r="E1631" s="276" t="s">
        <v>546</v>
      </c>
      <c r="F1631" s="193" t="s">
        <v>1285</v>
      </c>
      <c r="G1631" s="137" t="s">
        <v>4</v>
      </c>
      <c r="H1631" s="194">
        <v>7</v>
      </c>
      <c r="I1631" s="136"/>
      <c r="J1631" s="136"/>
      <c r="K1631" s="136"/>
      <c r="L1631" s="8"/>
      <c r="M1631" s="184">
        <f>610*H1631</f>
        <v>4270</v>
      </c>
      <c r="N1631" s="8"/>
      <c r="O1631" s="8"/>
      <c r="P1631" s="8"/>
      <c r="T1631" s="7"/>
      <c r="U1631" s="8"/>
      <c r="V1631" s="8"/>
      <c r="W1631" s="244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  <c r="AH1631" s="8"/>
      <c r="AI1631" s="8"/>
    </row>
    <row r="1632" spans="1:35" ht="17.25">
      <c r="A1632" s="309"/>
      <c r="B1632" s="250"/>
      <c r="C1632" s="246"/>
      <c r="D1632" s="192"/>
      <c r="E1632" s="276" t="s">
        <v>17</v>
      </c>
      <c r="F1632" s="193"/>
      <c r="G1632" s="137"/>
      <c r="H1632" s="194"/>
      <c r="I1632" s="136"/>
      <c r="J1632" s="136"/>
      <c r="K1632" s="136"/>
      <c r="L1632" s="8"/>
      <c r="M1632" s="184">
        <v>1000</v>
      </c>
      <c r="N1632" s="8"/>
      <c r="O1632" s="8"/>
      <c r="P1632" s="8"/>
      <c r="T1632" s="7"/>
      <c r="U1632" s="8"/>
      <c r="V1632" s="8"/>
      <c r="W1632" s="244"/>
      <c r="X1632" s="8"/>
      <c r="Y1632" s="8"/>
      <c r="Z1632" s="8"/>
      <c r="AA1632" s="8"/>
      <c r="AB1632" s="8"/>
      <c r="AC1632" s="8"/>
      <c r="AD1632" s="8"/>
      <c r="AE1632" s="8"/>
      <c r="AF1632" s="8"/>
      <c r="AG1632" s="8"/>
      <c r="AH1632" s="8"/>
      <c r="AI1632" s="8"/>
    </row>
    <row r="1633" spans="1:35" ht="17.25">
      <c r="A1633" s="309" t="s">
        <v>1283</v>
      </c>
      <c r="B1633" s="250">
        <v>3</v>
      </c>
      <c r="C1633" s="246"/>
      <c r="D1633" s="192">
        <v>775219322828</v>
      </c>
      <c r="E1633" s="276" t="s">
        <v>546</v>
      </c>
      <c r="F1633" s="193" t="s">
        <v>1286</v>
      </c>
      <c r="G1633" s="137" t="s">
        <v>529</v>
      </c>
      <c r="H1633" s="194">
        <v>30</v>
      </c>
      <c r="I1633" s="136"/>
      <c r="J1633" s="136"/>
      <c r="K1633" s="136"/>
      <c r="L1633" s="8"/>
      <c r="M1633" s="184">
        <f>580*H1633</f>
        <v>17400</v>
      </c>
      <c r="N1633" s="8"/>
      <c r="O1633" s="8"/>
      <c r="P1633" s="8"/>
      <c r="T1633" s="7"/>
      <c r="U1633" s="8"/>
      <c r="V1633" s="8"/>
      <c r="W1633" s="244"/>
      <c r="X1633" s="8"/>
      <c r="Y1633" s="8"/>
      <c r="Z1633" s="8"/>
      <c r="AA1633" s="8"/>
      <c r="AB1633" s="8"/>
      <c r="AC1633" s="8"/>
      <c r="AD1633" s="8"/>
      <c r="AE1633" s="8"/>
      <c r="AF1633" s="8"/>
      <c r="AG1633" s="8"/>
      <c r="AH1633" s="8"/>
      <c r="AI1633" s="8"/>
    </row>
    <row r="1634" spans="1:35" ht="17.25">
      <c r="A1634" s="309" t="s">
        <v>1283</v>
      </c>
      <c r="B1634" s="250">
        <v>4</v>
      </c>
      <c r="C1634" s="246"/>
      <c r="D1634" s="192">
        <v>775219270069</v>
      </c>
      <c r="E1634" s="276" t="s">
        <v>546</v>
      </c>
      <c r="F1634" s="193" t="s">
        <v>1286</v>
      </c>
      <c r="G1634" s="137" t="s">
        <v>529</v>
      </c>
      <c r="H1634" s="194">
        <v>30</v>
      </c>
      <c r="I1634" s="136"/>
      <c r="J1634" s="136"/>
      <c r="K1634" s="136"/>
      <c r="L1634" s="8"/>
      <c r="M1634" s="184">
        <f>580*H1634</f>
        <v>17400</v>
      </c>
      <c r="N1634" s="8"/>
      <c r="O1634" s="8"/>
      <c r="P1634" s="8"/>
      <c r="T1634" s="7"/>
      <c r="U1634" s="8"/>
      <c r="V1634" s="8"/>
      <c r="W1634" s="244"/>
      <c r="X1634" s="8"/>
      <c r="Y1634" s="8"/>
      <c r="Z1634" s="8"/>
      <c r="AA1634" s="8"/>
      <c r="AB1634" s="8"/>
      <c r="AC1634" s="8"/>
      <c r="AD1634" s="8"/>
      <c r="AE1634" s="8"/>
      <c r="AF1634" s="8"/>
      <c r="AG1634" s="8"/>
      <c r="AH1634" s="8"/>
      <c r="AI1634" s="8"/>
    </row>
    <row r="1635" spans="1:35" ht="17.25">
      <c r="A1635" s="309" t="s">
        <v>1283</v>
      </c>
      <c r="B1635" s="250">
        <v>5</v>
      </c>
      <c r="C1635" s="246"/>
      <c r="D1635" s="192">
        <v>775246412216</v>
      </c>
      <c r="E1635" s="276" t="s">
        <v>546</v>
      </c>
      <c r="F1635" s="193" t="s">
        <v>1287</v>
      </c>
      <c r="G1635" s="137" t="s">
        <v>2</v>
      </c>
      <c r="H1635" s="194">
        <v>19</v>
      </c>
      <c r="I1635" s="136"/>
      <c r="J1635" s="136"/>
      <c r="K1635" s="136"/>
      <c r="L1635" s="8"/>
      <c r="M1635" s="184">
        <f>520*H1635</f>
        <v>9880</v>
      </c>
      <c r="N1635" s="8"/>
      <c r="O1635" s="8"/>
      <c r="P1635" s="8"/>
      <c r="T1635" s="7"/>
      <c r="U1635" s="8"/>
      <c r="V1635" s="8"/>
      <c r="W1635" s="244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</row>
    <row r="1636" spans="1:35" ht="17.25">
      <c r="A1636" s="309" t="s">
        <v>1283</v>
      </c>
      <c r="B1636" s="250">
        <v>6</v>
      </c>
      <c r="C1636" s="246"/>
      <c r="D1636" s="192">
        <v>775219406684</v>
      </c>
      <c r="E1636" s="276" t="s">
        <v>546</v>
      </c>
      <c r="F1636" s="193" t="s">
        <v>1288</v>
      </c>
      <c r="G1636" s="137" t="s">
        <v>2</v>
      </c>
      <c r="H1636" s="194">
        <v>13</v>
      </c>
      <c r="I1636" s="136"/>
      <c r="J1636" s="136"/>
      <c r="K1636" s="136"/>
      <c r="L1636" s="8"/>
      <c r="M1636" s="184">
        <f>520*H1636</f>
        <v>6760</v>
      </c>
      <c r="N1636" s="8"/>
      <c r="O1636" s="8"/>
      <c r="P1636" s="8"/>
      <c r="T1636" s="7"/>
      <c r="U1636" s="8"/>
      <c r="V1636" s="8"/>
      <c r="W1636" s="244"/>
      <c r="X1636" s="8"/>
      <c r="Y1636" s="8"/>
      <c r="Z1636" s="8"/>
      <c r="AA1636" s="8"/>
      <c r="AB1636" s="8"/>
      <c r="AC1636" s="8"/>
      <c r="AD1636" s="8"/>
      <c r="AE1636" s="8"/>
      <c r="AF1636" s="8"/>
      <c r="AG1636" s="8"/>
      <c r="AH1636" s="8"/>
      <c r="AI1636" s="8"/>
    </row>
    <row r="1637" spans="1:35" ht="17.25">
      <c r="A1637" s="249"/>
      <c r="B1637" s="250"/>
      <c r="C1637" s="206"/>
      <c r="D1637" s="136"/>
      <c r="E1637" s="136"/>
      <c r="F1637" s="136"/>
      <c r="G1637" s="136"/>
      <c r="H1637" s="251"/>
      <c r="I1637" s="136"/>
      <c r="J1637" s="136"/>
      <c r="K1637" s="136"/>
      <c r="L1637" s="8"/>
      <c r="M1637" s="184"/>
      <c r="N1637" s="8"/>
      <c r="O1637" s="8"/>
      <c r="P1637" s="8"/>
      <c r="T1637" s="7"/>
      <c r="U1637" s="8"/>
      <c r="V1637" s="8"/>
      <c r="W1637" s="244"/>
      <c r="X1637" s="8"/>
      <c r="Y1637" s="8"/>
      <c r="Z1637" s="8"/>
      <c r="AA1637" s="8"/>
      <c r="AB1637" s="8"/>
      <c r="AC1637" s="8"/>
      <c r="AD1637" s="8"/>
      <c r="AE1637" s="8"/>
      <c r="AF1637" s="8"/>
      <c r="AG1637" s="8"/>
      <c r="AH1637" s="8"/>
      <c r="AI1637" s="8"/>
    </row>
    <row r="1638" spans="1:35" ht="17.25">
      <c r="A1638" s="249"/>
      <c r="B1638" s="250"/>
      <c r="C1638" s="206"/>
      <c r="D1638" s="136"/>
      <c r="E1638" s="136"/>
      <c r="F1638" s="136"/>
      <c r="G1638" s="136"/>
      <c r="H1638" s="251"/>
      <c r="I1638" s="136"/>
      <c r="J1638" s="136"/>
      <c r="K1638" s="136"/>
      <c r="L1638" s="8"/>
      <c r="M1638" s="184"/>
      <c r="N1638" s="8"/>
      <c r="O1638" s="8"/>
      <c r="P1638" s="8"/>
      <c r="T1638" s="7"/>
      <c r="U1638" s="8"/>
      <c r="V1638" s="8"/>
      <c r="W1638" s="244"/>
      <c r="X1638" s="8"/>
      <c r="Y1638" s="8"/>
      <c r="Z1638" s="8"/>
      <c r="AA1638" s="8"/>
      <c r="AB1638" s="8"/>
      <c r="AC1638" s="8"/>
      <c r="AD1638" s="8"/>
      <c r="AE1638" s="8"/>
      <c r="AF1638" s="8"/>
      <c r="AG1638" s="8"/>
      <c r="AH1638" s="8"/>
      <c r="AI1638" s="8"/>
    </row>
    <row r="1639" spans="1:35" ht="17.25">
      <c r="A1639" s="253"/>
      <c r="B1639" s="189"/>
      <c r="C1639" s="169"/>
      <c r="D1639" s="41"/>
      <c r="E1639" s="41"/>
      <c r="F1639" s="41"/>
      <c r="G1639" s="41"/>
      <c r="H1639" s="77"/>
      <c r="I1639" s="41"/>
      <c r="J1639" s="41"/>
      <c r="K1639" s="41"/>
      <c r="L1639" s="45"/>
      <c r="M1639" s="44">
        <f>SUM(M1630:M1638)</f>
        <v>72530</v>
      </c>
      <c r="N1639" s="45"/>
      <c r="O1639" s="45"/>
      <c r="P1639" s="45"/>
      <c r="Q1639" s="45"/>
      <c r="R1639" s="45"/>
      <c r="S1639" s="45"/>
      <c r="T1639" s="45">
        <v>72530</v>
      </c>
      <c r="U1639" s="45"/>
      <c r="V1639" s="45"/>
      <c r="W1639" s="227">
        <v>72530</v>
      </c>
      <c r="X1639" s="8"/>
      <c r="Y1639" s="8"/>
      <c r="Z1639" s="8"/>
      <c r="AA1639" s="8"/>
      <c r="AB1639" s="8"/>
      <c r="AC1639" s="8"/>
      <c r="AD1639" s="8"/>
      <c r="AE1639" s="8"/>
      <c r="AF1639" s="8"/>
      <c r="AG1639" s="8"/>
      <c r="AH1639" s="8"/>
      <c r="AI1639" s="8"/>
    </row>
    <row r="1640" spans="1:35" ht="17.25">
      <c r="A1640" s="249"/>
      <c r="B1640" s="250"/>
      <c r="C1640" s="206"/>
      <c r="D1640" s="136"/>
      <c r="E1640" s="136"/>
      <c r="F1640" s="136"/>
      <c r="G1640" s="136"/>
      <c r="H1640" s="251"/>
      <c r="I1640" s="136"/>
      <c r="J1640" s="136"/>
      <c r="K1640" s="136"/>
      <c r="L1640" s="8"/>
      <c r="M1640" s="184"/>
      <c r="N1640" s="8"/>
      <c r="O1640" s="8"/>
      <c r="P1640" s="8"/>
      <c r="T1640" s="7"/>
      <c r="U1640" s="8"/>
      <c r="V1640" s="8"/>
      <c r="W1640" s="244"/>
      <c r="X1640" s="8"/>
      <c r="Y1640" s="8"/>
      <c r="Z1640" s="8"/>
      <c r="AA1640" s="8"/>
      <c r="AB1640" s="8"/>
      <c r="AC1640" s="8"/>
      <c r="AD1640" s="8"/>
      <c r="AE1640" s="8"/>
      <c r="AF1640" s="8"/>
      <c r="AG1640" s="8"/>
      <c r="AH1640" s="8"/>
      <c r="AI1640" s="8"/>
    </row>
    <row r="1641" spans="1:35" ht="17.25">
      <c r="A1641" s="309" t="s">
        <v>1283</v>
      </c>
      <c r="B1641" s="250">
        <v>1</v>
      </c>
      <c r="C1641" s="246"/>
      <c r="D1641" s="192">
        <v>775221543968</v>
      </c>
      <c r="E1641" s="276" t="s">
        <v>546</v>
      </c>
      <c r="F1641" s="193" t="s">
        <v>1289</v>
      </c>
      <c r="G1641" s="137" t="s">
        <v>2</v>
      </c>
      <c r="H1641" s="194">
        <v>23</v>
      </c>
      <c r="I1641" s="136"/>
      <c r="J1641" s="136"/>
      <c r="K1641" s="136"/>
      <c r="L1641" s="8"/>
      <c r="M1641" s="184">
        <f>510*H1641</f>
        <v>11730</v>
      </c>
      <c r="N1641" s="8"/>
      <c r="O1641" s="8"/>
      <c r="P1641" s="8"/>
      <c r="T1641" s="7"/>
      <c r="U1641" s="8"/>
      <c r="V1641" s="8"/>
      <c r="W1641" s="244"/>
      <c r="X1641" s="8"/>
      <c r="Y1641" s="8"/>
      <c r="Z1641" s="8"/>
      <c r="AA1641" s="8"/>
      <c r="AB1641" s="8"/>
      <c r="AC1641" s="8"/>
      <c r="AD1641" s="8"/>
      <c r="AE1641" s="8"/>
      <c r="AF1641" s="8"/>
      <c r="AG1641" s="8"/>
      <c r="AH1641" s="8"/>
      <c r="AI1641" s="8"/>
    </row>
    <row r="1642" spans="1:35" ht="17.25">
      <c r="A1642" s="309" t="s">
        <v>1283</v>
      </c>
      <c r="B1642" s="250">
        <v>2</v>
      </c>
      <c r="C1642" s="246"/>
      <c r="D1642" s="192">
        <v>775221156110</v>
      </c>
      <c r="E1642" s="276" t="s">
        <v>546</v>
      </c>
      <c r="F1642" s="193" t="s">
        <v>1290</v>
      </c>
      <c r="G1642" s="137" t="s">
        <v>31</v>
      </c>
      <c r="H1642" s="194">
        <v>17</v>
      </c>
      <c r="I1642" s="136"/>
      <c r="J1642" s="136"/>
      <c r="K1642" s="136"/>
      <c r="L1642" s="8"/>
      <c r="M1642" s="184">
        <f>580*H1642</f>
        <v>9860</v>
      </c>
      <c r="N1642" s="8"/>
      <c r="O1642" s="8"/>
      <c r="P1642" s="8"/>
      <c r="T1642" s="7"/>
      <c r="U1642" s="8"/>
      <c r="V1642" s="8"/>
      <c r="W1642" s="244"/>
      <c r="X1642" s="8"/>
      <c r="Y1642" s="8"/>
      <c r="Z1642" s="8"/>
      <c r="AA1642" s="8"/>
      <c r="AB1642" s="8"/>
      <c r="AC1642" s="8"/>
      <c r="AD1642" s="8"/>
      <c r="AE1642" s="8"/>
      <c r="AF1642" s="8"/>
      <c r="AG1642" s="8"/>
      <c r="AH1642" s="8"/>
      <c r="AI1642" s="8"/>
    </row>
    <row r="1643" spans="1:35" ht="17.25">
      <c r="A1643" s="309" t="s">
        <v>1283</v>
      </c>
      <c r="B1643" s="250">
        <v>3</v>
      </c>
      <c r="C1643" s="246" t="s">
        <v>15</v>
      </c>
      <c r="D1643" s="192">
        <v>775221378647</v>
      </c>
      <c r="E1643" s="276" t="s">
        <v>546</v>
      </c>
      <c r="F1643" s="193" t="s">
        <v>1291</v>
      </c>
      <c r="G1643" s="137" t="s">
        <v>8</v>
      </c>
      <c r="H1643" s="194">
        <v>27</v>
      </c>
      <c r="I1643" s="136"/>
      <c r="J1643" s="136"/>
      <c r="K1643" s="136"/>
      <c r="L1643" s="8"/>
      <c r="M1643" s="184">
        <f>565*H1643</f>
        <v>15255</v>
      </c>
      <c r="N1643" s="8"/>
      <c r="O1643" s="8"/>
      <c r="P1643" s="8"/>
      <c r="T1643" s="7"/>
      <c r="U1643" s="8"/>
      <c r="V1643" s="8"/>
      <c r="W1643" s="244"/>
      <c r="X1643" s="8"/>
      <c r="Y1643" s="8"/>
      <c r="Z1643" s="8"/>
      <c r="AA1643" s="8"/>
      <c r="AB1643" s="8"/>
      <c r="AC1643" s="8"/>
      <c r="AD1643" s="8"/>
      <c r="AE1643" s="8"/>
      <c r="AF1643" s="8"/>
      <c r="AG1643" s="8"/>
      <c r="AH1643" s="8"/>
      <c r="AI1643" s="8"/>
    </row>
    <row r="1644" spans="1:35" ht="17.25">
      <c r="A1644" s="249"/>
      <c r="B1644" s="250"/>
      <c r="C1644" s="206"/>
      <c r="D1644" s="136"/>
      <c r="E1644" s="136"/>
      <c r="F1644" s="136"/>
      <c r="G1644" s="136"/>
      <c r="H1644" s="251"/>
      <c r="I1644" s="136"/>
      <c r="J1644" s="136"/>
      <c r="K1644" s="136"/>
      <c r="L1644" s="8"/>
      <c r="M1644" s="184">
        <v>500</v>
      </c>
      <c r="N1644" s="8"/>
      <c r="O1644" s="8"/>
      <c r="P1644" s="8"/>
      <c r="T1644" s="7"/>
      <c r="U1644" s="8"/>
      <c r="V1644" s="8"/>
      <c r="W1644" s="244"/>
      <c r="X1644" s="8"/>
      <c r="Y1644" s="8"/>
      <c r="Z1644" s="8"/>
      <c r="AA1644" s="8"/>
      <c r="AB1644" s="8"/>
      <c r="AC1644" s="8"/>
      <c r="AD1644" s="8"/>
      <c r="AE1644" s="8"/>
      <c r="AF1644" s="8"/>
      <c r="AG1644" s="8"/>
      <c r="AH1644" s="8"/>
      <c r="AI1644" s="8"/>
    </row>
    <row r="1645" spans="1:35" ht="17.25">
      <c r="A1645" s="253"/>
      <c r="B1645" s="189"/>
      <c r="C1645" s="169"/>
      <c r="D1645" s="41"/>
      <c r="E1645" s="41"/>
      <c r="F1645" s="41"/>
      <c r="G1645" s="41"/>
      <c r="H1645" s="77"/>
      <c r="I1645" s="41"/>
      <c r="J1645" s="41"/>
      <c r="K1645" s="41"/>
      <c r="L1645" s="45"/>
      <c r="M1645" s="44">
        <f>SUM(M1641:M1644)</f>
        <v>37345</v>
      </c>
      <c r="N1645" s="45"/>
      <c r="O1645" s="45"/>
      <c r="P1645" s="45"/>
      <c r="Q1645" s="45"/>
      <c r="R1645" s="45"/>
      <c r="S1645" s="45"/>
      <c r="T1645" s="45">
        <v>37345</v>
      </c>
      <c r="U1645" s="45"/>
      <c r="V1645" s="45"/>
      <c r="W1645" s="227">
        <v>37345</v>
      </c>
      <c r="X1645" s="8"/>
      <c r="Y1645" s="8"/>
      <c r="Z1645" s="8"/>
      <c r="AA1645" s="8"/>
      <c r="AB1645" s="8"/>
      <c r="AC1645" s="8"/>
      <c r="AD1645" s="8"/>
      <c r="AE1645" s="8"/>
      <c r="AF1645" s="8"/>
      <c r="AG1645" s="8"/>
      <c r="AH1645" s="8"/>
      <c r="AI1645" s="8"/>
    </row>
    <row r="1646" spans="1:35" ht="17.25">
      <c r="A1646" s="249"/>
      <c r="B1646" s="250"/>
      <c r="C1646" s="206"/>
      <c r="D1646" s="136"/>
      <c r="E1646" s="136"/>
      <c r="F1646" s="136"/>
      <c r="G1646" s="136"/>
      <c r="H1646" s="251"/>
      <c r="I1646" s="136"/>
      <c r="J1646" s="136"/>
      <c r="K1646" s="136"/>
      <c r="L1646" s="8"/>
      <c r="M1646" s="184"/>
      <c r="N1646" s="8"/>
      <c r="O1646" s="8"/>
      <c r="P1646" s="8"/>
      <c r="T1646" s="7"/>
      <c r="U1646" s="8"/>
      <c r="V1646" s="8"/>
      <c r="W1646" s="244"/>
      <c r="X1646" s="8"/>
      <c r="Y1646" s="8"/>
      <c r="Z1646" s="8"/>
      <c r="AA1646" s="8"/>
      <c r="AB1646" s="8"/>
      <c r="AC1646" s="8"/>
      <c r="AD1646" s="8"/>
      <c r="AE1646" s="8"/>
      <c r="AF1646" s="8"/>
      <c r="AG1646" s="8"/>
      <c r="AH1646" s="8"/>
      <c r="AI1646" s="8"/>
    </row>
    <row r="1647" spans="1:35" ht="17.25">
      <c r="A1647" s="310" t="s">
        <v>1292</v>
      </c>
      <c r="B1647" s="250">
        <v>1</v>
      </c>
      <c r="C1647" s="246"/>
      <c r="D1647" s="192">
        <v>775246004309</v>
      </c>
      <c r="E1647" s="276" t="s">
        <v>546</v>
      </c>
      <c r="F1647" s="193" t="s">
        <v>1293</v>
      </c>
      <c r="G1647" s="137" t="s">
        <v>4</v>
      </c>
      <c r="H1647" s="194">
        <v>28</v>
      </c>
      <c r="I1647" s="136"/>
      <c r="J1647" s="136"/>
      <c r="K1647" s="136"/>
      <c r="L1647" s="8"/>
      <c r="M1647" s="184">
        <f>560*H1647</f>
        <v>15680</v>
      </c>
      <c r="N1647" s="8"/>
      <c r="O1647" s="8"/>
      <c r="P1647" s="8"/>
      <c r="T1647" s="7"/>
      <c r="U1647" s="8"/>
      <c r="V1647" s="8"/>
      <c r="W1647" s="244"/>
      <c r="X1647" s="8"/>
      <c r="Y1647" s="8"/>
      <c r="Z1647" s="8"/>
      <c r="AA1647" s="8"/>
      <c r="AB1647" s="8"/>
      <c r="AC1647" s="8"/>
      <c r="AD1647" s="8"/>
      <c r="AE1647" s="8"/>
      <c r="AF1647" s="8"/>
      <c r="AG1647" s="8"/>
      <c r="AH1647" s="8"/>
      <c r="AI1647" s="8"/>
    </row>
    <row r="1648" spans="1:35" ht="17.25">
      <c r="A1648" s="310" t="s">
        <v>1292</v>
      </c>
      <c r="B1648" s="250">
        <v>2</v>
      </c>
      <c r="C1648" s="246"/>
      <c r="D1648" s="192">
        <v>775246029839</v>
      </c>
      <c r="E1648" s="276" t="s">
        <v>546</v>
      </c>
      <c r="F1648" s="193" t="s">
        <v>1293</v>
      </c>
      <c r="G1648" s="137" t="s">
        <v>4</v>
      </c>
      <c r="H1648" s="194">
        <v>11</v>
      </c>
      <c r="I1648" s="136"/>
      <c r="J1648" s="136"/>
      <c r="K1648" s="136"/>
      <c r="L1648" s="8"/>
      <c r="M1648" s="184">
        <f>570*H1648</f>
        <v>6270</v>
      </c>
      <c r="N1648" s="8"/>
      <c r="O1648" s="8"/>
      <c r="P1648" s="8"/>
      <c r="T1648" s="7"/>
      <c r="U1648" s="8"/>
      <c r="V1648" s="8"/>
      <c r="W1648" s="244"/>
      <c r="X1648" s="8"/>
      <c r="Y1648" s="8"/>
      <c r="Z1648" s="8"/>
      <c r="AA1648" s="8"/>
      <c r="AB1648" s="8"/>
      <c r="AC1648" s="8"/>
      <c r="AD1648" s="8"/>
      <c r="AE1648" s="8"/>
      <c r="AF1648" s="8"/>
      <c r="AG1648" s="8"/>
      <c r="AH1648" s="8"/>
      <c r="AI1648" s="8"/>
    </row>
    <row r="1649" spans="1:35" ht="17.25">
      <c r="A1649" s="310" t="s">
        <v>1292</v>
      </c>
      <c r="B1649" s="250">
        <v>3</v>
      </c>
      <c r="C1649" s="311" t="s">
        <v>15</v>
      </c>
      <c r="D1649" s="192">
        <v>775234086625</v>
      </c>
      <c r="E1649" s="276" t="s">
        <v>546</v>
      </c>
      <c r="F1649" s="193" t="s">
        <v>1294</v>
      </c>
      <c r="G1649" s="137" t="s">
        <v>8</v>
      </c>
      <c r="H1649" s="194">
        <v>18</v>
      </c>
      <c r="I1649" s="136"/>
      <c r="J1649" s="136"/>
      <c r="K1649" s="136"/>
      <c r="L1649" s="8"/>
      <c r="M1649" s="184">
        <f>570*H1649</f>
        <v>10260</v>
      </c>
      <c r="N1649" s="8"/>
      <c r="O1649" s="8"/>
      <c r="P1649" s="8"/>
      <c r="T1649" s="7"/>
      <c r="U1649" s="8"/>
      <c r="V1649" s="8"/>
      <c r="W1649" s="244"/>
      <c r="X1649" s="8"/>
      <c r="Y1649" s="8"/>
      <c r="Z1649" s="8"/>
      <c r="AA1649" s="8"/>
      <c r="AB1649" s="8"/>
      <c r="AC1649" s="8"/>
      <c r="AD1649" s="8"/>
      <c r="AE1649" s="8"/>
      <c r="AF1649" s="8"/>
      <c r="AG1649" s="8"/>
      <c r="AH1649" s="8"/>
      <c r="AI1649" s="8"/>
    </row>
    <row r="1650" spans="1:35" ht="17.25">
      <c r="A1650" s="310"/>
      <c r="B1650" s="250"/>
      <c r="C1650" s="311"/>
      <c r="D1650" s="192"/>
      <c r="E1650" s="276"/>
      <c r="F1650" s="193"/>
      <c r="G1650" s="137"/>
      <c r="H1650" s="194"/>
      <c r="I1650" s="136"/>
      <c r="J1650" s="136"/>
      <c r="K1650" s="136"/>
      <c r="L1650" s="8"/>
      <c r="M1650" s="184">
        <v>500</v>
      </c>
      <c r="N1650" s="8"/>
      <c r="O1650" s="8"/>
      <c r="P1650" s="8"/>
      <c r="T1650" s="7"/>
      <c r="U1650" s="8"/>
      <c r="V1650" s="8"/>
      <c r="W1650" s="244"/>
      <c r="X1650" s="8"/>
      <c r="Y1650" s="8"/>
      <c r="Z1650" s="8"/>
      <c r="AA1650" s="8"/>
      <c r="AB1650" s="8"/>
      <c r="AC1650" s="8"/>
      <c r="AD1650" s="8"/>
      <c r="AE1650" s="8"/>
      <c r="AF1650" s="8"/>
      <c r="AG1650" s="8"/>
      <c r="AH1650" s="8"/>
      <c r="AI1650" s="8"/>
    </row>
    <row r="1651" spans="1:35" ht="17.25">
      <c r="A1651" s="310" t="s">
        <v>1292</v>
      </c>
      <c r="B1651" s="250">
        <v>4</v>
      </c>
      <c r="C1651" s="246"/>
      <c r="D1651" s="192">
        <v>775246554362</v>
      </c>
      <c r="E1651" s="276" t="s">
        <v>546</v>
      </c>
      <c r="F1651" s="193" t="s">
        <v>1295</v>
      </c>
      <c r="G1651" s="137" t="s">
        <v>8</v>
      </c>
      <c r="H1651" s="194">
        <v>28</v>
      </c>
      <c r="I1651" s="136"/>
      <c r="J1651" s="136"/>
      <c r="K1651" s="136"/>
      <c r="L1651" s="8"/>
      <c r="M1651" s="184">
        <f t="shared" ref="M1651:M1658" si="398">560*H1651</f>
        <v>15680</v>
      </c>
      <c r="N1651" s="8"/>
      <c r="O1651" s="8"/>
      <c r="P1651" s="8"/>
      <c r="T1651" s="7"/>
      <c r="U1651" s="8"/>
      <c r="V1651" s="8"/>
      <c r="W1651" s="244"/>
      <c r="X1651" s="8"/>
      <c r="Y1651" s="8"/>
      <c r="Z1651" s="8"/>
      <c r="AA1651" s="8"/>
      <c r="AB1651" s="8"/>
      <c r="AC1651" s="8"/>
      <c r="AD1651" s="8"/>
      <c r="AE1651" s="8"/>
      <c r="AF1651" s="8"/>
      <c r="AG1651" s="8"/>
      <c r="AH1651" s="8"/>
      <c r="AI1651" s="8"/>
    </row>
    <row r="1652" spans="1:35" ht="17.25">
      <c r="A1652" s="310" t="s">
        <v>1292</v>
      </c>
      <c r="B1652" s="250">
        <v>5</v>
      </c>
      <c r="C1652" s="246"/>
      <c r="D1652" s="192">
        <v>775248141309</v>
      </c>
      <c r="E1652" s="276" t="s">
        <v>546</v>
      </c>
      <c r="F1652" s="193" t="s">
        <v>1296</v>
      </c>
      <c r="G1652" s="137" t="s">
        <v>8</v>
      </c>
      <c r="H1652" s="194">
        <v>25</v>
      </c>
      <c r="I1652" s="136"/>
      <c r="J1652" s="136"/>
      <c r="K1652" s="136"/>
      <c r="L1652" s="8"/>
      <c r="M1652" s="184">
        <f t="shared" si="398"/>
        <v>14000</v>
      </c>
      <c r="N1652" s="8"/>
      <c r="O1652" s="8"/>
      <c r="P1652" s="8"/>
      <c r="T1652" s="7"/>
      <c r="U1652" s="8"/>
      <c r="V1652" s="8"/>
      <c r="W1652" s="244"/>
      <c r="X1652" s="8"/>
      <c r="Y1652" s="8"/>
      <c r="Z1652" s="8"/>
      <c r="AA1652" s="8"/>
      <c r="AB1652" s="8"/>
      <c r="AC1652" s="8"/>
      <c r="AD1652" s="8"/>
      <c r="AE1652" s="8"/>
      <c r="AF1652" s="8"/>
      <c r="AG1652" s="8"/>
      <c r="AH1652" s="8"/>
      <c r="AI1652" s="8"/>
    </row>
    <row r="1653" spans="1:35" ht="17.25">
      <c r="A1653" s="310" t="s">
        <v>1292</v>
      </c>
      <c r="B1653" s="250">
        <v>6</v>
      </c>
      <c r="C1653" s="246"/>
      <c r="D1653" s="192">
        <v>775235853724</v>
      </c>
      <c r="E1653" s="276" t="s">
        <v>546</v>
      </c>
      <c r="F1653" s="193" t="s">
        <v>1297</v>
      </c>
      <c r="G1653" s="137" t="s">
        <v>8</v>
      </c>
      <c r="H1653" s="194">
        <v>21</v>
      </c>
      <c r="I1653" s="136"/>
      <c r="J1653" s="136"/>
      <c r="K1653" s="136"/>
      <c r="L1653" s="8"/>
      <c r="M1653" s="184">
        <f t="shared" si="398"/>
        <v>11760</v>
      </c>
      <c r="N1653" s="8"/>
      <c r="O1653" s="8"/>
      <c r="P1653" s="8"/>
      <c r="T1653" s="7"/>
      <c r="U1653" s="8"/>
      <c r="V1653" s="8"/>
      <c r="W1653" s="244"/>
      <c r="X1653" s="8"/>
      <c r="Y1653" s="8"/>
      <c r="Z1653" s="8"/>
      <c r="AA1653" s="8"/>
      <c r="AB1653" s="8"/>
      <c r="AC1653" s="8"/>
      <c r="AD1653" s="8"/>
      <c r="AE1653" s="8"/>
      <c r="AF1653" s="8"/>
      <c r="AG1653" s="8"/>
      <c r="AH1653" s="8"/>
      <c r="AI1653" s="8"/>
    </row>
    <row r="1654" spans="1:35" ht="17.25">
      <c r="A1654" s="310" t="s">
        <v>1292</v>
      </c>
      <c r="B1654" s="250">
        <v>7</v>
      </c>
      <c r="C1654" s="246"/>
      <c r="D1654" s="192">
        <v>775245959417</v>
      </c>
      <c r="E1654" s="276" t="s">
        <v>546</v>
      </c>
      <c r="F1654" s="193" t="s">
        <v>1298</v>
      </c>
      <c r="G1654" s="137" t="s">
        <v>4</v>
      </c>
      <c r="H1654" s="194">
        <v>15</v>
      </c>
      <c r="I1654" s="136"/>
      <c r="J1654" s="136"/>
      <c r="K1654" s="136"/>
      <c r="L1654" s="8"/>
      <c r="M1654" s="184">
        <f>570*H1654</f>
        <v>8550</v>
      </c>
      <c r="N1654" s="8"/>
      <c r="O1654" s="8"/>
      <c r="P1654" s="8"/>
      <c r="T1654" s="7"/>
      <c r="U1654" s="8"/>
      <c r="V1654" s="8"/>
      <c r="W1654" s="244"/>
      <c r="X1654" s="8"/>
      <c r="Y1654" s="8"/>
      <c r="Z1654" s="8"/>
      <c r="AA1654" s="8"/>
      <c r="AB1654" s="8"/>
      <c r="AC1654" s="8"/>
      <c r="AD1654" s="8"/>
      <c r="AE1654" s="8"/>
      <c r="AF1654" s="8"/>
      <c r="AG1654" s="8"/>
      <c r="AH1654" s="8"/>
      <c r="AI1654" s="8"/>
    </row>
    <row r="1655" spans="1:35" ht="17.25">
      <c r="A1655" s="310" t="s">
        <v>1292</v>
      </c>
      <c r="B1655" s="250">
        <v>8</v>
      </c>
      <c r="C1655" s="246"/>
      <c r="D1655" s="192">
        <v>775246067027</v>
      </c>
      <c r="E1655" s="276" t="s">
        <v>546</v>
      </c>
      <c r="F1655" s="193" t="s">
        <v>1299</v>
      </c>
      <c r="G1655" s="137" t="s">
        <v>8</v>
      </c>
      <c r="H1655" s="194">
        <v>25</v>
      </c>
      <c r="I1655" s="136"/>
      <c r="J1655" s="136"/>
      <c r="K1655" s="136"/>
      <c r="L1655" s="8"/>
      <c r="M1655" s="184">
        <f t="shared" si="398"/>
        <v>14000</v>
      </c>
      <c r="N1655" s="8"/>
      <c r="O1655" s="8"/>
      <c r="P1655" s="8"/>
      <c r="T1655" s="7"/>
      <c r="U1655" s="8"/>
      <c r="V1655" s="8"/>
      <c r="W1655" s="244"/>
      <c r="X1655" s="8"/>
      <c r="Y1655" s="8"/>
      <c r="Z1655" s="8"/>
      <c r="AA1655" s="8"/>
      <c r="AB1655" s="8"/>
      <c r="AC1655" s="8"/>
      <c r="AD1655" s="8"/>
      <c r="AE1655" s="8"/>
      <c r="AF1655" s="8"/>
      <c r="AG1655" s="8"/>
      <c r="AH1655" s="8"/>
      <c r="AI1655" s="8"/>
    </row>
    <row r="1656" spans="1:35" ht="17.25">
      <c r="A1656" s="310" t="s">
        <v>1292</v>
      </c>
      <c r="B1656" s="250">
        <v>9</v>
      </c>
      <c r="C1656" s="311" t="s">
        <v>15</v>
      </c>
      <c r="D1656" s="192">
        <v>775234810770</v>
      </c>
      <c r="E1656" s="276" t="s">
        <v>546</v>
      </c>
      <c r="F1656" s="193" t="s">
        <v>1300</v>
      </c>
      <c r="G1656" s="137" t="s">
        <v>4</v>
      </c>
      <c r="H1656" s="194">
        <v>25</v>
      </c>
      <c r="I1656" s="136"/>
      <c r="J1656" s="136"/>
      <c r="K1656" s="136"/>
      <c r="L1656" s="8"/>
      <c r="M1656" s="184">
        <f t="shared" si="398"/>
        <v>14000</v>
      </c>
      <c r="N1656" s="8"/>
      <c r="O1656" s="8"/>
      <c r="P1656" s="8"/>
      <c r="T1656" s="7"/>
      <c r="U1656" s="8"/>
      <c r="V1656" s="8"/>
      <c r="W1656" s="244"/>
      <c r="X1656" s="8"/>
      <c r="Y1656" s="8"/>
      <c r="Z1656" s="8"/>
      <c r="AA1656" s="8"/>
      <c r="AB1656" s="8"/>
      <c r="AC1656" s="8"/>
      <c r="AD1656" s="8"/>
      <c r="AE1656" s="8"/>
      <c r="AF1656" s="8"/>
      <c r="AG1656" s="8"/>
      <c r="AH1656" s="8"/>
      <c r="AI1656" s="8"/>
    </row>
    <row r="1657" spans="1:35" ht="17.25">
      <c r="A1657" s="310"/>
      <c r="B1657" s="250"/>
      <c r="C1657" s="311"/>
      <c r="D1657" s="192"/>
      <c r="E1657" s="276"/>
      <c r="F1657" s="193"/>
      <c r="G1657" s="137"/>
      <c r="H1657" s="194"/>
      <c r="I1657" s="136"/>
      <c r="J1657" s="136"/>
      <c r="K1657" s="136"/>
      <c r="L1657" s="8"/>
      <c r="M1657" s="184">
        <v>500</v>
      </c>
      <c r="N1657" s="8"/>
      <c r="O1657" s="8"/>
      <c r="P1657" s="8"/>
      <c r="T1657" s="7"/>
      <c r="U1657" s="8"/>
      <c r="V1657" s="8"/>
      <c r="W1657" s="244"/>
      <c r="X1657" s="8"/>
      <c r="Y1657" s="8"/>
      <c r="Z1657" s="8"/>
      <c r="AA1657" s="8"/>
      <c r="AB1657" s="8"/>
      <c r="AC1657" s="8"/>
      <c r="AD1657" s="8"/>
      <c r="AE1657" s="8"/>
      <c r="AF1657" s="8"/>
      <c r="AG1657" s="8"/>
      <c r="AH1657" s="8"/>
      <c r="AI1657" s="8"/>
    </row>
    <row r="1658" spans="1:35" ht="17.25">
      <c r="A1658" s="310" t="s">
        <v>1292</v>
      </c>
      <c r="B1658" s="250">
        <v>10</v>
      </c>
      <c r="C1658" s="246"/>
      <c r="D1658" s="192">
        <v>775246311846</v>
      </c>
      <c r="E1658" s="276" t="s">
        <v>546</v>
      </c>
      <c r="F1658" s="193" t="s">
        <v>1301</v>
      </c>
      <c r="G1658" s="137" t="s">
        <v>4</v>
      </c>
      <c r="H1658" s="194">
        <v>21</v>
      </c>
      <c r="I1658" s="136"/>
      <c r="J1658" s="136"/>
      <c r="K1658" s="136"/>
      <c r="L1658" s="8"/>
      <c r="M1658" s="184">
        <f t="shared" si="398"/>
        <v>11760</v>
      </c>
      <c r="N1658" s="8"/>
      <c r="O1658" s="8"/>
      <c r="P1658" s="8"/>
      <c r="T1658" s="7"/>
      <c r="U1658" s="8"/>
      <c r="V1658" s="8"/>
      <c r="W1658" s="244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8"/>
    </row>
    <row r="1659" spans="1:35" ht="17.25">
      <c r="A1659" s="310" t="s">
        <v>1292</v>
      </c>
      <c r="B1659" s="250">
        <v>11</v>
      </c>
      <c r="C1659" s="246"/>
      <c r="D1659" s="192">
        <v>775246261322</v>
      </c>
      <c r="E1659" s="276" t="s">
        <v>546</v>
      </c>
      <c r="F1659" s="193" t="s">
        <v>1301</v>
      </c>
      <c r="G1659" s="137" t="s">
        <v>4</v>
      </c>
      <c r="H1659" s="194">
        <v>17</v>
      </c>
      <c r="I1659" s="136"/>
      <c r="J1659" s="136"/>
      <c r="K1659" s="136"/>
      <c r="L1659" s="8"/>
      <c r="M1659" s="184">
        <f t="shared" ref="M1659:M1667" si="399">570*H1659</f>
        <v>9690</v>
      </c>
      <c r="N1659" s="8"/>
      <c r="O1659" s="8"/>
      <c r="P1659" s="8"/>
      <c r="T1659" s="7"/>
      <c r="U1659" s="8"/>
      <c r="V1659" s="8"/>
      <c r="W1659" s="244"/>
      <c r="X1659" s="8"/>
      <c r="Y1659" s="8"/>
      <c r="Z1659" s="8"/>
      <c r="AA1659" s="8"/>
      <c r="AB1659" s="8"/>
      <c r="AC1659" s="8"/>
      <c r="AD1659" s="8"/>
      <c r="AE1659" s="8"/>
      <c r="AF1659" s="8"/>
      <c r="AG1659" s="8"/>
      <c r="AH1659" s="8"/>
      <c r="AI1659" s="8"/>
    </row>
    <row r="1660" spans="1:35" ht="17.25">
      <c r="A1660" s="310" t="s">
        <v>1292</v>
      </c>
      <c r="B1660" s="250">
        <v>12</v>
      </c>
      <c r="C1660" s="246"/>
      <c r="D1660" s="192">
        <v>775246460880</v>
      </c>
      <c r="E1660" s="276" t="s">
        <v>546</v>
      </c>
      <c r="F1660" s="193" t="s">
        <v>1302</v>
      </c>
      <c r="G1660" s="137" t="s">
        <v>4</v>
      </c>
      <c r="H1660" s="194">
        <v>14</v>
      </c>
      <c r="I1660" s="136"/>
      <c r="J1660" s="136"/>
      <c r="K1660" s="136"/>
      <c r="L1660" s="8"/>
      <c r="M1660" s="184">
        <f t="shared" si="399"/>
        <v>7980</v>
      </c>
      <c r="N1660" s="8"/>
      <c r="O1660" s="8"/>
      <c r="P1660" s="8"/>
      <c r="T1660" s="7"/>
      <c r="U1660" s="8"/>
      <c r="V1660" s="8"/>
      <c r="W1660" s="244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8"/>
    </row>
    <row r="1661" spans="1:35" ht="17.25">
      <c r="A1661" s="310" t="s">
        <v>1292</v>
      </c>
      <c r="B1661" s="250">
        <v>13</v>
      </c>
      <c r="C1661" s="246"/>
      <c r="D1661" s="192">
        <v>775261208001</v>
      </c>
      <c r="E1661" s="276" t="s">
        <v>546</v>
      </c>
      <c r="F1661" s="193" t="s">
        <v>1303</v>
      </c>
      <c r="G1661" s="137" t="s">
        <v>4</v>
      </c>
      <c r="H1661" s="194">
        <v>14</v>
      </c>
      <c r="I1661" s="136"/>
      <c r="J1661" s="136"/>
      <c r="K1661" s="136"/>
      <c r="L1661" s="8"/>
      <c r="M1661" s="184">
        <f t="shared" si="399"/>
        <v>7980</v>
      </c>
      <c r="N1661" s="8"/>
      <c r="O1661" s="8"/>
      <c r="P1661" s="8"/>
      <c r="T1661" s="7"/>
      <c r="U1661" s="8"/>
      <c r="V1661" s="8"/>
      <c r="W1661" s="244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  <c r="AH1661" s="8"/>
      <c r="AI1661" s="8"/>
    </row>
    <row r="1662" spans="1:35" ht="17.25">
      <c r="A1662" s="310" t="s">
        <v>1292</v>
      </c>
      <c r="B1662" s="250">
        <v>14</v>
      </c>
      <c r="C1662" s="246"/>
      <c r="D1662" s="192">
        <v>775235956760</v>
      </c>
      <c r="E1662" s="276" t="s">
        <v>546</v>
      </c>
      <c r="F1662" s="193" t="s">
        <v>1304</v>
      </c>
      <c r="G1662" s="137" t="s">
        <v>4</v>
      </c>
      <c r="H1662" s="194">
        <v>12</v>
      </c>
      <c r="I1662" s="136"/>
      <c r="J1662" s="136"/>
      <c r="K1662" s="136"/>
      <c r="L1662" s="8"/>
      <c r="M1662" s="184">
        <f t="shared" si="399"/>
        <v>6840</v>
      </c>
      <c r="N1662" s="8"/>
      <c r="O1662" s="8"/>
      <c r="P1662" s="8"/>
      <c r="T1662" s="7"/>
      <c r="U1662" s="8"/>
      <c r="V1662" s="8"/>
      <c r="W1662" s="244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8"/>
    </row>
    <row r="1663" spans="1:35" ht="17.25">
      <c r="A1663" s="310" t="s">
        <v>1292</v>
      </c>
      <c r="B1663" s="250">
        <v>15</v>
      </c>
      <c r="C1663" s="246"/>
      <c r="D1663" s="192">
        <v>775235769661</v>
      </c>
      <c r="E1663" s="276" t="s">
        <v>546</v>
      </c>
      <c r="F1663" s="193" t="s">
        <v>13</v>
      </c>
      <c r="G1663" s="137" t="s">
        <v>8</v>
      </c>
      <c r="H1663" s="194">
        <v>18</v>
      </c>
      <c r="I1663" s="136"/>
      <c r="J1663" s="136"/>
      <c r="K1663" s="136"/>
      <c r="L1663" s="8"/>
      <c r="M1663" s="184">
        <f t="shared" si="399"/>
        <v>10260</v>
      </c>
      <c r="N1663" s="8"/>
      <c r="O1663" s="8"/>
      <c r="P1663" s="8"/>
      <c r="T1663" s="7"/>
      <c r="U1663" s="8"/>
      <c r="V1663" s="8"/>
      <c r="W1663" s="244"/>
      <c r="X1663" s="8"/>
      <c r="Y1663" s="8"/>
      <c r="Z1663" s="8"/>
      <c r="AA1663" s="8"/>
      <c r="AB1663" s="8"/>
      <c r="AC1663" s="8"/>
      <c r="AD1663" s="8"/>
      <c r="AE1663" s="8"/>
      <c r="AF1663" s="8"/>
      <c r="AG1663" s="8"/>
      <c r="AH1663" s="8"/>
      <c r="AI1663" s="8"/>
    </row>
    <row r="1664" spans="1:35" ht="17.25">
      <c r="A1664" s="310" t="s">
        <v>1292</v>
      </c>
      <c r="B1664" s="250">
        <v>16</v>
      </c>
      <c r="C1664" s="246"/>
      <c r="D1664" s="192">
        <v>775235561996</v>
      </c>
      <c r="E1664" s="276" t="s">
        <v>546</v>
      </c>
      <c r="F1664" s="193" t="s">
        <v>13</v>
      </c>
      <c r="G1664" s="137" t="s">
        <v>8</v>
      </c>
      <c r="H1664" s="194">
        <v>18</v>
      </c>
      <c r="I1664" s="136"/>
      <c r="J1664" s="136"/>
      <c r="K1664" s="136"/>
      <c r="L1664" s="8"/>
      <c r="M1664" s="184">
        <f t="shared" si="399"/>
        <v>10260</v>
      </c>
      <c r="N1664" s="8"/>
      <c r="O1664" s="8"/>
      <c r="P1664" s="8"/>
      <c r="T1664" s="7"/>
      <c r="U1664" s="8"/>
      <c r="V1664" s="8"/>
      <c r="W1664" s="244"/>
      <c r="X1664" s="8"/>
      <c r="Y1664" s="8"/>
      <c r="Z1664" s="8"/>
      <c r="AA1664" s="8"/>
      <c r="AB1664" s="8"/>
      <c r="AC1664" s="8"/>
      <c r="AD1664" s="8"/>
      <c r="AE1664" s="8"/>
      <c r="AF1664" s="8"/>
      <c r="AG1664" s="8"/>
      <c r="AH1664" s="8"/>
      <c r="AI1664" s="8"/>
    </row>
    <row r="1665" spans="1:35" ht="17.25">
      <c r="A1665" s="310" t="s">
        <v>1292</v>
      </c>
      <c r="B1665" s="250">
        <v>17</v>
      </c>
      <c r="C1665" s="246"/>
      <c r="D1665" s="192">
        <v>775235696272</v>
      </c>
      <c r="E1665" s="276" t="s">
        <v>546</v>
      </c>
      <c r="F1665" s="193" t="s">
        <v>13</v>
      </c>
      <c r="G1665" s="137" t="s">
        <v>8</v>
      </c>
      <c r="H1665" s="194">
        <v>18</v>
      </c>
      <c r="I1665" s="136"/>
      <c r="J1665" s="136"/>
      <c r="K1665" s="136"/>
      <c r="L1665" s="8"/>
      <c r="M1665" s="184">
        <f t="shared" si="399"/>
        <v>10260</v>
      </c>
      <c r="N1665" s="8"/>
      <c r="O1665" s="8"/>
      <c r="P1665" s="8"/>
      <c r="T1665" s="7"/>
      <c r="U1665" s="8"/>
      <c r="V1665" s="8"/>
      <c r="W1665" s="244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8"/>
    </row>
    <row r="1666" spans="1:35" ht="17.25">
      <c r="A1666" s="310" t="s">
        <v>1292</v>
      </c>
      <c r="B1666" s="250">
        <v>18</v>
      </c>
      <c r="C1666" s="246"/>
      <c r="D1666" s="192">
        <v>775246047345</v>
      </c>
      <c r="E1666" s="276" t="s">
        <v>546</v>
      </c>
      <c r="F1666" s="193" t="s">
        <v>1305</v>
      </c>
      <c r="G1666" s="137" t="s">
        <v>4</v>
      </c>
      <c r="H1666" s="194">
        <v>11</v>
      </c>
      <c r="I1666" s="136"/>
      <c r="J1666" s="136"/>
      <c r="K1666" s="136"/>
      <c r="L1666" s="8"/>
      <c r="M1666" s="184">
        <f t="shared" si="399"/>
        <v>6270</v>
      </c>
      <c r="N1666" s="8"/>
      <c r="O1666" s="8"/>
      <c r="P1666" s="8"/>
      <c r="T1666" s="7"/>
      <c r="U1666" s="8"/>
      <c r="V1666" s="8"/>
      <c r="W1666" s="244"/>
      <c r="X1666" s="8"/>
      <c r="Y1666" s="8"/>
      <c r="Z1666" s="8"/>
      <c r="AA1666" s="8"/>
      <c r="AB1666" s="8"/>
      <c r="AC1666" s="8"/>
      <c r="AD1666" s="8"/>
      <c r="AE1666" s="8"/>
      <c r="AF1666" s="8"/>
      <c r="AG1666" s="8"/>
      <c r="AH1666" s="8"/>
      <c r="AI1666" s="8"/>
    </row>
    <row r="1667" spans="1:35" ht="17.25">
      <c r="A1667" s="310" t="s">
        <v>1292</v>
      </c>
      <c r="B1667" s="250">
        <v>19</v>
      </c>
      <c r="C1667" s="246"/>
      <c r="D1667" s="192">
        <v>775246285731</v>
      </c>
      <c r="E1667" s="276" t="s">
        <v>546</v>
      </c>
      <c r="F1667" s="193" t="s">
        <v>1306</v>
      </c>
      <c r="G1667" s="137" t="s">
        <v>4</v>
      </c>
      <c r="H1667" s="194">
        <v>12</v>
      </c>
      <c r="I1667" s="136"/>
      <c r="J1667" s="136"/>
      <c r="K1667" s="136"/>
      <c r="L1667" s="8"/>
      <c r="M1667" s="184">
        <f t="shared" si="399"/>
        <v>6840</v>
      </c>
      <c r="N1667" s="8"/>
      <c r="O1667" s="8"/>
      <c r="P1667" s="8"/>
      <c r="T1667" s="7"/>
      <c r="U1667" s="8"/>
      <c r="V1667" s="8"/>
      <c r="W1667" s="244"/>
      <c r="X1667" s="8"/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8"/>
    </row>
    <row r="1668" spans="1:35" ht="17.25">
      <c r="A1668" s="310" t="s">
        <v>1292</v>
      </c>
      <c r="B1668" s="250">
        <v>20</v>
      </c>
      <c r="C1668" s="246"/>
      <c r="D1668" s="192">
        <v>775247699676</v>
      </c>
      <c r="E1668" s="276" t="s">
        <v>1131</v>
      </c>
      <c r="F1668" s="193" t="s">
        <v>1307</v>
      </c>
      <c r="G1668" s="137" t="s">
        <v>4</v>
      </c>
      <c r="H1668" s="194">
        <v>35</v>
      </c>
      <c r="I1668" s="136"/>
      <c r="J1668" s="136"/>
      <c r="K1668" s="136"/>
      <c r="L1668" s="8"/>
      <c r="M1668" s="184">
        <f t="shared" ref="M1668:M1674" si="400">560*H1668</f>
        <v>19600</v>
      </c>
      <c r="N1668" s="8"/>
      <c r="O1668" s="8"/>
      <c r="P1668" s="8"/>
      <c r="T1668" s="7"/>
      <c r="U1668" s="8"/>
      <c r="V1668" s="8"/>
      <c r="W1668" s="244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8"/>
    </row>
    <row r="1669" spans="1:35" ht="17.25">
      <c r="A1669" s="310" t="s">
        <v>1292</v>
      </c>
      <c r="B1669" s="250">
        <v>21</v>
      </c>
      <c r="C1669" s="246"/>
      <c r="D1669" s="192">
        <v>775245983477</v>
      </c>
      <c r="E1669" s="276" t="s">
        <v>546</v>
      </c>
      <c r="F1669" s="193" t="s">
        <v>1308</v>
      </c>
      <c r="G1669" s="137" t="s">
        <v>4</v>
      </c>
      <c r="H1669" s="194">
        <v>22</v>
      </c>
      <c r="I1669" s="136"/>
      <c r="J1669" s="136"/>
      <c r="K1669" s="136"/>
      <c r="L1669" s="8"/>
      <c r="M1669" s="184">
        <f t="shared" si="400"/>
        <v>12320</v>
      </c>
      <c r="N1669" s="8"/>
      <c r="O1669" s="8"/>
      <c r="P1669" s="8"/>
      <c r="T1669" s="7"/>
      <c r="U1669" s="8"/>
      <c r="V1669" s="8"/>
      <c r="W1669" s="244"/>
      <c r="X1669" s="8"/>
      <c r="Y1669" s="8"/>
      <c r="Z1669" s="8"/>
      <c r="AA1669" s="8"/>
      <c r="AB1669" s="8"/>
      <c r="AC1669" s="8"/>
      <c r="AD1669" s="8"/>
      <c r="AE1669" s="8"/>
      <c r="AF1669" s="8"/>
      <c r="AG1669" s="8"/>
      <c r="AH1669" s="8"/>
      <c r="AI1669" s="8"/>
    </row>
    <row r="1670" spans="1:35" ht="17.25">
      <c r="A1670" s="310" t="s">
        <v>1292</v>
      </c>
      <c r="B1670" s="250">
        <v>22</v>
      </c>
      <c r="C1670" s="246"/>
      <c r="D1670" s="192">
        <v>775246234535</v>
      </c>
      <c r="E1670" s="276" t="s">
        <v>546</v>
      </c>
      <c r="F1670" s="193" t="s">
        <v>1309</v>
      </c>
      <c r="G1670" s="137" t="s">
        <v>4</v>
      </c>
      <c r="H1670" s="194">
        <v>30</v>
      </c>
      <c r="I1670" s="136"/>
      <c r="J1670" s="136"/>
      <c r="K1670" s="136"/>
      <c r="L1670" s="8"/>
      <c r="M1670" s="184">
        <f t="shared" si="400"/>
        <v>16800</v>
      </c>
      <c r="N1670" s="8"/>
      <c r="O1670" s="8"/>
      <c r="P1670" s="8"/>
      <c r="T1670" s="7"/>
      <c r="U1670" s="8"/>
      <c r="V1670" s="8"/>
      <c r="W1670" s="244"/>
      <c r="X1670" s="8"/>
      <c r="Y1670" s="8"/>
      <c r="Z1670" s="8"/>
      <c r="AA1670" s="8"/>
      <c r="AB1670" s="8"/>
      <c r="AC1670" s="8"/>
      <c r="AD1670" s="8"/>
      <c r="AE1670" s="8"/>
      <c r="AF1670" s="8"/>
      <c r="AG1670" s="8"/>
      <c r="AH1670" s="8"/>
      <c r="AI1670" s="8"/>
    </row>
    <row r="1671" spans="1:35" ht="17.25">
      <c r="A1671" s="310" t="s">
        <v>1292</v>
      </c>
      <c r="B1671" s="250">
        <v>23</v>
      </c>
      <c r="C1671" s="246"/>
      <c r="D1671" s="192">
        <v>775246291510</v>
      </c>
      <c r="E1671" s="276" t="s">
        <v>546</v>
      </c>
      <c r="F1671" s="193" t="s">
        <v>1310</v>
      </c>
      <c r="G1671" s="137" t="s">
        <v>8</v>
      </c>
      <c r="H1671" s="194">
        <v>14</v>
      </c>
      <c r="I1671" s="136"/>
      <c r="J1671" s="136"/>
      <c r="K1671" s="136"/>
      <c r="L1671" s="8"/>
      <c r="M1671" s="184">
        <f t="shared" ref="M1671" si="401">570*H1671</f>
        <v>7980</v>
      </c>
      <c r="N1671" s="8"/>
      <c r="O1671" s="8"/>
      <c r="P1671" s="8"/>
      <c r="T1671" s="7"/>
      <c r="U1671" s="8"/>
      <c r="V1671" s="8"/>
      <c r="W1671" s="244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  <c r="AH1671" s="8"/>
      <c r="AI1671" s="8"/>
    </row>
    <row r="1672" spans="1:35" ht="17.25">
      <c r="A1672" s="310" t="s">
        <v>1292</v>
      </c>
      <c r="B1672" s="250">
        <v>24</v>
      </c>
      <c r="C1672" s="246"/>
      <c r="D1672" s="192">
        <v>775246275741</v>
      </c>
      <c r="E1672" s="276" t="s">
        <v>546</v>
      </c>
      <c r="F1672" s="193" t="s">
        <v>1311</v>
      </c>
      <c r="G1672" s="137" t="s">
        <v>4</v>
      </c>
      <c r="H1672" s="194">
        <v>23</v>
      </c>
      <c r="I1672" s="136"/>
      <c r="J1672" s="136"/>
      <c r="K1672" s="136"/>
      <c r="L1672" s="8"/>
      <c r="M1672" s="184">
        <f t="shared" si="400"/>
        <v>12880</v>
      </c>
      <c r="N1672" s="8"/>
      <c r="O1672" s="8"/>
      <c r="P1672" s="8"/>
      <c r="T1672" s="7"/>
      <c r="U1672" s="8"/>
      <c r="V1672" s="8"/>
      <c r="W1672" s="244"/>
      <c r="X1672" s="8"/>
      <c r="Y1672" s="8"/>
      <c r="Z1672" s="8"/>
      <c r="AA1672" s="8"/>
      <c r="AB1672" s="8"/>
      <c r="AC1672" s="8"/>
      <c r="AD1672" s="8"/>
      <c r="AE1672" s="8"/>
      <c r="AF1672" s="8"/>
      <c r="AG1672" s="8"/>
      <c r="AH1672" s="8"/>
      <c r="AI1672" s="8"/>
    </row>
    <row r="1673" spans="1:35" ht="17.25">
      <c r="A1673" s="310" t="s">
        <v>1292</v>
      </c>
      <c r="B1673" s="250">
        <v>25</v>
      </c>
      <c r="C1673" s="246"/>
      <c r="D1673" s="192">
        <v>775246155964</v>
      </c>
      <c r="E1673" s="276" t="s">
        <v>546</v>
      </c>
      <c r="F1673" s="193" t="s">
        <v>1312</v>
      </c>
      <c r="G1673" s="137" t="s">
        <v>4</v>
      </c>
      <c r="H1673" s="194">
        <v>27</v>
      </c>
      <c r="I1673" s="136"/>
      <c r="J1673" s="136"/>
      <c r="K1673" s="136"/>
      <c r="L1673" s="8"/>
      <c r="M1673" s="184">
        <f t="shared" si="400"/>
        <v>15120</v>
      </c>
      <c r="N1673" s="8"/>
      <c r="O1673" s="8"/>
      <c r="P1673" s="8"/>
      <c r="T1673" s="7"/>
      <c r="U1673" s="8"/>
      <c r="V1673" s="8"/>
      <c r="W1673" s="244"/>
      <c r="X1673" s="8"/>
      <c r="Y1673" s="8"/>
      <c r="Z1673" s="8"/>
      <c r="AA1673" s="8"/>
      <c r="AB1673" s="8"/>
      <c r="AC1673" s="8"/>
      <c r="AD1673" s="8"/>
      <c r="AE1673" s="8"/>
      <c r="AF1673" s="8"/>
      <c r="AG1673" s="8"/>
      <c r="AH1673" s="8"/>
      <c r="AI1673" s="8"/>
    </row>
    <row r="1674" spans="1:35" ht="17.25">
      <c r="A1674" s="310" t="s">
        <v>1292</v>
      </c>
      <c r="B1674" s="250">
        <v>26</v>
      </c>
      <c r="C1674" s="311" t="s">
        <v>15</v>
      </c>
      <c r="D1674" s="192">
        <v>775234038233</v>
      </c>
      <c r="E1674" s="276" t="s">
        <v>546</v>
      </c>
      <c r="F1674" s="193" t="s">
        <v>1313</v>
      </c>
      <c r="G1674" s="137" t="s">
        <v>4</v>
      </c>
      <c r="H1674" s="194">
        <v>30</v>
      </c>
      <c r="I1674" s="136"/>
      <c r="J1674" s="136"/>
      <c r="K1674" s="136"/>
      <c r="L1674" s="8"/>
      <c r="M1674" s="184">
        <f t="shared" si="400"/>
        <v>16800</v>
      </c>
      <c r="N1674" s="8"/>
      <c r="O1674" s="8"/>
      <c r="P1674" s="8"/>
      <c r="T1674" s="7"/>
      <c r="U1674" s="8"/>
      <c r="V1674" s="8"/>
      <c r="W1674" s="244"/>
      <c r="X1674" s="8"/>
      <c r="Y1674" s="8"/>
      <c r="Z1674" s="8"/>
      <c r="AA1674" s="8"/>
      <c r="AB1674" s="8"/>
      <c r="AC1674" s="8"/>
      <c r="AD1674" s="8"/>
      <c r="AE1674" s="8"/>
      <c r="AF1674" s="8"/>
      <c r="AG1674" s="8"/>
      <c r="AH1674" s="8"/>
      <c r="AI1674" s="8"/>
    </row>
    <row r="1675" spans="1:35" ht="17.25">
      <c r="A1675" s="310"/>
      <c r="B1675" s="250"/>
      <c r="C1675" s="311"/>
      <c r="D1675" s="192"/>
      <c r="E1675" s="276"/>
      <c r="F1675" s="193"/>
      <c r="G1675" s="137"/>
      <c r="H1675" s="194"/>
      <c r="I1675" s="136"/>
      <c r="J1675" s="136"/>
      <c r="K1675" s="136"/>
      <c r="L1675" s="8"/>
      <c r="M1675" s="184">
        <v>500</v>
      </c>
      <c r="N1675" s="8"/>
      <c r="O1675" s="8"/>
      <c r="P1675" s="8"/>
      <c r="T1675" s="7"/>
      <c r="U1675" s="8"/>
      <c r="V1675" s="8"/>
      <c r="W1675" s="244"/>
      <c r="X1675" s="8"/>
      <c r="Y1675" s="8"/>
      <c r="Z1675" s="8"/>
      <c r="AA1675" s="8"/>
      <c r="AB1675" s="8"/>
      <c r="AC1675" s="8"/>
      <c r="AD1675" s="8"/>
      <c r="AE1675" s="8"/>
      <c r="AF1675" s="8"/>
      <c r="AG1675" s="8"/>
      <c r="AH1675" s="8"/>
      <c r="AI1675" s="8"/>
    </row>
    <row r="1676" spans="1:35" ht="17.25">
      <c r="A1676" s="310" t="s">
        <v>1292</v>
      </c>
      <c r="B1676" s="250">
        <v>27</v>
      </c>
      <c r="C1676" s="246"/>
      <c r="D1676" s="192">
        <v>775246383889</v>
      </c>
      <c r="E1676" s="276" t="s">
        <v>546</v>
      </c>
      <c r="F1676" s="193" t="s">
        <v>1314</v>
      </c>
      <c r="G1676" s="137" t="s">
        <v>2</v>
      </c>
      <c r="H1676" s="194">
        <v>21</v>
      </c>
      <c r="I1676" s="136"/>
      <c r="J1676" s="136"/>
      <c r="K1676" s="136"/>
      <c r="L1676" s="8"/>
      <c r="M1676" s="184">
        <f>510*H1676</f>
        <v>10710</v>
      </c>
      <c r="N1676" s="8"/>
      <c r="O1676" s="8"/>
      <c r="P1676" s="8"/>
      <c r="T1676" s="7"/>
      <c r="U1676" s="8"/>
      <c r="V1676" s="8"/>
      <c r="W1676" s="244"/>
      <c r="X1676" s="8"/>
      <c r="Y1676" s="8"/>
      <c r="Z1676" s="8"/>
      <c r="AA1676" s="8"/>
      <c r="AB1676" s="8"/>
      <c r="AC1676" s="8"/>
      <c r="AD1676" s="8"/>
      <c r="AE1676" s="8"/>
      <c r="AF1676" s="8"/>
      <c r="AG1676" s="8"/>
      <c r="AH1676" s="8"/>
      <c r="AI1676" s="8"/>
    </row>
    <row r="1677" spans="1:35" ht="17.25">
      <c r="A1677" s="310" t="s">
        <v>1292</v>
      </c>
      <c r="B1677" s="250">
        <v>28</v>
      </c>
      <c r="C1677" s="246"/>
      <c r="D1677" s="192">
        <v>775246368672</v>
      </c>
      <c r="E1677" s="276" t="s">
        <v>546</v>
      </c>
      <c r="F1677" s="193" t="s">
        <v>1315</v>
      </c>
      <c r="G1677" s="137" t="s">
        <v>2</v>
      </c>
      <c r="H1677" s="194">
        <v>13</v>
      </c>
      <c r="I1677" s="136"/>
      <c r="J1677" s="136"/>
      <c r="K1677" s="136"/>
      <c r="L1677" s="8"/>
      <c r="M1677" s="184">
        <f>520*H1677</f>
        <v>6760</v>
      </c>
      <c r="N1677" s="8"/>
      <c r="O1677" s="8"/>
      <c r="P1677" s="8"/>
      <c r="T1677" s="7"/>
      <c r="U1677" s="8"/>
      <c r="V1677" s="8"/>
      <c r="W1677" s="244"/>
      <c r="X1677" s="8"/>
      <c r="Y1677" s="8"/>
      <c r="Z1677" s="8"/>
      <c r="AA1677" s="8"/>
      <c r="AB1677" s="8"/>
      <c r="AC1677" s="8"/>
      <c r="AD1677" s="8"/>
      <c r="AE1677" s="8"/>
      <c r="AF1677" s="8"/>
      <c r="AG1677" s="8"/>
      <c r="AH1677" s="8"/>
      <c r="AI1677" s="8"/>
    </row>
    <row r="1678" spans="1:35" ht="17.25">
      <c r="A1678" s="310" t="s">
        <v>1292</v>
      </c>
      <c r="B1678" s="250">
        <v>29</v>
      </c>
      <c r="C1678" s="246"/>
      <c r="D1678" s="192">
        <v>775246354323</v>
      </c>
      <c r="E1678" s="276" t="s">
        <v>546</v>
      </c>
      <c r="F1678" s="193" t="s">
        <v>1316</v>
      </c>
      <c r="G1678" s="137" t="s">
        <v>2</v>
      </c>
      <c r="H1678" s="194">
        <v>30</v>
      </c>
      <c r="I1678" s="136"/>
      <c r="J1678" s="136"/>
      <c r="K1678" s="136"/>
      <c r="L1678" s="8"/>
      <c r="M1678" s="184">
        <f t="shared" ref="M1678:M1683" si="402">510*H1678</f>
        <v>15300</v>
      </c>
      <c r="N1678" s="8"/>
      <c r="O1678" s="8"/>
      <c r="P1678" s="8"/>
      <c r="T1678" s="7"/>
      <c r="U1678" s="8"/>
      <c r="V1678" s="8"/>
      <c r="W1678" s="244"/>
      <c r="X1678" s="8"/>
      <c r="Y1678" s="8"/>
      <c r="Z1678" s="8"/>
      <c r="AA1678" s="8"/>
      <c r="AB1678" s="8"/>
      <c r="AC1678" s="8"/>
      <c r="AD1678" s="8"/>
      <c r="AE1678" s="8"/>
      <c r="AF1678" s="8"/>
      <c r="AG1678" s="8"/>
      <c r="AH1678" s="8"/>
      <c r="AI1678" s="8"/>
    </row>
    <row r="1679" spans="1:35" ht="17.25">
      <c r="A1679" s="310" t="s">
        <v>1292</v>
      </c>
      <c r="B1679" s="250">
        <v>30</v>
      </c>
      <c r="C1679" s="246"/>
      <c r="D1679" s="192">
        <v>775247613166</v>
      </c>
      <c r="E1679" s="276" t="s">
        <v>546</v>
      </c>
      <c r="F1679" s="193" t="s">
        <v>1317</v>
      </c>
      <c r="G1679" s="137" t="s">
        <v>2</v>
      </c>
      <c r="H1679" s="194">
        <v>30</v>
      </c>
      <c r="I1679" s="136"/>
      <c r="J1679" s="136"/>
      <c r="K1679" s="136"/>
      <c r="L1679" s="8"/>
      <c r="M1679" s="184">
        <f t="shared" si="402"/>
        <v>15300</v>
      </c>
      <c r="N1679" s="8"/>
      <c r="O1679" s="8"/>
      <c r="P1679" s="8"/>
      <c r="T1679" s="7"/>
      <c r="U1679" s="8"/>
      <c r="V1679" s="8"/>
      <c r="W1679" s="244"/>
      <c r="X1679" s="8"/>
      <c r="Y1679" s="8"/>
      <c r="Z1679" s="8"/>
      <c r="AA1679" s="8"/>
      <c r="AB1679" s="8"/>
      <c r="AC1679" s="8"/>
      <c r="AD1679" s="8"/>
      <c r="AE1679" s="8"/>
      <c r="AF1679" s="8"/>
      <c r="AG1679" s="8"/>
      <c r="AH1679" s="8"/>
      <c r="AI1679" s="8"/>
    </row>
    <row r="1680" spans="1:35" ht="17.25">
      <c r="A1680" s="310" t="s">
        <v>1292</v>
      </c>
      <c r="B1680" s="250">
        <v>31</v>
      </c>
      <c r="C1680" s="246"/>
      <c r="D1680" s="192">
        <v>775247791288</v>
      </c>
      <c r="E1680" s="276" t="s">
        <v>546</v>
      </c>
      <c r="F1680" s="193" t="s">
        <v>1318</v>
      </c>
      <c r="G1680" s="137" t="s">
        <v>2</v>
      </c>
      <c r="H1680" s="194">
        <v>30</v>
      </c>
      <c r="I1680" s="136"/>
      <c r="J1680" s="136"/>
      <c r="K1680" s="136"/>
      <c r="L1680" s="8"/>
      <c r="M1680" s="184">
        <f t="shared" si="402"/>
        <v>15300</v>
      </c>
      <c r="N1680" s="8"/>
      <c r="O1680" s="8"/>
      <c r="P1680" s="8"/>
      <c r="T1680" s="7"/>
      <c r="U1680" s="8"/>
      <c r="V1680" s="8"/>
      <c r="W1680" s="244"/>
      <c r="X1680" s="8"/>
      <c r="Y1680" s="8"/>
      <c r="Z1680" s="8"/>
      <c r="AA1680" s="8"/>
      <c r="AB1680" s="8"/>
      <c r="AC1680" s="8"/>
      <c r="AD1680" s="8"/>
      <c r="AE1680" s="8"/>
      <c r="AF1680" s="8"/>
      <c r="AG1680" s="8"/>
      <c r="AH1680" s="8"/>
      <c r="AI1680" s="8"/>
    </row>
    <row r="1681" spans="1:35" ht="17.25">
      <c r="A1681" s="310" t="s">
        <v>1292</v>
      </c>
      <c r="B1681" s="250">
        <v>32</v>
      </c>
      <c r="C1681" s="246"/>
      <c r="D1681" s="192">
        <v>775247837916</v>
      </c>
      <c r="E1681" s="276" t="s">
        <v>546</v>
      </c>
      <c r="F1681" s="193" t="s">
        <v>1319</v>
      </c>
      <c r="G1681" s="137" t="s">
        <v>2</v>
      </c>
      <c r="H1681" s="194">
        <v>30</v>
      </c>
      <c r="I1681" s="136"/>
      <c r="J1681" s="136"/>
      <c r="K1681" s="136"/>
      <c r="L1681" s="8"/>
      <c r="M1681" s="184">
        <f t="shared" si="402"/>
        <v>15300</v>
      </c>
      <c r="N1681" s="8"/>
      <c r="O1681" s="8"/>
      <c r="P1681" s="8"/>
      <c r="T1681" s="7"/>
      <c r="U1681" s="8"/>
      <c r="V1681" s="8"/>
      <c r="W1681" s="244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  <c r="AH1681" s="8"/>
      <c r="AI1681" s="8"/>
    </row>
    <row r="1682" spans="1:35" ht="17.25">
      <c r="A1682" s="310" t="s">
        <v>1292</v>
      </c>
      <c r="B1682" s="250">
        <v>33</v>
      </c>
      <c r="C1682" s="246"/>
      <c r="D1682" s="192">
        <v>775247929358</v>
      </c>
      <c r="E1682" s="276" t="s">
        <v>546</v>
      </c>
      <c r="F1682" s="193" t="s">
        <v>1320</v>
      </c>
      <c r="G1682" s="137" t="s">
        <v>2</v>
      </c>
      <c r="H1682" s="194">
        <v>30</v>
      </c>
      <c r="I1682" s="136"/>
      <c r="J1682" s="136"/>
      <c r="K1682" s="136"/>
      <c r="L1682" s="8"/>
      <c r="M1682" s="184">
        <f t="shared" si="402"/>
        <v>15300</v>
      </c>
      <c r="N1682" s="8"/>
      <c r="O1682" s="8"/>
      <c r="P1682" s="8"/>
      <c r="T1682" s="7"/>
      <c r="U1682" s="8"/>
      <c r="V1682" s="8"/>
      <c r="W1682" s="244"/>
      <c r="X1682" s="8"/>
      <c r="Y1682" s="8"/>
      <c r="Z1682" s="8"/>
      <c r="AA1682" s="8"/>
      <c r="AB1682" s="8"/>
      <c r="AC1682" s="8"/>
      <c r="AD1682" s="8"/>
      <c r="AE1682" s="8"/>
      <c r="AF1682" s="8"/>
      <c r="AG1682" s="8"/>
      <c r="AH1682" s="8"/>
      <c r="AI1682" s="8"/>
    </row>
    <row r="1683" spans="1:35" ht="17.25">
      <c r="A1683" s="310" t="s">
        <v>1292</v>
      </c>
      <c r="B1683" s="250">
        <v>34</v>
      </c>
      <c r="C1683" s="246"/>
      <c r="D1683" s="192">
        <v>775247997190</v>
      </c>
      <c r="E1683" s="276" t="s">
        <v>546</v>
      </c>
      <c r="F1683" s="193" t="s">
        <v>1321</v>
      </c>
      <c r="G1683" s="137" t="s">
        <v>2</v>
      </c>
      <c r="H1683" s="194">
        <v>30</v>
      </c>
      <c r="I1683" s="136"/>
      <c r="J1683" s="136"/>
      <c r="K1683" s="136"/>
      <c r="L1683" s="8"/>
      <c r="M1683" s="184">
        <f t="shared" si="402"/>
        <v>15300</v>
      </c>
      <c r="N1683" s="8"/>
      <c r="O1683" s="8"/>
      <c r="P1683" s="8"/>
      <c r="T1683" s="7"/>
      <c r="U1683" s="8"/>
      <c r="V1683" s="8"/>
      <c r="W1683" s="244"/>
      <c r="X1683" s="8"/>
      <c r="Y1683" s="8"/>
      <c r="Z1683" s="8"/>
      <c r="AA1683" s="8"/>
      <c r="AB1683" s="8"/>
      <c r="AC1683" s="8"/>
      <c r="AD1683" s="8"/>
      <c r="AE1683" s="8"/>
      <c r="AF1683" s="8"/>
      <c r="AG1683" s="8"/>
      <c r="AH1683" s="8"/>
      <c r="AI1683" s="8"/>
    </row>
    <row r="1684" spans="1:35" ht="17.25">
      <c r="A1684" s="310" t="s">
        <v>1292</v>
      </c>
      <c r="B1684" s="250">
        <v>35</v>
      </c>
      <c r="C1684" s="311"/>
      <c r="D1684" s="192">
        <v>775247673080</v>
      </c>
      <c r="E1684" s="276" t="s">
        <v>546</v>
      </c>
      <c r="F1684" s="193" t="s">
        <v>1</v>
      </c>
      <c r="G1684" s="137" t="s">
        <v>2</v>
      </c>
      <c r="H1684" s="194">
        <v>17</v>
      </c>
      <c r="I1684" s="136"/>
      <c r="J1684" s="136"/>
      <c r="K1684" s="136"/>
      <c r="L1684" s="8"/>
      <c r="M1684" s="184">
        <f>520*H1684</f>
        <v>8840</v>
      </c>
      <c r="N1684" s="8"/>
      <c r="O1684" s="8"/>
      <c r="P1684" s="8"/>
      <c r="T1684" s="7"/>
      <c r="U1684" s="8"/>
      <c r="V1684" s="8"/>
      <c r="W1684" s="244"/>
      <c r="X1684" s="8"/>
      <c r="Y1684" s="8"/>
      <c r="Z1684" s="8"/>
      <c r="AA1684" s="8"/>
      <c r="AB1684" s="8"/>
      <c r="AC1684" s="8"/>
      <c r="AD1684" s="8"/>
      <c r="AE1684" s="8"/>
      <c r="AF1684" s="8"/>
      <c r="AG1684" s="8"/>
      <c r="AH1684" s="8"/>
      <c r="AI1684" s="8"/>
    </row>
    <row r="1685" spans="1:35" ht="17.25">
      <c r="A1685" s="310" t="s">
        <v>1292</v>
      </c>
      <c r="B1685" s="250">
        <v>36</v>
      </c>
      <c r="C1685" s="246"/>
      <c r="D1685" s="192">
        <v>775246397793</v>
      </c>
      <c r="E1685" s="276" t="s">
        <v>546</v>
      </c>
      <c r="F1685" s="193" t="s">
        <v>1322</v>
      </c>
      <c r="G1685" s="137" t="s">
        <v>2</v>
      </c>
      <c r="H1685" s="194">
        <v>18</v>
      </c>
      <c r="I1685" s="136"/>
      <c r="J1685" s="136"/>
      <c r="K1685" s="136"/>
      <c r="L1685" s="8"/>
      <c r="M1685" s="184">
        <f>520*H1685</f>
        <v>9360</v>
      </c>
      <c r="N1685" s="8"/>
      <c r="O1685" s="8"/>
      <c r="P1685" s="8"/>
      <c r="T1685" s="7"/>
      <c r="U1685" s="8"/>
      <c r="V1685" s="8"/>
      <c r="W1685" s="244"/>
      <c r="X1685" s="8"/>
      <c r="Y1685" s="8"/>
      <c r="Z1685" s="8"/>
      <c r="AA1685" s="8"/>
      <c r="AB1685" s="8"/>
      <c r="AC1685" s="8"/>
      <c r="AD1685" s="8"/>
      <c r="AE1685" s="8"/>
      <c r="AF1685" s="8"/>
      <c r="AG1685" s="8"/>
      <c r="AH1685" s="8"/>
      <c r="AI1685" s="8"/>
    </row>
    <row r="1686" spans="1:35" ht="17.25">
      <c r="A1686" s="310" t="s">
        <v>1292</v>
      </c>
      <c r="B1686" s="250">
        <v>37</v>
      </c>
      <c r="C1686" s="246"/>
      <c r="D1686" s="192">
        <v>775270519799</v>
      </c>
      <c r="E1686" s="276" t="s">
        <v>546</v>
      </c>
      <c r="F1686" s="193" t="s">
        <v>1323</v>
      </c>
      <c r="G1686" s="137" t="s">
        <v>4</v>
      </c>
      <c r="H1686" s="194">
        <v>11</v>
      </c>
      <c r="I1686" s="136"/>
      <c r="J1686" s="136"/>
      <c r="K1686" s="136"/>
      <c r="L1686" s="8"/>
      <c r="M1686" s="184">
        <f t="shared" ref="M1686" si="403">570*H1686</f>
        <v>6270</v>
      </c>
      <c r="N1686" s="8"/>
      <c r="O1686" s="8"/>
      <c r="P1686" s="8"/>
      <c r="T1686" s="7"/>
      <c r="U1686" s="8"/>
      <c r="V1686" s="8"/>
      <c r="W1686" s="244"/>
      <c r="X1686" s="8"/>
      <c r="Y1686" s="8"/>
      <c r="Z1686" s="8"/>
      <c r="AA1686" s="8"/>
      <c r="AB1686" s="8"/>
      <c r="AC1686" s="8"/>
      <c r="AD1686" s="8"/>
      <c r="AE1686" s="8"/>
      <c r="AF1686" s="8"/>
      <c r="AG1686" s="8"/>
      <c r="AH1686" s="8"/>
      <c r="AI1686" s="8"/>
    </row>
    <row r="1687" spans="1:35" ht="17.25">
      <c r="A1687" s="310" t="s">
        <v>1292</v>
      </c>
      <c r="B1687" s="250">
        <v>38</v>
      </c>
      <c r="C1687" s="246"/>
      <c r="D1687" s="192">
        <v>775234874255</v>
      </c>
      <c r="E1687" s="276" t="s">
        <v>546</v>
      </c>
      <c r="F1687" s="193" t="s">
        <v>1324</v>
      </c>
      <c r="G1687" s="137" t="s">
        <v>150</v>
      </c>
      <c r="H1687" s="194">
        <v>30</v>
      </c>
      <c r="I1687" s="136"/>
      <c r="J1687" s="136"/>
      <c r="K1687" s="136"/>
      <c r="L1687" s="8"/>
      <c r="M1687" s="184">
        <f t="shared" ref="M1687:M1688" si="404">510*H1687</f>
        <v>15300</v>
      </c>
      <c r="N1687" s="8"/>
      <c r="O1687" s="8"/>
      <c r="P1687" s="8"/>
      <c r="T1687" s="7"/>
      <c r="U1687" s="8"/>
      <c r="V1687" s="8"/>
      <c r="W1687" s="244"/>
      <c r="X1687" s="8"/>
      <c r="Y1687" s="8"/>
      <c r="Z1687" s="8"/>
      <c r="AA1687" s="8"/>
      <c r="AB1687" s="8"/>
      <c r="AC1687" s="8"/>
      <c r="AD1687" s="8"/>
      <c r="AE1687" s="8"/>
      <c r="AF1687" s="8"/>
      <c r="AG1687" s="8"/>
      <c r="AH1687" s="8"/>
      <c r="AI1687" s="8"/>
    </row>
    <row r="1688" spans="1:35" ht="17.25">
      <c r="A1688" s="310" t="s">
        <v>1292</v>
      </c>
      <c r="B1688" s="250">
        <v>39</v>
      </c>
      <c r="C1688" s="246"/>
      <c r="D1688" s="192">
        <v>775235064031</v>
      </c>
      <c r="E1688" s="276" t="s">
        <v>546</v>
      </c>
      <c r="F1688" s="193" t="s">
        <v>1325</v>
      </c>
      <c r="G1688" s="137" t="s">
        <v>150</v>
      </c>
      <c r="H1688" s="194">
        <v>30</v>
      </c>
      <c r="I1688" s="136"/>
      <c r="J1688" s="136"/>
      <c r="K1688" s="136"/>
      <c r="L1688" s="8"/>
      <c r="M1688" s="184">
        <f t="shared" si="404"/>
        <v>15300</v>
      </c>
      <c r="N1688" s="8"/>
      <c r="O1688" s="8"/>
      <c r="P1688" s="8"/>
      <c r="T1688" s="7"/>
      <c r="U1688" s="8"/>
      <c r="V1688" s="8"/>
      <c r="W1688" s="244"/>
      <c r="X1688" s="8"/>
      <c r="Y1688" s="8"/>
      <c r="Z1688" s="8"/>
      <c r="AA1688" s="8"/>
      <c r="AB1688" s="8"/>
      <c r="AC1688" s="8"/>
      <c r="AD1688" s="8"/>
      <c r="AE1688" s="8"/>
      <c r="AF1688" s="8"/>
      <c r="AG1688" s="8"/>
      <c r="AH1688" s="8"/>
      <c r="AI1688" s="8"/>
    </row>
    <row r="1689" spans="1:35" ht="17.25">
      <c r="A1689" s="310" t="s">
        <v>1292</v>
      </c>
      <c r="B1689" s="250">
        <v>40</v>
      </c>
      <c r="C1689" s="246"/>
      <c r="D1689" s="192">
        <v>775247996469</v>
      </c>
      <c r="E1689" s="276" t="s">
        <v>1131</v>
      </c>
      <c r="F1689" s="193" t="s">
        <v>1326</v>
      </c>
      <c r="G1689" s="137" t="s">
        <v>8</v>
      </c>
      <c r="H1689" s="194">
        <v>15</v>
      </c>
      <c r="I1689" s="136"/>
      <c r="J1689" s="136"/>
      <c r="K1689" s="136"/>
      <c r="L1689" s="8"/>
      <c r="M1689" s="184">
        <f t="shared" ref="M1689" si="405">570*H1689</f>
        <v>8550</v>
      </c>
      <c r="N1689" s="8"/>
      <c r="O1689" s="8"/>
      <c r="P1689" s="8"/>
      <c r="T1689" s="7"/>
      <c r="U1689" s="8"/>
      <c r="V1689" s="8"/>
      <c r="W1689" s="244"/>
      <c r="X1689" s="8"/>
      <c r="Y1689" s="8"/>
      <c r="Z1689" s="8"/>
      <c r="AA1689" s="8"/>
      <c r="AB1689" s="8"/>
      <c r="AC1689" s="8"/>
      <c r="AD1689" s="8"/>
      <c r="AE1689" s="8"/>
      <c r="AF1689" s="8"/>
      <c r="AG1689" s="8"/>
      <c r="AH1689" s="8"/>
      <c r="AI1689" s="8"/>
    </row>
    <row r="1690" spans="1:35" ht="17.25">
      <c r="A1690" s="310" t="s">
        <v>1292</v>
      </c>
      <c r="B1690" s="250">
        <v>41</v>
      </c>
      <c r="C1690" s="246"/>
      <c r="D1690" s="192">
        <v>775234946306</v>
      </c>
      <c r="E1690" s="276" t="s">
        <v>546</v>
      </c>
      <c r="F1690" s="193" t="s">
        <v>1327</v>
      </c>
      <c r="G1690" s="137" t="s">
        <v>8</v>
      </c>
      <c r="H1690" s="194">
        <v>8</v>
      </c>
      <c r="I1690" s="136"/>
      <c r="J1690" s="136"/>
      <c r="K1690" s="136"/>
      <c r="L1690" s="8"/>
      <c r="M1690" s="184">
        <f>610*H1690</f>
        <v>4880</v>
      </c>
      <c r="N1690" s="8"/>
      <c r="O1690" s="8"/>
      <c r="P1690" s="8"/>
      <c r="T1690" s="7"/>
      <c r="U1690" s="8"/>
      <c r="V1690" s="8"/>
      <c r="W1690" s="244"/>
      <c r="X1690" s="8"/>
      <c r="Y1690" s="8"/>
      <c r="Z1690" s="8"/>
      <c r="AA1690" s="8"/>
      <c r="AB1690" s="8"/>
      <c r="AC1690" s="8"/>
      <c r="AD1690" s="8"/>
      <c r="AE1690" s="8"/>
      <c r="AF1690" s="8"/>
      <c r="AG1690" s="8"/>
      <c r="AH1690" s="8"/>
      <c r="AI1690" s="8"/>
    </row>
    <row r="1691" spans="1:35" ht="17.25">
      <c r="A1691" s="310" t="s">
        <v>1292</v>
      </c>
      <c r="B1691" s="250">
        <v>42</v>
      </c>
      <c r="C1691" s="246"/>
      <c r="D1691" s="192">
        <v>775270513551</v>
      </c>
      <c r="E1691" s="276" t="s">
        <v>546</v>
      </c>
      <c r="F1691" s="193" t="s">
        <v>1328</v>
      </c>
      <c r="G1691" s="137" t="s">
        <v>4</v>
      </c>
      <c r="H1691" s="194">
        <v>12</v>
      </c>
      <c r="I1691" s="136"/>
      <c r="J1691" s="136"/>
      <c r="K1691" s="136"/>
      <c r="L1691" s="8"/>
      <c r="M1691" s="184">
        <f t="shared" ref="M1691" si="406">570*H1691</f>
        <v>6840</v>
      </c>
      <c r="N1691" s="8"/>
      <c r="O1691" s="8"/>
      <c r="P1691" s="8"/>
      <c r="T1691" s="7"/>
      <c r="U1691" s="8"/>
      <c r="V1691" s="8"/>
      <c r="W1691" s="244"/>
      <c r="X1691" s="8"/>
      <c r="Y1691" s="8"/>
      <c r="Z1691" s="8"/>
      <c r="AA1691" s="8"/>
      <c r="AB1691" s="8"/>
      <c r="AC1691" s="8"/>
      <c r="AD1691" s="8"/>
      <c r="AE1691" s="8"/>
      <c r="AF1691" s="8"/>
      <c r="AG1691" s="8"/>
      <c r="AH1691" s="8"/>
      <c r="AI1691" s="8"/>
    </row>
    <row r="1692" spans="1:35" ht="17.25">
      <c r="A1692" s="310" t="s">
        <v>1292</v>
      </c>
      <c r="B1692" s="250">
        <v>43</v>
      </c>
      <c r="C1692" s="246"/>
      <c r="D1692" s="192">
        <v>775246267695</v>
      </c>
      <c r="E1692" s="276" t="s">
        <v>546</v>
      </c>
      <c r="F1692" s="193" t="s">
        <v>1329</v>
      </c>
      <c r="G1692" s="137" t="s">
        <v>4</v>
      </c>
      <c r="H1692" s="194">
        <v>27</v>
      </c>
      <c r="I1692" s="136"/>
      <c r="J1692" s="136"/>
      <c r="K1692" s="136"/>
      <c r="L1692" s="8"/>
      <c r="M1692" s="184">
        <f t="shared" ref="M1692:M1694" si="407">560*H1692</f>
        <v>15120</v>
      </c>
      <c r="N1692" s="8"/>
      <c r="O1692" s="8"/>
      <c r="P1692" s="8"/>
      <c r="T1692" s="7"/>
      <c r="U1692" s="8"/>
      <c r="V1692" s="8"/>
      <c r="W1692" s="244"/>
      <c r="X1692" s="8"/>
      <c r="Y1692" s="8"/>
      <c r="Z1692" s="8"/>
      <c r="AA1692" s="8"/>
      <c r="AB1692" s="8"/>
      <c r="AC1692" s="8"/>
      <c r="AD1692" s="8"/>
      <c r="AE1692" s="8"/>
      <c r="AF1692" s="8"/>
      <c r="AG1692" s="8"/>
      <c r="AH1692" s="8"/>
      <c r="AI1692" s="8"/>
    </row>
    <row r="1693" spans="1:35" ht="17.25">
      <c r="A1693" s="310" t="s">
        <v>1292</v>
      </c>
      <c r="B1693" s="250">
        <v>44</v>
      </c>
      <c r="C1693" s="246"/>
      <c r="D1693" s="192">
        <v>775248244219</v>
      </c>
      <c r="E1693" s="276" t="s">
        <v>546</v>
      </c>
      <c r="F1693" s="193" t="s">
        <v>1330</v>
      </c>
      <c r="G1693" s="137" t="s">
        <v>4</v>
      </c>
      <c r="H1693" s="194">
        <v>28</v>
      </c>
      <c r="I1693" s="136"/>
      <c r="J1693" s="136"/>
      <c r="K1693" s="136"/>
      <c r="L1693" s="8"/>
      <c r="M1693" s="184">
        <f t="shared" si="407"/>
        <v>15680</v>
      </c>
      <c r="N1693" s="8"/>
      <c r="O1693" s="8"/>
      <c r="P1693" s="8"/>
      <c r="T1693" s="7"/>
      <c r="U1693" s="8"/>
      <c r="V1693" s="8"/>
      <c r="W1693" s="244"/>
      <c r="X1693" s="8"/>
      <c r="Y1693" s="8"/>
      <c r="Z1693" s="8"/>
      <c r="AA1693" s="8"/>
      <c r="AB1693" s="8"/>
      <c r="AC1693" s="8"/>
      <c r="AD1693" s="8"/>
      <c r="AE1693" s="8"/>
      <c r="AF1693" s="8"/>
      <c r="AG1693" s="8"/>
      <c r="AH1693" s="8"/>
      <c r="AI1693" s="8"/>
    </row>
    <row r="1694" spans="1:35" ht="17.25">
      <c r="A1694" s="310" t="s">
        <v>1292</v>
      </c>
      <c r="B1694" s="250">
        <v>45</v>
      </c>
      <c r="C1694" s="246"/>
      <c r="D1694" s="192">
        <v>775247828028</v>
      </c>
      <c r="E1694" s="276" t="s">
        <v>1131</v>
      </c>
      <c r="F1694" s="193" t="s">
        <v>1330</v>
      </c>
      <c r="G1694" s="137" t="s">
        <v>4</v>
      </c>
      <c r="H1694" s="194">
        <v>29</v>
      </c>
      <c r="I1694" s="136"/>
      <c r="J1694" s="136"/>
      <c r="K1694" s="136"/>
      <c r="L1694" s="8"/>
      <c r="M1694" s="184">
        <f t="shared" si="407"/>
        <v>16240</v>
      </c>
      <c r="N1694" s="8"/>
      <c r="O1694" s="8"/>
      <c r="P1694" s="8"/>
      <c r="T1694" s="7"/>
      <c r="U1694" s="8"/>
      <c r="V1694" s="8"/>
      <c r="W1694" s="244"/>
      <c r="X1694" s="8"/>
      <c r="Y1694" s="8"/>
      <c r="Z1694" s="8"/>
      <c r="AA1694" s="8"/>
      <c r="AB1694" s="8"/>
      <c r="AC1694" s="8"/>
      <c r="AD1694" s="8"/>
      <c r="AE1694" s="8"/>
      <c r="AF1694" s="8"/>
      <c r="AG1694" s="8"/>
      <c r="AH1694" s="8"/>
      <c r="AI1694" s="8"/>
    </row>
    <row r="1695" spans="1:35" ht="17.25">
      <c r="A1695" s="310" t="s">
        <v>1292</v>
      </c>
      <c r="B1695" s="250">
        <v>46</v>
      </c>
      <c r="C1695" s="246"/>
      <c r="D1695" s="192">
        <v>775235126478</v>
      </c>
      <c r="E1695" s="276" t="s">
        <v>546</v>
      </c>
      <c r="F1695" s="193" t="s">
        <v>1331</v>
      </c>
      <c r="G1695" s="137" t="s">
        <v>4</v>
      </c>
      <c r="H1695" s="194">
        <v>8</v>
      </c>
      <c r="I1695" s="136"/>
      <c r="J1695" s="136"/>
      <c r="K1695" s="136"/>
      <c r="L1695" s="8"/>
      <c r="M1695" s="184">
        <f>610*H1695</f>
        <v>4880</v>
      </c>
      <c r="N1695" s="8"/>
      <c r="O1695" s="8"/>
      <c r="P1695" s="8"/>
      <c r="T1695" s="7"/>
      <c r="U1695" s="8"/>
      <c r="V1695" s="8"/>
      <c r="W1695" s="244"/>
      <c r="X1695" s="8"/>
      <c r="Y1695" s="8"/>
      <c r="Z1695" s="8"/>
      <c r="AA1695" s="8"/>
      <c r="AB1695" s="8"/>
      <c r="AC1695" s="8"/>
      <c r="AD1695" s="8"/>
      <c r="AE1695" s="8"/>
      <c r="AF1695" s="8"/>
      <c r="AG1695" s="8"/>
      <c r="AH1695" s="8"/>
      <c r="AI1695" s="8"/>
    </row>
    <row r="1696" spans="1:35" ht="17.25">
      <c r="A1696" s="310" t="s">
        <v>1292</v>
      </c>
      <c r="B1696" s="250">
        <v>47</v>
      </c>
      <c r="C1696" s="246"/>
      <c r="D1696" s="192">
        <v>775236360659</v>
      </c>
      <c r="E1696" s="276" t="s">
        <v>546</v>
      </c>
      <c r="F1696" s="193" t="s">
        <v>1332</v>
      </c>
      <c r="G1696" s="137" t="s">
        <v>1333</v>
      </c>
      <c r="H1696" s="194">
        <v>29</v>
      </c>
      <c r="I1696" s="136"/>
      <c r="J1696" s="136"/>
      <c r="K1696" s="136"/>
      <c r="L1696" s="8"/>
      <c r="M1696" s="184">
        <f>220*H1696</f>
        <v>6380</v>
      </c>
      <c r="N1696" s="8"/>
      <c r="O1696" s="8"/>
      <c r="P1696" s="8"/>
      <c r="T1696" s="7"/>
      <c r="U1696" s="8"/>
      <c r="V1696" s="8"/>
      <c r="W1696" s="244"/>
      <c r="X1696" s="8"/>
      <c r="Y1696" s="8"/>
      <c r="Z1696" s="8"/>
      <c r="AA1696" s="8"/>
      <c r="AB1696" s="8"/>
      <c r="AC1696" s="8"/>
      <c r="AD1696" s="8"/>
      <c r="AE1696" s="8"/>
      <c r="AF1696" s="8"/>
      <c r="AG1696" s="8"/>
      <c r="AH1696" s="8"/>
      <c r="AI1696" s="8"/>
    </row>
    <row r="1697" spans="1:35" ht="17.25">
      <c r="A1697" s="310" t="s">
        <v>1292</v>
      </c>
      <c r="B1697" s="250">
        <v>48</v>
      </c>
      <c r="C1697" s="246"/>
      <c r="D1697" s="192">
        <v>775246301525</v>
      </c>
      <c r="E1697" s="276" t="s">
        <v>546</v>
      </c>
      <c r="F1697" s="193" t="s">
        <v>1334</v>
      </c>
      <c r="G1697" s="137" t="s">
        <v>4</v>
      </c>
      <c r="H1697" s="194">
        <v>9</v>
      </c>
      <c r="I1697" s="136"/>
      <c r="J1697" s="136"/>
      <c r="K1697" s="136"/>
      <c r="L1697" s="8"/>
      <c r="M1697" s="184">
        <f>610*H1697</f>
        <v>5490</v>
      </c>
      <c r="N1697" s="8"/>
      <c r="O1697" s="8"/>
      <c r="P1697" s="8"/>
      <c r="T1697" s="7"/>
      <c r="U1697" s="8"/>
      <c r="V1697" s="8"/>
      <c r="W1697" s="244"/>
      <c r="X1697" s="8"/>
      <c r="Y1697" s="8"/>
      <c r="Z1697" s="8"/>
      <c r="AA1697" s="8"/>
      <c r="AB1697" s="8"/>
      <c r="AC1697" s="8"/>
      <c r="AD1697" s="8"/>
      <c r="AE1697" s="8"/>
      <c r="AF1697" s="8"/>
      <c r="AG1697" s="8"/>
      <c r="AH1697" s="8"/>
      <c r="AI1697" s="8"/>
    </row>
    <row r="1698" spans="1:35" ht="17.25">
      <c r="A1698" s="310" t="s">
        <v>1292</v>
      </c>
      <c r="B1698" s="250">
        <v>49</v>
      </c>
      <c r="C1698" s="246"/>
      <c r="D1698" s="192">
        <v>775235221917</v>
      </c>
      <c r="E1698" s="276" t="s">
        <v>546</v>
      </c>
      <c r="F1698" s="193" t="s">
        <v>1335</v>
      </c>
      <c r="G1698" s="137" t="s">
        <v>4</v>
      </c>
      <c r="H1698" s="194">
        <v>30</v>
      </c>
      <c r="I1698" s="136"/>
      <c r="J1698" s="136"/>
      <c r="K1698" s="136"/>
      <c r="L1698" s="8"/>
      <c r="M1698" s="184">
        <f t="shared" ref="M1698" si="408">560*H1698</f>
        <v>16800</v>
      </c>
      <c r="N1698" s="8"/>
      <c r="O1698" s="8"/>
      <c r="P1698" s="8"/>
      <c r="T1698" s="7"/>
      <c r="U1698" s="8"/>
      <c r="V1698" s="8"/>
      <c r="W1698" s="244"/>
      <c r="X1698" s="8"/>
      <c r="Y1698" s="8"/>
      <c r="Z1698" s="8"/>
      <c r="AA1698" s="8"/>
      <c r="AB1698" s="8"/>
      <c r="AC1698" s="8"/>
      <c r="AD1698" s="8"/>
      <c r="AE1698" s="8"/>
      <c r="AF1698" s="8"/>
      <c r="AG1698" s="8"/>
      <c r="AH1698" s="8"/>
      <c r="AI1698" s="8"/>
    </row>
    <row r="1699" spans="1:35" ht="17.25">
      <c r="A1699" s="310" t="s">
        <v>1292</v>
      </c>
      <c r="B1699" s="250">
        <v>50</v>
      </c>
      <c r="C1699" s="246"/>
      <c r="D1699" s="192">
        <v>775246441451</v>
      </c>
      <c r="E1699" s="276" t="s">
        <v>546</v>
      </c>
      <c r="F1699" s="193" t="s">
        <v>1336</v>
      </c>
      <c r="G1699" s="137" t="s">
        <v>8</v>
      </c>
      <c r="H1699" s="194">
        <v>12</v>
      </c>
      <c r="I1699" s="136"/>
      <c r="J1699" s="136"/>
      <c r="K1699" s="136"/>
      <c r="L1699" s="8"/>
      <c r="M1699" s="184">
        <f>570*H1699</f>
        <v>6840</v>
      </c>
      <c r="N1699" s="8"/>
      <c r="O1699" s="8"/>
      <c r="P1699" s="8"/>
      <c r="T1699" s="7"/>
      <c r="U1699" s="8"/>
      <c r="V1699" s="8"/>
      <c r="W1699" s="244"/>
      <c r="X1699" s="8"/>
      <c r="Y1699" s="8"/>
      <c r="Z1699" s="8"/>
      <c r="AA1699" s="8"/>
      <c r="AB1699" s="8"/>
      <c r="AC1699" s="8"/>
      <c r="AD1699" s="8"/>
      <c r="AE1699" s="8"/>
      <c r="AF1699" s="8"/>
      <c r="AG1699" s="8"/>
      <c r="AH1699" s="8"/>
      <c r="AI1699" s="8"/>
    </row>
    <row r="1700" spans="1:35" ht="17.25">
      <c r="A1700" s="310" t="s">
        <v>1292</v>
      </c>
      <c r="B1700" s="250">
        <v>51</v>
      </c>
      <c r="C1700" s="246"/>
      <c r="D1700" s="192">
        <v>775300967170</v>
      </c>
      <c r="E1700" s="303" t="s">
        <v>546</v>
      </c>
      <c r="F1700" s="193" t="s">
        <v>1337</v>
      </c>
      <c r="G1700" s="137" t="s">
        <v>4</v>
      </c>
      <c r="H1700" s="194">
        <v>15</v>
      </c>
      <c r="I1700" s="136"/>
      <c r="J1700" s="136"/>
      <c r="K1700" s="136"/>
      <c r="L1700" s="8"/>
      <c r="M1700" s="184">
        <f>570*H1700</f>
        <v>8550</v>
      </c>
      <c r="N1700" s="8"/>
      <c r="O1700" s="8"/>
      <c r="P1700" s="8"/>
      <c r="T1700" s="7"/>
      <c r="U1700" s="8"/>
      <c r="V1700" s="8"/>
      <c r="W1700" s="244"/>
      <c r="X1700" s="8"/>
      <c r="Y1700" s="8"/>
      <c r="Z1700" s="8"/>
      <c r="AA1700" s="8"/>
      <c r="AB1700" s="8"/>
      <c r="AC1700" s="8"/>
      <c r="AD1700" s="8"/>
      <c r="AE1700" s="8"/>
      <c r="AF1700" s="8"/>
      <c r="AG1700" s="8"/>
      <c r="AH1700" s="8"/>
      <c r="AI1700" s="8"/>
    </row>
    <row r="1701" spans="1:35" ht="17.25">
      <c r="A1701" s="310" t="s">
        <v>1292</v>
      </c>
      <c r="B1701" s="250">
        <v>52</v>
      </c>
      <c r="C1701" s="246"/>
      <c r="D1701" s="192">
        <v>775235350802</v>
      </c>
      <c r="E1701" s="276" t="s">
        <v>546</v>
      </c>
      <c r="F1701" s="193" t="s">
        <v>1338</v>
      </c>
      <c r="G1701" s="137" t="s">
        <v>35</v>
      </c>
      <c r="H1701" s="194">
        <v>22</v>
      </c>
      <c r="I1701" s="136"/>
      <c r="J1701" s="136"/>
      <c r="K1701" s="136"/>
      <c r="L1701" s="8"/>
      <c r="M1701" s="184">
        <f>580*H1701</f>
        <v>12760</v>
      </c>
      <c r="N1701" s="8"/>
      <c r="O1701" s="8"/>
      <c r="P1701" s="8"/>
      <c r="T1701" s="7"/>
      <c r="U1701" s="8"/>
      <c r="V1701" s="8"/>
      <c r="W1701" s="244"/>
      <c r="X1701" s="8"/>
      <c r="Y1701" s="8"/>
      <c r="Z1701" s="8"/>
      <c r="AA1701" s="8"/>
      <c r="AB1701" s="8"/>
      <c r="AC1701" s="8"/>
      <c r="AD1701" s="8"/>
      <c r="AE1701" s="8"/>
      <c r="AF1701" s="8"/>
      <c r="AG1701" s="8"/>
      <c r="AH1701" s="8"/>
      <c r="AI1701" s="8"/>
    </row>
    <row r="1702" spans="1:35" ht="17.25">
      <c r="A1702" s="310" t="s">
        <v>1292</v>
      </c>
      <c r="B1702" s="250">
        <v>53</v>
      </c>
      <c r="C1702" s="246"/>
      <c r="D1702" s="192">
        <v>775235427689</v>
      </c>
      <c r="E1702" s="276" t="s">
        <v>546</v>
      </c>
      <c r="F1702" s="193" t="s">
        <v>1338</v>
      </c>
      <c r="G1702" s="137" t="s">
        <v>35</v>
      </c>
      <c r="H1702" s="194">
        <v>21</v>
      </c>
      <c r="I1702" s="136"/>
      <c r="J1702" s="136"/>
      <c r="K1702" s="136"/>
      <c r="L1702" s="8"/>
      <c r="M1702" s="184">
        <f>580*H1702</f>
        <v>12180</v>
      </c>
      <c r="N1702" s="8"/>
      <c r="O1702" s="8"/>
      <c r="P1702" s="8"/>
      <c r="T1702" s="7"/>
      <c r="U1702" s="8"/>
      <c r="V1702" s="8"/>
      <c r="W1702" s="244"/>
      <c r="X1702" s="8"/>
      <c r="Y1702" s="8"/>
      <c r="Z1702" s="8"/>
      <c r="AA1702" s="8"/>
      <c r="AB1702" s="8"/>
      <c r="AC1702" s="8"/>
      <c r="AD1702" s="8"/>
      <c r="AE1702" s="8"/>
      <c r="AF1702" s="8"/>
      <c r="AG1702" s="8"/>
      <c r="AH1702" s="8"/>
      <c r="AI1702" s="8"/>
    </row>
    <row r="1703" spans="1:35" ht="17.25">
      <c r="A1703" s="310" t="s">
        <v>1292</v>
      </c>
      <c r="B1703" s="250">
        <v>54</v>
      </c>
      <c r="C1703" s="246"/>
      <c r="D1703" s="192">
        <v>775260859333</v>
      </c>
      <c r="E1703" s="276" t="s">
        <v>546</v>
      </c>
      <c r="F1703" s="193" t="s">
        <v>1339</v>
      </c>
      <c r="G1703" s="137" t="s">
        <v>8</v>
      </c>
      <c r="H1703" s="194">
        <v>21</v>
      </c>
      <c r="I1703" s="136"/>
      <c r="J1703" s="136"/>
      <c r="K1703" s="136"/>
      <c r="L1703" s="8"/>
      <c r="M1703" s="184">
        <f t="shared" ref="M1703:M1704" si="409">560*H1703</f>
        <v>11760</v>
      </c>
      <c r="N1703" s="8"/>
      <c r="O1703" s="8"/>
      <c r="P1703" s="8"/>
      <c r="T1703" s="7"/>
      <c r="U1703" s="8"/>
      <c r="V1703" s="8"/>
      <c r="W1703" s="244"/>
      <c r="X1703" s="8"/>
      <c r="Y1703" s="8"/>
      <c r="Z1703" s="8"/>
      <c r="AA1703" s="8"/>
      <c r="AB1703" s="8"/>
      <c r="AC1703" s="8"/>
      <c r="AD1703" s="8"/>
      <c r="AE1703" s="8"/>
      <c r="AF1703" s="8"/>
      <c r="AG1703" s="8"/>
      <c r="AH1703" s="8"/>
      <c r="AI1703" s="8"/>
    </row>
    <row r="1704" spans="1:35" ht="17.25">
      <c r="A1704" s="310" t="s">
        <v>1292</v>
      </c>
      <c r="B1704" s="250">
        <v>55</v>
      </c>
      <c r="C1704" s="246"/>
      <c r="D1704" s="192">
        <v>775246479628</v>
      </c>
      <c r="E1704" s="276" t="s">
        <v>546</v>
      </c>
      <c r="F1704" s="193" t="s">
        <v>1340</v>
      </c>
      <c r="G1704" s="137" t="s">
        <v>4</v>
      </c>
      <c r="H1704" s="194">
        <v>22</v>
      </c>
      <c r="I1704" s="136"/>
      <c r="J1704" s="136"/>
      <c r="K1704" s="136"/>
      <c r="L1704" s="8"/>
      <c r="M1704" s="184">
        <f t="shared" si="409"/>
        <v>12320</v>
      </c>
      <c r="N1704" s="8"/>
      <c r="O1704" s="8"/>
      <c r="P1704" s="8"/>
      <c r="T1704" s="7"/>
      <c r="U1704" s="8"/>
      <c r="V1704" s="8"/>
      <c r="W1704" s="244"/>
      <c r="X1704" s="8"/>
      <c r="Y1704" s="8"/>
      <c r="Z1704" s="8"/>
      <c r="AA1704" s="8"/>
      <c r="AB1704" s="8"/>
      <c r="AC1704" s="8"/>
      <c r="AD1704" s="8"/>
      <c r="AE1704" s="8"/>
      <c r="AF1704" s="8"/>
      <c r="AG1704" s="8"/>
      <c r="AH1704" s="8"/>
      <c r="AI1704" s="8"/>
    </row>
    <row r="1705" spans="1:35" ht="17.25">
      <c r="A1705" s="310" t="s">
        <v>1292</v>
      </c>
      <c r="B1705" s="250">
        <v>56</v>
      </c>
      <c r="C1705" s="246"/>
      <c r="D1705" s="192">
        <v>775270529892</v>
      </c>
      <c r="E1705" s="276" t="s">
        <v>546</v>
      </c>
      <c r="F1705" s="193" t="s">
        <v>1341</v>
      </c>
      <c r="G1705" s="137" t="s">
        <v>4</v>
      </c>
      <c r="H1705" s="194">
        <v>18</v>
      </c>
      <c r="I1705" s="136"/>
      <c r="J1705" s="136"/>
      <c r="K1705" s="136"/>
      <c r="L1705" s="8"/>
      <c r="M1705" s="184">
        <f>570*H1705</f>
        <v>10260</v>
      </c>
      <c r="N1705" s="8"/>
      <c r="O1705" s="8"/>
      <c r="P1705" s="8"/>
      <c r="T1705" s="7"/>
      <c r="U1705" s="8"/>
      <c r="V1705" s="8"/>
      <c r="W1705" s="244"/>
      <c r="X1705" s="8"/>
      <c r="Y1705" s="8"/>
      <c r="Z1705" s="8"/>
      <c r="AA1705" s="8"/>
      <c r="AB1705" s="8"/>
      <c r="AC1705" s="8"/>
      <c r="AD1705" s="8"/>
      <c r="AE1705" s="8"/>
      <c r="AF1705" s="8"/>
      <c r="AG1705" s="8"/>
      <c r="AH1705" s="8"/>
      <c r="AI1705" s="8"/>
    </row>
    <row r="1706" spans="1:35" ht="17.25">
      <c r="A1706" s="310" t="s">
        <v>1292</v>
      </c>
      <c r="B1706" s="250">
        <v>57</v>
      </c>
      <c r="C1706" s="246"/>
      <c r="D1706" s="192">
        <v>775270528131</v>
      </c>
      <c r="E1706" s="276" t="s">
        <v>546</v>
      </c>
      <c r="F1706" s="193" t="s">
        <v>1342</v>
      </c>
      <c r="G1706" s="137" t="s">
        <v>4</v>
      </c>
      <c r="H1706" s="194">
        <v>18</v>
      </c>
      <c r="I1706" s="136"/>
      <c r="J1706" s="136"/>
      <c r="K1706" s="136"/>
      <c r="L1706" s="8"/>
      <c r="M1706" s="184">
        <f>570*H1706</f>
        <v>10260</v>
      </c>
      <c r="N1706" s="8"/>
      <c r="O1706" s="8"/>
      <c r="P1706" s="8"/>
      <c r="T1706" s="7"/>
      <c r="U1706" s="8"/>
      <c r="V1706" s="8"/>
      <c r="W1706" s="244"/>
      <c r="X1706" s="8"/>
      <c r="Y1706" s="8"/>
      <c r="Z1706" s="8"/>
      <c r="AA1706" s="8"/>
      <c r="AB1706" s="8"/>
      <c r="AC1706" s="8"/>
      <c r="AD1706" s="8"/>
      <c r="AE1706" s="8"/>
      <c r="AF1706" s="8"/>
      <c r="AG1706" s="8"/>
      <c r="AH1706" s="8"/>
      <c r="AI1706" s="8"/>
    </row>
    <row r="1707" spans="1:35" ht="17.25">
      <c r="A1707" s="310" t="s">
        <v>1292</v>
      </c>
      <c r="B1707" s="250">
        <v>58</v>
      </c>
      <c r="C1707" s="246"/>
      <c r="D1707" s="192">
        <v>775270525420</v>
      </c>
      <c r="E1707" s="276" t="s">
        <v>546</v>
      </c>
      <c r="F1707" s="193" t="s">
        <v>1342</v>
      </c>
      <c r="G1707" s="137" t="s">
        <v>4</v>
      </c>
      <c r="H1707" s="194">
        <v>28</v>
      </c>
      <c r="I1707" s="136"/>
      <c r="J1707" s="136"/>
      <c r="K1707" s="136"/>
      <c r="L1707" s="8"/>
      <c r="M1707" s="184">
        <f t="shared" ref="M1707" si="410">560*H1707</f>
        <v>15680</v>
      </c>
      <c r="N1707" s="8"/>
      <c r="O1707" s="8"/>
      <c r="P1707" s="8"/>
      <c r="T1707" s="7"/>
      <c r="U1707" s="8"/>
      <c r="V1707" s="8"/>
      <c r="W1707" s="244"/>
      <c r="X1707" s="8"/>
      <c r="Y1707" s="8"/>
      <c r="Z1707" s="8"/>
      <c r="AA1707" s="8"/>
      <c r="AB1707" s="8"/>
      <c r="AC1707" s="8"/>
      <c r="AD1707" s="8"/>
      <c r="AE1707" s="8"/>
      <c r="AF1707" s="8"/>
      <c r="AG1707" s="8"/>
      <c r="AH1707" s="8"/>
      <c r="AI1707" s="8"/>
    </row>
    <row r="1708" spans="1:35" ht="17.25">
      <c r="A1708" s="249"/>
      <c r="B1708" s="250"/>
      <c r="C1708" s="206"/>
      <c r="D1708" s="136"/>
      <c r="E1708" s="136"/>
      <c r="F1708" s="136"/>
      <c r="G1708" s="136"/>
      <c r="H1708" s="251"/>
      <c r="I1708" s="136"/>
      <c r="J1708" s="136"/>
      <c r="K1708" s="136"/>
      <c r="L1708" s="8"/>
      <c r="M1708" s="184"/>
      <c r="N1708" s="8"/>
      <c r="O1708" s="8"/>
      <c r="P1708" s="8"/>
      <c r="T1708" s="7"/>
      <c r="U1708" s="8"/>
      <c r="V1708" s="8"/>
      <c r="W1708" s="244"/>
      <c r="X1708" s="8"/>
      <c r="Y1708" s="8"/>
      <c r="Z1708" s="8"/>
      <c r="AA1708" s="8"/>
      <c r="AB1708" s="8"/>
      <c r="AC1708" s="8"/>
      <c r="AD1708" s="8"/>
      <c r="AE1708" s="8"/>
      <c r="AF1708" s="8"/>
      <c r="AG1708" s="8"/>
      <c r="AH1708" s="8"/>
      <c r="AI1708" s="8"/>
    </row>
    <row r="1709" spans="1:35" ht="17.25">
      <c r="A1709" s="253"/>
      <c r="B1709" s="189"/>
      <c r="C1709" s="169"/>
      <c r="D1709" s="41"/>
      <c r="E1709" s="41"/>
      <c r="F1709" s="41"/>
      <c r="G1709" s="41"/>
      <c r="H1709" s="77"/>
      <c r="I1709" s="41"/>
      <c r="J1709" s="41"/>
      <c r="K1709" s="41"/>
      <c r="L1709" s="45"/>
      <c r="M1709" s="44">
        <f>SUM(M1647:M1708)</f>
        <v>667150</v>
      </c>
      <c r="N1709" s="45"/>
      <c r="O1709" s="45"/>
      <c r="P1709" s="45"/>
      <c r="Q1709" s="45"/>
      <c r="R1709" s="45"/>
      <c r="S1709" s="45"/>
      <c r="T1709" s="45">
        <v>667150</v>
      </c>
      <c r="U1709" s="45"/>
      <c r="V1709" s="45"/>
      <c r="W1709" s="227">
        <v>667150</v>
      </c>
      <c r="X1709" s="8"/>
      <c r="Y1709" s="8"/>
      <c r="Z1709" s="8"/>
      <c r="AA1709" s="8"/>
      <c r="AB1709" s="8"/>
      <c r="AC1709" s="8"/>
      <c r="AD1709" s="8"/>
      <c r="AE1709" s="8"/>
      <c r="AF1709" s="8"/>
      <c r="AG1709" s="8"/>
      <c r="AH1709" s="8"/>
      <c r="AI1709" s="8"/>
    </row>
    <row r="1710" spans="1:35" ht="17.25">
      <c r="A1710" s="249"/>
      <c r="B1710" s="250"/>
      <c r="C1710" s="206"/>
      <c r="D1710" s="136"/>
      <c r="E1710" s="136"/>
      <c r="F1710" s="136"/>
      <c r="G1710" s="136"/>
      <c r="H1710" s="251"/>
      <c r="I1710" s="136"/>
      <c r="J1710" s="136"/>
      <c r="K1710" s="136"/>
      <c r="L1710" s="8"/>
      <c r="M1710" s="184"/>
      <c r="N1710" s="8"/>
      <c r="O1710" s="8"/>
      <c r="P1710" s="8"/>
      <c r="T1710" s="7"/>
      <c r="U1710" s="8"/>
      <c r="V1710" s="8"/>
      <c r="W1710" s="244"/>
      <c r="X1710" s="8"/>
      <c r="Y1710" s="8"/>
      <c r="Z1710" s="8"/>
      <c r="AA1710" s="8"/>
      <c r="AB1710" s="8"/>
      <c r="AC1710" s="8"/>
      <c r="AD1710" s="8"/>
      <c r="AE1710" s="8"/>
      <c r="AF1710" s="8"/>
      <c r="AG1710" s="8"/>
      <c r="AH1710" s="8"/>
      <c r="AI1710" s="8"/>
    </row>
    <row r="1711" spans="1:35" ht="17.25">
      <c r="A1711" s="310" t="s">
        <v>1343</v>
      </c>
      <c r="B1711" s="250">
        <v>1</v>
      </c>
      <c r="C1711" s="246"/>
      <c r="D1711" s="192">
        <v>775259575810</v>
      </c>
      <c r="E1711" s="276" t="s">
        <v>546</v>
      </c>
      <c r="F1711" s="193" t="s">
        <v>1344</v>
      </c>
      <c r="G1711" s="137" t="s">
        <v>4</v>
      </c>
      <c r="H1711" s="194">
        <v>9</v>
      </c>
      <c r="I1711" s="136"/>
      <c r="J1711" s="136"/>
      <c r="K1711" s="136"/>
      <c r="L1711" s="8"/>
      <c r="M1711" s="184">
        <f t="shared" ref="M1711:M1712" si="411">610*H1711</f>
        <v>5490</v>
      </c>
      <c r="N1711" s="8"/>
      <c r="O1711" s="8"/>
      <c r="P1711" s="8"/>
      <c r="T1711" s="7"/>
      <c r="U1711" s="8"/>
      <c r="V1711" s="8"/>
      <c r="W1711" s="244"/>
      <c r="X1711" s="8"/>
      <c r="Y1711" s="8"/>
      <c r="Z1711" s="8"/>
      <c r="AA1711" s="8"/>
      <c r="AB1711" s="8"/>
      <c r="AC1711" s="8"/>
      <c r="AD1711" s="8"/>
      <c r="AE1711" s="8"/>
      <c r="AF1711" s="8"/>
      <c r="AG1711" s="8"/>
      <c r="AH1711" s="8"/>
      <c r="AI1711" s="8"/>
    </row>
    <row r="1712" spans="1:35" ht="17.25">
      <c r="A1712" s="310" t="s">
        <v>1343</v>
      </c>
      <c r="B1712" s="250">
        <v>2</v>
      </c>
      <c r="C1712" s="246"/>
      <c r="D1712" s="192">
        <v>775270222250</v>
      </c>
      <c r="E1712" s="276" t="s">
        <v>546</v>
      </c>
      <c r="F1712" s="193" t="s">
        <v>1345</v>
      </c>
      <c r="G1712" s="137" t="s">
        <v>8</v>
      </c>
      <c r="H1712" s="194">
        <v>7</v>
      </c>
      <c r="I1712" s="136"/>
      <c r="J1712" s="136"/>
      <c r="K1712" s="136"/>
      <c r="L1712" s="8"/>
      <c r="M1712" s="184">
        <f t="shared" si="411"/>
        <v>4270</v>
      </c>
      <c r="N1712" s="8"/>
      <c r="O1712" s="8"/>
      <c r="P1712" s="8"/>
      <c r="T1712" s="7"/>
      <c r="U1712" s="8"/>
      <c r="V1712" s="8"/>
      <c r="W1712" s="244"/>
      <c r="X1712" s="8"/>
      <c r="Y1712" s="8"/>
      <c r="Z1712" s="8"/>
      <c r="AA1712" s="8"/>
      <c r="AB1712" s="8"/>
      <c r="AC1712" s="8"/>
      <c r="AD1712" s="8"/>
      <c r="AE1712" s="8"/>
      <c r="AF1712" s="8"/>
      <c r="AG1712" s="8"/>
      <c r="AH1712" s="8"/>
      <c r="AI1712" s="8"/>
    </row>
    <row r="1713" spans="1:35" ht="17.25">
      <c r="A1713" s="310" t="s">
        <v>1343</v>
      </c>
      <c r="B1713" s="250">
        <v>3</v>
      </c>
      <c r="C1713" s="246"/>
      <c r="D1713" s="192">
        <v>775259213695</v>
      </c>
      <c r="E1713" s="276" t="s">
        <v>546</v>
      </c>
      <c r="F1713" s="193" t="s">
        <v>1346</v>
      </c>
      <c r="G1713" s="137" t="s">
        <v>8</v>
      </c>
      <c r="H1713" s="194">
        <v>14</v>
      </c>
      <c r="I1713" s="136"/>
      <c r="J1713" s="136"/>
      <c r="K1713" s="136"/>
      <c r="L1713" s="8"/>
      <c r="M1713" s="184">
        <f>570*H1713</f>
        <v>7980</v>
      </c>
      <c r="N1713" s="8"/>
      <c r="O1713" s="8"/>
      <c r="P1713" s="8"/>
      <c r="T1713" s="7"/>
      <c r="U1713" s="8"/>
      <c r="V1713" s="8"/>
      <c r="W1713" s="244"/>
      <c r="X1713" s="8"/>
      <c r="Y1713" s="8"/>
      <c r="Z1713" s="8"/>
      <c r="AA1713" s="8"/>
      <c r="AB1713" s="8"/>
      <c r="AC1713" s="8"/>
      <c r="AD1713" s="8"/>
      <c r="AE1713" s="8"/>
      <c r="AF1713" s="8"/>
      <c r="AG1713" s="8"/>
      <c r="AH1713" s="8"/>
      <c r="AI1713" s="8"/>
    </row>
    <row r="1714" spans="1:35" ht="17.25">
      <c r="A1714" s="310" t="s">
        <v>1343</v>
      </c>
      <c r="B1714" s="250">
        <v>4</v>
      </c>
      <c r="C1714" s="246"/>
      <c r="D1714" s="192">
        <v>775259651263</v>
      </c>
      <c r="E1714" s="276" t="s">
        <v>546</v>
      </c>
      <c r="F1714" s="193" t="s">
        <v>1347</v>
      </c>
      <c r="G1714" s="137" t="s">
        <v>4</v>
      </c>
      <c r="H1714" s="194">
        <v>24</v>
      </c>
      <c r="I1714" s="136"/>
      <c r="J1714" s="136"/>
      <c r="K1714" s="136"/>
      <c r="L1714" s="8"/>
      <c r="M1714" s="184">
        <f t="shared" ref="M1714" si="412">560*H1714</f>
        <v>13440</v>
      </c>
      <c r="N1714" s="8"/>
      <c r="O1714" s="8"/>
      <c r="P1714" s="8"/>
      <c r="T1714" s="7"/>
      <c r="U1714" s="8"/>
      <c r="V1714" s="8"/>
      <c r="W1714" s="244"/>
      <c r="X1714" s="8"/>
      <c r="Y1714" s="8"/>
      <c r="Z1714" s="8"/>
      <c r="AA1714" s="8"/>
      <c r="AB1714" s="8"/>
      <c r="AC1714" s="8"/>
      <c r="AD1714" s="8"/>
      <c r="AE1714" s="8"/>
      <c r="AF1714" s="8"/>
      <c r="AG1714" s="8"/>
      <c r="AH1714" s="8"/>
      <c r="AI1714" s="8"/>
    </row>
    <row r="1715" spans="1:35" ht="17.25">
      <c r="A1715" s="310" t="s">
        <v>1343</v>
      </c>
      <c r="B1715" s="250">
        <v>5</v>
      </c>
      <c r="C1715" s="246"/>
      <c r="D1715" s="192">
        <v>775259686268</v>
      </c>
      <c r="E1715" s="276" t="s">
        <v>546</v>
      </c>
      <c r="F1715" s="193" t="s">
        <v>1348</v>
      </c>
      <c r="G1715" s="137" t="s">
        <v>4</v>
      </c>
      <c r="H1715" s="194">
        <v>12</v>
      </c>
      <c r="I1715" s="136"/>
      <c r="J1715" s="136"/>
      <c r="K1715" s="136"/>
      <c r="L1715" s="8"/>
      <c r="M1715" s="184">
        <f t="shared" ref="M1715:M1716" si="413">570*H1715</f>
        <v>6840</v>
      </c>
      <c r="N1715" s="8"/>
      <c r="O1715" s="8"/>
      <c r="P1715" s="8"/>
      <c r="T1715" s="7"/>
      <c r="U1715" s="8"/>
      <c r="V1715" s="8"/>
      <c r="W1715" s="244"/>
      <c r="X1715" s="8"/>
      <c r="Y1715" s="8"/>
      <c r="Z1715" s="8"/>
      <c r="AA1715" s="8"/>
      <c r="AB1715" s="8"/>
      <c r="AC1715" s="8"/>
      <c r="AD1715" s="8"/>
      <c r="AE1715" s="8"/>
      <c r="AF1715" s="8"/>
      <c r="AG1715" s="8"/>
      <c r="AH1715" s="8"/>
      <c r="AI1715" s="8"/>
    </row>
    <row r="1716" spans="1:35" ht="17.25">
      <c r="A1716" s="310" t="s">
        <v>1343</v>
      </c>
      <c r="B1716" s="250">
        <v>6</v>
      </c>
      <c r="C1716" s="246"/>
      <c r="D1716" s="192">
        <v>775259622430</v>
      </c>
      <c r="E1716" s="276" t="s">
        <v>546</v>
      </c>
      <c r="F1716" s="193" t="s">
        <v>1349</v>
      </c>
      <c r="G1716" s="137" t="s">
        <v>8</v>
      </c>
      <c r="H1716" s="194">
        <v>14</v>
      </c>
      <c r="I1716" s="136"/>
      <c r="J1716" s="136"/>
      <c r="K1716" s="136"/>
      <c r="L1716" s="8"/>
      <c r="M1716" s="184">
        <f t="shared" si="413"/>
        <v>7980</v>
      </c>
      <c r="N1716" s="8"/>
      <c r="O1716" s="8"/>
      <c r="P1716" s="8"/>
      <c r="T1716" s="7"/>
      <c r="U1716" s="8"/>
      <c r="V1716" s="8"/>
      <c r="W1716" s="244"/>
      <c r="X1716" s="8"/>
      <c r="Y1716" s="8"/>
      <c r="Z1716" s="8"/>
      <c r="AA1716" s="8"/>
      <c r="AB1716" s="8"/>
      <c r="AC1716" s="8"/>
      <c r="AD1716" s="8"/>
      <c r="AE1716" s="8"/>
      <c r="AF1716" s="8"/>
      <c r="AG1716" s="8"/>
      <c r="AH1716" s="8"/>
      <c r="AI1716" s="8"/>
    </row>
    <row r="1717" spans="1:35" ht="17.25">
      <c r="A1717" s="310" t="s">
        <v>1343</v>
      </c>
      <c r="B1717" s="250">
        <v>7</v>
      </c>
      <c r="C1717" s="246"/>
      <c r="D1717" s="192">
        <v>775270210793</v>
      </c>
      <c r="E1717" s="276" t="s">
        <v>546</v>
      </c>
      <c r="F1717" s="193" t="s">
        <v>1350</v>
      </c>
      <c r="G1717" s="137" t="s">
        <v>4</v>
      </c>
      <c r="H1717" s="194">
        <v>32</v>
      </c>
      <c r="I1717" s="136"/>
      <c r="J1717" s="136"/>
      <c r="K1717" s="136"/>
      <c r="L1717" s="8"/>
      <c r="M1717" s="184">
        <f t="shared" ref="M1717:M1718" si="414">560*H1717</f>
        <v>17920</v>
      </c>
      <c r="N1717" s="8"/>
      <c r="O1717" s="8"/>
      <c r="P1717" s="8"/>
      <c r="T1717" s="7"/>
      <c r="U1717" s="8"/>
      <c r="V1717" s="8"/>
      <c r="W1717" s="244"/>
      <c r="X1717" s="8"/>
      <c r="Y1717" s="8"/>
      <c r="Z1717" s="8"/>
      <c r="AA1717" s="8"/>
      <c r="AB1717" s="8"/>
      <c r="AC1717" s="8"/>
      <c r="AD1717" s="8"/>
      <c r="AE1717" s="8"/>
      <c r="AF1717" s="8"/>
      <c r="AG1717" s="8"/>
      <c r="AH1717" s="8"/>
      <c r="AI1717" s="8"/>
    </row>
    <row r="1718" spans="1:35" ht="17.25">
      <c r="A1718" s="310" t="s">
        <v>1343</v>
      </c>
      <c r="B1718" s="250">
        <v>8</v>
      </c>
      <c r="C1718" s="246"/>
      <c r="D1718" s="192">
        <v>775270248570</v>
      </c>
      <c r="E1718" s="276" t="s">
        <v>546</v>
      </c>
      <c r="F1718" s="193" t="s">
        <v>1351</v>
      </c>
      <c r="G1718" s="137" t="s">
        <v>4</v>
      </c>
      <c r="H1718" s="194">
        <v>24</v>
      </c>
      <c r="I1718" s="136"/>
      <c r="J1718" s="136"/>
      <c r="K1718" s="136"/>
      <c r="L1718" s="8"/>
      <c r="M1718" s="184">
        <f t="shared" si="414"/>
        <v>13440</v>
      </c>
      <c r="N1718" s="8"/>
      <c r="O1718" s="8"/>
      <c r="P1718" s="8"/>
      <c r="T1718" s="7"/>
      <c r="U1718" s="8"/>
      <c r="V1718" s="8"/>
      <c r="W1718" s="244"/>
      <c r="X1718" s="8"/>
      <c r="Y1718" s="8"/>
      <c r="Z1718" s="8"/>
      <c r="AA1718" s="8"/>
      <c r="AB1718" s="8"/>
      <c r="AC1718" s="8"/>
      <c r="AD1718" s="8"/>
      <c r="AE1718" s="8"/>
      <c r="AF1718" s="8"/>
      <c r="AG1718" s="8"/>
      <c r="AH1718" s="8"/>
      <c r="AI1718" s="8"/>
    </row>
    <row r="1719" spans="1:35" ht="17.25">
      <c r="A1719" s="310" t="s">
        <v>1343</v>
      </c>
      <c r="B1719" s="250">
        <v>9</v>
      </c>
      <c r="C1719" s="246"/>
      <c r="D1719" s="192">
        <v>775259576871</v>
      </c>
      <c r="E1719" s="276" t="s">
        <v>546</v>
      </c>
      <c r="F1719" s="193" t="s">
        <v>1352</v>
      </c>
      <c r="G1719" s="137" t="s">
        <v>8</v>
      </c>
      <c r="H1719" s="194">
        <v>19</v>
      </c>
      <c r="I1719" s="136"/>
      <c r="J1719" s="136"/>
      <c r="K1719" s="136"/>
      <c r="L1719" s="8"/>
      <c r="M1719" s="184">
        <f t="shared" ref="M1719:M1725" si="415">570*H1719</f>
        <v>10830</v>
      </c>
      <c r="N1719" s="8"/>
      <c r="O1719" s="8"/>
      <c r="P1719" s="8"/>
      <c r="T1719" s="7"/>
      <c r="U1719" s="8"/>
      <c r="V1719" s="8"/>
      <c r="W1719" s="244"/>
      <c r="X1719" s="8"/>
      <c r="Y1719" s="8"/>
      <c r="Z1719" s="8"/>
      <c r="AA1719" s="8"/>
      <c r="AB1719" s="8"/>
      <c r="AC1719" s="8"/>
      <c r="AD1719" s="8"/>
      <c r="AE1719" s="8"/>
      <c r="AF1719" s="8"/>
      <c r="AG1719" s="8"/>
      <c r="AH1719" s="8"/>
      <c r="AI1719" s="8"/>
    </row>
    <row r="1720" spans="1:35" ht="17.25">
      <c r="A1720" s="310" t="s">
        <v>1343</v>
      </c>
      <c r="B1720" s="250">
        <v>10</v>
      </c>
      <c r="C1720" s="246"/>
      <c r="D1720" s="192">
        <v>775259638575</v>
      </c>
      <c r="E1720" s="276" t="s">
        <v>546</v>
      </c>
      <c r="F1720" s="193" t="s">
        <v>1353</v>
      </c>
      <c r="G1720" s="137" t="s">
        <v>8</v>
      </c>
      <c r="H1720" s="194">
        <v>14</v>
      </c>
      <c r="I1720" s="136"/>
      <c r="J1720" s="136"/>
      <c r="K1720" s="136"/>
      <c r="L1720" s="8"/>
      <c r="M1720" s="184">
        <f t="shared" si="415"/>
        <v>7980</v>
      </c>
      <c r="N1720" s="8"/>
      <c r="O1720" s="8"/>
      <c r="P1720" s="8"/>
      <c r="T1720" s="7"/>
      <c r="U1720" s="8"/>
      <c r="V1720" s="8"/>
      <c r="W1720" s="244"/>
      <c r="X1720" s="8"/>
      <c r="Y1720" s="8"/>
      <c r="Z1720" s="8"/>
      <c r="AA1720" s="8"/>
      <c r="AB1720" s="8"/>
      <c r="AC1720" s="8"/>
      <c r="AD1720" s="8"/>
      <c r="AE1720" s="8"/>
      <c r="AF1720" s="8"/>
      <c r="AG1720" s="8"/>
      <c r="AH1720" s="8"/>
      <c r="AI1720" s="8"/>
    </row>
    <row r="1721" spans="1:35" ht="17.25">
      <c r="A1721" s="310" t="s">
        <v>1343</v>
      </c>
      <c r="B1721" s="250">
        <v>11</v>
      </c>
      <c r="C1721" s="246"/>
      <c r="D1721" s="192">
        <v>775259606742</v>
      </c>
      <c r="E1721" s="276" t="s">
        <v>546</v>
      </c>
      <c r="F1721" s="193" t="s">
        <v>1352</v>
      </c>
      <c r="G1721" s="137" t="s">
        <v>8</v>
      </c>
      <c r="H1721" s="194">
        <v>13</v>
      </c>
      <c r="I1721" s="136"/>
      <c r="J1721" s="136"/>
      <c r="K1721" s="136"/>
      <c r="L1721" s="8"/>
      <c r="M1721" s="184">
        <f t="shared" si="415"/>
        <v>7410</v>
      </c>
      <c r="N1721" s="8"/>
      <c r="O1721" s="8"/>
      <c r="P1721" s="8"/>
      <c r="T1721" s="7"/>
      <c r="U1721" s="8"/>
      <c r="V1721" s="8"/>
      <c r="W1721" s="244"/>
      <c r="X1721" s="8"/>
      <c r="Y1721" s="8"/>
      <c r="Z1721" s="8"/>
      <c r="AA1721" s="8"/>
      <c r="AB1721" s="8"/>
      <c r="AC1721" s="8"/>
      <c r="AD1721" s="8"/>
      <c r="AE1721" s="8"/>
      <c r="AF1721" s="8"/>
      <c r="AG1721" s="8"/>
      <c r="AH1721" s="8"/>
      <c r="AI1721" s="8"/>
    </row>
    <row r="1722" spans="1:35" ht="17.25">
      <c r="A1722" s="310" t="s">
        <v>1343</v>
      </c>
      <c r="B1722" s="250">
        <v>12</v>
      </c>
      <c r="C1722" s="311"/>
      <c r="D1722" s="192">
        <v>775270267461</v>
      </c>
      <c r="E1722" s="276" t="s">
        <v>546</v>
      </c>
      <c r="F1722" s="193" t="s">
        <v>1047</v>
      </c>
      <c r="G1722" s="137" t="s">
        <v>8</v>
      </c>
      <c r="H1722" s="194">
        <v>19</v>
      </c>
      <c r="I1722" s="136"/>
      <c r="J1722" s="136"/>
      <c r="K1722" s="136"/>
      <c r="L1722" s="8"/>
      <c r="M1722" s="184">
        <f t="shared" si="415"/>
        <v>10830</v>
      </c>
      <c r="N1722" s="8"/>
      <c r="O1722" s="8"/>
      <c r="P1722" s="8"/>
      <c r="T1722" s="7"/>
      <c r="U1722" s="8"/>
      <c r="V1722" s="8"/>
      <c r="W1722" s="244"/>
      <c r="X1722" s="8"/>
      <c r="Y1722" s="8"/>
      <c r="Z1722" s="8"/>
      <c r="AA1722" s="8"/>
      <c r="AB1722" s="8"/>
      <c r="AC1722" s="8"/>
      <c r="AD1722" s="8"/>
      <c r="AE1722" s="8"/>
      <c r="AF1722" s="8"/>
      <c r="AG1722" s="8"/>
      <c r="AH1722" s="8"/>
      <c r="AI1722" s="8"/>
    </row>
    <row r="1723" spans="1:35" ht="17.25">
      <c r="A1723" s="310" t="s">
        <v>1343</v>
      </c>
      <c r="B1723" s="250">
        <v>13</v>
      </c>
      <c r="C1723" s="246"/>
      <c r="D1723" s="192">
        <v>775259232142</v>
      </c>
      <c r="E1723" s="276" t="s">
        <v>546</v>
      </c>
      <c r="F1723" s="193" t="s">
        <v>1354</v>
      </c>
      <c r="G1723" s="137" t="s">
        <v>4</v>
      </c>
      <c r="H1723" s="194">
        <v>15</v>
      </c>
      <c r="I1723" s="136"/>
      <c r="J1723" s="136"/>
      <c r="K1723" s="136"/>
      <c r="L1723" s="8"/>
      <c r="M1723" s="184">
        <f t="shared" si="415"/>
        <v>8550</v>
      </c>
      <c r="N1723" s="8"/>
      <c r="O1723" s="8"/>
      <c r="P1723" s="8"/>
      <c r="T1723" s="7"/>
      <c r="U1723" s="8"/>
      <c r="V1723" s="8"/>
      <c r="W1723" s="244"/>
      <c r="X1723" s="8"/>
      <c r="Y1723" s="8"/>
      <c r="Z1723" s="8"/>
      <c r="AA1723" s="8"/>
      <c r="AB1723" s="8"/>
      <c r="AC1723" s="8"/>
      <c r="AD1723" s="8"/>
      <c r="AE1723" s="8"/>
      <c r="AF1723" s="8"/>
      <c r="AG1723" s="8"/>
      <c r="AH1723" s="8"/>
      <c r="AI1723" s="8"/>
    </row>
    <row r="1724" spans="1:35" ht="17.25">
      <c r="A1724" s="310" t="s">
        <v>1343</v>
      </c>
      <c r="B1724" s="250">
        <v>14</v>
      </c>
      <c r="C1724" s="246"/>
      <c r="D1724" s="192">
        <v>775259248174</v>
      </c>
      <c r="E1724" s="276" t="s">
        <v>546</v>
      </c>
      <c r="F1724" s="193" t="s">
        <v>1355</v>
      </c>
      <c r="G1724" s="137" t="s">
        <v>4</v>
      </c>
      <c r="H1724" s="194">
        <v>12</v>
      </c>
      <c r="I1724" s="136"/>
      <c r="J1724" s="136"/>
      <c r="K1724" s="136"/>
      <c r="L1724" s="8"/>
      <c r="M1724" s="184">
        <f t="shared" si="415"/>
        <v>6840</v>
      </c>
      <c r="N1724" s="8"/>
      <c r="O1724" s="8"/>
      <c r="P1724" s="8"/>
      <c r="T1724" s="7"/>
      <c r="U1724" s="8"/>
      <c r="V1724" s="8"/>
      <c r="W1724" s="244"/>
      <c r="X1724" s="8"/>
      <c r="Y1724" s="8"/>
      <c r="Z1724" s="8"/>
      <c r="AA1724" s="8"/>
      <c r="AB1724" s="8"/>
      <c r="AC1724" s="8"/>
      <c r="AD1724" s="8"/>
      <c r="AE1724" s="8"/>
      <c r="AF1724" s="8"/>
      <c r="AG1724" s="8"/>
      <c r="AH1724" s="8"/>
      <c r="AI1724" s="8"/>
    </row>
    <row r="1725" spans="1:35" ht="17.25">
      <c r="A1725" s="310" t="s">
        <v>1343</v>
      </c>
      <c r="B1725" s="250">
        <v>15</v>
      </c>
      <c r="C1725" s="246"/>
      <c r="D1725" s="192">
        <v>775259558015</v>
      </c>
      <c r="E1725" s="276" t="s">
        <v>546</v>
      </c>
      <c r="F1725" s="193" t="s">
        <v>1356</v>
      </c>
      <c r="G1725" s="137" t="s">
        <v>4</v>
      </c>
      <c r="H1725" s="194">
        <v>15</v>
      </c>
      <c r="I1725" s="136"/>
      <c r="J1725" s="136"/>
      <c r="K1725" s="136"/>
      <c r="L1725" s="8"/>
      <c r="M1725" s="184">
        <f t="shared" si="415"/>
        <v>8550</v>
      </c>
      <c r="N1725" s="8"/>
      <c r="O1725" s="8"/>
      <c r="P1725" s="8"/>
      <c r="T1725" s="7"/>
      <c r="U1725" s="8"/>
      <c r="V1725" s="8"/>
      <c r="W1725" s="244"/>
      <c r="X1725" s="8"/>
      <c r="Y1725" s="8"/>
      <c r="Z1725" s="8"/>
      <c r="AA1725" s="8"/>
      <c r="AB1725" s="8"/>
      <c r="AC1725" s="8"/>
      <c r="AD1725" s="8"/>
      <c r="AE1725" s="8"/>
      <c r="AF1725" s="8"/>
      <c r="AG1725" s="8"/>
      <c r="AH1725" s="8"/>
      <c r="AI1725" s="8"/>
    </row>
    <row r="1726" spans="1:35" ht="17.25">
      <c r="A1726" s="310" t="s">
        <v>1343</v>
      </c>
      <c r="B1726" s="250">
        <v>16</v>
      </c>
      <c r="C1726" s="246"/>
      <c r="D1726" s="192">
        <v>775259460045</v>
      </c>
      <c r="E1726" s="276" t="s">
        <v>546</v>
      </c>
      <c r="F1726" s="193" t="s">
        <v>1357</v>
      </c>
      <c r="G1726" s="137" t="s">
        <v>4</v>
      </c>
      <c r="H1726" s="194">
        <v>26</v>
      </c>
      <c r="I1726" s="136"/>
      <c r="J1726" s="136"/>
      <c r="K1726" s="136"/>
      <c r="L1726" s="8"/>
      <c r="M1726" s="184">
        <f t="shared" ref="M1726:M1727" si="416">560*H1726</f>
        <v>14560</v>
      </c>
      <c r="N1726" s="8"/>
      <c r="O1726" s="8"/>
      <c r="P1726" s="8"/>
      <c r="T1726" s="7"/>
      <c r="U1726" s="8"/>
      <c r="V1726" s="8"/>
      <c r="W1726" s="244"/>
      <c r="X1726" s="8"/>
      <c r="Y1726" s="8"/>
      <c r="Z1726" s="8"/>
      <c r="AA1726" s="8"/>
      <c r="AB1726" s="8"/>
      <c r="AC1726" s="8"/>
      <c r="AD1726" s="8"/>
      <c r="AE1726" s="8"/>
      <c r="AF1726" s="8"/>
      <c r="AG1726" s="8"/>
      <c r="AH1726" s="8"/>
      <c r="AI1726" s="8"/>
    </row>
    <row r="1727" spans="1:35" ht="17.25">
      <c r="A1727" s="310" t="s">
        <v>1343</v>
      </c>
      <c r="B1727" s="250">
        <v>17</v>
      </c>
      <c r="C1727" s="246"/>
      <c r="D1727" s="192">
        <v>775259555553</v>
      </c>
      <c r="E1727" s="276" t="s">
        <v>546</v>
      </c>
      <c r="F1727" s="193" t="s">
        <v>1358</v>
      </c>
      <c r="G1727" s="137" t="s">
        <v>4</v>
      </c>
      <c r="H1727" s="194">
        <v>25</v>
      </c>
      <c r="I1727" s="136"/>
      <c r="J1727" s="136"/>
      <c r="K1727" s="136"/>
      <c r="L1727" s="8"/>
      <c r="M1727" s="184">
        <f t="shared" si="416"/>
        <v>14000</v>
      </c>
      <c r="N1727" s="8"/>
      <c r="O1727" s="8"/>
      <c r="P1727" s="8"/>
      <c r="T1727" s="7"/>
      <c r="U1727" s="8"/>
      <c r="V1727" s="8"/>
      <c r="W1727" s="244"/>
      <c r="X1727" s="8"/>
      <c r="Y1727" s="8"/>
      <c r="Z1727" s="8"/>
      <c r="AA1727" s="8"/>
      <c r="AB1727" s="8"/>
      <c r="AC1727" s="8"/>
      <c r="AD1727" s="8"/>
      <c r="AE1727" s="8"/>
      <c r="AF1727" s="8"/>
      <c r="AG1727" s="8"/>
      <c r="AH1727" s="8"/>
      <c r="AI1727" s="8"/>
    </row>
    <row r="1728" spans="1:35" ht="17.25">
      <c r="A1728" s="310" t="s">
        <v>1343</v>
      </c>
      <c r="B1728" s="250">
        <v>18</v>
      </c>
      <c r="C1728" s="246"/>
      <c r="D1728" s="192">
        <v>775259498510</v>
      </c>
      <c r="E1728" s="276" t="s">
        <v>546</v>
      </c>
      <c r="F1728" s="193" t="s">
        <v>1359</v>
      </c>
      <c r="G1728" s="137" t="s">
        <v>4</v>
      </c>
      <c r="H1728" s="194">
        <v>18</v>
      </c>
      <c r="I1728" s="136"/>
      <c r="J1728" s="136"/>
      <c r="K1728" s="136"/>
      <c r="L1728" s="8"/>
      <c r="M1728" s="184">
        <f t="shared" ref="M1728" si="417">570*H1728</f>
        <v>10260</v>
      </c>
      <c r="N1728" s="8"/>
      <c r="O1728" s="8"/>
      <c r="P1728" s="8"/>
      <c r="T1728" s="7"/>
      <c r="U1728" s="8"/>
      <c r="V1728" s="8"/>
      <c r="W1728" s="244"/>
      <c r="X1728" s="8"/>
      <c r="Y1728" s="8"/>
      <c r="Z1728" s="8"/>
      <c r="AA1728" s="8"/>
      <c r="AB1728" s="8"/>
      <c r="AC1728" s="8"/>
      <c r="AD1728" s="8"/>
      <c r="AE1728" s="8"/>
      <c r="AF1728" s="8"/>
      <c r="AG1728" s="8"/>
      <c r="AH1728" s="8"/>
      <c r="AI1728" s="8"/>
    </row>
    <row r="1729" spans="1:35" ht="17.25">
      <c r="A1729" s="310" t="s">
        <v>1343</v>
      </c>
      <c r="B1729" s="250">
        <v>19</v>
      </c>
      <c r="C1729" s="246"/>
      <c r="D1729" s="192">
        <v>775259480301</v>
      </c>
      <c r="E1729" s="276" t="s">
        <v>546</v>
      </c>
      <c r="F1729" s="193" t="s">
        <v>1360</v>
      </c>
      <c r="G1729" s="137" t="s">
        <v>4</v>
      </c>
      <c r="H1729" s="194">
        <v>7</v>
      </c>
      <c r="I1729" s="136"/>
      <c r="J1729" s="136"/>
      <c r="K1729" s="136"/>
      <c r="L1729" s="8"/>
      <c r="M1729" s="184">
        <f t="shared" ref="M1729" si="418">610*H1729</f>
        <v>4270</v>
      </c>
      <c r="N1729" s="8"/>
      <c r="O1729" s="8"/>
      <c r="P1729" s="8"/>
      <c r="T1729" s="7"/>
      <c r="U1729" s="8"/>
      <c r="V1729" s="8"/>
      <c r="W1729" s="244"/>
      <c r="X1729" s="8"/>
      <c r="Y1729" s="8"/>
      <c r="Z1729" s="8"/>
      <c r="AA1729" s="8"/>
      <c r="AB1729" s="8"/>
      <c r="AC1729" s="8"/>
      <c r="AD1729" s="8"/>
      <c r="AE1729" s="8"/>
      <c r="AF1729" s="8"/>
      <c r="AG1729" s="8"/>
      <c r="AH1729" s="8"/>
      <c r="AI1729" s="8"/>
    </row>
    <row r="1730" spans="1:35" ht="17.25">
      <c r="A1730" s="310" t="s">
        <v>1343</v>
      </c>
      <c r="B1730" s="250">
        <v>20</v>
      </c>
      <c r="C1730" s="246"/>
      <c r="D1730" s="192">
        <v>775261373086</v>
      </c>
      <c r="E1730" s="276" t="s">
        <v>546</v>
      </c>
      <c r="F1730" s="193" t="s">
        <v>1361</v>
      </c>
      <c r="G1730" s="137" t="s">
        <v>4</v>
      </c>
      <c r="H1730" s="194">
        <v>21</v>
      </c>
      <c r="I1730" s="136"/>
      <c r="J1730" s="136"/>
      <c r="K1730" s="136"/>
      <c r="L1730" s="8"/>
      <c r="M1730" s="184">
        <f t="shared" ref="M1730:M1731" si="419">560*H1730</f>
        <v>11760</v>
      </c>
      <c r="N1730" s="8"/>
      <c r="O1730" s="8"/>
      <c r="P1730" s="8"/>
      <c r="T1730" s="7"/>
      <c r="U1730" s="8"/>
      <c r="V1730" s="8"/>
      <c r="W1730" s="244"/>
      <c r="X1730" s="8"/>
      <c r="Y1730" s="8"/>
      <c r="Z1730" s="8"/>
      <c r="AA1730" s="8"/>
      <c r="AB1730" s="8"/>
      <c r="AC1730" s="8"/>
      <c r="AD1730" s="8"/>
      <c r="AE1730" s="8"/>
      <c r="AF1730" s="8"/>
      <c r="AG1730" s="8"/>
      <c r="AH1730" s="8"/>
      <c r="AI1730" s="8"/>
    </row>
    <row r="1731" spans="1:35" ht="17.25">
      <c r="A1731" s="310" t="s">
        <v>1343</v>
      </c>
      <c r="B1731" s="250">
        <v>21</v>
      </c>
      <c r="C1731" s="311" t="s">
        <v>178</v>
      </c>
      <c r="D1731" s="192">
        <v>775270271420</v>
      </c>
      <c r="E1731" s="276" t="s">
        <v>546</v>
      </c>
      <c r="F1731" s="193" t="s">
        <v>1362</v>
      </c>
      <c r="G1731" s="137" t="s">
        <v>4</v>
      </c>
      <c r="H1731" s="194">
        <v>24</v>
      </c>
      <c r="I1731" s="136"/>
      <c r="J1731" s="136"/>
      <c r="K1731" s="136"/>
      <c r="L1731" s="8"/>
      <c r="M1731" s="184">
        <f t="shared" si="419"/>
        <v>13440</v>
      </c>
      <c r="N1731" s="8"/>
      <c r="O1731" s="8"/>
      <c r="P1731" s="8"/>
      <c r="T1731" s="7"/>
      <c r="U1731" s="8"/>
      <c r="V1731" s="8"/>
      <c r="W1731" s="244"/>
      <c r="X1731" s="8"/>
      <c r="Y1731" s="8"/>
      <c r="Z1731" s="8"/>
      <c r="AA1731" s="8"/>
      <c r="AB1731" s="8"/>
      <c r="AC1731" s="8"/>
      <c r="AD1731" s="8"/>
      <c r="AE1731" s="8"/>
      <c r="AF1731" s="8"/>
      <c r="AG1731" s="8"/>
      <c r="AH1731" s="8"/>
      <c r="AI1731" s="8"/>
    </row>
    <row r="1732" spans="1:35" ht="17.25">
      <c r="A1732" s="310"/>
      <c r="B1732" s="250"/>
      <c r="C1732" s="311"/>
      <c r="D1732" s="192"/>
      <c r="E1732" s="276"/>
      <c r="F1732" s="193"/>
      <c r="G1732" s="137"/>
      <c r="H1732" s="194"/>
      <c r="I1732" s="136"/>
      <c r="J1732" s="136"/>
      <c r="K1732" s="136"/>
      <c r="L1732" s="8"/>
      <c r="M1732" s="184">
        <v>500</v>
      </c>
      <c r="N1732" s="8"/>
      <c r="O1732" s="8"/>
      <c r="P1732" s="8"/>
      <c r="T1732" s="7"/>
      <c r="U1732" s="8"/>
      <c r="V1732" s="8"/>
      <c r="W1732" s="244"/>
      <c r="X1732" s="8"/>
      <c r="Y1732" s="8"/>
      <c r="Z1732" s="8"/>
      <c r="AA1732" s="8"/>
      <c r="AB1732" s="8"/>
      <c r="AC1732" s="8"/>
      <c r="AD1732" s="8"/>
      <c r="AE1732" s="8"/>
      <c r="AF1732" s="8"/>
      <c r="AG1732" s="8"/>
      <c r="AH1732" s="8"/>
      <c r="AI1732" s="8"/>
    </row>
    <row r="1733" spans="1:35" ht="17.25">
      <c r="A1733" s="310" t="s">
        <v>1343</v>
      </c>
      <c r="B1733" s="250">
        <v>22</v>
      </c>
      <c r="C1733" s="246"/>
      <c r="D1733" s="192">
        <v>775259142482</v>
      </c>
      <c r="E1733" s="276" t="s">
        <v>546</v>
      </c>
      <c r="F1733" s="193" t="s">
        <v>1363</v>
      </c>
      <c r="G1733" s="137" t="s">
        <v>4</v>
      </c>
      <c r="H1733" s="194">
        <v>17</v>
      </c>
      <c r="I1733" s="136"/>
      <c r="J1733" s="136"/>
      <c r="K1733" s="136"/>
      <c r="L1733" s="8"/>
      <c r="M1733" s="184">
        <f t="shared" ref="M1733:M1736" si="420">570*H1733</f>
        <v>9690</v>
      </c>
      <c r="N1733" s="8"/>
      <c r="O1733" s="8"/>
      <c r="P1733" s="8"/>
      <c r="T1733" s="7"/>
      <c r="U1733" s="8"/>
      <c r="V1733" s="8"/>
      <c r="W1733" s="244"/>
      <c r="X1733" s="8"/>
      <c r="Y1733" s="8"/>
      <c r="Z1733" s="8"/>
      <c r="AA1733" s="8"/>
      <c r="AB1733" s="8"/>
      <c r="AC1733" s="8"/>
      <c r="AD1733" s="8"/>
      <c r="AE1733" s="8"/>
      <c r="AF1733" s="8"/>
      <c r="AG1733" s="8"/>
      <c r="AH1733" s="8"/>
      <c r="AI1733" s="8"/>
    </row>
    <row r="1734" spans="1:35" ht="17.25">
      <c r="A1734" s="310" t="s">
        <v>1343</v>
      </c>
      <c r="B1734" s="250">
        <v>23</v>
      </c>
      <c r="C1734" s="246"/>
      <c r="D1734" s="192">
        <v>775259515940</v>
      </c>
      <c r="E1734" s="276" t="s">
        <v>546</v>
      </c>
      <c r="F1734" s="193" t="s">
        <v>1364</v>
      </c>
      <c r="G1734" s="137" t="s">
        <v>4</v>
      </c>
      <c r="H1734" s="194">
        <v>16</v>
      </c>
      <c r="I1734" s="136"/>
      <c r="J1734" s="136"/>
      <c r="K1734" s="136"/>
      <c r="L1734" s="8"/>
      <c r="M1734" s="184">
        <f t="shared" si="420"/>
        <v>9120</v>
      </c>
      <c r="N1734" s="8"/>
      <c r="O1734" s="8"/>
      <c r="P1734" s="8"/>
      <c r="T1734" s="7"/>
      <c r="U1734" s="8"/>
      <c r="V1734" s="8"/>
      <c r="W1734" s="244"/>
      <c r="X1734" s="8"/>
      <c r="Y1734" s="8"/>
      <c r="Z1734" s="8"/>
      <c r="AA1734" s="8"/>
      <c r="AB1734" s="8"/>
      <c r="AC1734" s="8"/>
      <c r="AD1734" s="8"/>
      <c r="AE1734" s="8"/>
      <c r="AF1734" s="8"/>
      <c r="AG1734" s="8"/>
      <c r="AH1734" s="8"/>
      <c r="AI1734" s="8"/>
    </row>
    <row r="1735" spans="1:35" ht="17.25">
      <c r="A1735" s="310" t="s">
        <v>1343</v>
      </c>
      <c r="B1735" s="250">
        <v>24</v>
      </c>
      <c r="C1735" s="246"/>
      <c r="D1735" s="192">
        <v>775270255402</v>
      </c>
      <c r="E1735" s="276" t="s">
        <v>546</v>
      </c>
      <c r="F1735" s="193" t="s">
        <v>1365</v>
      </c>
      <c r="G1735" s="137" t="s">
        <v>8</v>
      </c>
      <c r="H1735" s="194">
        <v>15</v>
      </c>
      <c r="I1735" s="136"/>
      <c r="J1735" s="136"/>
      <c r="K1735" s="136"/>
      <c r="L1735" s="8"/>
      <c r="M1735" s="184">
        <f t="shared" si="420"/>
        <v>8550</v>
      </c>
      <c r="N1735" s="8"/>
      <c r="O1735" s="8"/>
      <c r="P1735" s="8"/>
      <c r="T1735" s="7"/>
      <c r="U1735" s="8"/>
      <c r="V1735" s="8"/>
      <c r="W1735" s="244"/>
      <c r="X1735" s="8"/>
      <c r="Y1735" s="8"/>
      <c r="Z1735" s="8"/>
      <c r="AA1735" s="8"/>
      <c r="AB1735" s="8"/>
      <c r="AC1735" s="8"/>
      <c r="AD1735" s="8"/>
      <c r="AE1735" s="8"/>
      <c r="AF1735" s="8"/>
      <c r="AG1735" s="8"/>
      <c r="AH1735" s="8"/>
      <c r="AI1735" s="8"/>
    </row>
    <row r="1736" spans="1:35" ht="17.25">
      <c r="A1736" s="310" t="s">
        <v>1343</v>
      </c>
      <c r="B1736" s="250">
        <v>25</v>
      </c>
      <c r="C1736" s="246"/>
      <c r="D1736" s="192">
        <v>775259672272</v>
      </c>
      <c r="E1736" s="276" t="s">
        <v>546</v>
      </c>
      <c r="F1736" s="193" t="s">
        <v>1366</v>
      </c>
      <c r="G1736" s="137" t="s">
        <v>8</v>
      </c>
      <c r="H1736" s="194">
        <v>18</v>
      </c>
      <c r="I1736" s="136"/>
      <c r="J1736" s="136"/>
      <c r="K1736" s="136"/>
      <c r="L1736" s="8"/>
      <c r="M1736" s="184">
        <f t="shared" si="420"/>
        <v>10260</v>
      </c>
      <c r="N1736" s="8"/>
      <c r="O1736" s="8"/>
      <c r="P1736" s="8"/>
      <c r="T1736" s="7"/>
      <c r="U1736" s="8"/>
      <c r="V1736" s="8"/>
      <c r="W1736" s="244"/>
      <c r="X1736" s="8"/>
      <c r="Y1736" s="8"/>
      <c r="Z1736" s="8"/>
      <c r="AA1736" s="8"/>
      <c r="AB1736" s="8"/>
      <c r="AC1736" s="8"/>
      <c r="AD1736" s="8"/>
      <c r="AE1736" s="8"/>
      <c r="AF1736" s="8"/>
      <c r="AG1736" s="8"/>
      <c r="AH1736" s="8"/>
      <c r="AI1736" s="8"/>
    </row>
    <row r="1737" spans="1:35" ht="17.25">
      <c r="A1737" s="310" t="s">
        <v>1343</v>
      </c>
      <c r="B1737" s="250">
        <v>26</v>
      </c>
      <c r="C1737" s="246"/>
      <c r="D1737" s="192">
        <v>775259706171</v>
      </c>
      <c r="E1737" s="276" t="s">
        <v>546</v>
      </c>
      <c r="F1737" s="193" t="s">
        <v>1367</v>
      </c>
      <c r="G1737" s="137" t="s">
        <v>4</v>
      </c>
      <c r="H1737" s="194">
        <v>21</v>
      </c>
      <c r="I1737" s="136"/>
      <c r="J1737" s="136"/>
      <c r="K1737" s="136"/>
      <c r="L1737" s="8"/>
      <c r="M1737" s="184">
        <f t="shared" ref="M1737:M1748" si="421">560*H1737</f>
        <v>11760</v>
      </c>
      <c r="N1737" s="8"/>
      <c r="O1737" s="8"/>
      <c r="P1737" s="8"/>
      <c r="T1737" s="7"/>
      <c r="U1737" s="8"/>
      <c r="V1737" s="8"/>
      <c r="W1737" s="244"/>
      <c r="X1737" s="8"/>
      <c r="Y1737" s="8"/>
      <c r="Z1737" s="8"/>
      <c r="AA1737" s="8"/>
      <c r="AB1737" s="8"/>
      <c r="AC1737" s="8"/>
      <c r="AD1737" s="8"/>
      <c r="AE1737" s="8"/>
      <c r="AF1737" s="8"/>
      <c r="AG1737" s="8"/>
      <c r="AH1737" s="8"/>
      <c r="AI1737" s="8"/>
    </row>
    <row r="1738" spans="1:35" ht="17.25">
      <c r="A1738" s="310" t="s">
        <v>1343</v>
      </c>
      <c r="B1738" s="250">
        <v>27</v>
      </c>
      <c r="C1738" s="246"/>
      <c r="D1738" s="192">
        <v>775259735009</v>
      </c>
      <c r="E1738" s="276" t="s">
        <v>546</v>
      </c>
      <c r="F1738" s="193" t="s">
        <v>1367</v>
      </c>
      <c r="G1738" s="137" t="s">
        <v>4</v>
      </c>
      <c r="H1738" s="194">
        <v>29</v>
      </c>
      <c r="I1738" s="136"/>
      <c r="J1738" s="136"/>
      <c r="K1738" s="136"/>
      <c r="L1738" s="8"/>
      <c r="M1738" s="184">
        <f t="shared" si="421"/>
        <v>16240</v>
      </c>
      <c r="N1738" s="8"/>
      <c r="O1738" s="8"/>
      <c r="P1738" s="8"/>
      <c r="T1738" s="7"/>
      <c r="U1738" s="8"/>
      <c r="V1738" s="8"/>
      <c r="W1738" s="244"/>
      <c r="X1738" s="8"/>
      <c r="Y1738" s="8"/>
      <c r="Z1738" s="8"/>
      <c r="AA1738" s="8"/>
      <c r="AB1738" s="8"/>
      <c r="AC1738" s="8"/>
      <c r="AD1738" s="8"/>
      <c r="AE1738" s="8"/>
      <c r="AF1738" s="8"/>
      <c r="AG1738" s="8"/>
      <c r="AH1738" s="8"/>
      <c r="AI1738" s="8"/>
    </row>
    <row r="1739" spans="1:35" ht="17.25">
      <c r="A1739" s="310" t="s">
        <v>1343</v>
      </c>
      <c r="B1739" s="250">
        <v>28</v>
      </c>
      <c r="C1739" s="246"/>
      <c r="D1739" s="192">
        <v>775259719653</v>
      </c>
      <c r="E1739" s="276" t="s">
        <v>546</v>
      </c>
      <c r="F1739" s="193" t="s">
        <v>1367</v>
      </c>
      <c r="G1739" s="137" t="s">
        <v>4</v>
      </c>
      <c r="H1739" s="194">
        <v>27</v>
      </c>
      <c r="I1739" s="136"/>
      <c r="J1739" s="136"/>
      <c r="K1739" s="136"/>
      <c r="L1739" s="8"/>
      <c r="M1739" s="184">
        <f t="shared" si="421"/>
        <v>15120</v>
      </c>
      <c r="N1739" s="8"/>
      <c r="O1739" s="8"/>
      <c r="P1739" s="8"/>
      <c r="T1739" s="7"/>
      <c r="U1739" s="8"/>
      <c r="V1739" s="8"/>
      <c r="W1739" s="244"/>
      <c r="X1739" s="8"/>
      <c r="Y1739" s="8"/>
      <c r="Z1739" s="8"/>
      <c r="AA1739" s="8"/>
      <c r="AB1739" s="8"/>
      <c r="AC1739" s="8"/>
      <c r="AD1739" s="8"/>
      <c r="AE1739" s="8"/>
      <c r="AF1739" s="8"/>
      <c r="AG1739" s="8"/>
      <c r="AH1739" s="8"/>
      <c r="AI1739" s="8"/>
    </row>
    <row r="1740" spans="1:35" ht="17.25">
      <c r="A1740" s="310" t="s">
        <v>1343</v>
      </c>
      <c r="B1740" s="250">
        <v>29</v>
      </c>
      <c r="C1740" s="246"/>
      <c r="D1740" s="192">
        <v>775301022051</v>
      </c>
      <c r="E1740" s="303" t="s">
        <v>546</v>
      </c>
      <c r="F1740" s="193" t="s">
        <v>1368</v>
      </c>
      <c r="G1740" s="137" t="s">
        <v>4</v>
      </c>
      <c r="H1740" s="194">
        <v>13</v>
      </c>
      <c r="I1740" s="136"/>
      <c r="J1740" s="136"/>
      <c r="K1740" s="136"/>
      <c r="L1740" s="8"/>
      <c r="M1740" s="184">
        <f t="shared" ref="M1740" si="422">570*H1740</f>
        <v>7410</v>
      </c>
      <c r="N1740" s="8"/>
      <c r="O1740" s="8"/>
      <c r="P1740" s="8"/>
      <c r="T1740" s="7"/>
      <c r="U1740" s="8"/>
      <c r="V1740" s="8"/>
      <c r="W1740" s="244"/>
      <c r="X1740" s="8"/>
      <c r="Y1740" s="8"/>
      <c r="Z1740" s="8"/>
      <c r="AA1740" s="8"/>
      <c r="AB1740" s="8"/>
      <c r="AC1740" s="8"/>
      <c r="AD1740" s="8"/>
      <c r="AE1740" s="8"/>
      <c r="AF1740" s="8"/>
      <c r="AG1740" s="8"/>
      <c r="AH1740" s="8"/>
      <c r="AI1740" s="8"/>
    </row>
    <row r="1741" spans="1:35" ht="17.25">
      <c r="A1741" s="310" t="s">
        <v>1343</v>
      </c>
      <c r="B1741" s="250">
        <v>30</v>
      </c>
      <c r="C1741" s="246"/>
      <c r="D1741" s="192">
        <v>775259190613</v>
      </c>
      <c r="E1741" s="276" t="s">
        <v>546</v>
      </c>
      <c r="F1741" s="193" t="s">
        <v>1369</v>
      </c>
      <c r="G1741" s="137" t="s">
        <v>4</v>
      </c>
      <c r="H1741" s="194">
        <v>22</v>
      </c>
      <c r="I1741" s="136"/>
      <c r="J1741" s="136"/>
      <c r="K1741" s="136"/>
      <c r="L1741" s="8"/>
      <c r="M1741" s="184">
        <f t="shared" si="421"/>
        <v>12320</v>
      </c>
      <c r="N1741" s="8"/>
      <c r="O1741" s="8"/>
      <c r="P1741" s="8"/>
      <c r="T1741" s="7"/>
      <c r="U1741" s="8"/>
      <c r="V1741" s="8"/>
      <c r="W1741" s="244"/>
      <c r="X1741" s="8"/>
      <c r="Y1741" s="8"/>
      <c r="Z1741" s="8"/>
      <c r="AA1741" s="8"/>
      <c r="AB1741" s="8"/>
      <c r="AC1741" s="8"/>
      <c r="AD1741" s="8"/>
      <c r="AE1741" s="8"/>
      <c r="AF1741" s="8"/>
      <c r="AG1741" s="8"/>
      <c r="AH1741" s="8"/>
      <c r="AI1741" s="8"/>
    </row>
    <row r="1742" spans="1:35" ht="17.25">
      <c r="A1742" s="310" t="s">
        <v>1343</v>
      </c>
      <c r="B1742" s="250">
        <v>31</v>
      </c>
      <c r="C1742" s="246"/>
      <c r="D1742" s="192">
        <v>775258997495</v>
      </c>
      <c r="E1742" s="276" t="s">
        <v>546</v>
      </c>
      <c r="F1742" s="193" t="s">
        <v>1370</v>
      </c>
      <c r="G1742" s="137" t="s">
        <v>4</v>
      </c>
      <c r="H1742" s="194">
        <v>22</v>
      </c>
      <c r="I1742" s="136"/>
      <c r="J1742" s="136"/>
      <c r="K1742" s="136"/>
      <c r="L1742" s="8"/>
      <c r="M1742" s="184">
        <f t="shared" si="421"/>
        <v>12320</v>
      </c>
      <c r="N1742" s="8"/>
      <c r="O1742" s="8"/>
      <c r="P1742" s="8"/>
      <c r="T1742" s="7"/>
      <c r="U1742" s="8"/>
      <c r="V1742" s="8"/>
      <c r="W1742" s="244"/>
      <c r="X1742" s="8"/>
      <c r="Y1742" s="8"/>
      <c r="Z1742" s="8"/>
      <c r="AA1742" s="8"/>
      <c r="AB1742" s="8"/>
      <c r="AC1742" s="8"/>
      <c r="AD1742" s="8"/>
      <c r="AE1742" s="8"/>
      <c r="AF1742" s="8"/>
      <c r="AG1742" s="8"/>
      <c r="AH1742" s="8"/>
      <c r="AI1742" s="8"/>
    </row>
    <row r="1743" spans="1:35" ht="17.25">
      <c r="A1743" s="310" t="s">
        <v>1343</v>
      </c>
      <c r="B1743" s="250">
        <v>32</v>
      </c>
      <c r="C1743" s="246"/>
      <c r="D1743" s="192">
        <v>775258979717</v>
      </c>
      <c r="E1743" s="276" t="s">
        <v>546</v>
      </c>
      <c r="F1743" s="193" t="s">
        <v>1371</v>
      </c>
      <c r="G1743" s="137" t="s">
        <v>4</v>
      </c>
      <c r="H1743" s="194">
        <v>22</v>
      </c>
      <c r="I1743" s="136"/>
      <c r="J1743" s="136"/>
      <c r="K1743" s="136"/>
      <c r="L1743" s="8"/>
      <c r="M1743" s="184">
        <f t="shared" si="421"/>
        <v>12320</v>
      </c>
      <c r="N1743" s="8"/>
      <c r="O1743" s="8"/>
      <c r="P1743" s="8"/>
      <c r="T1743" s="7"/>
      <c r="U1743" s="8"/>
      <c r="V1743" s="8"/>
      <c r="W1743" s="244"/>
      <c r="X1743" s="8"/>
      <c r="Y1743" s="8"/>
      <c r="Z1743" s="8"/>
      <c r="AA1743" s="8"/>
      <c r="AB1743" s="8"/>
      <c r="AC1743" s="8"/>
      <c r="AD1743" s="8"/>
      <c r="AE1743" s="8"/>
      <c r="AF1743" s="8"/>
      <c r="AG1743" s="8"/>
      <c r="AH1743" s="8"/>
      <c r="AI1743" s="8"/>
    </row>
    <row r="1744" spans="1:35" ht="17.25">
      <c r="A1744" s="310" t="s">
        <v>1343</v>
      </c>
      <c r="B1744" s="250">
        <v>33</v>
      </c>
      <c r="C1744" s="246"/>
      <c r="D1744" s="192">
        <v>775259156250</v>
      </c>
      <c r="E1744" s="276" t="s">
        <v>546</v>
      </c>
      <c r="F1744" s="193" t="s">
        <v>1372</v>
      </c>
      <c r="G1744" s="137" t="s">
        <v>4</v>
      </c>
      <c r="H1744" s="194">
        <v>24</v>
      </c>
      <c r="I1744" s="136"/>
      <c r="J1744" s="136"/>
      <c r="K1744" s="136"/>
      <c r="L1744" s="8"/>
      <c r="M1744" s="184">
        <f t="shared" si="421"/>
        <v>13440</v>
      </c>
      <c r="N1744" s="8"/>
      <c r="O1744" s="8"/>
      <c r="P1744" s="8"/>
      <c r="T1744" s="7"/>
      <c r="U1744" s="8"/>
      <c r="V1744" s="8"/>
      <c r="W1744" s="244"/>
      <c r="X1744" s="8"/>
      <c r="Y1744" s="8"/>
      <c r="Z1744" s="8"/>
      <c r="AA1744" s="8"/>
      <c r="AB1744" s="8"/>
      <c r="AC1744" s="8"/>
      <c r="AD1744" s="8"/>
      <c r="AE1744" s="8"/>
      <c r="AF1744" s="8"/>
      <c r="AG1744" s="8"/>
      <c r="AH1744" s="8"/>
      <c r="AI1744" s="8"/>
    </row>
    <row r="1745" spans="1:35" ht="17.25">
      <c r="A1745" s="310" t="s">
        <v>1343</v>
      </c>
      <c r="B1745" s="250">
        <v>34</v>
      </c>
      <c r="C1745" s="246"/>
      <c r="D1745" s="192">
        <v>775259176480</v>
      </c>
      <c r="E1745" s="276" t="s">
        <v>546</v>
      </c>
      <c r="F1745" s="193" t="s">
        <v>1373</v>
      </c>
      <c r="G1745" s="137" t="s">
        <v>4</v>
      </c>
      <c r="H1745" s="194">
        <v>28</v>
      </c>
      <c r="I1745" s="136"/>
      <c r="J1745" s="136"/>
      <c r="K1745" s="136"/>
      <c r="L1745" s="8"/>
      <c r="M1745" s="184">
        <f t="shared" si="421"/>
        <v>15680</v>
      </c>
      <c r="N1745" s="8"/>
      <c r="O1745" s="8"/>
      <c r="P1745" s="8"/>
      <c r="T1745" s="7"/>
      <c r="U1745" s="8"/>
      <c r="V1745" s="8"/>
      <c r="W1745" s="244"/>
      <c r="X1745" s="8"/>
      <c r="Y1745" s="8"/>
      <c r="Z1745" s="8"/>
      <c r="AA1745" s="8"/>
      <c r="AB1745" s="8"/>
      <c r="AC1745" s="8"/>
      <c r="AD1745" s="8"/>
      <c r="AE1745" s="8"/>
      <c r="AF1745" s="8"/>
      <c r="AG1745" s="8"/>
      <c r="AH1745" s="8"/>
      <c r="AI1745" s="8"/>
    </row>
    <row r="1746" spans="1:35" ht="17.25">
      <c r="A1746" s="310" t="s">
        <v>1343</v>
      </c>
      <c r="B1746" s="250">
        <v>35</v>
      </c>
      <c r="C1746" s="246"/>
      <c r="D1746" s="192">
        <v>775259293133</v>
      </c>
      <c r="E1746" s="276" t="s">
        <v>546</v>
      </c>
      <c r="F1746" s="193" t="s">
        <v>982</v>
      </c>
      <c r="G1746" s="137" t="s">
        <v>4</v>
      </c>
      <c r="H1746" s="194">
        <v>23</v>
      </c>
      <c r="I1746" s="136"/>
      <c r="J1746" s="136"/>
      <c r="K1746" s="136"/>
      <c r="L1746" s="8"/>
      <c r="M1746" s="184">
        <f t="shared" si="421"/>
        <v>12880</v>
      </c>
      <c r="N1746" s="8"/>
      <c r="O1746" s="8"/>
      <c r="P1746" s="8"/>
      <c r="T1746" s="7"/>
      <c r="U1746" s="8"/>
      <c r="V1746" s="8"/>
      <c r="W1746" s="244"/>
      <c r="X1746" s="8"/>
      <c r="Y1746" s="8"/>
      <c r="Z1746" s="8"/>
      <c r="AA1746" s="8"/>
      <c r="AB1746" s="8"/>
      <c r="AC1746" s="8"/>
      <c r="AD1746" s="8"/>
      <c r="AE1746" s="8"/>
      <c r="AF1746" s="8"/>
      <c r="AG1746" s="8"/>
      <c r="AH1746" s="8"/>
      <c r="AI1746" s="8"/>
    </row>
    <row r="1747" spans="1:35" ht="17.25">
      <c r="A1747" s="310" t="s">
        <v>1343</v>
      </c>
      <c r="B1747" s="250">
        <v>36</v>
      </c>
      <c r="C1747" s="246"/>
      <c r="D1747" s="192">
        <v>775259264700</v>
      </c>
      <c r="E1747" s="276" t="s">
        <v>546</v>
      </c>
      <c r="F1747" s="193" t="s">
        <v>1374</v>
      </c>
      <c r="G1747" s="137" t="s">
        <v>4</v>
      </c>
      <c r="H1747" s="194">
        <v>23</v>
      </c>
      <c r="I1747" s="136"/>
      <c r="J1747" s="136"/>
      <c r="K1747" s="136"/>
      <c r="L1747" s="8"/>
      <c r="M1747" s="184">
        <f t="shared" si="421"/>
        <v>12880</v>
      </c>
      <c r="N1747" s="8"/>
      <c r="O1747" s="8"/>
      <c r="P1747" s="8"/>
      <c r="T1747" s="7"/>
      <c r="U1747" s="8"/>
      <c r="V1747" s="8"/>
      <c r="W1747" s="244"/>
      <c r="X1747" s="8"/>
      <c r="Y1747" s="8"/>
      <c r="Z1747" s="8"/>
      <c r="AA1747" s="8"/>
      <c r="AB1747" s="8"/>
      <c r="AC1747" s="8"/>
      <c r="AD1747" s="8"/>
      <c r="AE1747" s="8"/>
      <c r="AF1747" s="8"/>
      <c r="AG1747" s="8"/>
      <c r="AH1747" s="8"/>
      <c r="AI1747" s="8"/>
    </row>
    <row r="1748" spans="1:35" ht="17.25">
      <c r="A1748" s="310" t="s">
        <v>1343</v>
      </c>
      <c r="B1748" s="250">
        <v>37</v>
      </c>
      <c r="C1748" s="311"/>
      <c r="D1748" s="192">
        <v>775270239770</v>
      </c>
      <c r="E1748" s="276" t="s">
        <v>546</v>
      </c>
      <c r="F1748" s="193" t="s">
        <v>1375</v>
      </c>
      <c r="G1748" s="137" t="s">
        <v>4</v>
      </c>
      <c r="H1748" s="194">
        <v>25</v>
      </c>
      <c r="I1748" s="136"/>
      <c r="J1748" s="136"/>
      <c r="K1748" s="136"/>
      <c r="L1748" s="8"/>
      <c r="M1748" s="184">
        <f t="shared" si="421"/>
        <v>14000</v>
      </c>
      <c r="N1748" s="8"/>
      <c r="O1748" s="8"/>
      <c r="P1748" s="8"/>
      <c r="T1748" s="7"/>
      <c r="U1748" s="8"/>
      <c r="V1748" s="8"/>
      <c r="W1748" s="244"/>
      <c r="X1748" s="8"/>
      <c r="Y1748" s="8"/>
      <c r="Z1748" s="8"/>
      <c r="AA1748" s="8"/>
      <c r="AB1748" s="8"/>
      <c r="AC1748" s="8"/>
      <c r="AD1748" s="8"/>
      <c r="AE1748" s="8"/>
      <c r="AF1748" s="8"/>
      <c r="AG1748" s="8"/>
      <c r="AH1748" s="8"/>
      <c r="AI1748" s="8"/>
    </row>
    <row r="1749" spans="1:35" ht="17.25">
      <c r="A1749" s="249"/>
      <c r="B1749" s="250"/>
      <c r="C1749" s="206"/>
      <c r="D1749" s="136"/>
      <c r="E1749" s="136"/>
      <c r="F1749" s="136"/>
      <c r="G1749" s="136"/>
      <c r="H1749" s="251"/>
      <c r="I1749" s="136"/>
      <c r="J1749" s="136"/>
      <c r="K1749" s="136"/>
      <c r="L1749" s="8"/>
      <c r="M1749" s="184"/>
      <c r="N1749" s="8"/>
      <c r="O1749" s="8"/>
      <c r="P1749" s="8"/>
      <c r="T1749" s="7"/>
      <c r="U1749" s="8"/>
      <c r="V1749" s="8"/>
      <c r="W1749" s="244"/>
      <c r="X1749" s="8"/>
      <c r="Y1749" s="8"/>
      <c r="Z1749" s="8"/>
      <c r="AA1749" s="8"/>
      <c r="AB1749" s="8"/>
      <c r="AC1749" s="8"/>
      <c r="AD1749" s="8"/>
      <c r="AE1749" s="8"/>
      <c r="AF1749" s="8"/>
      <c r="AG1749" s="8"/>
      <c r="AH1749" s="8"/>
      <c r="AI1749" s="8"/>
    </row>
    <row r="1750" spans="1:35" ht="17.25">
      <c r="A1750" s="253"/>
      <c r="B1750" s="189"/>
      <c r="C1750" s="169"/>
      <c r="D1750" s="41"/>
      <c r="E1750" s="41"/>
      <c r="F1750" s="41"/>
      <c r="G1750" s="41"/>
      <c r="H1750" s="77"/>
      <c r="I1750" s="41"/>
      <c r="J1750" s="41"/>
      <c r="K1750" s="41"/>
      <c r="L1750" s="45"/>
      <c r="M1750" s="44">
        <f>SUM(M1711:M1749)</f>
        <v>401130</v>
      </c>
      <c r="N1750" s="45"/>
      <c r="O1750" s="45"/>
      <c r="P1750" s="45"/>
      <c r="Q1750" s="45"/>
      <c r="R1750" s="45"/>
      <c r="S1750" s="45"/>
      <c r="T1750" s="45">
        <v>401130</v>
      </c>
      <c r="U1750" s="45"/>
      <c r="V1750" s="45"/>
      <c r="W1750" s="227">
        <v>401130</v>
      </c>
      <c r="X1750" s="8"/>
      <c r="Y1750" s="8"/>
      <c r="Z1750" s="8"/>
      <c r="AA1750" s="8"/>
      <c r="AB1750" s="8"/>
      <c r="AC1750" s="8"/>
      <c r="AD1750" s="8"/>
      <c r="AE1750" s="8"/>
      <c r="AF1750" s="8"/>
      <c r="AG1750" s="8"/>
      <c r="AH1750" s="8"/>
      <c r="AI1750" s="8"/>
    </row>
    <row r="1751" spans="1:35" ht="17.25">
      <c r="A1751" s="249"/>
      <c r="B1751" s="250"/>
      <c r="C1751" s="206"/>
      <c r="D1751" s="136"/>
      <c r="E1751" s="136"/>
      <c r="F1751" s="136"/>
      <c r="G1751" s="136"/>
      <c r="H1751" s="251"/>
      <c r="I1751" s="136"/>
      <c r="J1751" s="136"/>
      <c r="K1751" s="136"/>
      <c r="L1751" s="8"/>
      <c r="M1751" s="184"/>
      <c r="N1751" s="8"/>
      <c r="O1751" s="8"/>
      <c r="P1751" s="8"/>
      <c r="T1751" s="7"/>
      <c r="U1751" s="8"/>
      <c r="V1751" s="8"/>
      <c r="W1751" s="244"/>
      <c r="X1751" s="8"/>
      <c r="Y1751" s="8"/>
      <c r="Z1751" s="8"/>
      <c r="AA1751" s="8"/>
      <c r="AB1751" s="8"/>
      <c r="AC1751" s="8"/>
      <c r="AD1751" s="8"/>
      <c r="AE1751" s="8"/>
      <c r="AF1751" s="8"/>
      <c r="AG1751" s="8"/>
      <c r="AH1751" s="8"/>
      <c r="AI1751" s="8"/>
    </row>
    <row r="1752" spans="1:35" ht="17.25">
      <c r="A1752" s="310" t="s">
        <v>1376</v>
      </c>
      <c r="B1752" s="250">
        <v>1</v>
      </c>
      <c r="C1752" s="311"/>
      <c r="D1752" s="192">
        <v>775287289440</v>
      </c>
      <c r="E1752" s="276" t="s">
        <v>546</v>
      </c>
      <c r="F1752" s="137" t="s">
        <v>1377</v>
      </c>
      <c r="G1752" s="137" t="s">
        <v>4</v>
      </c>
      <c r="H1752" s="194">
        <v>12</v>
      </c>
      <c r="I1752" s="136"/>
      <c r="J1752" s="136"/>
      <c r="K1752" s="136"/>
      <c r="L1752" s="8"/>
      <c r="M1752" s="184">
        <f t="shared" ref="M1752:M1754" si="423">570*H1752</f>
        <v>6840</v>
      </c>
      <c r="N1752" s="8"/>
      <c r="O1752" s="8"/>
      <c r="P1752" s="8"/>
      <c r="T1752" s="7"/>
      <c r="U1752" s="8"/>
      <c r="V1752" s="8"/>
      <c r="W1752" s="244"/>
      <c r="X1752" s="8"/>
      <c r="Y1752" s="8"/>
      <c r="Z1752" s="8"/>
      <c r="AA1752" s="8"/>
      <c r="AB1752" s="8"/>
      <c r="AC1752" s="8"/>
      <c r="AD1752" s="8"/>
      <c r="AE1752" s="8"/>
      <c r="AF1752" s="8"/>
      <c r="AG1752" s="8"/>
      <c r="AH1752" s="8"/>
      <c r="AI1752" s="8"/>
    </row>
    <row r="1753" spans="1:35" ht="17.25">
      <c r="A1753" s="310" t="s">
        <v>1376</v>
      </c>
      <c r="B1753" s="250">
        <v>2</v>
      </c>
      <c r="C1753" s="311"/>
      <c r="D1753" s="192">
        <v>775287305038</v>
      </c>
      <c r="E1753" s="276" t="s">
        <v>546</v>
      </c>
      <c r="F1753" s="137" t="s">
        <v>1378</v>
      </c>
      <c r="G1753" s="137" t="s">
        <v>4</v>
      </c>
      <c r="H1753" s="194">
        <v>11</v>
      </c>
      <c r="I1753" s="136"/>
      <c r="J1753" s="136"/>
      <c r="K1753" s="136"/>
      <c r="L1753" s="8"/>
      <c r="M1753" s="184">
        <f t="shared" si="423"/>
        <v>6270</v>
      </c>
      <c r="N1753" s="8"/>
      <c r="O1753" s="8"/>
      <c r="P1753" s="8"/>
      <c r="T1753" s="7"/>
      <c r="U1753" s="8"/>
      <c r="V1753" s="8"/>
      <c r="W1753" s="244"/>
      <c r="X1753" s="8"/>
      <c r="Y1753" s="8"/>
      <c r="Z1753" s="8"/>
      <c r="AA1753" s="8"/>
      <c r="AB1753" s="8"/>
      <c r="AC1753" s="8"/>
      <c r="AD1753" s="8"/>
      <c r="AE1753" s="8"/>
      <c r="AF1753" s="8"/>
      <c r="AG1753" s="8"/>
      <c r="AH1753" s="8"/>
      <c r="AI1753" s="8"/>
    </row>
    <row r="1754" spans="1:35" ht="17.25">
      <c r="A1754" s="310" t="s">
        <v>1376</v>
      </c>
      <c r="B1754" s="250">
        <v>3</v>
      </c>
      <c r="C1754" s="311"/>
      <c r="D1754" s="192">
        <v>775287270463</v>
      </c>
      <c r="E1754" s="276" t="s">
        <v>546</v>
      </c>
      <c r="F1754" s="137" t="s">
        <v>1379</v>
      </c>
      <c r="G1754" s="137" t="s">
        <v>4</v>
      </c>
      <c r="H1754" s="194">
        <v>11</v>
      </c>
      <c r="I1754" s="136"/>
      <c r="J1754" s="136"/>
      <c r="K1754" s="136"/>
      <c r="L1754" s="8"/>
      <c r="M1754" s="184">
        <f t="shared" si="423"/>
        <v>6270</v>
      </c>
      <c r="N1754" s="8"/>
      <c r="O1754" s="8"/>
      <c r="P1754" s="8"/>
      <c r="T1754" s="7"/>
      <c r="U1754" s="8"/>
      <c r="V1754" s="8"/>
      <c r="W1754" s="244"/>
      <c r="X1754" s="8"/>
      <c r="Y1754" s="8"/>
      <c r="Z1754" s="8"/>
      <c r="AA1754" s="8"/>
      <c r="AB1754" s="8"/>
      <c r="AC1754" s="8"/>
      <c r="AD1754" s="8"/>
      <c r="AE1754" s="8"/>
      <c r="AF1754" s="8"/>
      <c r="AG1754" s="8"/>
      <c r="AH1754" s="8"/>
      <c r="AI1754" s="8"/>
    </row>
    <row r="1755" spans="1:35" ht="17.25">
      <c r="A1755" s="310" t="s">
        <v>1376</v>
      </c>
      <c r="B1755" s="250">
        <v>4</v>
      </c>
      <c r="C1755" s="311"/>
      <c r="D1755" s="192">
        <v>775270522096</v>
      </c>
      <c r="E1755" s="276" t="s">
        <v>546</v>
      </c>
      <c r="F1755" s="193" t="s">
        <v>1380</v>
      </c>
      <c r="G1755" s="137" t="s">
        <v>4</v>
      </c>
      <c r="H1755" s="194">
        <v>8</v>
      </c>
      <c r="I1755" s="136"/>
      <c r="J1755" s="136"/>
      <c r="K1755" s="136"/>
      <c r="L1755" s="8"/>
      <c r="M1755" s="184">
        <f t="shared" ref="M1755:M1756" si="424">610*H1755</f>
        <v>4880</v>
      </c>
      <c r="N1755" s="8"/>
      <c r="O1755" s="8"/>
      <c r="P1755" s="8"/>
      <c r="T1755" s="7"/>
      <c r="U1755" s="8"/>
      <c r="V1755" s="8"/>
      <c r="W1755" s="244"/>
      <c r="X1755" s="8"/>
      <c r="Y1755" s="8"/>
      <c r="Z1755" s="8"/>
      <c r="AA1755" s="8"/>
      <c r="AB1755" s="8"/>
      <c r="AC1755" s="8"/>
      <c r="AD1755" s="8"/>
      <c r="AE1755" s="8"/>
      <c r="AF1755" s="8"/>
      <c r="AG1755" s="8"/>
      <c r="AH1755" s="8"/>
      <c r="AI1755" s="8"/>
    </row>
    <row r="1756" spans="1:35" ht="17.25">
      <c r="A1756" s="310" t="s">
        <v>1376</v>
      </c>
      <c r="B1756" s="250">
        <v>5</v>
      </c>
      <c r="C1756" s="311"/>
      <c r="D1756" s="192">
        <v>775277830031</v>
      </c>
      <c r="E1756" s="276" t="s">
        <v>546</v>
      </c>
      <c r="F1756" s="137" t="s">
        <v>1381</v>
      </c>
      <c r="G1756" s="137" t="s">
        <v>4</v>
      </c>
      <c r="H1756" s="194">
        <v>9</v>
      </c>
      <c r="I1756" s="136"/>
      <c r="J1756" s="136"/>
      <c r="K1756" s="136"/>
      <c r="L1756" s="8"/>
      <c r="M1756" s="184">
        <f t="shared" si="424"/>
        <v>5490</v>
      </c>
      <c r="N1756" s="8"/>
      <c r="O1756" s="8"/>
      <c r="P1756" s="8"/>
      <c r="T1756" s="7"/>
      <c r="U1756" s="8"/>
      <c r="V1756" s="8"/>
      <c r="W1756" s="244"/>
      <c r="X1756" s="8"/>
      <c r="Y1756" s="8"/>
      <c r="Z1756" s="8"/>
      <c r="AA1756" s="8"/>
      <c r="AB1756" s="8"/>
      <c r="AC1756" s="8"/>
      <c r="AD1756" s="8"/>
      <c r="AE1756" s="8"/>
      <c r="AF1756" s="8"/>
      <c r="AG1756" s="8"/>
      <c r="AH1756" s="8"/>
      <c r="AI1756" s="8"/>
    </row>
    <row r="1757" spans="1:35" ht="17.25">
      <c r="A1757" s="310" t="s">
        <v>1376</v>
      </c>
      <c r="B1757" s="250">
        <v>6</v>
      </c>
      <c r="C1757" s="311"/>
      <c r="D1757" s="192">
        <v>775273501020</v>
      </c>
      <c r="E1757" s="276" t="s">
        <v>546</v>
      </c>
      <c r="F1757" s="193" t="s">
        <v>1382</v>
      </c>
      <c r="G1757" s="137" t="s">
        <v>4</v>
      </c>
      <c r="H1757" s="194">
        <v>20</v>
      </c>
      <c r="I1757" s="136"/>
      <c r="J1757" s="136"/>
      <c r="K1757" s="136"/>
      <c r="L1757" s="8"/>
      <c r="M1757" s="184">
        <f>570*H1757</f>
        <v>11400</v>
      </c>
      <c r="N1757" s="8"/>
      <c r="O1757" s="8"/>
      <c r="P1757" s="8"/>
      <c r="T1757" s="7"/>
      <c r="U1757" s="8"/>
      <c r="V1757" s="8"/>
      <c r="W1757" s="244"/>
      <c r="X1757" s="8"/>
      <c r="Y1757" s="8"/>
      <c r="Z1757" s="8"/>
      <c r="AA1757" s="8"/>
      <c r="AB1757" s="8"/>
      <c r="AC1757" s="8"/>
      <c r="AD1757" s="8"/>
      <c r="AE1757" s="8"/>
      <c r="AF1757" s="8"/>
      <c r="AG1757" s="8"/>
      <c r="AH1757" s="8"/>
      <c r="AI1757" s="8"/>
    </row>
    <row r="1758" spans="1:35" ht="17.25">
      <c r="A1758" s="310" t="s">
        <v>1376</v>
      </c>
      <c r="B1758" s="250">
        <v>7</v>
      </c>
      <c r="C1758" s="311"/>
      <c r="D1758" s="192">
        <v>775288091679</v>
      </c>
      <c r="E1758" s="276" t="s">
        <v>546</v>
      </c>
      <c r="F1758" s="137" t="s">
        <v>630</v>
      </c>
      <c r="G1758" s="137" t="s">
        <v>8</v>
      </c>
      <c r="H1758" s="194">
        <v>20</v>
      </c>
      <c r="I1758" s="136"/>
      <c r="J1758" s="136"/>
      <c r="K1758" s="136"/>
      <c r="L1758" s="8"/>
      <c r="M1758" s="184">
        <f>570*H1758</f>
        <v>11400</v>
      </c>
      <c r="N1758" s="8"/>
      <c r="O1758" s="8"/>
      <c r="P1758" s="8"/>
      <c r="T1758" s="7"/>
      <c r="U1758" s="8"/>
      <c r="V1758" s="8"/>
      <c r="W1758" s="244"/>
      <c r="X1758" s="8"/>
      <c r="Y1758" s="8"/>
      <c r="Z1758" s="8"/>
      <c r="AA1758" s="8"/>
      <c r="AB1758" s="8"/>
      <c r="AC1758" s="8"/>
      <c r="AD1758" s="8"/>
      <c r="AE1758" s="8"/>
      <c r="AF1758" s="8"/>
      <c r="AG1758" s="8"/>
      <c r="AH1758" s="8"/>
      <c r="AI1758" s="8"/>
    </row>
    <row r="1759" spans="1:35" ht="17.25">
      <c r="A1759" s="310" t="s">
        <v>1376</v>
      </c>
      <c r="B1759" s="250">
        <v>8</v>
      </c>
      <c r="C1759" s="311"/>
      <c r="D1759" s="192">
        <v>775270466210</v>
      </c>
      <c r="E1759" s="276" t="s">
        <v>546</v>
      </c>
      <c r="F1759" s="193" t="s">
        <v>1383</v>
      </c>
      <c r="G1759" s="137" t="s">
        <v>8</v>
      </c>
      <c r="H1759" s="194">
        <v>11</v>
      </c>
      <c r="I1759" s="136"/>
      <c r="J1759" s="136"/>
      <c r="K1759" s="136"/>
      <c r="L1759" s="8"/>
      <c r="M1759" s="184">
        <f>570*H1759</f>
        <v>6270</v>
      </c>
      <c r="N1759" s="8"/>
      <c r="O1759" s="8"/>
      <c r="P1759" s="8"/>
      <c r="T1759" s="7"/>
      <c r="U1759" s="8"/>
      <c r="V1759" s="8"/>
      <c r="W1759" s="244"/>
      <c r="X1759" s="8"/>
      <c r="Y1759" s="8"/>
      <c r="Z1759" s="8"/>
      <c r="AA1759" s="8"/>
      <c r="AB1759" s="8"/>
      <c r="AC1759" s="8"/>
      <c r="AD1759" s="8"/>
      <c r="AE1759" s="8"/>
      <c r="AF1759" s="8"/>
      <c r="AG1759" s="8"/>
      <c r="AH1759" s="8"/>
      <c r="AI1759" s="8"/>
    </row>
    <row r="1760" spans="1:35" ht="17.25">
      <c r="A1760" s="310" t="s">
        <v>1376</v>
      </c>
      <c r="B1760" s="250">
        <v>9</v>
      </c>
      <c r="C1760" s="311"/>
      <c r="D1760" s="192">
        <v>775273454363</v>
      </c>
      <c r="E1760" s="276" t="s">
        <v>546</v>
      </c>
      <c r="F1760" s="193" t="s">
        <v>1384</v>
      </c>
      <c r="G1760" s="137" t="s">
        <v>4</v>
      </c>
      <c r="H1760" s="194">
        <v>30</v>
      </c>
      <c r="I1760" s="136"/>
      <c r="J1760" s="136"/>
      <c r="K1760" s="136"/>
      <c r="L1760" s="8"/>
      <c r="M1760" s="184">
        <f>560*H1760</f>
        <v>16800</v>
      </c>
      <c r="N1760" s="8"/>
      <c r="O1760" s="8"/>
      <c r="P1760" s="8"/>
      <c r="T1760" s="7"/>
      <c r="U1760" s="8"/>
      <c r="V1760" s="8"/>
      <c r="W1760" s="244"/>
      <c r="X1760" s="8"/>
      <c r="Y1760" s="8"/>
      <c r="Z1760" s="8"/>
      <c r="AA1760" s="8"/>
      <c r="AB1760" s="8"/>
      <c r="AC1760" s="8"/>
      <c r="AD1760" s="8"/>
      <c r="AE1760" s="8"/>
      <c r="AF1760" s="8"/>
      <c r="AG1760" s="8"/>
      <c r="AH1760" s="8"/>
      <c r="AI1760" s="8"/>
    </row>
    <row r="1761" spans="1:35" ht="17.25">
      <c r="A1761" s="310" t="s">
        <v>1376</v>
      </c>
      <c r="B1761" s="250">
        <v>10</v>
      </c>
      <c r="C1761" s="311"/>
      <c r="D1761" s="192">
        <v>775287190418</v>
      </c>
      <c r="E1761" s="276" t="s">
        <v>546</v>
      </c>
      <c r="F1761" s="137" t="s">
        <v>1385</v>
      </c>
      <c r="G1761" s="137" t="s">
        <v>4</v>
      </c>
      <c r="H1761" s="194">
        <v>30</v>
      </c>
      <c r="I1761" s="136"/>
      <c r="J1761" s="136"/>
      <c r="K1761" s="136"/>
      <c r="L1761" s="8"/>
      <c r="M1761" s="184">
        <f>560*H1761</f>
        <v>16800</v>
      </c>
      <c r="N1761" s="8"/>
      <c r="O1761" s="8"/>
      <c r="P1761" s="8"/>
      <c r="T1761" s="7"/>
      <c r="U1761" s="8"/>
      <c r="V1761" s="8"/>
      <c r="W1761" s="244"/>
      <c r="X1761" s="8"/>
      <c r="Y1761" s="8"/>
      <c r="Z1761" s="8"/>
      <c r="AA1761" s="8"/>
      <c r="AB1761" s="8"/>
      <c r="AC1761" s="8"/>
      <c r="AD1761" s="8"/>
      <c r="AE1761" s="8"/>
      <c r="AF1761" s="8"/>
      <c r="AG1761" s="8"/>
      <c r="AH1761" s="8"/>
      <c r="AI1761" s="8"/>
    </row>
    <row r="1762" spans="1:35" ht="17.25">
      <c r="A1762" s="310" t="s">
        <v>1376</v>
      </c>
      <c r="B1762" s="250">
        <v>11</v>
      </c>
      <c r="C1762" s="311"/>
      <c r="D1762" s="192">
        <v>775273991843</v>
      </c>
      <c r="E1762" s="276" t="s">
        <v>546</v>
      </c>
      <c r="F1762" s="193" t="s">
        <v>1386</v>
      </c>
      <c r="G1762" s="137" t="s">
        <v>8</v>
      </c>
      <c r="H1762" s="194">
        <v>27</v>
      </c>
      <c r="I1762" s="136"/>
      <c r="J1762" s="136"/>
      <c r="K1762" s="136"/>
      <c r="L1762" s="8"/>
      <c r="M1762" s="184">
        <f>560*H1762</f>
        <v>15120</v>
      </c>
      <c r="N1762" s="8"/>
      <c r="O1762" s="8"/>
      <c r="P1762" s="8"/>
      <c r="T1762" s="7"/>
      <c r="U1762" s="8"/>
      <c r="V1762" s="8"/>
      <c r="W1762" s="244"/>
      <c r="X1762" s="8"/>
      <c r="Y1762" s="8"/>
      <c r="Z1762" s="8"/>
      <c r="AA1762" s="8"/>
      <c r="AB1762" s="8"/>
      <c r="AC1762" s="8"/>
      <c r="AD1762" s="8"/>
      <c r="AE1762" s="8"/>
      <c r="AF1762" s="8"/>
      <c r="AG1762" s="8"/>
      <c r="AH1762" s="8"/>
      <c r="AI1762" s="8"/>
    </row>
    <row r="1763" spans="1:35" ht="17.25">
      <c r="A1763" s="310" t="s">
        <v>1376</v>
      </c>
      <c r="B1763" s="250">
        <v>12</v>
      </c>
      <c r="C1763" s="311"/>
      <c r="D1763" s="192">
        <v>775273827316</v>
      </c>
      <c r="E1763" s="276" t="s">
        <v>546</v>
      </c>
      <c r="F1763" s="193" t="s">
        <v>1387</v>
      </c>
      <c r="G1763" s="137" t="s">
        <v>8</v>
      </c>
      <c r="H1763" s="194">
        <v>10</v>
      </c>
      <c r="I1763" s="136"/>
      <c r="J1763" s="136"/>
      <c r="K1763" s="136"/>
      <c r="L1763" s="8"/>
      <c r="M1763" s="184">
        <f t="shared" ref="M1763" si="425">610*H1763</f>
        <v>6100</v>
      </c>
      <c r="N1763" s="8"/>
      <c r="O1763" s="8"/>
      <c r="P1763" s="8"/>
      <c r="T1763" s="7"/>
      <c r="U1763" s="8"/>
      <c r="V1763" s="8"/>
      <c r="W1763" s="244"/>
      <c r="X1763" s="8"/>
      <c r="Y1763" s="8"/>
      <c r="Z1763" s="8"/>
      <c r="AA1763" s="8"/>
      <c r="AB1763" s="8"/>
      <c r="AC1763" s="8"/>
      <c r="AD1763" s="8"/>
      <c r="AE1763" s="8"/>
      <c r="AF1763" s="8"/>
      <c r="AG1763" s="8"/>
      <c r="AH1763" s="8"/>
      <c r="AI1763" s="8"/>
    </row>
    <row r="1764" spans="1:35" ht="17.25">
      <c r="A1764" s="310" t="s">
        <v>1376</v>
      </c>
      <c r="B1764" s="250">
        <v>13</v>
      </c>
      <c r="C1764" s="311"/>
      <c r="D1764" s="192">
        <v>775270315868</v>
      </c>
      <c r="E1764" s="276" t="s">
        <v>546</v>
      </c>
      <c r="F1764" s="193" t="s">
        <v>1388</v>
      </c>
      <c r="G1764" s="137" t="s">
        <v>4</v>
      </c>
      <c r="H1764" s="194">
        <v>22</v>
      </c>
      <c r="I1764" s="136"/>
      <c r="J1764" s="136"/>
      <c r="K1764" s="136"/>
      <c r="L1764" s="8"/>
      <c r="M1764" s="184">
        <f>560*H1764</f>
        <v>12320</v>
      </c>
      <c r="N1764" s="8"/>
      <c r="O1764" s="8"/>
      <c r="P1764" s="8"/>
      <c r="T1764" s="7"/>
      <c r="U1764" s="8"/>
      <c r="V1764" s="8"/>
      <c r="W1764" s="244"/>
      <c r="X1764" s="8"/>
      <c r="Y1764" s="8"/>
      <c r="Z1764" s="8"/>
      <c r="AA1764" s="8"/>
      <c r="AB1764" s="8"/>
      <c r="AC1764" s="8"/>
      <c r="AD1764" s="8"/>
      <c r="AE1764" s="8"/>
      <c r="AF1764" s="8"/>
      <c r="AG1764" s="8"/>
      <c r="AH1764" s="8"/>
      <c r="AI1764" s="8"/>
    </row>
    <row r="1765" spans="1:35" ht="17.25">
      <c r="A1765" s="310" t="s">
        <v>1376</v>
      </c>
      <c r="B1765" s="250">
        <v>14</v>
      </c>
      <c r="C1765" s="311"/>
      <c r="D1765" s="192">
        <v>775273475100</v>
      </c>
      <c r="E1765" s="276" t="s">
        <v>546</v>
      </c>
      <c r="F1765" s="193" t="s">
        <v>1389</v>
      </c>
      <c r="G1765" s="137" t="s">
        <v>4</v>
      </c>
      <c r="H1765" s="194">
        <v>14</v>
      </c>
      <c r="I1765" s="136"/>
      <c r="J1765" s="136"/>
      <c r="K1765" s="136"/>
      <c r="L1765" s="8"/>
      <c r="M1765" s="184">
        <f>570*H1765</f>
        <v>7980</v>
      </c>
      <c r="N1765" s="8"/>
      <c r="O1765" s="8"/>
      <c r="P1765" s="8"/>
      <c r="T1765" s="7"/>
      <c r="U1765" s="8"/>
      <c r="V1765" s="8"/>
      <c r="W1765" s="244"/>
      <c r="X1765" s="8"/>
      <c r="Y1765" s="8"/>
      <c r="Z1765" s="8"/>
      <c r="AA1765" s="8"/>
      <c r="AB1765" s="8"/>
      <c r="AC1765" s="8"/>
      <c r="AD1765" s="8"/>
      <c r="AE1765" s="8"/>
      <c r="AF1765" s="8"/>
      <c r="AG1765" s="8"/>
      <c r="AH1765" s="8"/>
      <c r="AI1765" s="8"/>
    </row>
    <row r="1766" spans="1:35" ht="17.25">
      <c r="A1766" s="310" t="s">
        <v>1376</v>
      </c>
      <c r="B1766" s="250">
        <v>15</v>
      </c>
      <c r="C1766" s="311"/>
      <c r="D1766" s="192">
        <v>775270305661</v>
      </c>
      <c r="E1766" s="276" t="s">
        <v>546</v>
      </c>
      <c r="F1766" s="193" t="s">
        <v>1390</v>
      </c>
      <c r="G1766" s="137" t="s">
        <v>4</v>
      </c>
      <c r="H1766" s="194">
        <v>25</v>
      </c>
      <c r="I1766" s="136"/>
      <c r="J1766" s="136"/>
      <c r="K1766" s="136"/>
      <c r="L1766" s="8"/>
      <c r="M1766" s="184">
        <f>560*H1766</f>
        <v>14000</v>
      </c>
      <c r="N1766" s="8"/>
      <c r="O1766" s="8"/>
      <c r="P1766" s="8"/>
      <c r="T1766" s="7"/>
      <c r="U1766" s="8"/>
      <c r="V1766" s="8"/>
      <c r="W1766" s="244"/>
      <c r="X1766" s="8"/>
      <c r="Y1766" s="8"/>
      <c r="Z1766" s="8"/>
      <c r="AA1766" s="8"/>
      <c r="AB1766" s="8"/>
      <c r="AC1766" s="8"/>
      <c r="AD1766" s="8"/>
      <c r="AE1766" s="8"/>
      <c r="AF1766" s="8"/>
      <c r="AG1766" s="8"/>
      <c r="AH1766" s="8"/>
      <c r="AI1766" s="8"/>
    </row>
    <row r="1767" spans="1:35" ht="17.25">
      <c r="A1767" s="310" t="s">
        <v>1376</v>
      </c>
      <c r="B1767" s="250">
        <v>16</v>
      </c>
      <c r="C1767" s="311"/>
      <c r="D1767" s="192">
        <v>775274013483</v>
      </c>
      <c r="E1767" s="276" t="s">
        <v>546</v>
      </c>
      <c r="F1767" s="193" t="s">
        <v>1391</v>
      </c>
      <c r="G1767" s="137" t="s">
        <v>8</v>
      </c>
      <c r="H1767" s="194">
        <v>11</v>
      </c>
      <c r="I1767" s="136"/>
      <c r="J1767" s="136"/>
      <c r="K1767" s="136"/>
      <c r="L1767" s="8"/>
      <c r="M1767" s="184">
        <f t="shared" ref="M1767:M1770" si="426">570*H1767</f>
        <v>6270</v>
      </c>
      <c r="N1767" s="8"/>
      <c r="O1767" s="8"/>
      <c r="P1767" s="8"/>
      <c r="T1767" s="7"/>
      <c r="U1767" s="8"/>
      <c r="V1767" s="8"/>
      <c r="W1767" s="244"/>
      <c r="X1767" s="8"/>
      <c r="Y1767" s="8"/>
      <c r="Z1767" s="8"/>
      <c r="AA1767" s="8"/>
      <c r="AB1767" s="8"/>
      <c r="AC1767" s="8"/>
      <c r="AD1767" s="8"/>
      <c r="AE1767" s="8"/>
      <c r="AF1767" s="8"/>
      <c r="AG1767" s="8"/>
      <c r="AH1767" s="8"/>
      <c r="AI1767" s="8"/>
    </row>
    <row r="1768" spans="1:35" ht="17.25">
      <c r="A1768" s="310" t="s">
        <v>1376</v>
      </c>
      <c r="B1768" s="250">
        <v>17</v>
      </c>
      <c r="C1768" s="311"/>
      <c r="D1768" s="192">
        <v>775273432439</v>
      </c>
      <c r="E1768" s="276" t="s">
        <v>546</v>
      </c>
      <c r="F1768" s="193" t="s">
        <v>1392</v>
      </c>
      <c r="G1768" s="137" t="s">
        <v>4</v>
      </c>
      <c r="H1768" s="194">
        <v>18</v>
      </c>
      <c r="I1768" s="136"/>
      <c r="J1768" s="136"/>
      <c r="K1768" s="136"/>
      <c r="L1768" s="8"/>
      <c r="M1768" s="184">
        <f t="shared" si="426"/>
        <v>10260</v>
      </c>
      <c r="N1768" s="8"/>
      <c r="O1768" s="8"/>
      <c r="P1768" s="8"/>
      <c r="T1768" s="7"/>
      <c r="U1768" s="8"/>
      <c r="V1768" s="8"/>
      <c r="W1768" s="244"/>
      <c r="X1768" s="8"/>
      <c r="Y1768" s="8"/>
      <c r="Z1768" s="8"/>
      <c r="AA1768" s="8"/>
      <c r="AB1768" s="8"/>
      <c r="AC1768" s="8"/>
      <c r="AD1768" s="8"/>
      <c r="AE1768" s="8"/>
      <c r="AF1768" s="8"/>
      <c r="AG1768" s="8"/>
      <c r="AH1768" s="8"/>
      <c r="AI1768" s="8"/>
    </row>
    <row r="1769" spans="1:35" ht="17.25">
      <c r="A1769" s="310" t="s">
        <v>1376</v>
      </c>
      <c r="B1769" s="250">
        <v>18</v>
      </c>
      <c r="C1769" s="311"/>
      <c r="D1769" s="192">
        <v>775273535717</v>
      </c>
      <c r="E1769" s="276" t="s">
        <v>546</v>
      </c>
      <c r="F1769" s="193" t="s">
        <v>1393</v>
      </c>
      <c r="G1769" s="137" t="s">
        <v>4</v>
      </c>
      <c r="H1769" s="194">
        <v>19</v>
      </c>
      <c r="I1769" s="136"/>
      <c r="J1769" s="136"/>
      <c r="K1769" s="136"/>
      <c r="L1769" s="8"/>
      <c r="M1769" s="184">
        <f t="shared" si="426"/>
        <v>10830</v>
      </c>
      <c r="N1769" s="8"/>
      <c r="O1769" s="8"/>
      <c r="P1769" s="8"/>
      <c r="T1769" s="7"/>
      <c r="U1769" s="8"/>
      <c r="V1769" s="8"/>
      <c r="W1769" s="244"/>
      <c r="X1769" s="8"/>
      <c r="Y1769" s="8"/>
      <c r="Z1769" s="8"/>
      <c r="AA1769" s="8"/>
      <c r="AB1769" s="8"/>
      <c r="AC1769" s="8"/>
      <c r="AD1769" s="8"/>
      <c r="AE1769" s="8"/>
      <c r="AF1769" s="8"/>
      <c r="AG1769" s="8"/>
      <c r="AH1769" s="8"/>
      <c r="AI1769" s="8"/>
    </row>
    <row r="1770" spans="1:35" ht="17.25">
      <c r="A1770" s="310" t="s">
        <v>1376</v>
      </c>
      <c r="B1770" s="250">
        <v>19</v>
      </c>
      <c r="C1770" s="311"/>
      <c r="D1770" s="192">
        <v>775287324570</v>
      </c>
      <c r="E1770" s="276" t="s">
        <v>546</v>
      </c>
      <c r="F1770" s="137" t="s">
        <v>1394</v>
      </c>
      <c r="G1770" s="137" t="s">
        <v>4</v>
      </c>
      <c r="H1770" s="194">
        <v>16</v>
      </c>
      <c r="I1770" s="136"/>
      <c r="J1770" s="136"/>
      <c r="K1770" s="136"/>
      <c r="L1770" s="8"/>
      <c r="M1770" s="184">
        <f t="shared" si="426"/>
        <v>9120</v>
      </c>
      <c r="N1770" s="8"/>
      <c r="O1770" s="8"/>
      <c r="P1770" s="8"/>
      <c r="T1770" s="7"/>
      <c r="U1770" s="8"/>
      <c r="V1770" s="8"/>
      <c r="W1770" s="244"/>
      <c r="X1770" s="8"/>
      <c r="Y1770" s="8"/>
      <c r="Z1770" s="8"/>
      <c r="AA1770" s="8"/>
      <c r="AB1770" s="8"/>
      <c r="AC1770" s="8"/>
      <c r="AD1770" s="8"/>
      <c r="AE1770" s="8"/>
      <c r="AF1770" s="8"/>
      <c r="AG1770" s="8"/>
      <c r="AH1770" s="8"/>
      <c r="AI1770" s="8"/>
    </row>
    <row r="1771" spans="1:35" ht="17.25">
      <c r="A1771" s="310" t="s">
        <v>1376</v>
      </c>
      <c r="B1771" s="250">
        <v>20</v>
      </c>
      <c r="C1771" s="311"/>
      <c r="D1771" s="192">
        <v>775270317816</v>
      </c>
      <c r="E1771" s="276" t="s">
        <v>546</v>
      </c>
      <c r="F1771" s="193" t="s">
        <v>1395</v>
      </c>
      <c r="G1771" s="137" t="s">
        <v>4</v>
      </c>
      <c r="H1771" s="194">
        <v>30</v>
      </c>
      <c r="I1771" s="136"/>
      <c r="J1771" s="136"/>
      <c r="K1771" s="136"/>
      <c r="L1771" s="8"/>
      <c r="M1771" s="184">
        <f>560*H1771</f>
        <v>16800</v>
      </c>
      <c r="N1771" s="8"/>
      <c r="O1771" s="8"/>
      <c r="P1771" s="8"/>
      <c r="T1771" s="7"/>
      <c r="U1771" s="8"/>
      <c r="V1771" s="8"/>
      <c r="W1771" s="244"/>
      <c r="X1771" s="8"/>
      <c r="Y1771" s="8"/>
      <c r="Z1771" s="8"/>
      <c r="AA1771" s="8"/>
      <c r="AB1771" s="8"/>
      <c r="AC1771" s="8"/>
      <c r="AD1771" s="8"/>
      <c r="AE1771" s="8"/>
      <c r="AF1771" s="8"/>
      <c r="AG1771" s="8"/>
      <c r="AH1771" s="8"/>
      <c r="AI1771" s="8"/>
    </row>
    <row r="1772" spans="1:35" ht="17.25">
      <c r="A1772" s="310" t="s">
        <v>1376</v>
      </c>
      <c r="B1772" s="250">
        <v>21</v>
      </c>
      <c r="C1772" s="311"/>
      <c r="D1772" s="192">
        <v>775273785912</v>
      </c>
      <c r="E1772" s="276" t="s">
        <v>546</v>
      </c>
      <c r="F1772" s="193" t="s">
        <v>1396</v>
      </c>
      <c r="G1772" s="137" t="s">
        <v>8</v>
      </c>
      <c r="H1772" s="194">
        <v>17</v>
      </c>
      <c r="I1772" s="136"/>
      <c r="J1772" s="136"/>
      <c r="K1772" s="136"/>
      <c r="L1772" s="8"/>
      <c r="M1772" s="184">
        <f t="shared" ref="M1772" si="427">570*H1772</f>
        <v>9690</v>
      </c>
      <c r="N1772" s="8"/>
      <c r="O1772" s="8"/>
      <c r="P1772" s="8"/>
      <c r="T1772" s="7"/>
      <c r="U1772" s="8"/>
      <c r="V1772" s="8"/>
      <c r="W1772" s="244"/>
      <c r="X1772" s="8"/>
      <c r="Y1772" s="8"/>
      <c r="Z1772" s="8"/>
      <c r="AA1772" s="8"/>
      <c r="AB1772" s="8"/>
      <c r="AC1772" s="8"/>
      <c r="AD1772" s="8"/>
      <c r="AE1772" s="8"/>
      <c r="AF1772" s="8"/>
      <c r="AG1772" s="8"/>
      <c r="AH1772" s="8"/>
      <c r="AI1772" s="8"/>
    </row>
    <row r="1773" spans="1:35" ht="17.25">
      <c r="A1773" s="310" t="s">
        <v>1376</v>
      </c>
      <c r="B1773" s="250">
        <v>22</v>
      </c>
      <c r="C1773" s="311"/>
      <c r="D1773" s="192">
        <v>775290071872</v>
      </c>
      <c r="E1773" s="276" t="s">
        <v>546</v>
      </c>
      <c r="F1773" s="137" t="s">
        <v>1397</v>
      </c>
      <c r="G1773" s="137" t="s">
        <v>4</v>
      </c>
      <c r="H1773" s="194">
        <v>28</v>
      </c>
      <c r="I1773" s="136"/>
      <c r="J1773" s="136"/>
      <c r="K1773" s="136"/>
      <c r="L1773" s="8"/>
      <c r="M1773" s="184">
        <f>560*H1773</f>
        <v>15680</v>
      </c>
      <c r="N1773" s="8"/>
      <c r="O1773" s="8"/>
      <c r="P1773" s="8"/>
      <c r="T1773" s="7"/>
      <c r="U1773" s="8"/>
      <c r="V1773" s="8"/>
      <c r="W1773" s="244"/>
      <c r="X1773" s="8"/>
      <c r="Y1773" s="8"/>
      <c r="Z1773" s="8"/>
      <c r="AA1773" s="8"/>
      <c r="AB1773" s="8"/>
      <c r="AC1773" s="8"/>
      <c r="AD1773" s="8"/>
      <c r="AE1773" s="8"/>
      <c r="AF1773" s="8"/>
      <c r="AG1773" s="8"/>
      <c r="AH1773" s="8"/>
      <c r="AI1773" s="8"/>
    </row>
    <row r="1774" spans="1:35" ht="17.25">
      <c r="A1774" s="310" t="s">
        <v>1376</v>
      </c>
      <c r="B1774" s="250">
        <v>23</v>
      </c>
      <c r="C1774" s="311"/>
      <c r="D1774" s="192">
        <v>775270312641</v>
      </c>
      <c r="E1774" s="276" t="s">
        <v>546</v>
      </c>
      <c r="F1774" s="193" t="s">
        <v>1398</v>
      </c>
      <c r="G1774" s="137" t="s">
        <v>4</v>
      </c>
      <c r="H1774" s="194">
        <v>24</v>
      </c>
      <c r="I1774" s="136"/>
      <c r="J1774" s="136"/>
      <c r="K1774" s="136"/>
      <c r="L1774" s="8"/>
      <c r="M1774" s="184">
        <f>560*H1774</f>
        <v>13440</v>
      </c>
      <c r="N1774" s="8"/>
      <c r="O1774" s="8"/>
      <c r="P1774" s="8"/>
      <c r="T1774" s="7"/>
      <c r="U1774" s="8"/>
      <c r="V1774" s="8"/>
      <c r="W1774" s="244"/>
      <c r="X1774" s="8"/>
      <c r="Y1774" s="8"/>
      <c r="Z1774" s="8"/>
      <c r="AA1774" s="8"/>
      <c r="AB1774" s="8"/>
      <c r="AC1774" s="8"/>
      <c r="AD1774" s="8"/>
      <c r="AE1774" s="8"/>
      <c r="AF1774" s="8"/>
      <c r="AG1774" s="8"/>
      <c r="AH1774" s="8"/>
      <c r="AI1774" s="8"/>
    </row>
    <row r="1775" spans="1:35" ht="17.25">
      <c r="A1775" s="310" t="s">
        <v>1376</v>
      </c>
      <c r="B1775" s="250">
        <v>24</v>
      </c>
      <c r="C1775" s="311"/>
      <c r="D1775" s="192">
        <v>775273624697</v>
      </c>
      <c r="E1775" s="276" t="s">
        <v>546</v>
      </c>
      <c r="F1775" s="193" t="s">
        <v>1399</v>
      </c>
      <c r="G1775" s="137" t="s">
        <v>4</v>
      </c>
      <c r="H1775" s="194">
        <v>14</v>
      </c>
      <c r="I1775" s="136"/>
      <c r="J1775" s="136"/>
      <c r="K1775" s="136"/>
      <c r="L1775" s="8"/>
      <c r="M1775" s="184">
        <f t="shared" ref="M1775:M1778" si="428">570*H1775</f>
        <v>7980</v>
      </c>
      <c r="N1775" s="8"/>
      <c r="O1775" s="8"/>
      <c r="P1775" s="8"/>
      <c r="T1775" s="7"/>
      <c r="U1775" s="8"/>
      <c r="V1775" s="8"/>
      <c r="W1775" s="244"/>
      <c r="X1775" s="8"/>
      <c r="Y1775" s="8"/>
      <c r="Z1775" s="8"/>
      <c r="AA1775" s="8"/>
      <c r="AB1775" s="8"/>
      <c r="AC1775" s="8"/>
      <c r="AD1775" s="8"/>
      <c r="AE1775" s="8"/>
      <c r="AF1775" s="8"/>
      <c r="AG1775" s="8"/>
      <c r="AH1775" s="8"/>
      <c r="AI1775" s="8"/>
    </row>
    <row r="1776" spans="1:35" ht="17.25">
      <c r="A1776" s="310" t="s">
        <v>1376</v>
      </c>
      <c r="B1776" s="250">
        <v>25</v>
      </c>
      <c r="C1776" s="311"/>
      <c r="D1776" s="192">
        <v>775273593570</v>
      </c>
      <c r="E1776" s="276" t="s">
        <v>546</v>
      </c>
      <c r="F1776" s="193" t="s">
        <v>1400</v>
      </c>
      <c r="G1776" s="137" t="s">
        <v>4</v>
      </c>
      <c r="H1776" s="194">
        <v>12</v>
      </c>
      <c r="I1776" s="136"/>
      <c r="J1776" s="136"/>
      <c r="K1776" s="136"/>
      <c r="L1776" s="8"/>
      <c r="M1776" s="184">
        <f t="shared" si="428"/>
        <v>6840</v>
      </c>
      <c r="N1776" s="8"/>
      <c r="O1776" s="8"/>
      <c r="P1776" s="8"/>
      <c r="T1776" s="7"/>
      <c r="U1776" s="8"/>
      <c r="V1776" s="8"/>
      <c r="W1776" s="244"/>
      <c r="X1776" s="8"/>
      <c r="Y1776" s="8"/>
      <c r="Z1776" s="8"/>
      <c r="AA1776" s="8"/>
      <c r="AB1776" s="8"/>
      <c r="AC1776" s="8"/>
      <c r="AD1776" s="8"/>
      <c r="AE1776" s="8"/>
      <c r="AF1776" s="8"/>
      <c r="AG1776" s="8"/>
      <c r="AH1776" s="8"/>
      <c r="AI1776" s="8"/>
    </row>
    <row r="1777" spans="1:35" ht="17.25">
      <c r="A1777" s="310" t="s">
        <v>1376</v>
      </c>
      <c r="B1777" s="250">
        <v>26</v>
      </c>
      <c r="C1777" s="311"/>
      <c r="D1777" s="192">
        <v>775270322480</v>
      </c>
      <c r="E1777" s="276" t="s">
        <v>546</v>
      </c>
      <c r="F1777" s="193" t="s">
        <v>1401</v>
      </c>
      <c r="G1777" s="137" t="s">
        <v>4</v>
      </c>
      <c r="H1777" s="194">
        <v>15</v>
      </c>
      <c r="I1777" s="136"/>
      <c r="J1777" s="136"/>
      <c r="K1777" s="136"/>
      <c r="L1777" s="8"/>
      <c r="M1777" s="184">
        <f t="shared" si="428"/>
        <v>8550</v>
      </c>
      <c r="N1777" s="8"/>
      <c r="O1777" s="8"/>
      <c r="P1777" s="8"/>
      <c r="T1777" s="7"/>
      <c r="U1777" s="8"/>
      <c r="V1777" s="8"/>
      <c r="W1777" s="244"/>
      <c r="X1777" s="8"/>
      <c r="Y1777" s="8"/>
      <c r="Z1777" s="8"/>
      <c r="AA1777" s="8"/>
      <c r="AB1777" s="8"/>
      <c r="AC1777" s="8"/>
      <c r="AD1777" s="8"/>
      <c r="AE1777" s="8"/>
      <c r="AF1777" s="8"/>
      <c r="AG1777" s="8"/>
      <c r="AH1777" s="8"/>
      <c r="AI1777" s="8"/>
    </row>
    <row r="1778" spans="1:35" ht="17.25">
      <c r="A1778" s="310" t="s">
        <v>1376</v>
      </c>
      <c r="B1778" s="250">
        <v>27</v>
      </c>
      <c r="C1778" s="311"/>
      <c r="D1778" s="192">
        <v>775273921148</v>
      </c>
      <c r="E1778" s="276" t="s">
        <v>546</v>
      </c>
      <c r="F1778" s="193" t="s">
        <v>1402</v>
      </c>
      <c r="G1778" s="137" t="s">
        <v>8</v>
      </c>
      <c r="H1778" s="194">
        <v>15</v>
      </c>
      <c r="I1778" s="136"/>
      <c r="J1778" s="136"/>
      <c r="K1778" s="136"/>
      <c r="L1778" s="8"/>
      <c r="M1778" s="184">
        <f t="shared" si="428"/>
        <v>8550</v>
      </c>
      <c r="N1778" s="8"/>
      <c r="O1778" s="8"/>
      <c r="P1778" s="8"/>
      <c r="T1778" s="7"/>
      <c r="U1778" s="8"/>
      <c r="V1778" s="8"/>
      <c r="W1778" s="244"/>
      <c r="X1778" s="8"/>
      <c r="Y1778" s="8"/>
      <c r="Z1778" s="8"/>
      <c r="AA1778" s="8"/>
      <c r="AB1778" s="8"/>
      <c r="AC1778" s="8"/>
      <c r="AD1778" s="8"/>
      <c r="AE1778" s="8"/>
      <c r="AF1778" s="8"/>
      <c r="AG1778" s="8"/>
      <c r="AH1778" s="8"/>
      <c r="AI1778" s="8"/>
    </row>
    <row r="1779" spans="1:35" ht="17.25">
      <c r="A1779" s="310" t="s">
        <v>1376</v>
      </c>
      <c r="B1779" s="250">
        <v>28</v>
      </c>
      <c r="C1779" s="311"/>
      <c r="D1779" s="192">
        <v>775287350865</v>
      </c>
      <c r="E1779" s="276" t="s">
        <v>546</v>
      </c>
      <c r="F1779" s="137" t="s">
        <v>1403</v>
      </c>
      <c r="G1779" s="137" t="s">
        <v>4</v>
      </c>
      <c r="H1779" s="194">
        <v>6</v>
      </c>
      <c r="I1779" s="136"/>
      <c r="J1779" s="136"/>
      <c r="K1779" s="136"/>
      <c r="L1779" s="8"/>
      <c r="M1779" s="184">
        <f t="shared" ref="M1779" si="429">610*H1779</f>
        <v>3660</v>
      </c>
      <c r="N1779" s="8"/>
      <c r="O1779" s="8"/>
      <c r="P1779" s="8"/>
      <c r="T1779" s="7"/>
      <c r="U1779" s="8"/>
      <c r="V1779" s="8"/>
      <c r="W1779" s="244"/>
      <c r="X1779" s="8"/>
      <c r="Y1779" s="8"/>
      <c r="Z1779" s="8"/>
      <c r="AA1779" s="8"/>
      <c r="AB1779" s="8"/>
      <c r="AC1779" s="8"/>
      <c r="AD1779" s="8"/>
      <c r="AE1779" s="8"/>
      <c r="AF1779" s="8"/>
      <c r="AG1779" s="8"/>
      <c r="AH1779" s="8"/>
      <c r="AI1779" s="8"/>
    </row>
    <row r="1780" spans="1:35" ht="17.25">
      <c r="A1780" s="310" t="s">
        <v>1376</v>
      </c>
      <c r="B1780" s="250">
        <v>29</v>
      </c>
      <c r="C1780" s="311"/>
      <c r="D1780" s="192">
        <v>775277716778</v>
      </c>
      <c r="E1780" s="276" t="s">
        <v>546</v>
      </c>
      <c r="F1780" s="137" t="s">
        <v>1404</v>
      </c>
      <c r="G1780" s="137" t="s">
        <v>4</v>
      </c>
      <c r="H1780" s="194">
        <v>24</v>
      </c>
      <c r="I1780" s="136"/>
      <c r="J1780" s="136"/>
      <c r="K1780" s="136"/>
      <c r="L1780" s="8"/>
      <c r="M1780" s="184">
        <f>560*H1780</f>
        <v>13440</v>
      </c>
      <c r="N1780" s="8"/>
      <c r="O1780" s="8"/>
      <c r="P1780" s="8"/>
      <c r="T1780" s="7"/>
      <c r="U1780" s="8"/>
      <c r="V1780" s="8"/>
      <c r="W1780" s="244"/>
      <c r="X1780" s="8"/>
      <c r="Y1780" s="8"/>
      <c r="Z1780" s="8"/>
      <c r="AA1780" s="8"/>
      <c r="AB1780" s="8"/>
      <c r="AC1780" s="8"/>
      <c r="AD1780" s="8"/>
      <c r="AE1780" s="8"/>
      <c r="AF1780" s="8"/>
      <c r="AG1780" s="8"/>
      <c r="AH1780" s="8"/>
      <c r="AI1780" s="8"/>
    </row>
    <row r="1781" spans="1:35" ht="17.25">
      <c r="A1781" s="310" t="s">
        <v>1376</v>
      </c>
      <c r="B1781" s="250">
        <v>30</v>
      </c>
      <c r="C1781" s="311"/>
      <c r="D1781" s="192">
        <v>775270485216</v>
      </c>
      <c r="E1781" s="276" t="s">
        <v>546</v>
      </c>
      <c r="F1781" s="193" t="s">
        <v>1405</v>
      </c>
      <c r="G1781" s="137" t="s">
        <v>8</v>
      </c>
      <c r="H1781" s="194">
        <v>21</v>
      </c>
      <c r="I1781" s="136"/>
      <c r="J1781" s="136"/>
      <c r="K1781" s="136"/>
      <c r="L1781" s="8"/>
      <c r="M1781" s="184">
        <f t="shared" ref="M1781:M1782" si="430">560*H1781</f>
        <v>11760</v>
      </c>
      <c r="N1781" s="8"/>
      <c r="O1781" s="8"/>
      <c r="P1781" s="8"/>
      <c r="T1781" s="7"/>
      <c r="U1781" s="8"/>
      <c r="V1781" s="8"/>
      <c r="W1781" s="244"/>
      <c r="X1781" s="8"/>
      <c r="Y1781" s="8"/>
      <c r="Z1781" s="8"/>
      <c r="AA1781" s="8"/>
      <c r="AB1781" s="8"/>
      <c r="AC1781" s="8"/>
      <c r="AD1781" s="8"/>
      <c r="AE1781" s="8"/>
      <c r="AF1781" s="8"/>
      <c r="AG1781" s="8"/>
      <c r="AH1781" s="8"/>
      <c r="AI1781" s="8"/>
    </row>
    <row r="1782" spans="1:35" ht="17.25">
      <c r="A1782" s="310" t="s">
        <v>1376</v>
      </c>
      <c r="B1782" s="250">
        <v>31</v>
      </c>
      <c r="C1782" s="311"/>
      <c r="D1782" s="192">
        <v>775273953143</v>
      </c>
      <c r="E1782" s="276" t="s">
        <v>546</v>
      </c>
      <c r="F1782" s="193" t="s">
        <v>1406</v>
      </c>
      <c r="G1782" s="137" t="s">
        <v>8</v>
      </c>
      <c r="H1782" s="194">
        <v>22</v>
      </c>
      <c r="I1782" s="136"/>
      <c r="J1782" s="136"/>
      <c r="K1782" s="136"/>
      <c r="L1782" s="8"/>
      <c r="M1782" s="184">
        <f t="shared" si="430"/>
        <v>12320</v>
      </c>
      <c r="N1782" s="8"/>
      <c r="O1782" s="8"/>
      <c r="P1782" s="8"/>
      <c r="T1782" s="7"/>
      <c r="U1782" s="8"/>
      <c r="V1782" s="8"/>
      <c r="W1782" s="244"/>
      <c r="X1782" s="8"/>
      <c r="Y1782" s="8"/>
      <c r="Z1782" s="8"/>
      <c r="AA1782" s="8"/>
      <c r="AB1782" s="8"/>
      <c r="AC1782" s="8"/>
      <c r="AD1782" s="8"/>
      <c r="AE1782" s="8"/>
      <c r="AF1782" s="8"/>
      <c r="AG1782" s="8"/>
      <c r="AH1782" s="8"/>
      <c r="AI1782" s="8"/>
    </row>
    <row r="1783" spans="1:35" ht="17.25">
      <c r="A1783" s="310" t="s">
        <v>1376</v>
      </c>
      <c r="B1783" s="250">
        <v>32</v>
      </c>
      <c r="C1783" s="311"/>
      <c r="D1783" s="192">
        <v>775270309130</v>
      </c>
      <c r="E1783" s="276" t="s">
        <v>546</v>
      </c>
      <c r="F1783" s="193" t="s">
        <v>1407</v>
      </c>
      <c r="G1783" s="137" t="s">
        <v>4</v>
      </c>
      <c r="H1783" s="194">
        <v>18</v>
      </c>
      <c r="I1783" s="136"/>
      <c r="J1783" s="136"/>
      <c r="K1783" s="136"/>
      <c r="L1783" s="8"/>
      <c r="M1783" s="184">
        <f t="shared" ref="M1783:M1784" si="431">570*H1783</f>
        <v>10260</v>
      </c>
      <c r="N1783" s="8"/>
      <c r="O1783" s="8"/>
      <c r="P1783" s="8"/>
      <c r="T1783" s="7"/>
      <c r="U1783" s="8"/>
      <c r="V1783" s="8"/>
      <c r="W1783" s="244"/>
      <c r="X1783" s="8"/>
      <c r="Y1783" s="8"/>
      <c r="Z1783" s="8"/>
      <c r="AA1783" s="8"/>
      <c r="AB1783" s="8"/>
      <c r="AC1783" s="8"/>
      <c r="AD1783" s="8"/>
      <c r="AE1783" s="8"/>
      <c r="AF1783" s="8"/>
      <c r="AG1783" s="8"/>
      <c r="AH1783" s="8"/>
      <c r="AI1783" s="8"/>
    </row>
    <row r="1784" spans="1:35" ht="17.25">
      <c r="A1784" s="310" t="s">
        <v>1376</v>
      </c>
      <c r="B1784" s="250">
        <v>33</v>
      </c>
      <c r="C1784" s="311"/>
      <c r="D1784" s="192">
        <v>775270460039</v>
      </c>
      <c r="E1784" s="276" t="s">
        <v>546</v>
      </c>
      <c r="F1784" s="193" t="s">
        <v>1408</v>
      </c>
      <c r="G1784" s="137" t="s">
        <v>8</v>
      </c>
      <c r="H1784" s="194">
        <v>17</v>
      </c>
      <c r="I1784" s="136"/>
      <c r="J1784" s="136"/>
      <c r="K1784" s="136"/>
      <c r="L1784" s="8"/>
      <c r="M1784" s="184">
        <f t="shared" si="431"/>
        <v>9690</v>
      </c>
      <c r="N1784" s="8"/>
      <c r="O1784" s="8"/>
      <c r="P1784" s="8"/>
      <c r="T1784" s="7"/>
      <c r="U1784" s="8"/>
      <c r="V1784" s="8"/>
      <c r="W1784" s="244"/>
      <c r="X1784" s="8"/>
      <c r="Y1784" s="8"/>
      <c r="Z1784" s="8"/>
      <c r="AA1784" s="8"/>
      <c r="AB1784" s="8"/>
      <c r="AC1784" s="8"/>
      <c r="AD1784" s="8"/>
      <c r="AE1784" s="8"/>
      <c r="AF1784" s="8"/>
      <c r="AG1784" s="8"/>
      <c r="AH1784" s="8"/>
      <c r="AI1784" s="8"/>
    </row>
    <row r="1785" spans="1:35" ht="17.25">
      <c r="A1785" s="310" t="s">
        <v>1376</v>
      </c>
      <c r="B1785" s="250">
        <v>34</v>
      </c>
      <c r="C1785" s="311" t="s">
        <v>15</v>
      </c>
      <c r="D1785" s="192">
        <v>775273399220</v>
      </c>
      <c r="E1785" s="276" t="s">
        <v>546</v>
      </c>
      <c r="F1785" s="193" t="s">
        <v>1409</v>
      </c>
      <c r="G1785" s="137" t="s">
        <v>4</v>
      </c>
      <c r="H1785" s="194">
        <v>30</v>
      </c>
      <c r="I1785" s="136"/>
      <c r="J1785" s="136"/>
      <c r="K1785" s="136"/>
      <c r="L1785" s="8"/>
      <c r="M1785" s="184">
        <f t="shared" ref="M1785" si="432">560*H1785</f>
        <v>16800</v>
      </c>
      <c r="N1785" s="8"/>
      <c r="O1785" s="8"/>
      <c r="P1785" s="8"/>
      <c r="T1785" s="7"/>
      <c r="U1785" s="8"/>
      <c r="V1785" s="8"/>
      <c r="W1785" s="244"/>
      <c r="X1785" s="8"/>
      <c r="Y1785" s="8"/>
      <c r="Z1785" s="8"/>
      <c r="AA1785" s="8"/>
      <c r="AB1785" s="8"/>
      <c r="AC1785" s="8"/>
      <c r="AD1785" s="8"/>
      <c r="AE1785" s="8"/>
      <c r="AF1785" s="8"/>
      <c r="AG1785" s="8"/>
      <c r="AH1785" s="8"/>
      <c r="AI1785" s="8"/>
    </row>
    <row r="1786" spans="1:35" ht="17.25">
      <c r="A1786" s="310"/>
      <c r="B1786" s="250"/>
      <c r="C1786" s="311"/>
      <c r="D1786" s="192"/>
      <c r="E1786" s="276"/>
      <c r="F1786" s="193"/>
      <c r="G1786" s="137"/>
      <c r="H1786" s="194"/>
      <c r="I1786" s="136"/>
      <c r="J1786" s="136"/>
      <c r="K1786" s="136"/>
      <c r="L1786" s="8"/>
      <c r="M1786" s="184">
        <v>500</v>
      </c>
      <c r="N1786" s="8"/>
      <c r="O1786" s="8"/>
      <c r="P1786" s="8"/>
      <c r="T1786" s="7"/>
      <c r="U1786" s="8"/>
      <c r="V1786" s="8"/>
      <c r="W1786" s="244"/>
      <c r="X1786" s="8"/>
      <c r="Y1786" s="8"/>
      <c r="Z1786" s="8"/>
      <c r="AA1786" s="8"/>
      <c r="AB1786" s="8"/>
      <c r="AC1786" s="8"/>
      <c r="AD1786" s="8"/>
      <c r="AE1786" s="8"/>
      <c r="AF1786" s="8"/>
      <c r="AG1786" s="8"/>
      <c r="AH1786" s="8"/>
      <c r="AI1786" s="8"/>
    </row>
    <row r="1787" spans="1:35" ht="17.25">
      <c r="A1787" s="310" t="s">
        <v>1376</v>
      </c>
      <c r="B1787" s="250">
        <v>35</v>
      </c>
      <c r="C1787" s="311"/>
      <c r="D1787" s="192">
        <v>775270258798</v>
      </c>
      <c r="E1787" s="276" t="s">
        <v>546</v>
      </c>
      <c r="F1787" s="193" t="s">
        <v>1410</v>
      </c>
      <c r="G1787" s="137" t="s">
        <v>35</v>
      </c>
      <c r="H1787" s="194">
        <v>15</v>
      </c>
      <c r="I1787" s="136"/>
      <c r="J1787" s="136"/>
      <c r="K1787" s="136"/>
      <c r="L1787" s="8"/>
      <c r="M1787" s="184">
        <f>590*H1787</f>
        <v>8850</v>
      </c>
      <c r="N1787" s="8"/>
      <c r="O1787" s="8"/>
      <c r="P1787" s="8"/>
      <c r="T1787" s="7"/>
      <c r="U1787" s="8"/>
      <c r="V1787" s="8"/>
      <c r="W1787" s="244"/>
      <c r="X1787" s="8"/>
      <c r="Y1787" s="8"/>
      <c r="Z1787" s="8"/>
      <c r="AA1787" s="8"/>
      <c r="AB1787" s="8"/>
      <c r="AC1787" s="8"/>
      <c r="AD1787" s="8"/>
      <c r="AE1787" s="8"/>
      <c r="AF1787" s="8"/>
      <c r="AG1787" s="8"/>
      <c r="AH1787" s="8"/>
      <c r="AI1787" s="8"/>
    </row>
    <row r="1788" spans="1:35" ht="17.25">
      <c r="A1788" s="310" t="s">
        <v>1376</v>
      </c>
      <c r="B1788" s="250">
        <v>36</v>
      </c>
      <c r="C1788" s="311"/>
      <c r="D1788" s="192">
        <v>775287253520</v>
      </c>
      <c r="E1788" s="276" t="s">
        <v>546</v>
      </c>
      <c r="F1788" s="137" t="s">
        <v>1411</v>
      </c>
      <c r="G1788" s="137" t="s">
        <v>4</v>
      </c>
      <c r="H1788" s="194">
        <v>12</v>
      </c>
      <c r="I1788" s="136"/>
      <c r="J1788" s="136"/>
      <c r="K1788" s="136"/>
      <c r="L1788" s="8"/>
      <c r="M1788" s="184">
        <f t="shared" ref="M1788" si="433">570*H1788</f>
        <v>6840</v>
      </c>
      <c r="N1788" s="8"/>
      <c r="O1788" s="8"/>
      <c r="P1788" s="8"/>
      <c r="T1788" s="7"/>
      <c r="U1788" s="8"/>
      <c r="V1788" s="8"/>
      <c r="W1788" s="244"/>
      <c r="X1788" s="8"/>
      <c r="Y1788" s="8"/>
      <c r="Z1788" s="8"/>
      <c r="AA1788" s="8"/>
      <c r="AB1788" s="8"/>
      <c r="AC1788" s="8"/>
      <c r="AD1788" s="8"/>
      <c r="AE1788" s="8"/>
      <c r="AF1788" s="8"/>
      <c r="AG1788" s="8"/>
      <c r="AH1788" s="8"/>
      <c r="AI1788" s="8"/>
    </row>
    <row r="1789" spans="1:35" ht="17.25">
      <c r="A1789" s="310" t="s">
        <v>1376</v>
      </c>
      <c r="B1789" s="250">
        <v>37</v>
      </c>
      <c r="C1789" s="311"/>
      <c r="D1789" s="192">
        <v>775270332117</v>
      </c>
      <c r="E1789" s="276" t="s">
        <v>546</v>
      </c>
      <c r="F1789" s="193" t="s">
        <v>1355</v>
      </c>
      <c r="G1789" s="137" t="s">
        <v>4</v>
      </c>
      <c r="H1789" s="194">
        <v>22</v>
      </c>
      <c r="I1789" s="136"/>
      <c r="J1789" s="136"/>
      <c r="K1789" s="136"/>
      <c r="L1789" s="8"/>
      <c r="M1789" s="184">
        <f t="shared" ref="M1789:M1793" si="434">560*H1789</f>
        <v>12320</v>
      </c>
      <c r="N1789" s="8"/>
      <c r="O1789" s="8"/>
      <c r="P1789" s="8"/>
      <c r="T1789" s="7"/>
      <c r="U1789" s="8"/>
      <c r="V1789" s="8"/>
      <c r="W1789" s="244"/>
      <c r="X1789" s="8"/>
      <c r="Y1789" s="8"/>
      <c r="Z1789" s="8"/>
      <c r="AA1789" s="8"/>
      <c r="AB1789" s="8"/>
      <c r="AC1789" s="8"/>
      <c r="AD1789" s="8"/>
      <c r="AE1789" s="8"/>
      <c r="AF1789" s="8"/>
      <c r="AG1789" s="8"/>
      <c r="AH1789" s="8"/>
      <c r="AI1789" s="8"/>
    </row>
    <row r="1790" spans="1:35" ht="17.25">
      <c r="A1790" s="310" t="s">
        <v>1376</v>
      </c>
      <c r="B1790" s="250">
        <v>38</v>
      </c>
      <c r="C1790" s="311"/>
      <c r="D1790" s="192">
        <v>775270324093</v>
      </c>
      <c r="E1790" s="276" t="s">
        <v>546</v>
      </c>
      <c r="F1790" s="193" t="s">
        <v>1412</v>
      </c>
      <c r="G1790" s="137" t="s">
        <v>4</v>
      </c>
      <c r="H1790" s="194">
        <v>22</v>
      </c>
      <c r="I1790" s="136"/>
      <c r="J1790" s="136"/>
      <c r="K1790" s="136"/>
      <c r="L1790" s="8"/>
      <c r="M1790" s="184">
        <f t="shared" si="434"/>
        <v>12320</v>
      </c>
      <c r="N1790" s="8"/>
      <c r="O1790" s="8"/>
      <c r="P1790" s="8"/>
      <c r="T1790" s="7"/>
      <c r="U1790" s="8"/>
      <c r="V1790" s="8"/>
      <c r="W1790" s="244"/>
      <c r="X1790" s="8"/>
      <c r="Y1790" s="8"/>
      <c r="Z1790" s="8"/>
      <c r="AA1790" s="8"/>
      <c r="AB1790" s="8"/>
      <c r="AC1790" s="8"/>
      <c r="AD1790" s="8"/>
      <c r="AE1790" s="8"/>
      <c r="AF1790" s="8"/>
      <c r="AG1790" s="8"/>
      <c r="AH1790" s="8"/>
      <c r="AI1790" s="8"/>
    </row>
    <row r="1791" spans="1:35" ht="17.25">
      <c r="A1791" s="310" t="s">
        <v>1376</v>
      </c>
      <c r="B1791" s="250">
        <v>39</v>
      </c>
      <c r="C1791" s="311"/>
      <c r="D1791" s="192">
        <v>775287221914</v>
      </c>
      <c r="E1791" s="276" t="s">
        <v>546</v>
      </c>
      <c r="F1791" s="137" t="s">
        <v>1413</v>
      </c>
      <c r="G1791" s="137" t="s">
        <v>4</v>
      </c>
      <c r="H1791" s="194">
        <v>28</v>
      </c>
      <c r="I1791" s="136"/>
      <c r="J1791" s="136"/>
      <c r="K1791" s="136"/>
      <c r="L1791" s="8"/>
      <c r="M1791" s="184">
        <f t="shared" si="434"/>
        <v>15680</v>
      </c>
      <c r="N1791" s="8"/>
      <c r="O1791" s="8"/>
      <c r="P1791" s="8"/>
      <c r="T1791" s="7"/>
      <c r="U1791" s="8"/>
      <c r="V1791" s="8"/>
      <c r="W1791" s="244"/>
      <c r="X1791" s="8"/>
      <c r="Y1791" s="8"/>
      <c r="Z1791" s="8"/>
      <c r="AA1791" s="8"/>
      <c r="AB1791" s="8"/>
      <c r="AC1791" s="8"/>
      <c r="AD1791" s="8"/>
      <c r="AE1791" s="8"/>
      <c r="AF1791" s="8"/>
      <c r="AG1791" s="8"/>
      <c r="AH1791" s="8"/>
      <c r="AI1791" s="8"/>
    </row>
    <row r="1792" spans="1:35" ht="17.25">
      <c r="A1792" s="310" t="s">
        <v>1376</v>
      </c>
      <c r="B1792" s="250">
        <v>40</v>
      </c>
      <c r="C1792" s="311"/>
      <c r="D1792" s="192">
        <v>775270319657</v>
      </c>
      <c r="E1792" s="276" t="s">
        <v>546</v>
      </c>
      <c r="F1792" s="193" t="s">
        <v>1412</v>
      </c>
      <c r="G1792" s="137" t="s">
        <v>4</v>
      </c>
      <c r="H1792" s="194">
        <v>12</v>
      </c>
      <c r="I1792" s="136"/>
      <c r="J1792" s="136"/>
      <c r="K1792" s="136"/>
      <c r="L1792" s="8"/>
      <c r="M1792" s="184">
        <f t="shared" ref="M1792" si="435">570*H1792</f>
        <v>6840</v>
      </c>
      <c r="N1792" s="8"/>
      <c r="O1792" s="8"/>
      <c r="P1792" s="8"/>
      <c r="T1792" s="7"/>
      <c r="U1792" s="8"/>
      <c r="V1792" s="8"/>
      <c r="W1792" s="244"/>
      <c r="X1792" s="8"/>
      <c r="Y1792" s="8"/>
      <c r="Z1792" s="8"/>
      <c r="AA1792" s="8"/>
      <c r="AB1792" s="8"/>
      <c r="AC1792" s="8"/>
      <c r="AD1792" s="8"/>
      <c r="AE1792" s="8"/>
      <c r="AF1792" s="8"/>
      <c r="AG1792" s="8"/>
      <c r="AH1792" s="8"/>
      <c r="AI1792" s="8"/>
    </row>
    <row r="1793" spans="1:35" ht="17.25">
      <c r="A1793" s="310" t="s">
        <v>1376</v>
      </c>
      <c r="B1793" s="250">
        <v>41</v>
      </c>
      <c r="C1793" s="311"/>
      <c r="D1793" s="192">
        <v>775288076565</v>
      </c>
      <c r="E1793" s="276" t="s">
        <v>546</v>
      </c>
      <c r="F1793" s="137" t="s">
        <v>1414</v>
      </c>
      <c r="G1793" s="137" t="s">
        <v>8</v>
      </c>
      <c r="H1793" s="194">
        <v>22</v>
      </c>
      <c r="I1793" s="136"/>
      <c r="J1793" s="136"/>
      <c r="K1793" s="136"/>
      <c r="L1793" s="8"/>
      <c r="M1793" s="184">
        <f t="shared" si="434"/>
        <v>12320</v>
      </c>
      <c r="N1793" s="8"/>
      <c r="O1793" s="8"/>
      <c r="P1793" s="8"/>
      <c r="T1793" s="7"/>
      <c r="U1793" s="8"/>
      <c r="V1793" s="8"/>
      <c r="W1793" s="244"/>
      <c r="X1793" s="8"/>
      <c r="Y1793" s="8"/>
      <c r="Z1793" s="8"/>
      <c r="AA1793" s="8"/>
      <c r="AB1793" s="8"/>
      <c r="AC1793" s="8"/>
      <c r="AD1793" s="8"/>
      <c r="AE1793" s="8"/>
      <c r="AF1793" s="8"/>
      <c r="AG1793" s="8"/>
      <c r="AH1793" s="8"/>
      <c r="AI1793" s="8"/>
    </row>
    <row r="1794" spans="1:35" ht="17.25">
      <c r="A1794" s="310" t="s">
        <v>1376</v>
      </c>
      <c r="B1794" s="250">
        <v>42</v>
      </c>
      <c r="C1794" s="311"/>
      <c r="D1794" s="192">
        <v>775278056426</v>
      </c>
      <c r="E1794" s="276" t="s">
        <v>546</v>
      </c>
      <c r="F1794" s="137" t="s">
        <v>1415</v>
      </c>
      <c r="G1794" s="137" t="s">
        <v>4</v>
      </c>
      <c r="H1794" s="194">
        <v>14</v>
      </c>
      <c r="I1794" s="136"/>
      <c r="J1794" s="136"/>
      <c r="K1794" s="136"/>
      <c r="L1794" s="8"/>
      <c r="M1794" s="184">
        <f t="shared" ref="M1794" si="436">570*H1794</f>
        <v>7980</v>
      </c>
      <c r="N1794" s="8"/>
      <c r="O1794" s="8"/>
      <c r="P1794" s="8"/>
      <c r="T1794" s="7"/>
      <c r="U1794" s="8"/>
      <c r="V1794" s="8"/>
      <c r="W1794" s="244"/>
      <c r="X1794" s="8"/>
      <c r="Y1794" s="8"/>
      <c r="Z1794" s="8"/>
      <c r="AA1794" s="8"/>
      <c r="AB1794" s="8"/>
      <c r="AC1794" s="8"/>
      <c r="AD1794" s="8"/>
      <c r="AE1794" s="8"/>
      <c r="AF1794" s="8"/>
      <c r="AG1794" s="8"/>
      <c r="AH1794" s="8"/>
      <c r="AI1794" s="8"/>
    </row>
    <row r="1795" spans="1:35" ht="17.25">
      <c r="A1795" s="310" t="s">
        <v>1376</v>
      </c>
      <c r="B1795" s="250">
        <v>43</v>
      </c>
      <c r="C1795" s="311"/>
      <c r="D1795" s="192">
        <v>775270277164</v>
      </c>
      <c r="E1795" s="276" t="s">
        <v>546</v>
      </c>
      <c r="F1795" s="193" t="s">
        <v>1416</v>
      </c>
      <c r="G1795" s="137" t="s">
        <v>4</v>
      </c>
      <c r="H1795" s="194">
        <v>8</v>
      </c>
      <c r="I1795" s="136"/>
      <c r="J1795" s="136"/>
      <c r="K1795" s="136"/>
      <c r="L1795" s="8"/>
      <c r="M1795" s="184">
        <f>610*H1795</f>
        <v>4880</v>
      </c>
      <c r="N1795" s="8"/>
      <c r="O1795" s="8"/>
      <c r="P1795" s="8"/>
      <c r="T1795" s="7"/>
      <c r="U1795" s="8"/>
      <c r="V1795" s="8"/>
      <c r="W1795" s="244"/>
      <c r="X1795" s="8"/>
      <c r="Y1795" s="8"/>
      <c r="Z1795" s="8"/>
      <c r="AA1795" s="8"/>
      <c r="AB1795" s="8"/>
      <c r="AC1795" s="8"/>
      <c r="AD1795" s="8"/>
      <c r="AE1795" s="8"/>
      <c r="AF1795" s="8"/>
      <c r="AG1795" s="8"/>
      <c r="AH1795" s="8"/>
      <c r="AI1795" s="8"/>
    </row>
    <row r="1796" spans="1:35" ht="17.25">
      <c r="A1796" s="310" t="s">
        <v>1376</v>
      </c>
      <c r="B1796" s="250">
        <v>44</v>
      </c>
      <c r="C1796" s="311"/>
      <c r="D1796" s="192">
        <v>775270476461</v>
      </c>
      <c r="E1796" s="276" t="s">
        <v>546</v>
      </c>
      <c r="F1796" s="193" t="s">
        <v>1417</v>
      </c>
      <c r="G1796" s="137" t="s">
        <v>8</v>
      </c>
      <c r="H1796" s="194">
        <v>7</v>
      </c>
      <c r="I1796" s="136"/>
      <c r="J1796" s="136"/>
      <c r="K1796" s="136"/>
      <c r="L1796" s="8"/>
      <c r="M1796" s="184">
        <f>610*H1796</f>
        <v>4270</v>
      </c>
      <c r="N1796" s="8"/>
      <c r="O1796" s="8"/>
      <c r="P1796" s="8"/>
      <c r="T1796" s="7"/>
      <c r="U1796" s="8"/>
      <c r="V1796" s="8"/>
      <c r="W1796" s="244"/>
      <c r="X1796" s="8"/>
      <c r="Y1796" s="8"/>
      <c r="Z1796" s="8"/>
      <c r="AA1796" s="8"/>
      <c r="AB1796" s="8"/>
      <c r="AC1796" s="8"/>
      <c r="AD1796" s="8"/>
      <c r="AE1796" s="8"/>
      <c r="AF1796" s="8"/>
      <c r="AG1796" s="8"/>
      <c r="AH1796" s="8"/>
      <c r="AI1796" s="8"/>
    </row>
    <row r="1797" spans="1:35" ht="17.25">
      <c r="A1797" s="310" t="s">
        <v>1376</v>
      </c>
      <c r="B1797" s="250">
        <v>45</v>
      </c>
      <c r="C1797" s="311"/>
      <c r="D1797" s="192">
        <v>775273868305</v>
      </c>
      <c r="E1797" s="276" t="s">
        <v>546</v>
      </c>
      <c r="F1797" s="193" t="s">
        <v>1418</v>
      </c>
      <c r="G1797" s="137" t="s">
        <v>8</v>
      </c>
      <c r="H1797" s="194">
        <v>12</v>
      </c>
      <c r="I1797" s="136"/>
      <c r="J1797" s="136"/>
      <c r="K1797" s="136"/>
      <c r="L1797" s="8"/>
      <c r="M1797" s="184">
        <f t="shared" ref="M1797:M1799" si="437">570*H1797</f>
        <v>6840</v>
      </c>
      <c r="N1797" s="8"/>
      <c r="O1797" s="8"/>
      <c r="P1797" s="8"/>
      <c r="T1797" s="7"/>
      <c r="U1797" s="8"/>
      <c r="V1797" s="8"/>
      <c r="W1797" s="244"/>
      <c r="X1797" s="8"/>
      <c r="Y1797" s="8"/>
      <c r="Z1797" s="8"/>
      <c r="AA1797" s="8"/>
      <c r="AB1797" s="8"/>
      <c r="AC1797" s="8"/>
      <c r="AD1797" s="8"/>
      <c r="AE1797" s="8"/>
      <c r="AF1797" s="8"/>
      <c r="AG1797" s="8"/>
      <c r="AH1797" s="8"/>
      <c r="AI1797" s="8"/>
    </row>
    <row r="1798" spans="1:35" ht="17.25">
      <c r="A1798" s="310" t="s">
        <v>1376</v>
      </c>
      <c r="B1798" s="250">
        <v>46</v>
      </c>
      <c r="C1798" s="311"/>
      <c r="D1798" s="192">
        <v>775273807277</v>
      </c>
      <c r="E1798" s="276" t="s">
        <v>546</v>
      </c>
      <c r="F1798" s="193" t="s">
        <v>1419</v>
      </c>
      <c r="G1798" s="137" t="s">
        <v>8</v>
      </c>
      <c r="H1798" s="194">
        <v>10</v>
      </c>
      <c r="I1798" s="136"/>
      <c r="J1798" s="136"/>
      <c r="K1798" s="136"/>
      <c r="L1798" s="8"/>
      <c r="M1798" s="184">
        <f>610*H1798</f>
        <v>6100</v>
      </c>
      <c r="N1798" s="8"/>
      <c r="O1798" s="8"/>
      <c r="P1798" s="8"/>
      <c r="T1798" s="7"/>
      <c r="U1798" s="8"/>
      <c r="V1798" s="8"/>
      <c r="W1798" s="244"/>
      <c r="X1798" s="8"/>
      <c r="Y1798" s="8"/>
      <c r="Z1798" s="8"/>
      <c r="AA1798" s="8"/>
      <c r="AB1798" s="8"/>
      <c r="AC1798" s="8"/>
      <c r="AD1798" s="8"/>
      <c r="AE1798" s="8"/>
      <c r="AF1798" s="8"/>
      <c r="AG1798" s="8"/>
      <c r="AH1798" s="8"/>
      <c r="AI1798" s="8"/>
    </row>
    <row r="1799" spans="1:35" ht="17.25">
      <c r="A1799" s="310" t="s">
        <v>1376</v>
      </c>
      <c r="B1799" s="250">
        <v>47</v>
      </c>
      <c r="C1799" s="311"/>
      <c r="D1799" s="192">
        <v>775273885570</v>
      </c>
      <c r="E1799" s="276" t="s">
        <v>546</v>
      </c>
      <c r="F1799" s="193" t="s">
        <v>1420</v>
      </c>
      <c r="G1799" s="137" t="s">
        <v>8</v>
      </c>
      <c r="H1799" s="194">
        <v>19</v>
      </c>
      <c r="I1799" s="136"/>
      <c r="J1799" s="136"/>
      <c r="K1799" s="136"/>
      <c r="L1799" s="8"/>
      <c r="M1799" s="184">
        <f t="shared" si="437"/>
        <v>10830</v>
      </c>
      <c r="N1799" s="8"/>
      <c r="O1799" s="8"/>
      <c r="P1799" s="8"/>
      <c r="T1799" s="7"/>
      <c r="U1799" s="8"/>
      <c r="V1799" s="8"/>
      <c r="W1799" s="244"/>
      <c r="X1799" s="8"/>
      <c r="Y1799" s="8"/>
      <c r="Z1799" s="8"/>
      <c r="AA1799" s="8"/>
      <c r="AB1799" s="8"/>
      <c r="AC1799" s="8"/>
      <c r="AD1799" s="8"/>
      <c r="AE1799" s="8"/>
      <c r="AF1799" s="8"/>
      <c r="AG1799" s="8"/>
      <c r="AH1799" s="8"/>
      <c r="AI1799" s="8"/>
    </row>
    <row r="1800" spans="1:35" ht="17.25">
      <c r="A1800" s="310" t="s">
        <v>1376</v>
      </c>
      <c r="B1800" s="250">
        <v>48</v>
      </c>
      <c r="C1800" s="311"/>
      <c r="D1800" s="192">
        <v>775270289216</v>
      </c>
      <c r="E1800" s="276" t="s">
        <v>546</v>
      </c>
      <c r="F1800" s="193" t="s">
        <v>1421</v>
      </c>
      <c r="G1800" s="137" t="s">
        <v>4</v>
      </c>
      <c r="H1800" s="194">
        <v>30</v>
      </c>
      <c r="I1800" s="136"/>
      <c r="J1800" s="136"/>
      <c r="K1800" s="136"/>
      <c r="L1800" s="8"/>
      <c r="M1800" s="184">
        <f t="shared" ref="M1800:M1804" si="438">560*H1800</f>
        <v>16800</v>
      </c>
      <c r="N1800" s="8"/>
      <c r="O1800" s="8"/>
      <c r="P1800" s="8"/>
      <c r="T1800" s="7"/>
      <c r="U1800" s="8"/>
      <c r="V1800" s="8"/>
      <c r="W1800" s="244"/>
      <c r="X1800" s="8"/>
      <c r="Y1800" s="8"/>
      <c r="Z1800" s="8"/>
      <c r="AA1800" s="8"/>
      <c r="AB1800" s="8"/>
      <c r="AC1800" s="8"/>
      <c r="AD1800" s="8"/>
      <c r="AE1800" s="8"/>
      <c r="AF1800" s="8"/>
      <c r="AG1800" s="8"/>
      <c r="AH1800" s="8"/>
      <c r="AI1800" s="8"/>
    </row>
    <row r="1801" spans="1:35" ht="17.25">
      <c r="A1801" s="310" t="s">
        <v>1376</v>
      </c>
      <c r="B1801" s="250">
        <v>49</v>
      </c>
      <c r="C1801" s="311"/>
      <c r="D1801" s="192">
        <v>775270302504</v>
      </c>
      <c r="E1801" s="276" t="s">
        <v>546</v>
      </c>
      <c r="F1801" s="193" t="s">
        <v>1421</v>
      </c>
      <c r="G1801" s="137" t="s">
        <v>4</v>
      </c>
      <c r="H1801" s="194">
        <v>22</v>
      </c>
      <c r="I1801" s="136"/>
      <c r="J1801" s="136"/>
      <c r="K1801" s="136"/>
      <c r="L1801" s="8"/>
      <c r="M1801" s="184">
        <f t="shared" si="438"/>
        <v>12320</v>
      </c>
      <c r="N1801" s="8"/>
      <c r="O1801" s="8"/>
      <c r="P1801" s="8"/>
      <c r="T1801" s="7"/>
      <c r="U1801" s="8"/>
      <c r="V1801" s="8"/>
      <c r="W1801" s="244"/>
      <c r="X1801" s="8"/>
      <c r="Y1801" s="8"/>
      <c r="Z1801" s="8"/>
      <c r="AA1801" s="8"/>
      <c r="AB1801" s="8"/>
      <c r="AC1801" s="8"/>
      <c r="AD1801" s="8"/>
      <c r="AE1801" s="8"/>
      <c r="AF1801" s="8"/>
      <c r="AG1801" s="8"/>
      <c r="AH1801" s="8"/>
      <c r="AI1801" s="8"/>
    </row>
    <row r="1802" spans="1:35" ht="17.25">
      <c r="A1802" s="310" t="s">
        <v>1376</v>
      </c>
      <c r="B1802" s="250">
        <v>50</v>
      </c>
      <c r="C1802" s="311"/>
      <c r="D1802" s="192">
        <v>775270276422</v>
      </c>
      <c r="E1802" s="276" t="s">
        <v>546</v>
      </c>
      <c r="F1802" s="193" t="s">
        <v>1421</v>
      </c>
      <c r="G1802" s="137" t="s">
        <v>4</v>
      </c>
      <c r="H1802" s="194">
        <v>6</v>
      </c>
      <c r="I1802" s="136"/>
      <c r="J1802" s="136"/>
      <c r="K1802" s="136"/>
      <c r="L1802" s="8"/>
      <c r="M1802" s="184">
        <f t="shared" si="438"/>
        <v>3360</v>
      </c>
      <c r="N1802" s="8"/>
      <c r="O1802" s="8"/>
      <c r="P1802" s="8"/>
      <c r="T1802" s="7"/>
      <c r="U1802" s="8"/>
      <c r="V1802" s="8"/>
      <c r="W1802" s="244"/>
      <c r="X1802" s="8"/>
      <c r="Y1802" s="8"/>
      <c r="Z1802" s="8"/>
      <c r="AA1802" s="8"/>
      <c r="AB1802" s="8"/>
      <c r="AC1802" s="8"/>
      <c r="AD1802" s="8"/>
      <c r="AE1802" s="8"/>
      <c r="AF1802" s="8"/>
      <c r="AG1802" s="8"/>
      <c r="AH1802" s="8"/>
      <c r="AI1802" s="8"/>
    </row>
    <row r="1803" spans="1:35" ht="17.25">
      <c r="A1803" s="310" t="s">
        <v>1376</v>
      </c>
      <c r="B1803" s="250">
        <v>51</v>
      </c>
      <c r="C1803" s="311"/>
      <c r="D1803" s="192">
        <v>775270298714</v>
      </c>
      <c r="E1803" s="276" t="s">
        <v>546</v>
      </c>
      <c r="F1803" s="193" t="s">
        <v>1421</v>
      </c>
      <c r="G1803" s="137" t="s">
        <v>4</v>
      </c>
      <c r="H1803" s="194">
        <v>27</v>
      </c>
      <c r="I1803" s="136"/>
      <c r="J1803" s="136"/>
      <c r="K1803" s="136"/>
      <c r="L1803" s="8"/>
      <c r="M1803" s="184">
        <f t="shared" si="438"/>
        <v>15120</v>
      </c>
      <c r="N1803" s="8"/>
      <c r="O1803" s="8"/>
      <c r="P1803" s="8"/>
      <c r="T1803" s="7"/>
      <c r="U1803" s="8"/>
      <c r="V1803" s="8"/>
      <c r="W1803" s="244"/>
      <c r="X1803" s="8"/>
      <c r="Y1803" s="8"/>
      <c r="Z1803" s="8"/>
      <c r="AA1803" s="8"/>
      <c r="AB1803" s="8"/>
      <c r="AC1803" s="8"/>
      <c r="AD1803" s="8"/>
      <c r="AE1803" s="8"/>
      <c r="AF1803" s="8"/>
      <c r="AG1803" s="8"/>
      <c r="AH1803" s="8"/>
      <c r="AI1803" s="8"/>
    </row>
    <row r="1804" spans="1:35" ht="17.25">
      <c r="A1804" s="310" t="s">
        <v>1376</v>
      </c>
      <c r="B1804" s="250">
        <v>52</v>
      </c>
      <c r="C1804" s="311"/>
      <c r="D1804" s="192">
        <v>775270328868</v>
      </c>
      <c r="E1804" s="276" t="s">
        <v>546</v>
      </c>
      <c r="F1804" s="193" t="s">
        <v>1422</v>
      </c>
      <c r="G1804" s="137" t="s">
        <v>4</v>
      </c>
      <c r="H1804" s="194">
        <v>28</v>
      </c>
      <c r="I1804" s="136"/>
      <c r="J1804" s="136"/>
      <c r="K1804" s="136"/>
      <c r="L1804" s="8"/>
      <c r="M1804" s="184">
        <f t="shared" si="438"/>
        <v>15680</v>
      </c>
      <c r="N1804" s="8"/>
      <c r="O1804" s="8"/>
      <c r="P1804" s="8"/>
      <c r="T1804" s="7"/>
      <c r="U1804" s="8"/>
      <c r="V1804" s="8"/>
      <c r="W1804" s="244"/>
      <c r="X1804" s="8"/>
      <c r="Y1804" s="8"/>
      <c r="Z1804" s="8"/>
      <c r="AA1804" s="8"/>
      <c r="AB1804" s="8"/>
      <c r="AC1804" s="8"/>
      <c r="AD1804" s="8"/>
      <c r="AE1804" s="8"/>
      <c r="AF1804" s="8"/>
      <c r="AG1804" s="8"/>
      <c r="AH1804" s="8"/>
      <c r="AI1804" s="8"/>
    </row>
    <row r="1805" spans="1:35" ht="17.25">
      <c r="A1805" s="310" t="s">
        <v>1376</v>
      </c>
      <c r="B1805" s="250">
        <v>53</v>
      </c>
      <c r="C1805" s="311"/>
      <c r="D1805" s="192">
        <v>775270480740</v>
      </c>
      <c r="E1805" s="276" t="s">
        <v>546</v>
      </c>
      <c r="F1805" s="193" t="s">
        <v>1423</v>
      </c>
      <c r="G1805" s="137" t="s">
        <v>8</v>
      </c>
      <c r="H1805" s="194">
        <v>17</v>
      </c>
      <c r="I1805" s="136"/>
      <c r="J1805" s="136"/>
      <c r="K1805" s="136"/>
      <c r="L1805" s="8"/>
      <c r="M1805" s="184">
        <f t="shared" ref="M1805" si="439">570*H1805</f>
        <v>9690</v>
      </c>
      <c r="N1805" s="8"/>
      <c r="O1805" s="8"/>
      <c r="P1805" s="8"/>
      <c r="T1805" s="7"/>
      <c r="U1805" s="8"/>
      <c r="V1805" s="8"/>
      <c r="W1805" s="244"/>
      <c r="X1805" s="8"/>
      <c r="Y1805" s="8"/>
      <c r="Z1805" s="8"/>
      <c r="AA1805" s="8"/>
      <c r="AB1805" s="8"/>
      <c r="AC1805" s="8"/>
      <c r="AD1805" s="8"/>
      <c r="AE1805" s="8"/>
      <c r="AF1805" s="8"/>
      <c r="AG1805" s="8"/>
      <c r="AH1805" s="8"/>
      <c r="AI1805" s="8"/>
    </row>
    <row r="1806" spans="1:35" ht="17.25">
      <c r="A1806" s="310" t="s">
        <v>1376</v>
      </c>
      <c r="B1806" s="250">
        <v>54</v>
      </c>
      <c r="C1806" s="311"/>
      <c r="D1806" s="192">
        <v>775270233224</v>
      </c>
      <c r="E1806" s="276" t="s">
        <v>546</v>
      </c>
      <c r="F1806" s="193" t="s">
        <v>1424</v>
      </c>
      <c r="G1806" s="137" t="s">
        <v>96</v>
      </c>
      <c r="H1806" s="194">
        <v>24</v>
      </c>
      <c r="I1806" s="136"/>
      <c r="J1806" s="136"/>
      <c r="K1806" s="136"/>
      <c r="L1806" s="8"/>
      <c r="M1806" s="184">
        <f>530*H1806</f>
        <v>12720</v>
      </c>
      <c r="N1806" s="8"/>
      <c r="O1806" s="8"/>
      <c r="P1806" s="8"/>
      <c r="T1806" s="7"/>
      <c r="U1806" s="8"/>
      <c r="V1806" s="8"/>
      <c r="W1806" s="244"/>
      <c r="X1806" s="8"/>
      <c r="Y1806" s="8"/>
      <c r="Z1806" s="8"/>
      <c r="AA1806" s="8"/>
      <c r="AB1806" s="8"/>
      <c r="AC1806" s="8"/>
      <c r="AD1806" s="8"/>
      <c r="AE1806" s="8"/>
      <c r="AF1806" s="8"/>
      <c r="AG1806" s="8"/>
      <c r="AH1806" s="8"/>
      <c r="AI1806" s="8"/>
    </row>
    <row r="1807" spans="1:35" ht="17.25">
      <c r="A1807" s="310" t="s">
        <v>1376</v>
      </c>
      <c r="B1807" s="250">
        <v>55</v>
      </c>
      <c r="C1807" s="311"/>
      <c r="D1807" s="192">
        <v>775270227160</v>
      </c>
      <c r="E1807" s="276" t="s">
        <v>546</v>
      </c>
      <c r="F1807" s="193" t="s">
        <v>1425</v>
      </c>
      <c r="G1807" s="137" t="s">
        <v>96</v>
      </c>
      <c r="H1807" s="194">
        <v>23</v>
      </c>
      <c r="I1807" s="136"/>
      <c r="J1807" s="136"/>
      <c r="K1807" s="136"/>
      <c r="L1807" s="8"/>
      <c r="M1807" s="184">
        <f>530*H1807</f>
        <v>12190</v>
      </c>
      <c r="N1807" s="8"/>
      <c r="O1807" s="8"/>
      <c r="P1807" s="8"/>
      <c r="T1807" s="7"/>
      <c r="U1807" s="8"/>
      <c r="V1807" s="8"/>
      <c r="W1807" s="244"/>
      <c r="X1807" s="8"/>
      <c r="Y1807" s="8"/>
      <c r="Z1807" s="8"/>
      <c r="AA1807" s="8"/>
      <c r="AB1807" s="8"/>
      <c r="AC1807" s="8"/>
      <c r="AD1807" s="8"/>
      <c r="AE1807" s="8"/>
      <c r="AF1807" s="8"/>
      <c r="AG1807" s="8"/>
      <c r="AH1807" s="8"/>
      <c r="AI1807" s="8"/>
    </row>
    <row r="1808" spans="1:35" ht="17.25">
      <c r="A1808" s="310" t="s">
        <v>1376</v>
      </c>
      <c r="B1808" s="250">
        <v>56</v>
      </c>
      <c r="C1808" s="311"/>
      <c r="D1808" s="192">
        <v>775288061584</v>
      </c>
      <c r="E1808" s="276" t="s">
        <v>546</v>
      </c>
      <c r="F1808" s="137" t="s">
        <v>1426</v>
      </c>
      <c r="G1808" s="137" t="s">
        <v>8</v>
      </c>
      <c r="H1808" s="194">
        <v>21</v>
      </c>
      <c r="I1808" s="136"/>
      <c r="J1808" s="136"/>
      <c r="K1808" s="136"/>
      <c r="L1808" s="8"/>
      <c r="M1808" s="184">
        <f t="shared" ref="M1808" si="440">560*H1808</f>
        <v>11760</v>
      </c>
      <c r="N1808" s="8"/>
      <c r="O1808" s="8"/>
      <c r="P1808" s="8"/>
      <c r="T1808" s="7"/>
      <c r="U1808" s="8"/>
      <c r="V1808" s="8"/>
      <c r="W1808" s="244"/>
      <c r="X1808" s="8"/>
      <c r="Y1808" s="8"/>
      <c r="Z1808" s="8"/>
      <c r="AA1808" s="8"/>
      <c r="AB1808" s="8"/>
      <c r="AC1808" s="8"/>
      <c r="AD1808" s="8"/>
      <c r="AE1808" s="8"/>
      <c r="AF1808" s="8"/>
      <c r="AG1808" s="8"/>
      <c r="AH1808" s="8"/>
      <c r="AI1808" s="8"/>
    </row>
    <row r="1809" spans="1:35" ht="17.25">
      <c r="A1809" s="310" t="s">
        <v>1376</v>
      </c>
      <c r="B1809" s="250">
        <v>57</v>
      </c>
      <c r="C1809" s="311"/>
      <c r="D1809" s="192">
        <v>775270343066</v>
      </c>
      <c r="E1809" s="276" t="s">
        <v>546</v>
      </c>
      <c r="F1809" s="193" t="s">
        <v>1427</v>
      </c>
      <c r="G1809" s="137" t="s">
        <v>4</v>
      </c>
      <c r="H1809" s="194">
        <v>7</v>
      </c>
      <c r="I1809" s="136"/>
      <c r="J1809" s="136"/>
      <c r="K1809" s="136"/>
      <c r="L1809" s="8"/>
      <c r="M1809" s="184">
        <f>610*H1809</f>
        <v>4270</v>
      </c>
      <c r="N1809" s="8"/>
      <c r="O1809" s="8"/>
      <c r="P1809" s="8"/>
      <c r="T1809" s="7"/>
      <c r="U1809" s="8"/>
      <c r="V1809" s="8"/>
      <c r="W1809" s="244"/>
      <c r="X1809" s="8"/>
      <c r="Y1809" s="8"/>
      <c r="Z1809" s="8"/>
      <c r="AA1809" s="8"/>
      <c r="AB1809" s="8"/>
      <c r="AC1809" s="8"/>
      <c r="AD1809" s="8"/>
      <c r="AE1809" s="8"/>
      <c r="AF1809" s="8"/>
      <c r="AG1809" s="8"/>
      <c r="AH1809" s="8"/>
      <c r="AI1809" s="8"/>
    </row>
    <row r="1810" spans="1:35" ht="17.25">
      <c r="A1810" s="312"/>
      <c r="B1810" s="269"/>
      <c r="C1810" s="313"/>
      <c r="D1810" s="314"/>
      <c r="E1810" s="315"/>
      <c r="F1810" s="316"/>
      <c r="G1810" s="317"/>
      <c r="H1810" s="318"/>
      <c r="I1810" s="271"/>
      <c r="J1810" s="271"/>
      <c r="K1810" s="271"/>
      <c r="L1810" s="174"/>
      <c r="M1810" s="273">
        <f>SUM(M1752:M1809)</f>
        <v>580360</v>
      </c>
      <c r="N1810" s="174"/>
      <c r="O1810" s="174"/>
      <c r="P1810" s="174"/>
      <c r="Q1810" s="174"/>
      <c r="R1810" s="174"/>
      <c r="S1810" s="174"/>
      <c r="T1810" s="174">
        <v>580360</v>
      </c>
      <c r="U1810" s="174"/>
      <c r="V1810" s="174"/>
      <c r="W1810" s="274">
        <v>580360</v>
      </c>
      <c r="X1810" s="8"/>
      <c r="Y1810" s="8"/>
      <c r="Z1810" s="8"/>
      <c r="AA1810" s="8"/>
      <c r="AB1810" s="8"/>
      <c r="AC1810" s="8"/>
      <c r="AD1810" s="8"/>
      <c r="AE1810" s="8"/>
      <c r="AF1810" s="8"/>
      <c r="AG1810" s="8"/>
      <c r="AH1810" s="8"/>
      <c r="AI1810" s="8"/>
    </row>
    <row r="1811" spans="1:35" ht="17.25">
      <c r="A1811" s="310"/>
      <c r="B1811" s="250"/>
      <c r="C1811" s="311"/>
      <c r="D1811" s="192"/>
      <c r="E1811" s="276"/>
      <c r="F1811" s="193"/>
      <c r="G1811" s="137"/>
      <c r="H1811" s="194"/>
      <c r="I1811" s="136"/>
      <c r="J1811" s="136"/>
      <c r="K1811" s="136"/>
      <c r="L1811" s="8"/>
      <c r="M1811" s="184"/>
      <c r="N1811" s="8"/>
      <c r="O1811" s="8"/>
      <c r="P1811" s="8"/>
      <c r="T1811" s="7"/>
      <c r="U1811" s="8"/>
      <c r="V1811" s="8"/>
      <c r="W1811" s="244"/>
      <c r="X1811" s="8"/>
      <c r="Y1811" s="8"/>
      <c r="Z1811" s="8"/>
      <c r="AA1811" s="8"/>
      <c r="AB1811" s="8"/>
      <c r="AC1811" s="8"/>
      <c r="AD1811" s="8"/>
      <c r="AE1811" s="8"/>
      <c r="AF1811" s="8"/>
      <c r="AG1811" s="8"/>
      <c r="AH1811" s="8"/>
      <c r="AI1811" s="8"/>
    </row>
    <row r="1812" spans="1:35" ht="17.25">
      <c r="A1812" s="310" t="s">
        <v>1428</v>
      </c>
      <c r="B1812" s="250">
        <v>1</v>
      </c>
      <c r="C1812" s="319"/>
      <c r="D1812" s="192">
        <v>775287891343</v>
      </c>
      <c r="E1812" s="276" t="s">
        <v>546</v>
      </c>
      <c r="F1812" s="137" t="s">
        <v>1429</v>
      </c>
      <c r="G1812" s="137" t="s">
        <v>96</v>
      </c>
      <c r="H1812" s="194">
        <v>21</v>
      </c>
      <c r="I1812" s="136"/>
      <c r="J1812" s="136"/>
      <c r="K1812" s="136"/>
      <c r="L1812" s="8"/>
      <c r="M1812" s="184">
        <f>530*H1812</f>
        <v>11130</v>
      </c>
      <c r="N1812" s="8"/>
      <c r="O1812" s="8"/>
      <c r="P1812" s="8"/>
      <c r="T1812" s="7"/>
      <c r="U1812" s="8"/>
      <c r="V1812" s="8"/>
      <c r="W1812" s="244"/>
      <c r="X1812" s="8"/>
      <c r="Y1812" s="8"/>
      <c r="Z1812" s="8"/>
      <c r="AA1812" s="8"/>
      <c r="AB1812" s="8"/>
      <c r="AC1812" s="8"/>
      <c r="AD1812" s="8"/>
      <c r="AE1812" s="8"/>
      <c r="AF1812" s="8"/>
      <c r="AG1812" s="8"/>
      <c r="AH1812" s="8"/>
      <c r="AI1812" s="8"/>
    </row>
    <row r="1813" spans="1:35" ht="17.25">
      <c r="A1813" s="310" t="s">
        <v>1428</v>
      </c>
      <c r="B1813" s="250">
        <v>2</v>
      </c>
      <c r="C1813" s="319" t="s">
        <v>1430</v>
      </c>
      <c r="D1813" s="192">
        <v>775287839614</v>
      </c>
      <c r="E1813" s="276" t="s">
        <v>546</v>
      </c>
      <c r="F1813" s="137" t="s">
        <v>293</v>
      </c>
      <c r="G1813" s="137" t="s">
        <v>96</v>
      </c>
      <c r="H1813" s="194">
        <v>12</v>
      </c>
      <c r="I1813" s="136"/>
      <c r="J1813" s="136"/>
      <c r="K1813" s="136"/>
      <c r="L1813" s="8"/>
      <c r="M1813" s="184">
        <f>590*H1813</f>
        <v>7080</v>
      </c>
      <c r="N1813" s="8"/>
      <c r="O1813" s="8"/>
      <c r="P1813" s="8"/>
      <c r="T1813" s="7"/>
      <c r="U1813" s="8"/>
      <c r="V1813" s="8"/>
      <c r="W1813" s="244"/>
      <c r="X1813" s="8"/>
      <c r="Y1813" s="8"/>
      <c r="Z1813" s="8"/>
      <c r="AA1813" s="8"/>
      <c r="AB1813" s="8"/>
      <c r="AC1813" s="8"/>
      <c r="AD1813" s="8"/>
      <c r="AE1813" s="8"/>
      <c r="AF1813" s="8"/>
      <c r="AG1813" s="8"/>
      <c r="AH1813" s="8"/>
      <c r="AI1813" s="8"/>
    </row>
    <row r="1814" spans="1:35" ht="17.25">
      <c r="A1814" s="310" t="s">
        <v>1428</v>
      </c>
      <c r="B1814" s="250">
        <v>3</v>
      </c>
      <c r="C1814" s="319"/>
      <c r="D1814" s="192">
        <v>775287907493</v>
      </c>
      <c r="E1814" s="276" t="s">
        <v>546</v>
      </c>
      <c r="F1814" s="137" t="s">
        <v>1431</v>
      </c>
      <c r="G1814" s="137" t="s">
        <v>96</v>
      </c>
      <c r="H1814" s="194">
        <v>14</v>
      </c>
      <c r="I1814" s="136"/>
      <c r="J1814" s="136"/>
      <c r="K1814" s="136"/>
      <c r="L1814" s="8"/>
      <c r="M1814" s="184">
        <f>540*H1814</f>
        <v>7560</v>
      </c>
      <c r="N1814" s="8"/>
      <c r="O1814" s="8"/>
      <c r="P1814" s="8"/>
      <c r="T1814" s="7"/>
      <c r="U1814" s="8"/>
      <c r="V1814" s="8"/>
      <c r="W1814" s="244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</row>
    <row r="1815" spans="1:35" ht="17.25">
      <c r="A1815" s="310" t="s">
        <v>1428</v>
      </c>
      <c r="B1815" s="250">
        <v>4</v>
      </c>
      <c r="C1815" s="319" t="s">
        <v>1430</v>
      </c>
      <c r="D1815" s="192">
        <v>775287862027</v>
      </c>
      <c r="E1815" s="276" t="s">
        <v>546</v>
      </c>
      <c r="F1815" s="137" t="s">
        <v>1273</v>
      </c>
      <c r="G1815" s="137" t="s">
        <v>96</v>
      </c>
      <c r="H1815" s="194">
        <v>27</v>
      </c>
      <c r="I1815" s="136"/>
      <c r="J1815" s="136"/>
      <c r="K1815" s="136"/>
      <c r="L1815" s="8"/>
      <c r="M1815" s="184">
        <f t="shared" ref="M1815" si="441">580*H1815</f>
        <v>15660</v>
      </c>
      <c r="N1815" s="8"/>
      <c r="O1815" s="8"/>
      <c r="P1815" s="8"/>
      <c r="T1815" s="7"/>
      <c r="U1815" s="8"/>
      <c r="V1815" s="8"/>
      <c r="W1815" s="244"/>
      <c r="X1815" s="8"/>
      <c r="Y1815" s="8"/>
      <c r="Z1815" s="8"/>
      <c r="AA1815" s="8"/>
      <c r="AB1815" s="8"/>
      <c r="AC1815" s="8"/>
      <c r="AD1815" s="8"/>
      <c r="AE1815" s="8"/>
      <c r="AF1815" s="8"/>
      <c r="AG1815" s="8"/>
      <c r="AH1815" s="8"/>
      <c r="AI1815" s="8"/>
    </row>
    <row r="1816" spans="1:35" ht="17.25">
      <c r="A1816" s="310" t="s">
        <v>1428</v>
      </c>
      <c r="B1816" s="250">
        <v>5</v>
      </c>
      <c r="C1816" s="319" t="s">
        <v>1430</v>
      </c>
      <c r="D1816" s="192">
        <v>775287877887</v>
      </c>
      <c r="E1816" s="276" t="s">
        <v>546</v>
      </c>
      <c r="F1816" s="137" t="s">
        <v>1273</v>
      </c>
      <c r="G1816" s="137" t="s">
        <v>96</v>
      </c>
      <c r="H1816" s="194">
        <v>29</v>
      </c>
      <c r="I1816" s="136"/>
      <c r="J1816" s="136"/>
      <c r="K1816" s="136"/>
      <c r="L1816" s="8"/>
      <c r="M1816" s="184">
        <f>580*H1816</f>
        <v>16820</v>
      </c>
      <c r="N1816" s="8"/>
      <c r="O1816" s="8"/>
      <c r="P1816" s="8"/>
      <c r="T1816" s="7"/>
      <c r="U1816" s="8"/>
      <c r="V1816" s="8"/>
      <c r="W1816" s="244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  <c r="AI1816" s="8"/>
    </row>
    <row r="1817" spans="1:35" ht="17.25">
      <c r="A1817" s="310" t="s">
        <v>1428</v>
      </c>
      <c r="B1817" s="250">
        <v>6</v>
      </c>
      <c r="C1817" s="319"/>
      <c r="D1817" s="192">
        <v>775288137240</v>
      </c>
      <c r="E1817" s="276" t="s">
        <v>546</v>
      </c>
      <c r="F1817" s="137" t="s">
        <v>1432</v>
      </c>
      <c r="G1817" s="137" t="s">
        <v>8</v>
      </c>
      <c r="H1817" s="194">
        <v>23</v>
      </c>
      <c r="I1817" s="136"/>
      <c r="J1817" s="136"/>
      <c r="K1817" s="136"/>
      <c r="L1817" s="8"/>
      <c r="M1817" s="184">
        <f t="shared" ref="M1817" si="442">560*H1817</f>
        <v>12880</v>
      </c>
      <c r="N1817" s="8"/>
      <c r="O1817" s="8"/>
      <c r="P1817" s="8"/>
      <c r="T1817" s="7"/>
      <c r="U1817" s="8"/>
      <c r="V1817" s="8"/>
      <c r="W1817" s="244"/>
      <c r="X1817" s="8"/>
      <c r="Y1817" s="8"/>
      <c r="Z1817" s="8"/>
      <c r="AA1817" s="8"/>
      <c r="AB1817" s="8"/>
      <c r="AC1817" s="8"/>
      <c r="AD1817" s="8"/>
      <c r="AE1817" s="8"/>
      <c r="AF1817" s="8"/>
      <c r="AG1817" s="8"/>
      <c r="AH1817" s="8"/>
      <c r="AI1817" s="8"/>
    </row>
    <row r="1818" spans="1:35" ht="17.25">
      <c r="A1818" s="310" t="s">
        <v>1428</v>
      </c>
      <c r="B1818" s="250">
        <v>7</v>
      </c>
      <c r="C1818" s="319"/>
      <c r="D1818" s="192">
        <v>775287997962</v>
      </c>
      <c r="E1818" s="276" t="s">
        <v>546</v>
      </c>
      <c r="F1818" s="137" t="s">
        <v>1433</v>
      </c>
      <c r="G1818" s="137" t="s">
        <v>8</v>
      </c>
      <c r="H1818" s="194">
        <v>17</v>
      </c>
      <c r="I1818" s="136"/>
      <c r="J1818" s="136"/>
      <c r="K1818" s="136"/>
      <c r="L1818" s="8"/>
      <c r="M1818" s="184">
        <f t="shared" ref="M1818" si="443">570*H1818</f>
        <v>9690</v>
      </c>
      <c r="N1818" s="8"/>
      <c r="O1818" s="8"/>
      <c r="P1818" s="8"/>
      <c r="T1818" s="7"/>
      <c r="U1818" s="8"/>
      <c r="V1818" s="8"/>
      <c r="W1818" s="244"/>
      <c r="X1818" s="8"/>
      <c r="Y1818" s="8"/>
      <c r="Z1818" s="8"/>
      <c r="AA1818" s="8"/>
      <c r="AB1818" s="8"/>
      <c r="AC1818" s="8"/>
      <c r="AD1818" s="8"/>
      <c r="AE1818" s="8"/>
      <c r="AF1818" s="8"/>
      <c r="AG1818" s="8"/>
      <c r="AH1818" s="8"/>
      <c r="AI1818" s="8"/>
    </row>
    <row r="1819" spans="1:35" ht="17.25">
      <c r="A1819" s="310" t="s">
        <v>1428</v>
      </c>
      <c r="B1819" s="250">
        <v>8</v>
      </c>
      <c r="C1819" s="319"/>
      <c r="D1819" s="192">
        <v>775287457461</v>
      </c>
      <c r="E1819" s="276" t="s">
        <v>546</v>
      </c>
      <c r="F1819" s="137" t="s">
        <v>1434</v>
      </c>
      <c r="G1819" s="137" t="s">
        <v>1435</v>
      </c>
      <c r="H1819" s="194">
        <v>8</v>
      </c>
      <c r="I1819" s="136"/>
      <c r="J1819" s="136"/>
      <c r="K1819" s="136"/>
      <c r="L1819" s="8"/>
      <c r="M1819" s="184">
        <f>650*H1819</f>
        <v>5200</v>
      </c>
      <c r="N1819" s="8"/>
      <c r="O1819" s="8"/>
      <c r="P1819" s="8"/>
      <c r="T1819" s="7"/>
      <c r="U1819" s="8"/>
      <c r="V1819" s="8"/>
      <c r="W1819" s="244"/>
      <c r="X1819" s="8"/>
      <c r="Y1819" s="8"/>
      <c r="Z1819" s="8"/>
      <c r="AA1819" s="8"/>
      <c r="AB1819" s="8"/>
      <c r="AC1819" s="8"/>
      <c r="AD1819" s="8"/>
      <c r="AE1819" s="8"/>
      <c r="AF1819" s="8"/>
      <c r="AG1819" s="8"/>
      <c r="AH1819" s="8"/>
      <c r="AI1819" s="8"/>
    </row>
    <row r="1820" spans="1:35" ht="17.25">
      <c r="A1820" s="310" t="s">
        <v>1428</v>
      </c>
      <c r="B1820" s="250">
        <v>9</v>
      </c>
      <c r="C1820" s="319"/>
      <c r="D1820" s="192">
        <v>775287981183</v>
      </c>
      <c r="E1820" s="276" t="s">
        <v>546</v>
      </c>
      <c r="F1820" s="137" t="s">
        <v>1436</v>
      </c>
      <c r="G1820" s="137" t="s">
        <v>8</v>
      </c>
      <c r="H1820" s="194">
        <v>16</v>
      </c>
      <c r="I1820" s="136"/>
      <c r="J1820" s="136"/>
      <c r="K1820" s="136"/>
      <c r="L1820" s="8"/>
      <c r="M1820" s="184">
        <f t="shared" ref="M1820" si="444">570*H1820</f>
        <v>9120</v>
      </c>
      <c r="N1820" s="8"/>
      <c r="O1820" s="8"/>
      <c r="P1820" s="8"/>
      <c r="T1820" s="7"/>
      <c r="U1820" s="8"/>
      <c r="V1820" s="8"/>
      <c r="W1820" s="244"/>
      <c r="X1820" s="8"/>
      <c r="Y1820" s="8"/>
      <c r="Z1820" s="8"/>
      <c r="AA1820" s="8"/>
      <c r="AB1820" s="8"/>
      <c r="AC1820" s="8"/>
      <c r="AD1820" s="8"/>
      <c r="AE1820" s="8"/>
      <c r="AF1820" s="8"/>
      <c r="AG1820" s="8"/>
      <c r="AH1820" s="8"/>
      <c r="AI1820" s="8"/>
    </row>
    <row r="1821" spans="1:35" ht="17.25">
      <c r="A1821" s="310" t="s">
        <v>1428</v>
      </c>
      <c r="B1821" s="250">
        <v>10</v>
      </c>
      <c r="C1821" s="319"/>
      <c r="D1821" s="192">
        <v>775287508330</v>
      </c>
      <c r="E1821" s="276" t="s">
        <v>546</v>
      </c>
      <c r="F1821" s="137" t="s">
        <v>1437</v>
      </c>
      <c r="G1821" s="137" t="s">
        <v>35</v>
      </c>
      <c r="H1821" s="194">
        <v>22</v>
      </c>
      <c r="I1821" s="136"/>
      <c r="J1821" s="136"/>
      <c r="K1821" s="136"/>
      <c r="L1821" s="8"/>
      <c r="M1821" s="184">
        <f>580*H1821</f>
        <v>12760</v>
      </c>
      <c r="N1821" s="8"/>
      <c r="O1821" s="8"/>
      <c r="P1821" s="8"/>
      <c r="T1821" s="7"/>
      <c r="U1821" s="8"/>
      <c r="V1821" s="8"/>
      <c r="W1821" s="244"/>
      <c r="X1821" s="8"/>
      <c r="Y1821" s="8"/>
      <c r="Z1821" s="8"/>
      <c r="AA1821" s="8"/>
      <c r="AB1821" s="8"/>
      <c r="AC1821" s="8"/>
      <c r="AD1821" s="8"/>
      <c r="AE1821" s="8"/>
      <c r="AF1821" s="8"/>
      <c r="AG1821" s="8"/>
      <c r="AH1821" s="8"/>
      <c r="AI1821" s="8"/>
    </row>
    <row r="1822" spans="1:35" ht="17.25">
      <c r="A1822" s="310" t="s">
        <v>1428</v>
      </c>
      <c r="B1822" s="250">
        <v>11</v>
      </c>
      <c r="C1822" s="319"/>
      <c r="D1822" s="192">
        <v>775287924187</v>
      </c>
      <c r="E1822" s="276" t="s">
        <v>546</v>
      </c>
      <c r="F1822" s="137" t="s">
        <v>1438</v>
      </c>
      <c r="G1822" s="137" t="s">
        <v>2</v>
      </c>
      <c r="H1822" s="194">
        <v>13</v>
      </c>
      <c r="I1822" s="136"/>
      <c r="J1822" s="136"/>
      <c r="K1822" s="136"/>
      <c r="L1822" s="8"/>
      <c r="M1822" s="184">
        <f>520*H1822</f>
        <v>6760</v>
      </c>
      <c r="N1822" s="8"/>
      <c r="O1822" s="8"/>
      <c r="P1822" s="8"/>
      <c r="T1822" s="7"/>
      <c r="U1822" s="8"/>
      <c r="V1822" s="8"/>
      <c r="W1822" s="244"/>
      <c r="X1822" s="8"/>
      <c r="Y1822" s="8"/>
      <c r="Z1822" s="8"/>
      <c r="AA1822" s="8"/>
      <c r="AB1822" s="8"/>
      <c r="AC1822" s="8"/>
      <c r="AD1822" s="8"/>
      <c r="AE1822" s="8"/>
      <c r="AF1822" s="8"/>
      <c r="AG1822" s="8"/>
      <c r="AH1822" s="8"/>
      <c r="AI1822" s="8"/>
    </row>
    <row r="1823" spans="1:35" ht="17.25">
      <c r="A1823" s="310" t="s">
        <v>1428</v>
      </c>
      <c r="B1823" s="250">
        <v>12</v>
      </c>
      <c r="C1823" s="319"/>
      <c r="D1823" s="192">
        <v>775287938242</v>
      </c>
      <c r="E1823" s="276" t="s">
        <v>546</v>
      </c>
      <c r="F1823" s="137" t="s">
        <v>1439</v>
      </c>
      <c r="G1823" s="137" t="s">
        <v>2</v>
      </c>
      <c r="H1823" s="194">
        <v>17</v>
      </c>
      <c r="I1823" s="136"/>
      <c r="J1823" s="136"/>
      <c r="K1823" s="136"/>
      <c r="L1823" s="8"/>
      <c r="M1823" s="184">
        <f>520*H1823</f>
        <v>8840</v>
      </c>
      <c r="N1823" s="8"/>
      <c r="O1823" s="8"/>
      <c r="P1823" s="8"/>
      <c r="T1823" s="7"/>
      <c r="U1823" s="8"/>
      <c r="V1823" s="8"/>
      <c r="W1823" s="244"/>
      <c r="X1823" s="8"/>
      <c r="Y1823" s="8"/>
      <c r="Z1823" s="8"/>
      <c r="AA1823" s="8"/>
      <c r="AB1823" s="8"/>
      <c r="AC1823" s="8"/>
      <c r="AD1823" s="8"/>
      <c r="AE1823" s="8"/>
      <c r="AF1823" s="8"/>
      <c r="AG1823" s="8"/>
      <c r="AH1823" s="8"/>
      <c r="AI1823" s="8"/>
    </row>
    <row r="1824" spans="1:35" ht="17.25">
      <c r="A1824" s="310" t="s">
        <v>1428</v>
      </c>
      <c r="B1824" s="250">
        <v>13</v>
      </c>
      <c r="C1824" s="319"/>
      <c r="D1824" s="320" t="s">
        <v>1440</v>
      </c>
      <c r="E1824" s="276"/>
      <c r="F1824" s="193"/>
      <c r="G1824" s="137"/>
      <c r="H1824" s="194"/>
      <c r="I1824" s="136"/>
      <c r="J1824" s="136"/>
      <c r="K1824" s="136"/>
      <c r="L1824" s="8"/>
      <c r="M1824" s="184"/>
      <c r="N1824" s="8"/>
      <c r="O1824" s="8"/>
      <c r="P1824" s="8"/>
      <c r="T1824" s="7"/>
      <c r="U1824" s="8"/>
      <c r="V1824" s="8"/>
      <c r="W1824" s="244"/>
      <c r="X1824" s="8"/>
      <c r="Y1824" s="8"/>
      <c r="Z1824" s="8"/>
      <c r="AA1824" s="8"/>
      <c r="AB1824" s="8"/>
      <c r="AC1824" s="8"/>
      <c r="AD1824" s="8"/>
      <c r="AE1824" s="8"/>
      <c r="AF1824" s="8"/>
      <c r="AG1824" s="8"/>
      <c r="AH1824" s="8"/>
      <c r="AI1824" s="8"/>
    </row>
    <row r="1825" spans="1:35" ht="17.25">
      <c r="A1825" s="310" t="s">
        <v>1428</v>
      </c>
      <c r="B1825" s="250">
        <v>14</v>
      </c>
      <c r="C1825" s="319"/>
      <c r="D1825" s="320" t="s">
        <v>1440</v>
      </c>
      <c r="E1825" s="276"/>
      <c r="F1825" s="193"/>
      <c r="G1825" s="137"/>
      <c r="H1825" s="194"/>
      <c r="I1825" s="136"/>
      <c r="J1825" s="136"/>
      <c r="K1825" s="136"/>
      <c r="L1825" s="8"/>
      <c r="M1825" s="184"/>
      <c r="N1825" s="8"/>
      <c r="O1825" s="8"/>
      <c r="P1825" s="8"/>
      <c r="T1825" s="7"/>
      <c r="U1825" s="8"/>
      <c r="V1825" s="8"/>
      <c r="W1825" s="244"/>
      <c r="X1825" s="8"/>
      <c r="Y1825" s="8"/>
      <c r="Z1825" s="8"/>
      <c r="AA1825" s="8"/>
      <c r="AB1825" s="8"/>
      <c r="AC1825" s="8"/>
      <c r="AD1825" s="8"/>
      <c r="AE1825" s="8"/>
      <c r="AF1825" s="8"/>
      <c r="AG1825" s="8"/>
      <c r="AH1825" s="8"/>
      <c r="AI1825" s="8"/>
    </row>
    <row r="1826" spans="1:35" ht="17.25">
      <c r="A1826" s="310" t="s">
        <v>1428</v>
      </c>
      <c r="B1826" s="250">
        <v>15</v>
      </c>
      <c r="C1826" s="319"/>
      <c r="D1826" s="320" t="s">
        <v>1440</v>
      </c>
      <c r="E1826" s="276"/>
      <c r="F1826" s="193"/>
      <c r="G1826" s="137"/>
      <c r="H1826" s="194"/>
      <c r="I1826" s="136"/>
      <c r="J1826" s="136"/>
      <c r="K1826" s="136"/>
      <c r="L1826" s="8"/>
      <c r="M1826" s="184"/>
      <c r="N1826" s="8"/>
      <c r="O1826" s="8"/>
      <c r="P1826" s="8"/>
      <c r="T1826" s="7"/>
      <c r="U1826" s="8"/>
      <c r="V1826" s="8"/>
      <c r="W1826" s="244"/>
      <c r="X1826" s="8"/>
      <c r="Y1826" s="8"/>
      <c r="Z1826" s="8"/>
      <c r="AA1826" s="8"/>
      <c r="AB1826" s="8"/>
      <c r="AC1826" s="8"/>
      <c r="AD1826" s="8"/>
      <c r="AE1826" s="8"/>
      <c r="AF1826" s="8"/>
      <c r="AG1826" s="8"/>
      <c r="AH1826" s="8"/>
      <c r="AI1826" s="8"/>
    </row>
    <row r="1827" spans="1:35" ht="17.25">
      <c r="A1827" s="310" t="s">
        <v>1428</v>
      </c>
      <c r="B1827" s="250">
        <v>16</v>
      </c>
      <c r="C1827" s="319"/>
      <c r="D1827" s="320" t="s">
        <v>1440</v>
      </c>
      <c r="E1827" s="276"/>
      <c r="F1827" s="193"/>
      <c r="G1827" s="137"/>
      <c r="H1827" s="194"/>
      <c r="I1827" s="136"/>
      <c r="J1827" s="136"/>
      <c r="K1827" s="136"/>
      <c r="L1827" s="8"/>
      <c r="M1827" s="184"/>
      <c r="N1827" s="8"/>
      <c r="O1827" s="8"/>
      <c r="P1827" s="8"/>
      <c r="T1827" s="7"/>
      <c r="U1827" s="8"/>
      <c r="V1827" s="8"/>
      <c r="W1827" s="244"/>
      <c r="X1827" s="8"/>
      <c r="Y1827" s="8"/>
      <c r="Z1827" s="8"/>
      <c r="AA1827" s="8"/>
      <c r="AB1827" s="8"/>
      <c r="AC1827" s="8"/>
      <c r="AD1827" s="8"/>
      <c r="AE1827" s="8"/>
      <c r="AF1827" s="8"/>
      <c r="AG1827" s="8"/>
      <c r="AH1827" s="8"/>
      <c r="AI1827" s="8"/>
    </row>
    <row r="1828" spans="1:35" ht="17.25">
      <c r="A1828" s="310" t="s">
        <v>1428</v>
      </c>
      <c r="B1828" s="250">
        <v>17</v>
      </c>
      <c r="C1828" s="319"/>
      <c r="D1828" s="192">
        <v>775288200485</v>
      </c>
      <c r="E1828" s="276" t="s">
        <v>546</v>
      </c>
      <c r="F1828" s="137" t="s">
        <v>1441</v>
      </c>
      <c r="G1828" s="137" t="s">
        <v>8</v>
      </c>
      <c r="H1828" s="194">
        <v>17</v>
      </c>
      <c r="I1828" s="136"/>
      <c r="J1828" s="136"/>
      <c r="K1828" s="136"/>
      <c r="L1828" s="8"/>
      <c r="M1828" s="184">
        <f t="shared" ref="M1828:M1832" si="445">570*H1828</f>
        <v>9690</v>
      </c>
      <c r="N1828" s="8"/>
      <c r="O1828" s="8"/>
      <c r="P1828" s="8"/>
      <c r="T1828" s="7"/>
      <c r="U1828" s="8"/>
      <c r="V1828" s="8"/>
      <c r="W1828" s="244"/>
      <c r="X1828" s="8"/>
      <c r="Y1828" s="8"/>
      <c r="Z1828" s="8"/>
      <c r="AA1828" s="8"/>
      <c r="AB1828" s="8"/>
      <c r="AC1828" s="8"/>
      <c r="AD1828" s="8"/>
      <c r="AE1828" s="8"/>
      <c r="AF1828" s="8"/>
      <c r="AG1828" s="8"/>
      <c r="AH1828" s="8"/>
      <c r="AI1828" s="8"/>
    </row>
    <row r="1829" spans="1:35" ht="17.25">
      <c r="A1829" s="310" t="s">
        <v>1428</v>
      </c>
      <c r="B1829" s="250">
        <v>18</v>
      </c>
      <c r="C1829" s="319"/>
      <c r="D1829" s="192">
        <v>775288185117</v>
      </c>
      <c r="E1829" s="276" t="s">
        <v>546</v>
      </c>
      <c r="F1829" s="137" t="s">
        <v>1442</v>
      </c>
      <c r="G1829" s="137" t="s">
        <v>8</v>
      </c>
      <c r="H1829" s="194">
        <v>21</v>
      </c>
      <c r="I1829" s="136"/>
      <c r="J1829" s="136"/>
      <c r="K1829" s="136"/>
      <c r="L1829" s="8"/>
      <c r="M1829" s="184">
        <f t="shared" ref="M1829" si="446">560*H1829</f>
        <v>11760</v>
      </c>
      <c r="N1829" s="8"/>
      <c r="O1829" s="8"/>
      <c r="P1829" s="8"/>
      <c r="T1829" s="7"/>
      <c r="U1829" s="8"/>
      <c r="V1829" s="8"/>
      <c r="W1829" s="244"/>
      <c r="X1829" s="8"/>
      <c r="Y1829" s="8"/>
      <c r="Z1829" s="8"/>
      <c r="AA1829" s="8"/>
      <c r="AB1829" s="8"/>
      <c r="AC1829" s="8"/>
      <c r="AD1829" s="8"/>
      <c r="AE1829" s="8"/>
      <c r="AF1829" s="8"/>
      <c r="AG1829" s="8"/>
      <c r="AH1829" s="8"/>
      <c r="AI1829" s="8"/>
    </row>
    <row r="1830" spans="1:35" ht="17.25">
      <c r="A1830" s="310" t="s">
        <v>1428</v>
      </c>
      <c r="B1830" s="250">
        <v>19</v>
      </c>
      <c r="C1830" s="246" t="s">
        <v>15</v>
      </c>
      <c r="D1830" s="192">
        <v>775287572681</v>
      </c>
      <c r="E1830" s="276" t="s">
        <v>546</v>
      </c>
      <c r="F1830" s="137" t="s">
        <v>1443</v>
      </c>
      <c r="G1830" s="137" t="s">
        <v>4</v>
      </c>
      <c r="H1830" s="194">
        <v>19</v>
      </c>
      <c r="I1830" s="136"/>
      <c r="J1830" s="136"/>
      <c r="K1830" s="136"/>
      <c r="L1830" s="8"/>
      <c r="M1830" s="184">
        <f t="shared" si="445"/>
        <v>10830</v>
      </c>
      <c r="N1830" s="8"/>
      <c r="O1830" s="8"/>
      <c r="P1830" s="8"/>
      <c r="T1830" s="7"/>
      <c r="U1830" s="8"/>
      <c r="V1830" s="8"/>
      <c r="W1830" s="244"/>
      <c r="X1830" s="8"/>
      <c r="Y1830" s="8"/>
      <c r="Z1830" s="8"/>
      <c r="AA1830" s="8"/>
      <c r="AB1830" s="8"/>
      <c r="AC1830" s="8"/>
      <c r="AD1830" s="8"/>
      <c r="AE1830" s="8"/>
      <c r="AF1830" s="8"/>
      <c r="AG1830" s="8"/>
      <c r="AH1830" s="8"/>
      <c r="AI1830" s="8"/>
    </row>
    <row r="1831" spans="1:35" ht="17.25">
      <c r="A1831" s="310"/>
      <c r="B1831" s="250"/>
      <c r="C1831" s="246"/>
      <c r="D1831" s="192"/>
      <c r="E1831" s="276"/>
      <c r="F1831" s="137"/>
      <c r="G1831" s="137"/>
      <c r="H1831" s="194"/>
      <c r="I1831" s="136"/>
      <c r="J1831" s="136"/>
      <c r="K1831" s="136"/>
      <c r="L1831" s="8"/>
      <c r="M1831" s="184">
        <v>500</v>
      </c>
      <c r="N1831" s="8"/>
      <c r="O1831" s="8"/>
      <c r="P1831" s="8"/>
      <c r="T1831" s="7"/>
      <c r="U1831" s="8"/>
      <c r="V1831" s="8"/>
      <c r="W1831" s="244"/>
      <c r="X1831" s="8"/>
      <c r="Y1831" s="8"/>
      <c r="Z1831" s="8"/>
      <c r="AA1831" s="8"/>
      <c r="AB1831" s="8"/>
      <c r="AC1831" s="8"/>
      <c r="AD1831" s="8"/>
      <c r="AE1831" s="8"/>
      <c r="AF1831" s="8"/>
      <c r="AG1831" s="8"/>
      <c r="AH1831" s="8"/>
      <c r="AI1831" s="8"/>
    </row>
    <row r="1832" spans="1:35" ht="17.25">
      <c r="A1832" s="310" t="s">
        <v>1428</v>
      </c>
      <c r="B1832" s="250">
        <v>20</v>
      </c>
      <c r="C1832" s="319"/>
      <c r="D1832" s="192">
        <v>775287746819</v>
      </c>
      <c r="E1832" s="276" t="s">
        <v>546</v>
      </c>
      <c r="F1832" s="137" t="s">
        <v>1444</v>
      </c>
      <c r="G1832" s="137" t="s">
        <v>4</v>
      </c>
      <c r="H1832" s="194">
        <v>13</v>
      </c>
      <c r="I1832" s="136"/>
      <c r="J1832" s="136"/>
      <c r="K1832" s="136"/>
      <c r="L1832" s="8"/>
      <c r="M1832" s="184">
        <f t="shared" si="445"/>
        <v>7410</v>
      </c>
      <c r="N1832" s="8"/>
      <c r="O1832" s="8"/>
      <c r="P1832" s="8"/>
      <c r="T1832" s="7"/>
      <c r="U1832" s="8"/>
      <c r="V1832" s="8"/>
      <c r="W1832" s="244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</row>
    <row r="1833" spans="1:35" ht="17.25">
      <c r="A1833" s="310" t="s">
        <v>1428</v>
      </c>
      <c r="B1833" s="250">
        <v>21</v>
      </c>
      <c r="C1833" s="319"/>
      <c r="D1833" s="192">
        <v>775287629905</v>
      </c>
      <c r="E1833" s="276" t="s">
        <v>546</v>
      </c>
      <c r="F1833" s="137" t="s">
        <v>1445</v>
      </c>
      <c r="G1833" s="137" t="s">
        <v>4</v>
      </c>
      <c r="H1833" s="194">
        <v>24</v>
      </c>
      <c r="I1833" s="136"/>
      <c r="J1833" s="136"/>
      <c r="K1833" s="136"/>
      <c r="L1833" s="8"/>
      <c r="M1833" s="184">
        <f t="shared" ref="M1833:M1838" si="447">560*H1833</f>
        <v>13440</v>
      </c>
      <c r="N1833" s="8"/>
      <c r="O1833" s="8"/>
      <c r="P1833" s="8"/>
      <c r="T1833" s="7"/>
      <c r="U1833" s="8"/>
      <c r="V1833" s="8"/>
      <c r="W1833" s="244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</row>
    <row r="1834" spans="1:35" ht="17.25">
      <c r="A1834" s="310" t="s">
        <v>1428</v>
      </c>
      <c r="B1834" s="250">
        <v>22</v>
      </c>
      <c r="C1834" s="319"/>
      <c r="D1834" s="192">
        <v>775287422375</v>
      </c>
      <c r="E1834" s="276" t="s">
        <v>546</v>
      </c>
      <c r="F1834" s="137" t="s">
        <v>1446</v>
      </c>
      <c r="G1834" s="137" t="s">
        <v>4</v>
      </c>
      <c r="H1834" s="194">
        <v>30</v>
      </c>
      <c r="I1834" s="136"/>
      <c r="J1834" s="136"/>
      <c r="K1834" s="136"/>
      <c r="L1834" s="8"/>
      <c r="M1834" s="184">
        <f t="shared" si="447"/>
        <v>16800</v>
      </c>
      <c r="N1834" s="8"/>
      <c r="O1834" s="8"/>
      <c r="P1834" s="8"/>
      <c r="T1834" s="7"/>
      <c r="U1834" s="8"/>
      <c r="V1834" s="8"/>
      <c r="W1834" s="244"/>
      <c r="X1834" s="8"/>
      <c r="Y1834" s="8"/>
      <c r="Z1834" s="8"/>
      <c r="AA1834" s="8"/>
      <c r="AB1834" s="8"/>
      <c r="AC1834" s="8"/>
      <c r="AD1834" s="8"/>
      <c r="AE1834" s="8"/>
      <c r="AF1834" s="8"/>
      <c r="AG1834" s="8"/>
      <c r="AH1834" s="8"/>
      <c r="AI1834" s="8"/>
    </row>
    <row r="1835" spans="1:35" ht="17.25">
      <c r="A1835" s="310" t="s">
        <v>1428</v>
      </c>
      <c r="B1835" s="250">
        <v>23</v>
      </c>
      <c r="C1835" s="319"/>
      <c r="D1835" s="192">
        <v>775288152159</v>
      </c>
      <c r="E1835" s="276" t="s">
        <v>546</v>
      </c>
      <c r="F1835" s="137" t="s">
        <v>1447</v>
      </c>
      <c r="G1835" s="137" t="s">
        <v>8</v>
      </c>
      <c r="H1835" s="194">
        <v>25</v>
      </c>
      <c r="I1835" s="136"/>
      <c r="J1835" s="136"/>
      <c r="K1835" s="136"/>
      <c r="L1835" s="8"/>
      <c r="M1835" s="184">
        <f t="shared" si="447"/>
        <v>14000</v>
      </c>
      <c r="N1835" s="8"/>
      <c r="O1835" s="8"/>
      <c r="P1835" s="8"/>
      <c r="T1835" s="7"/>
      <c r="U1835" s="8"/>
      <c r="V1835" s="8"/>
      <c r="W1835" s="244"/>
      <c r="X1835" s="8"/>
      <c r="Y1835" s="8"/>
      <c r="Z1835" s="8"/>
      <c r="AA1835" s="8"/>
      <c r="AB1835" s="8"/>
      <c r="AC1835" s="8"/>
      <c r="AD1835" s="8"/>
      <c r="AE1835" s="8"/>
      <c r="AF1835" s="8"/>
      <c r="AG1835" s="8"/>
      <c r="AH1835" s="8"/>
      <c r="AI1835" s="8"/>
    </row>
    <row r="1836" spans="1:35" ht="17.25">
      <c r="A1836" s="310" t="s">
        <v>1428</v>
      </c>
      <c r="B1836" s="250">
        <v>24</v>
      </c>
      <c r="C1836" s="319"/>
      <c r="D1836" s="192">
        <v>775287529762</v>
      </c>
      <c r="E1836" s="276" t="s">
        <v>546</v>
      </c>
      <c r="F1836" s="137" t="s">
        <v>1448</v>
      </c>
      <c r="G1836" s="137" t="s">
        <v>4</v>
      </c>
      <c r="H1836" s="194">
        <v>21</v>
      </c>
      <c r="I1836" s="136"/>
      <c r="J1836" s="136"/>
      <c r="K1836" s="136"/>
      <c r="L1836" s="8"/>
      <c r="M1836" s="184">
        <f t="shared" si="447"/>
        <v>11760</v>
      </c>
      <c r="N1836" s="8"/>
      <c r="O1836" s="8"/>
      <c r="P1836" s="8"/>
      <c r="T1836" s="7"/>
      <c r="U1836" s="8"/>
      <c r="V1836" s="8"/>
      <c r="W1836" s="244"/>
      <c r="X1836" s="8"/>
      <c r="Y1836" s="8"/>
      <c r="Z1836" s="8"/>
      <c r="AA1836" s="8"/>
      <c r="AB1836" s="8"/>
      <c r="AC1836" s="8"/>
      <c r="AD1836" s="8"/>
      <c r="AE1836" s="8"/>
      <c r="AF1836" s="8"/>
      <c r="AG1836" s="8"/>
      <c r="AH1836" s="8"/>
      <c r="AI1836" s="8"/>
    </row>
    <row r="1837" spans="1:35" ht="17.25">
      <c r="A1837" s="310" t="s">
        <v>1428</v>
      </c>
      <c r="B1837" s="250">
        <v>25</v>
      </c>
      <c r="C1837" s="319"/>
      <c r="D1837" s="192">
        <v>775288269812</v>
      </c>
      <c r="E1837" s="276" t="s">
        <v>546</v>
      </c>
      <c r="F1837" s="137" t="s">
        <v>1449</v>
      </c>
      <c r="G1837" s="137" t="s">
        <v>4</v>
      </c>
      <c r="H1837" s="194">
        <v>25</v>
      </c>
      <c r="I1837" s="136"/>
      <c r="J1837" s="136"/>
      <c r="K1837" s="136"/>
      <c r="L1837" s="8"/>
      <c r="M1837" s="184">
        <f t="shared" si="447"/>
        <v>14000</v>
      </c>
      <c r="N1837" s="8"/>
      <c r="O1837" s="8"/>
      <c r="P1837" s="8"/>
      <c r="T1837" s="7"/>
      <c r="U1837" s="8"/>
      <c r="V1837" s="8"/>
      <c r="W1837" s="244"/>
      <c r="X1837" s="8"/>
      <c r="Y1837" s="8"/>
      <c r="Z1837" s="8"/>
      <c r="AA1837" s="8"/>
      <c r="AB1837" s="8"/>
      <c r="AC1837" s="8"/>
      <c r="AD1837" s="8"/>
      <c r="AE1837" s="8"/>
      <c r="AF1837" s="8"/>
      <c r="AG1837" s="8"/>
      <c r="AH1837" s="8"/>
      <c r="AI1837" s="8"/>
    </row>
    <row r="1838" spans="1:35" ht="17.25">
      <c r="A1838" s="310" t="s">
        <v>1428</v>
      </c>
      <c r="B1838" s="250">
        <v>26</v>
      </c>
      <c r="C1838" s="319"/>
      <c r="D1838" s="192">
        <v>775288255356</v>
      </c>
      <c r="E1838" s="276" t="s">
        <v>546</v>
      </c>
      <c r="F1838" s="137" t="s">
        <v>1450</v>
      </c>
      <c r="G1838" s="137" t="s">
        <v>4</v>
      </c>
      <c r="H1838" s="194">
        <v>24</v>
      </c>
      <c r="I1838" s="136"/>
      <c r="J1838" s="136"/>
      <c r="K1838" s="136"/>
      <c r="L1838" s="8"/>
      <c r="M1838" s="184">
        <f t="shared" si="447"/>
        <v>13440</v>
      </c>
      <c r="N1838" s="8"/>
      <c r="O1838" s="8"/>
      <c r="P1838" s="8"/>
      <c r="T1838" s="7"/>
      <c r="U1838" s="8"/>
      <c r="V1838" s="8"/>
      <c r="W1838" s="244"/>
      <c r="X1838" s="8"/>
      <c r="Y1838" s="8"/>
      <c r="Z1838" s="8"/>
      <c r="AA1838" s="8"/>
      <c r="AB1838" s="8"/>
      <c r="AC1838" s="8"/>
      <c r="AD1838" s="8"/>
      <c r="AE1838" s="8"/>
      <c r="AF1838" s="8"/>
      <c r="AG1838" s="8"/>
      <c r="AH1838" s="8"/>
      <c r="AI1838" s="8"/>
    </row>
    <row r="1839" spans="1:35" ht="17.25">
      <c r="A1839" s="310" t="s">
        <v>1428</v>
      </c>
      <c r="B1839" s="250">
        <v>27</v>
      </c>
      <c r="C1839" s="319"/>
      <c r="D1839" s="192">
        <v>775288228190</v>
      </c>
      <c r="E1839" s="276" t="s">
        <v>546</v>
      </c>
      <c r="F1839" s="137" t="s">
        <v>1449</v>
      </c>
      <c r="G1839" s="137" t="s">
        <v>4</v>
      </c>
      <c r="H1839" s="194">
        <v>14</v>
      </c>
      <c r="I1839" s="136"/>
      <c r="J1839" s="136"/>
      <c r="K1839" s="136"/>
      <c r="L1839" s="8"/>
      <c r="M1839" s="184">
        <f t="shared" ref="M1839:M1842" si="448">570*H1839</f>
        <v>7980</v>
      </c>
      <c r="N1839" s="8"/>
      <c r="O1839" s="8"/>
      <c r="P1839" s="8"/>
      <c r="T1839" s="7"/>
      <c r="U1839" s="8"/>
      <c r="V1839" s="8"/>
      <c r="W1839" s="244"/>
      <c r="X1839" s="8"/>
      <c r="Y1839" s="8"/>
      <c r="Z1839" s="8"/>
      <c r="AA1839" s="8"/>
      <c r="AB1839" s="8"/>
      <c r="AC1839" s="8"/>
      <c r="AD1839" s="8"/>
      <c r="AE1839" s="8"/>
      <c r="AF1839" s="8"/>
      <c r="AG1839" s="8"/>
      <c r="AH1839" s="8"/>
      <c r="AI1839" s="8"/>
    </row>
    <row r="1840" spans="1:35" ht="17.25">
      <c r="A1840" s="310" t="s">
        <v>1428</v>
      </c>
      <c r="B1840" s="250">
        <v>28</v>
      </c>
      <c r="C1840" s="319"/>
      <c r="D1840" s="192">
        <v>775288213474</v>
      </c>
      <c r="E1840" s="276" t="s">
        <v>546</v>
      </c>
      <c r="F1840" s="137" t="s">
        <v>1449</v>
      </c>
      <c r="G1840" s="137" t="s">
        <v>4</v>
      </c>
      <c r="H1840" s="194">
        <v>10</v>
      </c>
      <c r="I1840" s="136"/>
      <c r="J1840" s="136"/>
      <c r="K1840" s="136"/>
      <c r="L1840" s="8"/>
      <c r="M1840" s="184">
        <f>610*H1840</f>
        <v>6100</v>
      </c>
      <c r="N1840" s="8"/>
      <c r="O1840" s="8"/>
      <c r="P1840" s="8"/>
      <c r="T1840" s="7"/>
      <c r="U1840" s="8"/>
      <c r="V1840" s="8"/>
      <c r="W1840" s="244"/>
      <c r="X1840" s="8"/>
      <c r="Y1840" s="8"/>
      <c r="Z1840" s="8"/>
      <c r="AA1840" s="8"/>
      <c r="AB1840" s="8"/>
      <c r="AC1840" s="8"/>
      <c r="AD1840" s="8"/>
      <c r="AE1840" s="8"/>
      <c r="AF1840" s="8"/>
      <c r="AG1840" s="8"/>
      <c r="AH1840" s="8"/>
      <c r="AI1840" s="8"/>
    </row>
    <row r="1841" spans="1:35" ht="17.25">
      <c r="A1841" s="310" t="s">
        <v>1428</v>
      </c>
      <c r="B1841" s="250">
        <v>29</v>
      </c>
      <c r="C1841" s="319"/>
      <c r="D1841" s="192">
        <v>775289860520</v>
      </c>
      <c r="E1841" s="276" t="s">
        <v>546</v>
      </c>
      <c r="F1841" s="137" t="s">
        <v>1451</v>
      </c>
      <c r="G1841" s="137" t="s">
        <v>4</v>
      </c>
      <c r="H1841" s="194">
        <v>19</v>
      </c>
      <c r="I1841" s="136"/>
      <c r="J1841" s="136"/>
      <c r="K1841" s="136"/>
      <c r="L1841" s="8"/>
      <c r="M1841" s="184">
        <f t="shared" si="448"/>
        <v>10830</v>
      </c>
      <c r="N1841" s="8"/>
      <c r="O1841" s="8"/>
      <c r="P1841" s="8"/>
      <c r="T1841" s="7"/>
      <c r="U1841" s="8"/>
      <c r="V1841" s="8"/>
      <c r="W1841" s="244"/>
      <c r="X1841" s="8"/>
      <c r="Y1841" s="8"/>
      <c r="Z1841" s="8"/>
      <c r="AA1841" s="8"/>
      <c r="AB1841" s="8"/>
      <c r="AC1841" s="8"/>
      <c r="AD1841" s="8"/>
      <c r="AE1841" s="8"/>
      <c r="AF1841" s="8"/>
      <c r="AG1841" s="8"/>
      <c r="AH1841" s="8"/>
      <c r="AI1841" s="8"/>
    </row>
    <row r="1842" spans="1:35" ht="17.25">
      <c r="A1842" s="310" t="s">
        <v>1428</v>
      </c>
      <c r="B1842" s="250">
        <v>30</v>
      </c>
      <c r="C1842" s="319"/>
      <c r="D1842" s="192">
        <v>775287548996</v>
      </c>
      <c r="E1842" s="276" t="s">
        <v>546</v>
      </c>
      <c r="F1842" s="137" t="s">
        <v>1452</v>
      </c>
      <c r="G1842" s="137" t="s">
        <v>4</v>
      </c>
      <c r="H1842" s="194">
        <v>19</v>
      </c>
      <c r="I1842" s="136"/>
      <c r="J1842" s="136"/>
      <c r="K1842" s="136"/>
      <c r="L1842" s="8"/>
      <c r="M1842" s="184">
        <f t="shared" si="448"/>
        <v>10830</v>
      </c>
      <c r="N1842" s="8"/>
      <c r="O1842" s="8"/>
      <c r="P1842" s="8"/>
      <c r="T1842" s="7"/>
      <c r="U1842" s="8"/>
      <c r="V1842" s="8"/>
      <c r="W1842" s="244"/>
      <c r="X1842" s="8"/>
      <c r="Y1842" s="8"/>
      <c r="Z1842" s="8"/>
      <c r="AA1842" s="8"/>
      <c r="AB1842" s="8"/>
      <c r="AC1842" s="8"/>
      <c r="AD1842" s="8"/>
      <c r="AE1842" s="8"/>
      <c r="AF1842" s="8"/>
      <c r="AG1842" s="8"/>
      <c r="AH1842" s="8"/>
      <c r="AI1842" s="8"/>
    </row>
    <row r="1843" spans="1:35" ht="17.25">
      <c r="A1843" s="310" t="s">
        <v>1428</v>
      </c>
      <c r="B1843" s="250">
        <v>31</v>
      </c>
      <c r="C1843" s="319"/>
      <c r="D1843" s="192">
        <v>775289752493</v>
      </c>
      <c r="E1843" s="276" t="s">
        <v>546</v>
      </c>
      <c r="F1843" s="137" t="s">
        <v>1453</v>
      </c>
      <c r="G1843" s="137" t="s">
        <v>4</v>
      </c>
      <c r="H1843" s="194">
        <v>27</v>
      </c>
      <c r="I1843" s="136"/>
      <c r="J1843" s="136"/>
      <c r="K1843" s="136"/>
      <c r="L1843" s="8"/>
      <c r="M1843" s="184">
        <f t="shared" ref="M1843:M1844" si="449">560*H1843</f>
        <v>15120</v>
      </c>
      <c r="N1843" s="8"/>
      <c r="O1843" s="8"/>
      <c r="P1843" s="8"/>
      <c r="T1843" s="7"/>
      <c r="U1843" s="8"/>
      <c r="V1843" s="8"/>
      <c r="W1843" s="244"/>
      <c r="X1843" s="8"/>
      <c r="Y1843" s="8"/>
      <c r="Z1843" s="8"/>
      <c r="AA1843" s="8"/>
      <c r="AB1843" s="8"/>
      <c r="AC1843" s="8"/>
      <c r="AD1843" s="8"/>
      <c r="AE1843" s="8"/>
      <c r="AF1843" s="8"/>
      <c r="AG1843" s="8"/>
      <c r="AH1843" s="8"/>
      <c r="AI1843" s="8"/>
    </row>
    <row r="1844" spans="1:35" ht="17.25">
      <c r="A1844" s="310" t="s">
        <v>1428</v>
      </c>
      <c r="B1844" s="250">
        <v>32</v>
      </c>
      <c r="C1844" s="319"/>
      <c r="D1844" s="192">
        <v>775289941230</v>
      </c>
      <c r="E1844" s="276" t="s">
        <v>546</v>
      </c>
      <c r="F1844" s="137" t="s">
        <v>1454</v>
      </c>
      <c r="G1844" s="137" t="s">
        <v>4</v>
      </c>
      <c r="H1844" s="194">
        <v>21</v>
      </c>
      <c r="I1844" s="136"/>
      <c r="J1844" s="136"/>
      <c r="K1844" s="136"/>
      <c r="L1844" s="8"/>
      <c r="M1844" s="184">
        <f t="shared" si="449"/>
        <v>11760</v>
      </c>
      <c r="N1844" s="8"/>
      <c r="O1844" s="8"/>
      <c r="P1844" s="8"/>
      <c r="T1844" s="7"/>
      <c r="U1844" s="8"/>
      <c r="V1844" s="8"/>
      <c r="W1844" s="244"/>
      <c r="X1844" s="8"/>
      <c r="Y1844" s="8"/>
      <c r="Z1844" s="8"/>
      <c r="AA1844" s="8"/>
      <c r="AB1844" s="8"/>
      <c r="AC1844" s="8"/>
      <c r="AD1844" s="8"/>
      <c r="AE1844" s="8"/>
      <c r="AF1844" s="8"/>
      <c r="AG1844" s="8"/>
      <c r="AH1844" s="8"/>
      <c r="AI1844" s="8"/>
    </row>
    <row r="1845" spans="1:35" ht="17.25">
      <c r="A1845" s="310" t="s">
        <v>1428</v>
      </c>
      <c r="B1845" s="250">
        <v>33</v>
      </c>
      <c r="C1845" s="319"/>
      <c r="D1845" s="192">
        <v>775288164531</v>
      </c>
      <c r="E1845" s="276" t="s">
        <v>546</v>
      </c>
      <c r="F1845" s="137" t="s">
        <v>1455</v>
      </c>
      <c r="G1845" s="137" t="s">
        <v>8</v>
      </c>
      <c r="H1845" s="194">
        <v>20</v>
      </c>
      <c r="I1845" s="136"/>
      <c r="J1845" s="136"/>
      <c r="K1845" s="136"/>
      <c r="L1845" s="8"/>
      <c r="M1845" s="184">
        <f t="shared" ref="M1845:M1846" si="450">570*H1845</f>
        <v>11400</v>
      </c>
      <c r="N1845" s="8"/>
      <c r="O1845" s="8"/>
      <c r="P1845" s="8"/>
      <c r="T1845" s="7"/>
      <c r="U1845" s="8"/>
      <c r="V1845" s="8"/>
      <c r="W1845" s="244"/>
      <c r="X1845" s="8"/>
      <c r="Y1845" s="8"/>
      <c r="Z1845" s="8"/>
      <c r="AA1845" s="8"/>
      <c r="AB1845" s="8"/>
      <c r="AC1845" s="8"/>
      <c r="AD1845" s="8"/>
      <c r="AE1845" s="8"/>
      <c r="AF1845" s="8"/>
      <c r="AG1845" s="8"/>
      <c r="AH1845" s="8"/>
      <c r="AI1845" s="8"/>
    </row>
    <row r="1846" spans="1:35" ht="17.25">
      <c r="A1846" s="310" t="s">
        <v>1428</v>
      </c>
      <c r="B1846" s="250">
        <v>34</v>
      </c>
      <c r="C1846" s="319"/>
      <c r="D1846" s="192">
        <v>775288242312</v>
      </c>
      <c r="E1846" s="276" t="s">
        <v>546</v>
      </c>
      <c r="F1846" s="137" t="s">
        <v>1456</v>
      </c>
      <c r="G1846" s="137" t="s">
        <v>8</v>
      </c>
      <c r="H1846" s="194">
        <v>18</v>
      </c>
      <c r="I1846" s="136"/>
      <c r="J1846" s="136"/>
      <c r="K1846" s="136"/>
      <c r="L1846" s="8"/>
      <c r="M1846" s="184">
        <f t="shared" si="450"/>
        <v>10260</v>
      </c>
      <c r="N1846" s="8"/>
      <c r="O1846" s="8"/>
      <c r="P1846" s="8"/>
      <c r="T1846" s="7"/>
      <c r="U1846" s="8"/>
      <c r="V1846" s="8"/>
      <c r="W1846" s="244"/>
      <c r="X1846" s="8"/>
      <c r="Y1846" s="8"/>
      <c r="Z1846" s="8"/>
      <c r="AA1846" s="8"/>
      <c r="AB1846" s="8"/>
      <c r="AC1846" s="8"/>
      <c r="AD1846" s="8"/>
      <c r="AE1846" s="8"/>
      <c r="AF1846" s="8"/>
      <c r="AG1846" s="8"/>
      <c r="AH1846" s="8"/>
      <c r="AI1846" s="8"/>
    </row>
    <row r="1847" spans="1:35" ht="17.25">
      <c r="A1847" s="310" t="s">
        <v>1428</v>
      </c>
      <c r="B1847" s="250">
        <v>35</v>
      </c>
      <c r="C1847" s="319"/>
      <c r="D1847" s="192">
        <v>775287400690</v>
      </c>
      <c r="E1847" s="276" t="s">
        <v>546</v>
      </c>
      <c r="F1847" s="137" t="s">
        <v>1457</v>
      </c>
      <c r="G1847" s="137" t="s">
        <v>4</v>
      </c>
      <c r="H1847" s="194">
        <v>8</v>
      </c>
      <c r="I1847" s="136"/>
      <c r="J1847" s="136"/>
      <c r="K1847" s="136"/>
      <c r="L1847" s="8"/>
      <c r="M1847" s="184">
        <f>610*H1847</f>
        <v>4880</v>
      </c>
      <c r="N1847" s="8"/>
      <c r="O1847" s="8"/>
      <c r="P1847" s="8"/>
      <c r="T1847" s="7"/>
      <c r="U1847" s="8"/>
      <c r="V1847" s="8"/>
      <c r="W1847" s="244"/>
      <c r="X1847" s="8"/>
      <c r="Y1847" s="8"/>
      <c r="Z1847" s="8"/>
      <c r="AA1847" s="8"/>
      <c r="AB1847" s="8"/>
      <c r="AC1847" s="8"/>
      <c r="AD1847" s="8"/>
      <c r="AE1847" s="8"/>
      <c r="AF1847" s="8"/>
      <c r="AG1847" s="8"/>
      <c r="AH1847" s="8"/>
      <c r="AI1847" s="8"/>
    </row>
    <row r="1848" spans="1:35" ht="17.25">
      <c r="A1848" s="310" t="s">
        <v>1428</v>
      </c>
      <c r="B1848" s="250">
        <v>36</v>
      </c>
      <c r="C1848" s="319" t="s">
        <v>1132</v>
      </c>
      <c r="D1848" s="320" t="s">
        <v>1458</v>
      </c>
      <c r="E1848" s="276"/>
      <c r="F1848" s="193"/>
      <c r="G1848" s="137"/>
      <c r="H1848" s="194"/>
      <c r="I1848" s="136"/>
      <c r="J1848" s="136"/>
      <c r="K1848" s="136"/>
      <c r="L1848" s="8"/>
      <c r="M1848" s="184"/>
      <c r="N1848" s="8"/>
      <c r="O1848" s="8"/>
      <c r="P1848" s="8"/>
      <c r="T1848" s="7"/>
      <c r="U1848" s="8"/>
      <c r="V1848" s="8"/>
      <c r="W1848" s="244"/>
      <c r="X1848" s="8"/>
      <c r="Y1848" s="8"/>
      <c r="Z1848" s="8"/>
      <c r="AA1848" s="8"/>
      <c r="AB1848" s="8"/>
      <c r="AC1848" s="8"/>
      <c r="AD1848" s="8"/>
      <c r="AE1848" s="8"/>
      <c r="AF1848" s="8"/>
      <c r="AG1848" s="8"/>
      <c r="AH1848" s="8"/>
      <c r="AI1848" s="8"/>
    </row>
    <row r="1849" spans="1:35" ht="17.25">
      <c r="A1849" s="310" t="s">
        <v>1428</v>
      </c>
      <c r="B1849" s="250">
        <v>37</v>
      </c>
      <c r="C1849" s="319"/>
      <c r="D1849" s="192">
        <v>775287728121</v>
      </c>
      <c r="E1849" s="276" t="s">
        <v>546</v>
      </c>
      <c r="F1849" s="137" t="s">
        <v>1459</v>
      </c>
      <c r="G1849" s="137" t="s">
        <v>4</v>
      </c>
      <c r="H1849" s="194">
        <v>20</v>
      </c>
      <c r="I1849" s="136"/>
      <c r="J1849" s="136"/>
      <c r="K1849" s="136"/>
      <c r="L1849" s="8"/>
      <c r="M1849" s="184">
        <f t="shared" ref="M1849:M1850" si="451">570*H1849</f>
        <v>11400</v>
      </c>
      <c r="N1849" s="8"/>
      <c r="O1849" s="8"/>
      <c r="P1849" s="8"/>
      <c r="T1849" s="7"/>
      <c r="U1849" s="8"/>
      <c r="V1849" s="8"/>
      <c r="W1849" s="244"/>
      <c r="X1849" s="8"/>
      <c r="Y1849" s="8"/>
      <c r="Z1849" s="8"/>
      <c r="AA1849" s="8"/>
      <c r="AB1849" s="8"/>
      <c r="AC1849" s="8"/>
      <c r="AD1849" s="8"/>
      <c r="AE1849" s="8"/>
      <c r="AF1849" s="8"/>
      <c r="AG1849" s="8"/>
      <c r="AH1849" s="8"/>
      <c r="AI1849" s="8"/>
    </row>
    <row r="1850" spans="1:35" ht="17.25">
      <c r="A1850" s="310" t="s">
        <v>1428</v>
      </c>
      <c r="B1850" s="250">
        <v>38</v>
      </c>
      <c r="C1850" s="319"/>
      <c r="D1850" s="192">
        <v>775287372377</v>
      </c>
      <c r="E1850" s="276" t="s">
        <v>546</v>
      </c>
      <c r="F1850" s="137" t="s">
        <v>1460</v>
      </c>
      <c r="G1850" s="137" t="s">
        <v>4</v>
      </c>
      <c r="H1850" s="194">
        <v>20</v>
      </c>
      <c r="I1850" s="136"/>
      <c r="J1850" s="136"/>
      <c r="K1850" s="136"/>
      <c r="L1850" s="8"/>
      <c r="M1850" s="184">
        <f t="shared" si="451"/>
        <v>11400</v>
      </c>
      <c r="N1850" s="8"/>
      <c r="O1850" s="8"/>
      <c r="P1850" s="8"/>
      <c r="T1850" s="7"/>
      <c r="U1850" s="8"/>
      <c r="V1850" s="8"/>
      <c r="W1850" s="244"/>
      <c r="X1850" s="8"/>
      <c r="Y1850" s="8"/>
      <c r="Z1850" s="8"/>
      <c r="AA1850" s="8"/>
      <c r="AB1850" s="8"/>
      <c r="AC1850" s="8"/>
      <c r="AD1850" s="8"/>
      <c r="AE1850" s="8"/>
      <c r="AF1850" s="8"/>
      <c r="AG1850" s="8"/>
      <c r="AH1850" s="8"/>
      <c r="AI1850" s="8"/>
    </row>
    <row r="1851" spans="1:35" ht="17.25">
      <c r="A1851" s="310"/>
      <c r="B1851" s="250"/>
      <c r="C1851" s="311"/>
      <c r="D1851" s="192"/>
      <c r="E1851" s="276"/>
      <c r="F1851" s="193"/>
      <c r="G1851" s="137"/>
      <c r="H1851" s="194"/>
      <c r="I1851" s="136"/>
      <c r="J1851" s="136"/>
      <c r="K1851" s="136"/>
      <c r="L1851" s="8"/>
      <c r="M1851" s="184"/>
      <c r="N1851" s="8"/>
      <c r="O1851" s="8"/>
      <c r="P1851" s="8"/>
      <c r="T1851" s="7"/>
      <c r="U1851" s="8"/>
      <c r="V1851" s="8"/>
      <c r="W1851" s="244"/>
      <c r="X1851" s="8"/>
      <c r="Y1851" s="8"/>
      <c r="Z1851" s="8"/>
      <c r="AA1851" s="8"/>
      <c r="AB1851" s="8"/>
      <c r="AC1851" s="8"/>
      <c r="AD1851" s="8"/>
      <c r="AE1851" s="8"/>
      <c r="AF1851" s="8"/>
      <c r="AG1851" s="8"/>
      <c r="AH1851" s="8"/>
      <c r="AI1851" s="8"/>
    </row>
    <row r="1852" spans="1:35" ht="17.25">
      <c r="A1852" s="310"/>
      <c r="B1852" s="250"/>
      <c r="C1852" s="311"/>
      <c r="D1852" s="192"/>
      <c r="E1852" s="276"/>
      <c r="F1852" s="193"/>
      <c r="G1852" s="137"/>
      <c r="H1852" s="194"/>
      <c r="I1852" s="136"/>
      <c r="J1852" s="136"/>
      <c r="K1852" s="136"/>
      <c r="L1852" s="8"/>
      <c r="M1852" s="184"/>
      <c r="N1852" s="8"/>
      <c r="O1852" s="8"/>
      <c r="P1852" s="8"/>
      <c r="T1852" s="7"/>
      <c r="U1852" s="8"/>
      <c r="V1852" s="8"/>
      <c r="W1852" s="244"/>
      <c r="X1852" s="8"/>
      <c r="Y1852" s="8"/>
      <c r="Z1852" s="8"/>
      <c r="AA1852" s="8"/>
      <c r="AB1852" s="8"/>
      <c r="AC1852" s="8"/>
      <c r="AD1852" s="8"/>
      <c r="AE1852" s="8"/>
      <c r="AF1852" s="8"/>
      <c r="AG1852" s="8"/>
      <c r="AH1852" s="8"/>
      <c r="AI1852" s="8"/>
    </row>
    <row r="1853" spans="1:35" ht="17.25">
      <c r="A1853" s="249"/>
      <c r="B1853" s="250"/>
      <c r="C1853" s="206"/>
      <c r="D1853" s="136"/>
      <c r="E1853" s="136"/>
      <c r="F1853" s="136"/>
      <c r="G1853" s="136"/>
      <c r="H1853" s="251"/>
      <c r="I1853" s="136"/>
      <c r="J1853" s="136"/>
      <c r="K1853" s="136"/>
      <c r="L1853" s="8"/>
      <c r="M1853" s="184"/>
      <c r="N1853" s="8"/>
      <c r="O1853" s="8"/>
      <c r="P1853" s="8"/>
      <c r="T1853" s="7"/>
      <c r="U1853" s="8"/>
      <c r="V1853" s="8"/>
      <c r="W1853" s="244"/>
      <c r="X1853" s="8"/>
      <c r="Y1853" s="8"/>
      <c r="Z1853" s="8"/>
      <c r="AA1853" s="8"/>
      <c r="AB1853" s="8"/>
      <c r="AC1853" s="8"/>
      <c r="AD1853" s="8"/>
      <c r="AE1853" s="8"/>
      <c r="AF1853" s="8"/>
      <c r="AG1853" s="8"/>
      <c r="AH1853" s="8"/>
      <c r="AI1853" s="8"/>
    </row>
    <row r="1854" spans="1:35" ht="17.25">
      <c r="A1854" s="253"/>
      <c r="B1854" s="189"/>
      <c r="C1854" s="169"/>
      <c r="D1854" s="41"/>
      <c r="E1854" s="41"/>
      <c r="F1854" s="41"/>
      <c r="G1854" s="41"/>
      <c r="H1854" s="77"/>
      <c r="I1854" s="41"/>
      <c r="J1854" s="41"/>
      <c r="K1854" s="41"/>
      <c r="L1854" s="45"/>
      <c r="M1854" s="44">
        <f>SUM(M1812:M1853)</f>
        <v>359090</v>
      </c>
      <c r="N1854" s="45"/>
      <c r="O1854" s="45"/>
      <c r="P1854" s="45"/>
      <c r="Q1854" s="45"/>
      <c r="R1854" s="45"/>
      <c r="S1854" s="45"/>
      <c r="T1854" s="45">
        <v>359090</v>
      </c>
      <c r="U1854" s="45"/>
      <c r="V1854" s="45"/>
      <c r="W1854" s="227">
        <v>359090</v>
      </c>
      <c r="X1854" s="8"/>
      <c r="Y1854" s="8"/>
      <c r="Z1854" s="8"/>
      <c r="AA1854" s="8"/>
      <c r="AB1854" s="8"/>
      <c r="AC1854" s="8"/>
      <c r="AD1854" s="8"/>
      <c r="AE1854" s="8"/>
      <c r="AF1854" s="8"/>
      <c r="AG1854" s="8"/>
      <c r="AH1854" s="8"/>
      <c r="AI1854" s="8"/>
    </row>
    <row r="1855" spans="1:35" ht="17.25">
      <c r="A1855" s="321"/>
      <c r="B1855" s="322"/>
      <c r="C1855" s="231"/>
      <c r="D1855" s="81"/>
      <c r="E1855" s="81"/>
      <c r="F1855" s="81"/>
      <c r="G1855" s="81"/>
      <c r="H1855" s="80"/>
      <c r="I1855" s="81"/>
      <c r="J1855" s="81"/>
      <c r="K1855" s="81"/>
      <c r="L1855" s="8"/>
      <c r="M1855" s="184"/>
      <c r="N1855" s="8"/>
      <c r="O1855" s="8"/>
      <c r="P1855" s="8"/>
      <c r="T1855" s="7"/>
      <c r="U1855" s="8"/>
      <c r="V1855" s="8"/>
      <c r="W1855" s="244"/>
      <c r="X1855" s="8"/>
      <c r="Y1855" s="8"/>
      <c r="Z1855" s="8"/>
      <c r="AA1855" s="8"/>
      <c r="AB1855" s="8"/>
      <c r="AC1855" s="8"/>
      <c r="AD1855" s="8"/>
      <c r="AE1855" s="8"/>
      <c r="AF1855" s="8"/>
      <c r="AG1855" s="8"/>
      <c r="AH1855" s="8"/>
      <c r="AI1855" s="8"/>
    </row>
    <row r="1856" spans="1:35" ht="17.25">
      <c r="A1856" s="310" t="s">
        <v>1461</v>
      </c>
      <c r="B1856" s="250">
        <v>1</v>
      </c>
      <c r="C1856" s="319"/>
      <c r="D1856" s="192">
        <v>775312550074</v>
      </c>
      <c r="E1856" s="303" t="s">
        <v>546</v>
      </c>
      <c r="F1856" s="193" t="s">
        <v>1462</v>
      </c>
      <c r="G1856" s="137" t="s">
        <v>4</v>
      </c>
      <c r="H1856" s="194">
        <v>16</v>
      </c>
      <c r="I1856" s="81"/>
      <c r="J1856" s="81"/>
      <c r="K1856" s="81"/>
      <c r="L1856" s="8"/>
      <c r="M1856" s="184">
        <f t="shared" ref="M1856" si="452">570*H1856</f>
        <v>9120</v>
      </c>
      <c r="N1856" s="8"/>
      <c r="O1856" s="8"/>
      <c r="P1856" s="8"/>
      <c r="T1856" s="7"/>
      <c r="U1856" s="8"/>
      <c r="V1856" s="8"/>
      <c r="W1856" s="244"/>
      <c r="X1856" s="8"/>
      <c r="Y1856" s="8"/>
      <c r="Z1856" s="8"/>
      <c r="AA1856" s="8"/>
      <c r="AB1856" s="8"/>
      <c r="AC1856" s="8"/>
      <c r="AD1856" s="8"/>
      <c r="AE1856" s="8"/>
      <c r="AF1856" s="8"/>
      <c r="AG1856" s="8"/>
      <c r="AH1856" s="8"/>
      <c r="AI1856" s="8"/>
    </row>
    <row r="1857" spans="1:35" ht="17.25">
      <c r="A1857" s="310" t="s">
        <v>1461</v>
      </c>
      <c r="B1857" s="250">
        <v>2</v>
      </c>
      <c r="C1857" s="319"/>
      <c r="D1857" s="192">
        <v>775302041800</v>
      </c>
      <c r="E1857" s="303" t="s">
        <v>546</v>
      </c>
      <c r="F1857" s="193" t="s">
        <v>1463</v>
      </c>
      <c r="G1857" s="137" t="s">
        <v>4</v>
      </c>
      <c r="H1857" s="194">
        <v>37</v>
      </c>
      <c r="I1857" s="81"/>
      <c r="J1857" s="81"/>
      <c r="K1857" s="81"/>
      <c r="L1857" s="8"/>
      <c r="M1857" s="184">
        <f t="shared" ref="M1857" si="453">560*H1857</f>
        <v>20720</v>
      </c>
      <c r="N1857" s="8"/>
      <c r="O1857" s="8"/>
      <c r="P1857" s="8"/>
      <c r="T1857" s="7"/>
      <c r="U1857" s="8"/>
      <c r="V1857" s="8"/>
      <c r="W1857" s="244"/>
      <c r="X1857" s="8"/>
      <c r="Y1857" s="8"/>
      <c r="Z1857" s="8"/>
      <c r="AA1857" s="8"/>
      <c r="AB1857" s="8"/>
      <c r="AC1857" s="8"/>
      <c r="AD1857" s="8"/>
      <c r="AE1857" s="8"/>
      <c r="AF1857" s="8"/>
      <c r="AG1857" s="8"/>
      <c r="AH1857" s="8"/>
      <c r="AI1857" s="8"/>
    </row>
    <row r="1858" spans="1:35" ht="17.25">
      <c r="A1858" s="310" t="s">
        <v>1461</v>
      </c>
      <c r="B1858" s="250">
        <v>3</v>
      </c>
      <c r="C1858" s="319"/>
      <c r="D1858" s="323" t="s">
        <v>1464</v>
      </c>
      <c r="E1858" s="276"/>
      <c r="F1858" s="137"/>
      <c r="G1858" s="137"/>
      <c r="H1858" s="194"/>
      <c r="I1858" s="81"/>
      <c r="J1858" s="81"/>
      <c r="K1858" s="81"/>
      <c r="L1858" s="8"/>
      <c r="M1858" s="184"/>
      <c r="N1858" s="8"/>
      <c r="O1858" s="8"/>
      <c r="P1858" s="8"/>
      <c r="T1858" s="7"/>
      <c r="U1858" s="8"/>
      <c r="V1858" s="8"/>
      <c r="W1858" s="244"/>
      <c r="X1858" s="8"/>
      <c r="Y1858" s="8"/>
      <c r="Z1858" s="8"/>
      <c r="AA1858" s="8"/>
      <c r="AB1858" s="8"/>
      <c r="AC1858" s="8"/>
      <c r="AD1858" s="8"/>
      <c r="AE1858" s="8"/>
      <c r="AF1858" s="8"/>
      <c r="AG1858" s="8"/>
      <c r="AH1858" s="8"/>
      <c r="AI1858" s="8"/>
    </row>
    <row r="1859" spans="1:35" ht="17.25">
      <c r="A1859" s="310" t="s">
        <v>1461</v>
      </c>
      <c r="B1859" s="250">
        <v>4</v>
      </c>
      <c r="C1859" s="246"/>
      <c r="D1859" s="192">
        <v>775302021772</v>
      </c>
      <c r="E1859" s="303" t="s">
        <v>546</v>
      </c>
      <c r="F1859" s="193" t="s">
        <v>1465</v>
      </c>
      <c r="G1859" s="137" t="s">
        <v>4</v>
      </c>
      <c r="H1859" s="194">
        <v>18</v>
      </c>
      <c r="I1859" s="81"/>
      <c r="J1859" s="81"/>
      <c r="K1859" s="81"/>
      <c r="L1859" s="8"/>
      <c r="M1859" s="184">
        <f t="shared" ref="M1859" si="454">570*H1859</f>
        <v>10260</v>
      </c>
      <c r="N1859" s="8"/>
      <c r="O1859" s="8"/>
      <c r="P1859" s="8"/>
      <c r="T1859" s="7"/>
      <c r="U1859" s="8"/>
      <c r="V1859" s="8"/>
      <c r="W1859" s="244"/>
      <c r="X1859" s="8"/>
      <c r="Y1859" s="8"/>
      <c r="Z1859" s="8"/>
      <c r="AA1859" s="8"/>
      <c r="AB1859" s="8"/>
      <c r="AC1859" s="8"/>
      <c r="AD1859" s="8"/>
      <c r="AE1859" s="8"/>
      <c r="AF1859" s="8"/>
      <c r="AG1859" s="8"/>
      <c r="AH1859" s="8"/>
      <c r="AI1859" s="8"/>
    </row>
    <row r="1860" spans="1:35" ht="17.25">
      <c r="A1860" s="310" t="s">
        <v>1461</v>
      </c>
      <c r="B1860" s="250">
        <v>5</v>
      </c>
      <c r="C1860" s="319"/>
      <c r="D1860" s="192">
        <v>775321029540</v>
      </c>
      <c r="E1860" s="303" t="s">
        <v>546</v>
      </c>
      <c r="F1860" s="193" t="s">
        <v>1466</v>
      </c>
      <c r="G1860" s="137" t="s">
        <v>4</v>
      </c>
      <c r="H1860" s="194">
        <v>24</v>
      </c>
      <c r="I1860" s="81"/>
      <c r="J1860" s="81"/>
      <c r="K1860" s="81"/>
      <c r="L1860" s="8"/>
      <c r="M1860" s="184">
        <f t="shared" ref="M1860:M1863" si="455">560*H1860</f>
        <v>13440</v>
      </c>
      <c r="N1860" s="8"/>
      <c r="O1860" s="8"/>
      <c r="P1860" s="8"/>
      <c r="T1860" s="7"/>
      <c r="U1860" s="8"/>
      <c r="V1860" s="8"/>
      <c r="W1860" s="244"/>
      <c r="X1860" s="8"/>
      <c r="Y1860" s="8"/>
      <c r="Z1860" s="8"/>
      <c r="AA1860" s="8"/>
      <c r="AB1860" s="8"/>
      <c r="AC1860" s="8"/>
      <c r="AD1860" s="8"/>
      <c r="AE1860" s="8"/>
      <c r="AF1860" s="8"/>
      <c r="AG1860" s="8"/>
      <c r="AH1860" s="8"/>
      <c r="AI1860" s="8"/>
    </row>
    <row r="1861" spans="1:35" ht="17.25">
      <c r="A1861" s="310" t="s">
        <v>1461</v>
      </c>
      <c r="B1861" s="250">
        <v>6</v>
      </c>
      <c r="C1861" s="319"/>
      <c r="D1861" s="192">
        <v>775311996541</v>
      </c>
      <c r="E1861" s="303" t="s">
        <v>546</v>
      </c>
      <c r="F1861" s="193" t="s">
        <v>1467</v>
      </c>
      <c r="G1861" s="137" t="s">
        <v>8</v>
      </c>
      <c r="H1861" s="194">
        <v>28</v>
      </c>
      <c r="I1861" s="81"/>
      <c r="J1861" s="81"/>
      <c r="K1861" s="81"/>
      <c r="L1861" s="8"/>
      <c r="M1861" s="184">
        <f t="shared" si="455"/>
        <v>15680</v>
      </c>
      <c r="N1861" s="8"/>
      <c r="O1861" s="8"/>
      <c r="P1861" s="8"/>
      <c r="T1861" s="7"/>
      <c r="U1861" s="8"/>
      <c r="V1861" s="8"/>
      <c r="W1861" s="244"/>
      <c r="X1861" s="8"/>
      <c r="Y1861" s="8"/>
      <c r="Z1861" s="8"/>
      <c r="AA1861" s="8"/>
      <c r="AB1861" s="8"/>
      <c r="AC1861" s="8"/>
      <c r="AD1861" s="8"/>
      <c r="AE1861" s="8"/>
      <c r="AF1861" s="8"/>
      <c r="AG1861" s="8"/>
      <c r="AH1861" s="8"/>
      <c r="AI1861" s="8"/>
    </row>
    <row r="1862" spans="1:35" ht="17.25">
      <c r="A1862" s="310" t="s">
        <v>1461</v>
      </c>
      <c r="B1862" s="250">
        <v>7</v>
      </c>
      <c r="C1862" s="319"/>
      <c r="D1862" s="192">
        <v>775312015929</v>
      </c>
      <c r="E1862" s="303" t="s">
        <v>546</v>
      </c>
      <c r="F1862" s="193" t="s">
        <v>1468</v>
      </c>
      <c r="G1862" s="137" t="s">
        <v>8</v>
      </c>
      <c r="H1862" s="194">
        <v>14</v>
      </c>
      <c r="I1862" s="81"/>
      <c r="J1862" s="81"/>
      <c r="K1862" s="81"/>
      <c r="L1862" s="8"/>
      <c r="M1862" s="184">
        <f t="shared" ref="M1862" si="456">570*H1862</f>
        <v>7980</v>
      </c>
      <c r="N1862" s="8"/>
      <c r="O1862" s="8"/>
      <c r="P1862" s="8"/>
      <c r="T1862" s="7"/>
      <c r="U1862" s="8"/>
      <c r="V1862" s="8"/>
      <c r="W1862" s="244"/>
      <c r="X1862" s="8"/>
      <c r="Y1862" s="8"/>
      <c r="Z1862" s="8"/>
      <c r="AA1862" s="8"/>
      <c r="AB1862" s="8"/>
      <c r="AC1862" s="8"/>
      <c r="AD1862" s="8"/>
      <c r="AE1862" s="8"/>
      <c r="AF1862" s="8"/>
      <c r="AG1862" s="8"/>
      <c r="AH1862" s="8"/>
      <c r="AI1862" s="8"/>
    </row>
    <row r="1863" spans="1:35" ht="17.25">
      <c r="A1863" s="310" t="s">
        <v>1461</v>
      </c>
      <c r="B1863" s="250">
        <v>8</v>
      </c>
      <c r="C1863" s="246" t="s">
        <v>15</v>
      </c>
      <c r="D1863" s="192">
        <v>775320994808</v>
      </c>
      <c r="E1863" s="303" t="s">
        <v>546</v>
      </c>
      <c r="F1863" s="193" t="s">
        <v>1469</v>
      </c>
      <c r="G1863" s="137" t="s">
        <v>4</v>
      </c>
      <c r="H1863" s="194">
        <v>30</v>
      </c>
      <c r="I1863" s="81"/>
      <c r="J1863" s="81"/>
      <c r="K1863" s="81"/>
      <c r="L1863" s="8"/>
      <c r="M1863" s="184">
        <f t="shared" si="455"/>
        <v>16800</v>
      </c>
      <c r="N1863" s="8"/>
      <c r="O1863" s="8"/>
      <c r="P1863" s="8"/>
      <c r="T1863" s="7"/>
      <c r="U1863" s="8"/>
      <c r="V1863" s="8"/>
      <c r="W1863" s="244"/>
      <c r="X1863" s="8"/>
      <c r="Y1863" s="8"/>
      <c r="Z1863" s="8"/>
      <c r="AA1863" s="8"/>
      <c r="AB1863" s="8"/>
      <c r="AC1863" s="8"/>
      <c r="AD1863" s="8"/>
      <c r="AE1863" s="8"/>
      <c r="AF1863" s="8"/>
      <c r="AG1863" s="8"/>
      <c r="AH1863" s="8"/>
      <c r="AI1863" s="8"/>
    </row>
    <row r="1864" spans="1:35" ht="17.25">
      <c r="A1864" s="310"/>
      <c r="B1864" s="250"/>
      <c r="C1864" s="246"/>
      <c r="D1864" s="192"/>
      <c r="E1864" s="303"/>
      <c r="F1864" s="193"/>
      <c r="G1864" s="137"/>
      <c r="H1864" s="194"/>
      <c r="I1864" s="81"/>
      <c r="J1864" s="81"/>
      <c r="K1864" s="81"/>
      <c r="L1864" s="8"/>
      <c r="M1864" s="184">
        <v>500</v>
      </c>
      <c r="N1864" s="8"/>
      <c r="O1864" s="8"/>
      <c r="P1864" s="8"/>
      <c r="T1864" s="7"/>
      <c r="U1864" s="8"/>
      <c r="V1864" s="8"/>
      <c r="W1864" s="244"/>
      <c r="X1864" s="8"/>
      <c r="Y1864" s="8"/>
      <c r="Z1864" s="8"/>
      <c r="AA1864" s="8"/>
      <c r="AB1864" s="8"/>
      <c r="AC1864" s="8"/>
      <c r="AD1864" s="8"/>
      <c r="AE1864" s="8"/>
      <c r="AF1864" s="8"/>
      <c r="AG1864" s="8"/>
      <c r="AH1864" s="8"/>
      <c r="AI1864" s="8"/>
    </row>
    <row r="1865" spans="1:35" ht="17.25">
      <c r="A1865" s="310" t="s">
        <v>1461</v>
      </c>
      <c r="B1865" s="250">
        <v>9</v>
      </c>
      <c r="C1865" s="319"/>
      <c r="D1865" s="192">
        <v>775301735451</v>
      </c>
      <c r="E1865" s="303" t="s">
        <v>546</v>
      </c>
      <c r="F1865" s="193" t="s">
        <v>1470</v>
      </c>
      <c r="G1865" s="137" t="s">
        <v>96</v>
      </c>
      <c r="H1865" s="194">
        <v>25</v>
      </c>
      <c r="I1865" s="81"/>
      <c r="J1865" s="81"/>
      <c r="K1865" s="81"/>
      <c r="L1865" s="8"/>
      <c r="M1865" s="184">
        <f>530*H1865</f>
        <v>13250</v>
      </c>
      <c r="N1865" s="8"/>
      <c r="O1865" s="8"/>
      <c r="P1865" s="8"/>
      <c r="T1865" s="7"/>
      <c r="U1865" s="8"/>
      <c r="V1865" s="8"/>
      <c r="W1865" s="244"/>
      <c r="X1865" s="8"/>
      <c r="Y1865" s="8"/>
      <c r="Z1865" s="8"/>
      <c r="AA1865" s="8"/>
      <c r="AB1865" s="8"/>
      <c r="AC1865" s="8"/>
      <c r="AD1865" s="8"/>
      <c r="AE1865" s="8"/>
      <c r="AF1865" s="8"/>
      <c r="AG1865" s="8"/>
      <c r="AH1865" s="8"/>
      <c r="AI1865" s="8"/>
    </row>
    <row r="1866" spans="1:35" ht="17.25">
      <c r="A1866" s="310" t="s">
        <v>1461</v>
      </c>
      <c r="B1866" s="250">
        <v>10</v>
      </c>
      <c r="C1866" s="319"/>
      <c r="D1866" s="192">
        <v>775301759014</v>
      </c>
      <c r="E1866" s="303" t="s">
        <v>546</v>
      </c>
      <c r="F1866" s="193" t="s">
        <v>68</v>
      </c>
      <c r="G1866" s="137" t="s">
        <v>96</v>
      </c>
      <c r="H1866" s="194">
        <v>15</v>
      </c>
      <c r="I1866" s="81"/>
      <c r="J1866" s="81"/>
      <c r="K1866" s="81"/>
      <c r="L1866" s="8"/>
      <c r="M1866" s="184">
        <f>540*H1866</f>
        <v>8100</v>
      </c>
      <c r="N1866" s="8"/>
      <c r="O1866" s="8"/>
      <c r="P1866" s="8"/>
      <c r="T1866" s="7"/>
      <c r="U1866" s="8"/>
      <c r="V1866" s="8"/>
      <c r="W1866" s="244"/>
      <c r="X1866" s="8"/>
      <c r="Y1866" s="8"/>
      <c r="Z1866" s="8"/>
      <c r="AA1866" s="8"/>
      <c r="AB1866" s="8"/>
      <c r="AC1866" s="8"/>
      <c r="AD1866" s="8"/>
      <c r="AE1866" s="8"/>
      <c r="AF1866" s="8"/>
      <c r="AG1866" s="8"/>
      <c r="AH1866" s="8"/>
      <c r="AI1866" s="8"/>
    </row>
    <row r="1867" spans="1:35" ht="17.25">
      <c r="A1867" s="310" t="s">
        <v>1461</v>
      </c>
      <c r="B1867" s="250">
        <v>11</v>
      </c>
      <c r="C1867" s="319"/>
      <c r="D1867" s="192">
        <v>775301332153</v>
      </c>
      <c r="E1867" s="303" t="s">
        <v>546</v>
      </c>
      <c r="F1867" s="193" t="s">
        <v>1471</v>
      </c>
      <c r="G1867" s="137" t="s">
        <v>1472</v>
      </c>
      <c r="H1867" s="194">
        <v>17</v>
      </c>
      <c r="I1867" s="81"/>
      <c r="J1867" s="81"/>
      <c r="K1867" s="81"/>
      <c r="L1867" s="8"/>
      <c r="M1867" s="184">
        <f>590*H1867</f>
        <v>10030</v>
      </c>
      <c r="N1867" s="8"/>
      <c r="O1867" s="8"/>
      <c r="P1867" s="8"/>
      <c r="T1867" s="7"/>
      <c r="U1867" s="8"/>
      <c r="V1867" s="8"/>
      <c r="W1867" s="244"/>
      <c r="X1867" s="8"/>
      <c r="Y1867" s="8"/>
      <c r="Z1867" s="8"/>
      <c r="AA1867" s="8"/>
      <c r="AB1867" s="8"/>
      <c r="AC1867" s="8"/>
      <c r="AD1867" s="8"/>
      <c r="AE1867" s="8"/>
      <c r="AF1867" s="8"/>
      <c r="AG1867" s="8"/>
      <c r="AH1867" s="8"/>
      <c r="AI1867" s="8"/>
    </row>
    <row r="1868" spans="1:35" ht="17.25">
      <c r="A1868" s="310" t="s">
        <v>1461</v>
      </c>
      <c r="B1868" s="250">
        <v>12</v>
      </c>
      <c r="C1868" s="319" t="s">
        <v>1132</v>
      </c>
      <c r="D1868" s="324" t="s">
        <v>284</v>
      </c>
      <c r="E1868" s="276"/>
      <c r="F1868" s="137"/>
      <c r="G1868" s="137"/>
      <c r="H1868" s="194"/>
      <c r="I1868" s="81"/>
      <c r="J1868" s="81"/>
      <c r="K1868" s="81"/>
      <c r="L1868" s="8"/>
      <c r="M1868" s="184"/>
      <c r="N1868" s="8"/>
      <c r="O1868" s="8"/>
      <c r="P1868" s="8"/>
      <c r="T1868" s="7"/>
      <c r="U1868" s="8"/>
      <c r="V1868" s="8"/>
      <c r="W1868" s="244"/>
      <c r="X1868" s="8"/>
      <c r="Y1868" s="8"/>
      <c r="Z1868" s="8"/>
      <c r="AA1868" s="8"/>
      <c r="AB1868" s="8"/>
      <c r="AC1868" s="8"/>
      <c r="AD1868" s="8"/>
      <c r="AE1868" s="8"/>
      <c r="AF1868" s="8"/>
      <c r="AG1868" s="8"/>
      <c r="AH1868" s="8"/>
      <c r="AI1868" s="8"/>
    </row>
    <row r="1869" spans="1:35" ht="17.25">
      <c r="A1869" s="310" t="s">
        <v>1461</v>
      </c>
      <c r="B1869" s="250">
        <v>13</v>
      </c>
      <c r="C1869" s="319"/>
      <c r="D1869" s="192">
        <v>775301230478</v>
      </c>
      <c r="E1869" s="303" t="s">
        <v>546</v>
      </c>
      <c r="F1869" s="193" t="s">
        <v>1473</v>
      </c>
      <c r="G1869" s="137" t="s">
        <v>35</v>
      </c>
      <c r="H1869" s="194">
        <v>28</v>
      </c>
      <c r="I1869" s="81"/>
      <c r="J1869" s="81"/>
      <c r="K1869" s="81"/>
      <c r="L1869" s="8"/>
      <c r="M1869" s="184">
        <f>580*H1869</f>
        <v>16240</v>
      </c>
      <c r="N1869" s="8"/>
      <c r="O1869" s="8"/>
      <c r="P1869" s="8"/>
      <c r="T1869" s="7"/>
      <c r="U1869" s="8"/>
      <c r="V1869" s="8"/>
      <c r="W1869" s="244"/>
      <c r="X1869" s="8"/>
      <c r="Y1869" s="8"/>
      <c r="Z1869" s="8"/>
      <c r="AA1869" s="8"/>
      <c r="AB1869" s="8"/>
      <c r="AC1869" s="8"/>
      <c r="AD1869" s="8"/>
      <c r="AE1869" s="8"/>
      <c r="AF1869" s="8"/>
      <c r="AG1869" s="8"/>
      <c r="AH1869" s="8"/>
      <c r="AI1869" s="8"/>
    </row>
    <row r="1870" spans="1:35" ht="17.25">
      <c r="A1870" s="310" t="s">
        <v>1461</v>
      </c>
      <c r="B1870" s="250">
        <v>14</v>
      </c>
      <c r="C1870" s="319"/>
      <c r="D1870" s="192">
        <v>775316234330</v>
      </c>
      <c r="E1870" s="303" t="s">
        <v>546</v>
      </c>
      <c r="F1870" s="193" t="s">
        <v>1474</v>
      </c>
      <c r="G1870" s="137" t="s">
        <v>35</v>
      </c>
      <c r="H1870" s="194">
        <v>25</v>
      </c>
      <c r="I1870" s="81"/>
      <c r="J1870" s="81"/>
      <c r="K1870" s="81"/>
      <c r="L1870" s="8"/>
      <c r="M1870" s="184">
        <f>580*H1870</f>
        <v>14500</v>
      </c>
      <c r="N1870" s="8"/>
      <c r="O1870" s="8"/>
      <c r="P1870" s="8"/>
      <c r="T1870" s="7"/>
      <c r="U1870" s="8"/>
      <c r="V1870" s="8"/>
      <c r="W1870" s="244"/>
      <c r="X1870" s="8"/>
      <c r="Y1870" s="8"/>
      <c r="Z1870" s="8"/>
      <c r="AA1870" s="8"/>
      <c r="AB1870" s="8"/>
      <c r="AC1870" s="8"/>
      <c r="AD1870" s="8"/>
      <c r="AE1870" s="8"/>
      <c r="AF1870" s="8"/>
      <c r="AG1870" s="8"/>
      <c r="AH1870" s="8"/>
      <c r="AI1870" s="8"/>
    </row>
    <row r="1871" spans="1:35" ht="17.25">
      <c r="A1871" s="310" t="s">
        <v>1461</v>
      </c>
      <c r="B1871" s="250">
        <v>15</v>
      </c>
      <c r="C1871" s="319"/>
      <c r="D1871" s="192">
        <v>775301211417</v>
      </c>
      <c r="E1871" s="303" t="s">
        <v>546</v>
      </c>
      <c r="F1871" s="193" t="s">
        <v>1473</v>
      </c>
      <c r="G1871" s="137" t="s">
        <v>35</v>
      </c>
      <c r="H1871" s="194">
        <v>11</v>
      </c>
      <c r="I1871" s="81"/>
      <c r="J1871" s="81"/>
      <c r="K1871" s="81"/>
      <c r="L1871" s="8"/>
      <c r="M1871" s="184">
        <f>590*H1871</f>
        <v>6490</v>
      </c>
      <c r="N1871" s="8"/>
      <c r="O1871" s="8"/>
      <c r="P1871" s="8"/>
      <c r="T1871" s="7"/>
      <c r="U1871" s="8"/>
      <c r="V1871" s="8"/>
      <c r="W1871" s="244"/>
      <c r="X1871" s="8"/>
      <c r="Y1871" s="8"/>
      <c r="Z1871" s="8"/>
      <c r="AA1871" s="8"/>
      <c r="AB1871" s="8"/>
      <c r="AC1871" s="8"/>
      <c r="AD1871" s="8"/>
      <c r="AE1871" s="8"/>
      <c r="AF1871" s="8"/>
      <c r="AG1871" s="8"/>
      <c r="AH1871" s="8"/>
      <c r="AI1871" s="8"/>
    </row>
    <row r="1872" spans="1:35" ht="17.25">
      <c r="A1872" s="310" t="s">
        <v>1461</v>
      </c>
      <c r="B1872" s="250">
        <v>16</v>
      </c>
      <c r="C1872" s="319"/>
      <c r="D1872" s="192">
        <v>775301416447</v>
      </c>
      <c r="E1872" s="303" t="s">
        <v>546</v>
      </c>
      <c r="F1872" s="193" t="s">
        <v>1475</v>
      </c>
      <c r="G1872" s="137" t="s">
        <v>839</v>
      </c>
      <c r="H1872" s="194">
        <v>10</v>
      </c>
      <c r="I1872" s="81"/>
      <c r="J1872" s="81"/>
      <c r="K1872" s="81"/>
      <c r="L1872" s="8"/>
      <c r="M1872" s="184">
        <f>570*H1872</f>
        <v>5700</v>
      </c>
      <c r="N1872" s="8"/>
      <c r="O1872" s="8"/>
      <c r="P1872" s="8"/>
      <c r="T1872" s="7"/>
      <c r="U1872" s="8"/>
      <c r="V1872" s="8"/>
      <c r="W1872" s="244"/>
      <c r="X1872" s="8"/>
      <c r="Y1872" s="8"/>
      <c r="Z1872" s="8"/>
      <c r="AA1872" s="8"/>
      <c r="AB1872" s="8"/>
      <c r="AC1872" s="8"/>
      <c r="AD1872" s="8"/>
      <c r="AE1872" s="8"/>
      <c r="AF1872" s="8"/>
      <c r="AG1872" s="8"/>
      <c r="AH1872" s="8"/>
      <c r="AI1872" s="8"/>
    </row>
    <row r="1873" spans="1:35" ht="17.25">
      <c r="A1873" s="310" t="s">
        <v>1461</v>
      </c>
      <c r="B1873" s="250">
        <v>17</v>
      </c>
      <c r="C1873" s="246" t="s">
        <v>1430</v>
      </c>
      <c r="D1873" s="192">
        <v>775303117687</v>
      </c>
      <c r="E1873" s="303" t="s">
        <v>546</v>
      </c>
      <c r="F1873" s="193" t="s">
        <v>1476</v>
      </c>
      <c r="G1873" s="137" t="s">
        <v>2</v>
      </c>
      <c r="H1873" s="194">
        <v>18</v>
      </c>
      <c r="I1873" s="81"/>
      <c r="J1873" s="81"/>
      <c r="K1873" s="81"/>
      <c r="L1873" s="8"/>
      <c r="M1873" s="184">
        <f>580*H1873</f>
        <v>10440</v>
      </c>
      <c r="N1873" s="8"/>
      <c r="O1873" s="8"/>
      <c r="P1873" s="8"/>
      <c r="T1873" s="7"/>
      <c r="U1873" s="8"/>
      <c r="V1873" s="8"/>
      <c r="W1873" s="244"/>
      <c r="X1873" s="8"/>
      <c r="Y1873" s="8"/>
      <c r="Z1873" s="8"/>
      <c r="AA1873" s="8"/>
      <c r="AB1873" s="8"/>
      <c r="AC1873" s="8"/>
      <c r="AD1873" s="8"/>
      <c r="AE1873" s="8"/>
      <c r="AF1873" s="8"/>
      <c r="AG1873" s="8"/>
      <c r="AH1873" s="8"/>
      <c r="AI1873" s="8"/>
    </row>
    <row r="1874" spans="1:35" ht="17.25">
      <c r="A1874" s="310" t="s">
        <v>1461</v>
      </c>
      <c r="B1874" s="250">
        <v>18</v>
      </c>
      <c r="C1874" s="246" t="s">
        <v>1430</v>
      </c>
      <c r="D1874" s="192">
        <v>775301720194</v>
      </c>
      <c r="E1874" s="303" t="s">
        <v>546</v>
      </c>
      <c r="F1874" s="193" t="s">
        <v>1477</v>
      </c>
      <c r="G1874" s="137" t="s">
        <v>96</v>
      </c>
      <c r="H1874" s="194">
        <v>18</v>
      </c>
      <c r="I1874" s="81"/>
      <c r="J1874" s="81"/>
      <c r="K1874" s="81"/>
      <c r="L1874" s="8"/>
      <c r="M1874" s="184">
        <f>590*H1874</f>
        <v>10620</v>
      </c>
      <c r="N1874" s="8"/>
      <c r="O1874" s="8"/>
      <c r="P1874" s="8"/>
      <c r="T1874" s="7"/>
      <c r="U1874" s="8"/>
      <c r="V1874" s="8"/>
      <c r="W1874" s="244"/>
      <c r="X1874" s="8"/>
      <c r="Y1874" s="8"/>
      <c r="Z1874" s="8"/>
      <c r="AA1874" s="8"/>
      <c r="AB1874" s="8"/>
      <c r="AC1874" s="8"/>
      <c r="AD1874" s="8"/>
      <c r="AE1874" s="8"/>
      <c r="AF1874" s="8"/>
      <c r="AG1874" s="8"/>
      <c r="AH1874" s="8"/>
      <c r="AI1874" s="8"/>
    </row>
    <row r="1875" spans="1:35" ht="17.25">
      <c r="A1875" s="310" t="s">
        <v>1461</v>
      </c>
      <c r="B1875" s="250">
        <v>19</v>
      </c>
      <c r="C1875" s="246" t="s">
        <v>1430</v>
      </c>
      <c r="D1875" s="192">
        <v>775301693532</v>
      </c>
      <c r="E1875" s="303" t="s">
        <v>546</v>
      </c>
      <c r="F1875" s="193" t="s">
        <v>1478</v>
      </c>
      <c r="G1875" s="137" t="s">
        <v>96</v>
      </c>
      <c r="H1875" s="194">
        <v>29</v>
      </c>
      <c r="I1875" s="81"/>
      <c r="J1875" s="81"/>
      <c r="K1875" s="81"/>
      <c r="L1875" s="8"/>
      <c r="M1875" s="184">
        <f>580*H1875</f>
        <v>16820</v>
      </c>
      <c r="N1875" s="8"/>
      <c r="O1875" s="8"/>
      <c r="P1875" s="8"/>
      <c r="T1875" s="7"/>
      <c r="U1875" s="8"/>
      <c r="V1875" s="8"/>
      <c r="W1875" s="244"/>
      <c r="X1875" s="8"/>
      <c r="Y1875" s="8"/>
      <c r="Z1875" s="8"/>
      <c r="AA1875" s="8"/>
      <c r="AB1875" s="8"/>
      <c r="AC1875" s="8"/>
      <c r="AD1875" s="8"/>
      <c r="AE1875" s="8"/>
      <c r="AF1875" s="8"/>
      <c r="AG1875" s="8"/>
      <c r="AH1875" s="8"/>
      <c r="AI1875" s="8"/>
    </row>
    <row r="1876" spans="1:35" ht="17.25">
      <c r="A1876" s="310" t="s">
        <v>1461</v>
      </c>
      <c r="B1876" s="250">
        <v>20</v>
      </c>
      <c r="C1876" s="319"/>
      <c r="D1876" s="192">
        <v>775301919987</v>
      </c>
      <c r="E1876" s="303" t="s">
        <v>546</v>
      </c>
      <c r="F1876" s="193" t="s">
        <v>1479</v>
      </c>
      <c r="G1876" s="137" t="s">
        <v>2</v>
      </c>
      <c r="H1876" s="194">
        <v>23</v>
      </c>
      <c r="I1876" s="81"/>
      <c r="J1876" s="81"/>
      <c r="K1876" s="81"/>
      <c r="L1876" s="8"/>
      <c r="M1876" s="184">
        <f>510*H1876</f>
        <v>11730</v>
      </c>
      <c r="N1876" s="8"/>
      <c r="O1876" s="8"/>
      <c r="P1876" s="8"/>
      <c r="T1876" s="7"/>
      <c r="U1876" s="8"/>
      <c r="V1876" s="8"/>
      <c r="W1876" s="244"/>
      <c r="X1876" s="8"/>
      <c r="Y1876" s="8"/>
      <c r="Z1876" s="8"/>
      <c r="AA1876" s="8"/>
      <c r="AB1876" s="8"/>
      <c r="AC1876" s="8"/>
      <c r="AD1876" s="8"/>
      <c r="AE1876" s="8"/>
      <c r="AF1876" s="8"/>
      <c r="AG1876" s="8"/>
      <c r="AH1876" s="8"/>
      <c r="AI1876" s="8"/>
    </row>
    <row r="1877" spans="1:35" ht="17.25">
      <c r="A1877" s="310" t="s">
        <v>1461</v>
      </c>
      <c r="B1877" s="250">
        <v>21</v>
      </c>
      <c r="C1877" s="319"/>
      <c r="D1877" s="192">
        <v>775301895840</v>
      </c>
      <c r="E1877" s="303" t="s">
        <v>546</v>
      </c>
      <c r="F1877" s="193" t="s">
        <v>527</v>
      </c>
      <c r="G1877" s="137" t="s">
        <v>2</v>
      </c>
      <c r="H1877" s="194">
        <v>26</v>
      </c>
      <c r="I1877" s="81"/>
      <c r="J1877" s="81"/>
      <c r="K1877" s="81"/>
      <c r="L1877" s="8"/>
      <c r="M1877" s="184">
        <f t="shared" ref="M1877:M1880" si="457">510*H1877</f>
        <v>13260</v>
      </c>
      <c r="N1877" s="8"/>
      <c r="O1877" s="8"/>
      <c r="P1877" s="8"/>
      <c r="T1877" s="7"/>
      <c r="U1877" s="8"/>
      <c r="V1877" s="8"/>
      <c r="W1877" s="244"/>
      <c r="X1877" s="8"/>
      <c r="Y1877" s="8"/>
      <c r="Z1877" s="8"/>
      <c r="AA1877" s="8"/>
      <c r="AB1877" s="8"/>
      <c r="AC1877" s="8"/>
      <c r="AD1877" s="8"/>
      <c r="AE1877" s="8"/>
      <c r="AF1877" s="8"/>
      <c r="AG1877" s="8"/>
      <c r="AH1877" s="8"/>
      <c r="AI1877" s="8"/>
    </row>
    <row r="1878" spans="1:35" ht="17.25">
      <c r="A1878" s="310" t="s">
        <v>1461</v>
      </c>
      <c r="B1878" s="250">
        <v>22</v>
      </c>
      <c r="C1878" s="319"/>
      <c r="D1878" s="192">
        <v>775301876800</v>
      </c>
      <c r="E1878" s="303" t="s">
        <v>546</v>
      </c>
      <c r="F1878" s="193" t="s">
        <v>1480</v>
      </c>
      <c r="G1878" s="137" t="s">
        <v>2</v>
      </c>
      <c r="H1878" s="194">
        <v>21</v>
      </c>
      <c r="I1878" s="81"/>
      <c r="J1878" s="81"/>
      <c r="K1878" s="81"/>
      <c r="L1878" s="8"/>
      <c r="M1878" s="184">
        <f t="shared" si="457"/>
        <v>10710</v>
      </c>
      <c r="N1878" s="8"/>
      <c r="O1878" s="8"/>
      <c r="P1878" s="8"/>
      <c r="T1878" s="7"/>
      <c r="U1878" s="8"/>
      <c r="V1878" s="8"/>
      <c r="W1878" s="244"/>
      <c r="X1878" s="8"/>
      <c r="Y1878" s="8"/>
      <c r="Z1878" s="8"/>
      <c r="AA1878" s="8"/>
      <c r="AB1878" s="8"/>
      <c r="AC1878" s="8"/>
      <c r="AD1878" s="8"/>
      <c r="AE1878" s="8"/>
      <c r="AF1878" s="8"/>
      <c r="AG1878" s="8"/>
      <c r="AH1878" s="8"/>
      <c r="AI1878" s="8"/>
    </row>
    <row r="1879" spans="1:35" ht="17.25">
      <c r="A1879" s="310" t="s">
        <v>1461</v>
      </c>
      <c r="B1879" s="250">
        <v>23</v>
      </c>
      <c r="C1879" s="319"/>
      <c r="D1879" s="192">
        <v>775301857768</v>
      </c>
      <c r="E1879" s="303" t="s">
        <v>546</v>
      </c>
      <c r="F1879" s="193" t="s">
        <v>1481</v>
      </c>
      <c r="G1879" s="137" t="s">
        <v>2</v>
      </c>
      <c r="H1879" s="194">
        <v>24</v>
      </c>
      <c r="I1879" s="81"/>
      <c r="J1879" s="81"/>
      <c r="K1879" s="81"/>
      <c r="L1879" s="8"/>
      <c r="M1879" s="184">
        <f t="shared" si="457"/>
        <v>12240</v>
      </c>
      <c r="N1879" s="8"/>
      <c r="O1879" s="8"/>
      <c r="P1879" s="8"/>
      <c r="T1879" s="7"/>
      <c r="U1879" s="8"/>
      <c r="V1879" s="8"/>
      <c r="W1879" s="244"/>
      <c r="X1879" s="8"/>
      <c r="Y1879" s="8"/>
      <c r="Z1879" s="8"/>
      <c r="AA1879" s="8"/>
      <c r="AB1879" s="8"/>
      <c r="AC1879" s="8"/>
      <c r="AD1879" s="8"/>
      <c r="AE1879" s="8"/>
      <c r="AF1879" s="8"/>
      <c r="AG1879" s="8"/>
      <c r="AH1879" s="8"/>
      <c r="AI1879" s="8"/>
    </row>
    <row r="1880" spans="1:35" ht="17.25">
      <c r="A1880" s="310" t="s">
        <v>1461</v>
      </c>
      <c r="B1880" s="250">
        <v>24</v>
      </c>
      <c r="C1880" s="319"/>
      <c r="D1880" s="192">
        <v>775301810884</v>
      </c>
      <c r="E1880" s="303" t="s">
        <v>546</v>
      </c>
      <c r="F1880" s="193" t="s">
        <v>1482</v>
      </c>
      <c r="G1880" s="137" t="s">
        <v>2</v>
      </c>
      <c r="H1880" s="194">
        <v>24</v>
      </c>
      <c r="I1880" s="81"/>
      <c r="J1880" s="81"/>
      <c r="K1880" s="81"/>
      <c r="L1880" s="8"/>
      <c r="M1880" s="184">
        <f t="shared" si="457"/>
        <v>12240</v>
      </c>
      <c r="N1880" s="8"/>
      <c r="O1880" s="8"/>
      <c r="P1880" s="8"/>
      <c r="T1880" s="7"/>
      <c r="U1880" s="8"/>
      <c r="V1880" s="8"/>
      <c r="W1880" s="244"/>
      <c r="X1880" s="8"/>
      <c r="Y1880" s="8"/>
      <c r="Z1880" s="8"/>
      <c r="AA1880" s="8"/>
      <c r="AB1880" s="8"/>
      <c r="AC1880" s="8"/>
      <c r="AD1880" s="8"/>
      <c r="AE1880" s="8"/>
      <c r="AF1880" s="8"/>
      <c r="AG1880" s="8"/>
      <c r="AH1880" s="8"/>
      <c r="AI1880" s="8"/>
    </row>
    <row r="1881" spans="1:35" ht="17.25">
      <c r="A1881" s="310" t="s">
        <v>1461</v>
      </c>
      <c r="B1881" s="250">
        <v>25</v>
      </c>
      <c r="C1881" s="319" t="s">
        <v>1430</v>
      </c>
      <c r="D1881" s="192">
        <v>775301691698</v>
      </c>
      <c r="E1881" s="303" t="s">
        <v>546</v>
      </c>
      <c r="F1881" s="193" t="s">
        <v>1483</v>
      </c>
      <c r="G1881" s="137" t="s">
        <v>96</v>
      </c>
      <c r="H1881" s="194">
        <v>15</v>
      </c>
      <c r="I1881" s="81"/>
      <c r="J1881" s="81"/>
      <c r="K1881" s="81"/>
      <c r="L1881" s="8"/>
      <c r="M1881" s="184">
        <f t="shared" ref="M1881:M1882" si="458">590*H1881</f>
        <v>8850</v>
      </c>
      <c r="N1881" s="8"/>
      <c r="O1881" s="8"/>
      <c r="P1881" s="8"/>
      <c r="T1881" s="7"/>
      <c r="U1881" s="8"/>
      <c r="V1881" s="8"/>
      <c r="W1881" s="244"/>
      <c r="X1881" s="8"/>
      <c r="Y1881" s="8"/>
      <c r="Z1881" s="8"/>
      <c r="AA1881" s="8"/>
      <c r="AB1881" s="8"/>
      <c r="AC1881" s="8"/>
      <c r="AD1881" s="8"/>
      <c r="AE1881" s="8"/>
      <c r="AF1881" s="8"/>
      <c r="AG1881" s="8"/>
      <c r="AH1881" s="8"/>
      <c r="AI1881" s="8"/>
    </row>
    <row r="1882" spans="1:35" ht="17.25">
      <c r="A1882" s="310" t="s">
        <v>1461</v>
      </c>
      <c r="B1882" s="250">
        <v>26</v>
      </c>
      <c r="C1882" s="319" t="s">
        <v>1430</v>
      </c>
      <c r="D1882" s="192">
        <v>775301501296</v>
      </c>
      <c r="E1882" s="303" t="s">
        <v>546</v>
      </c>
      <c r="F1882" s="193" t="s">
        <v>1484</v>
      </c>
      <c r="G1882" s="137" t="s">
        <v>96</v>
      </c>
      <c r="H1882" s="194">
        <v>16</v>
      </c>
      <c r="I1882" s="81"/>
      <c r="J1882" s="81"/>
      <c r="K1882" s="81"/>
      <c r="L1882" s="8"/>
      <c r="M1882" s="184">
        <f t="shared" si="458"/>
        <v>9440</v>
      </c>
      <c r="N1882" s="8"/>
      <c r="O1882" s="8"/>
      <c r="P1882" s="8"/>
      <c r="T1882" s="7"/>
      <c r="U1882" s="8"/>
      <c r="V1882" s="8"/>
      <c r="W1882" s="244"/>
      <c r="X1882" s="8"/>
      <c r="Y1882" s="8"/>
      <c r="Z1882" s="8"/>
      <c r="AA1882" s="8"/>
      <c r="AB1882" s="8"/>
      <c r="AC1882" s="8"/>
      <c r="AD1882" s="8"/>
      <c r="AE1882" s="8"/>
      <c r="AF1882" s="8"/>
      <c r="AG1882" s="8"/>
      <c r="AH1882" s="8"/>
      <c r="AI1882" s="8"/>
    </row>
    <row r="1883" spans="1:35" ht="17.25">
      <c r="A1883" s="310" t="s">
        <v>1461</v>
      </c>
      <c r="B1883" s="250">
        <v>27</v>
      </c>
      <c r="C1883" s="319" t="s">
        <v>1430</v>
      </c>
      <c r="D1883" s="192">
        <v>775303187591</v>
      </c>
      <c r="E1883" s="303" t="s">
        <v>546</v>
      </c>
      <c r="F1883" s="193" t="s">
        <v>1485</v>
      </c>
      <c r="G1883" s="137" t="s">
        <v>2</v>
      </c>
      <c r="H1883" s="194">
        <v>16</v>
      </c>
      <c r="I1883" s="81"/>
      <c r="J1883" s="81"/>
      <c r="K1883" s="81"/>
      <c r="L1883" s="8"/>
      <c r="M1883" s="184">
        <f>570*H1883</f>
        <v>9120</v>
      </c>
      <c r="N1883" s="8"/>
      <c r="O1883" s="8"/>
      <c r="P1883" s="8"/>
      <c r="T1883" s="7"/>
      <c r="U1883" s="8"/>
      <c r="V1883" s="8"/>
      <c r="W1883" s="244"/>
      <c r="X1883" s="8"/>
      <c r="Y1883" s="8"/>
      <c r="Z1883" s="8"/>
      <c r="AA1883" s="8"/>
      <c r="AB1883" s="8"/>
      <c r="AC1883" s="8"/>
      <c r="AD1883" s="8"/>
      <c r="AE1883" s="8"/>
      <c r="AF1883" s="8"/>
      <c r="AG1883" s="8"/>
      <c r="AH1883" s="8"/>
      <c r="AI1883" s="8"/>
    </row>
    <row r="1884" spans="1:35" ht="17.25">
      <c r="A1884" s="310" t="s">
        <v>1461</v>
      </c>
      <c r="B1884" s="250">
        <v>28</v>
      </c>
      <c r="C1884" s="319" t="s">
        <v>1430</v>
      </c>
      <c r="D1884" s="192">
        <v>775303046187</v>
      </c>
      <c r="E1884" s="303" t="s">
        <v>546</v>
      </c>
      <c r="F1884" s="193" t="s">
        <v>1486</v>
      </c>
      <c r="G1884" s="137" t="s">
        <v>2</v>
      </c>
      <c r="H1884" s="194">
        <v>18</v>
      </c>
      <c r="I1884" s="81"/>
      <c r="J1884" s="81"/>
      <c r="K1884" s="81"/>
      <c r="L1884" s="8"/>
      <c r="M1884" s="184">
        <f>570*H1884</f>
        <v>10260</v>
      </c>
      <c r="N1884" s="8"/>
      <c r="O1884" s="8"/>
      <c r="P1884" s="8"/>
      <c r="T1884" s="7"/>
      <c r="U1884" s="8"/>
      <c r="V1884" s="8"/>
      <c r="W1884" s="244"/>
      <c r="X1884" s="8"/>
      <c r="Y1884" s="8"/>
      <c r="Z1884" s="8"/>
      <c r="AA1884" s="8"/>
      <c r="AB1884" s="8"/>
      <c r="AC1884" s="8"/>
      <c r="AD1884" s="8"/>
      <c r="AE1884" s="8"/>
      <c r="AF1884" s="8"/>
      <c r="AG1884" s="8"/>
      <c r="AH1884" s="8"/>
      <c r="AI1884" s="8"/>
    </row>
    <row r="1885" spans="1:35" ht="17.25">
      <c r="A1885" s="310" t="s">
        <v>1461</v>
      </c>
      <c r="B1885" s="250">
        <v>29</v>
      </c>
      <c r="C1885" s="319" t="s">
        <v>1430</v>
      </c>
      <c r="D1885" s="192">
        <v>775313441934</v>
      </c>
      <c r="E1885" s="303" t="s">
        <v>546</v>
      </c>
      <c r="F1885" s="193" t="s">
        <v>1487</v>
      </c>
      <c r="G1885" s="137" t="s">
        <v>96</v>
      </c>
      <c r="H1885" s="194">
        <v>25</v>
      </c>
      <c r="I1885" s="81"/>
      <c r="J1885" s="81"/>
      <c r="K1885" s="81"/>
      <c r="L1885" s="8"/>
      <c r="M1885" s="184">
        <f>580*H1885</f>
        <v>14500</v>
      </c>
      <c r="N1885" s="8"/>
      <c r="O1885" s="8"/>
      <c r="P1885" s="8"/>
      <c r="T1885" s="7"/>
      <c r="U1885" s="8"/>
      <c r="V1885" s="8"/>
      <c r="W1885" s="244"/>
      <c r="X1885" s="8"/>
      <c r="Y1885" s="8"/>
      <c r="Z1885" s="8"/>
      <c r="AA1885" s="8"/>
      <c r="AB1885" s="8"/>
      <c r="AC1885" s="8"/>
      <c r="AD1885" s="8"/>
      <c r="AE1885" s="8"/>
      <c r="AF1885" s="8"/>
      <c r="AG1885" s="8"/>
      <c r="AH1885" s="8"/>
      <c r="AI1885" s="8"/>
    </row>
    <row r="1886" spans="1:35" ht="17.25">
      <c r="A1886" s="310" t="s">
        <v>1461</v>
      </c>
      <c r="B1886" s="250">
        <v>30</v>
      </c>
      <c r="C1886" s="319" t="s">
        <v>1430</v>
      </c>
      <c r="D1886" s="192">
        <v>775301485252</v>
      </c>
      <c r="E1886" s="303" t="s">
        <v>546</v>
      </c>
      <c r="F1886" s="193" t="s">
        <v>1488</v>
      </c>
      <c r="G1886" s="137" t="s">
        <v>96</v>
      </c>
      <c r="H1886" s="194">
        <v>17</v>
      </c>
      <c r="I1886" s="81"/>
      <c r="J1886" s="81"/>
      <c r="K1886" s="81"/>
      <c r="L1886" s="8"/>
      <c r="M1886" s="184">
        <f>590*H1886</f>
        <v>10030</v>
      </c>
      <c r="N1886" s="8"/>
      <c r="O1886" s="8"/>
      <c r="P1886" s="8"/>
      <c r="T1886" s="7"/>
      <c r="U1886" s="8"/>
      <c r="V1886" s="8"/>
      <c r="W1886" s="244"/>
      <c r="X1886" s="8"/>
      <c r="Y1886" s="8"/>
      <c r="Z1886" s="8"/>
      <c r="AA1886" s="8"/>
      <c r="AB1886" s="8"/>
      <c r="AC1886" s="8"/>
      <c r="AD1886" s="8"/>
      <c r="AE1886" s="8"/>
      <c r="AF1886" s="8"/>
      <c r="AG1886" s="8"/>
      <c r="AH1886" s="8"/>
      <c r="AI1886" s="8"/>
    </row>
    <row r="1887" spans="1:35" ht="17.25">
      <c r="A1887" s="310" t="s">
        <v>1461</v>
      </c>
      <c r="B1887" s="250">
        <v>31</v>
      </c>
      <c r="C1887" s="319" t="s">
        <v>1430</v>
      </c>
      <c r="D1887" s="192">
        <v>775301468992</v>
      </c>
      <c r="E1887" s="303" t="s">
        <v>546</v>
      </c>
      <c r="F1887" s="193" t="s">
        <v>1488</v>
      </c>
      <c r="G1887" s="137" t="s">
        <v>96</v>
      </c>
      <c r="H1887" s="194">
        <v>17</v>
      </c>
      <c r="I1887" s="81"/>
      <c r="J1887" s="81"/>
      <c r="K1887" s="81"/>
      <c r="L1887" s="8"/>
      <c r="M1887" s="184">
        <f>590*H1887</f>
        <v>10030</v>
      </c>
      <c r="N1887" s="8"/>
      <c r="O1887" s="8"/>
      <c r="P1887" s="8"/>
      <c r="T1887" s="7"/>
      <c r="U1887" s="8"/>
      <c r="V1887" s="8"/>
      <c r="W1887" s="244"/>
      <c r="X1887" s="8"/>
      <c r="Y1887" s="8"/>
      <c r="Z1887" s="8"/>
      <c r="AA1887" s="8"/>
      <c r="AB1887" s="8"/>
      <c r="AC1887" s="8"/>
      <c r="AD1887" s="8"/>
      <c r="AE1887" s="8"/>
      <c r="AF1887" s="8"/>
      <c r="AG1887" s="8"/>
      <c r="AH1887" s="8"/>
      <c r="AI1887" s="8"/>
    </row>
    <row r="1888" spans="1:35" ht="17.25">
      <c r="A1888" s="310" t="s">
        <v>1461</v>
      </c>
      <c r="B1888" s="250">
        <v>32</v>
      </c>
      <c r="C1888" s="319" t="s">
        <v>1430</v>
      </c>
      <c r="D1888" s="192">
        <v>775301655152</v>
      </c>
      <c r="E1888" s="303" t="s">
        <v>546</v>
      </c>
      <c r="F1888" s="193" t="s">
        <v>1489</v>
      </c>
      <c r="G1888" s="137" t="s">
        <v>96</v>
      </c>
      <c r="H1888" s="194">
        <v>27</v>
      </c>
      <c r="I1888" s="81"/>
      <c r="J1888" s="81"/>
      <c r="K1888" s="81"/>
      <c r="L1888" s="8"/>
      <c r="M1888" s="184">
        <f>580*H1888</f>
        <v>15660</v>
      </c>
      <c r="N1888" s="8"/>
      <c r="O1888" s="8"/>
      <c r="P1888" s="8"/>
      <c r="T1888" s="7"/>
      <c r="U1888" s="8"/>
      <c r="V1888" s="8"/>
      <c r="W1888" s="244"/>
      <c r="X1888" s="8"/>
      <c r="Y1888" s="8"/>
      <c r="Z1888" s="8"/>
      <c r="AA1888" s="8"/>
      <c r="AB1888" s="8"/>
      <c r="AC1888" s="8"/>
      <c r="AD1888" s="8"/>
      <c r="AE1888" s="8"/>
      <c r="AF1888" s="8"/>
      <c r="AG1888" s="8"/>
      <c r="AH1888" s="8"/>
      <c r="AI1888" s="8"/>
    </row>
    <row r="1889" spans="1:35" ht="17.25">
      <c r="A1889" s="310" t="s">
        <v>1461</v>
      </c>
      <c r="B1889" s="250">
        <v>33</v>
      </c>
      <c r="C1889" s="319"/>
      <c r="D1889" s="192">
        <v>775316915193</v>
      </c>
      <c r="E1889" s="303" t="s">
        <v>546</v>
      </c>
      <c r="F1889" s="193" t="s">
        <v>1490</v>
      </c>
      <c r="G1889" s="137" t="s">
        <v>4</v>
      </c>
      <c r="H1889" s="194">
        <v>21</v>
      </c>
      <c r="I1889" s="81"/>
      <c r="J1889" s="81"/>
      <c r="K1889" s="81"/>
      <c r="L1889" s="8"/>
      <c r="M1889" s="184">
        <f t="shared" ref="M1889" si="459">560*H1889</f>
        <v>11760</v>
      </c>
      <c r="N1889" s="8"/>
      <c r="O1889" s="8"/>
      <c r="P1889" s="8"/>
      <c r="T1889" s="7"/>
      <c r="U1889" s="8"/>
      <c r="V1889" s="8"/>
      <c r="W1889" s="244"/>
      <c r="X1889" s="8"/>
      <c r="Y1889" s="8"/>
      <c r="Z1889" s="8"/>
      <c r="AA1889" s="8"/>
      <c r="AB1889" s="8"/>
      <c r="AC1889" s="8"/>
      <c r="AD1889" s="8"/>
      <c r="AE1889" s="8"/>
      <c r="AF1889" s="8"/>
      <c r="AG1889" s="8"/>
      <c r="AH1889" s="8"/>
      <c r="AI1889" s="8"/>
    </row>
    <row r="1890" spans="1:35" ht="17.25">
      <c r="A1890" s="310" t="s">
        <v>1461</v>
      </c>
      <c r="B1890" s="250">
        <v>34</v>
      </c>
      <c r="C1890" s="246" t="s">
        <v>1491</v>
      </c>
      <c r="D1890" s="192">
        <v>775313672869</v>
      </c>
      <c r="E1890" s="303" t="s">
        <v>546</v>
      </c>
      <c r="F1890" s="193" t="s">
        <v>1492</v>
      </c>
      <c r="G1890" s="137" t="s">
        <v>4</v>
      </c>
      <c r="H1890" s="194">
        <v>18</v>
      </c>
      <c r="I1890" s="81"/>
      <c r="J1890" s="81"/>
      <c r="K1890" s="81"/>
      <c r="L1890" s="8"/>
      <c r="M1890" s="184">
        <f t="shared" ref="M1890" si="460">570*H1890</f>
        <v>10260</v>
      </c>
      <c r="N1890" s="8"/>
      <c r="O1890" s="8"/>
      <c r="P1890" s="8"/>
      <c r="T1890" s="7"/>
      <c r="U1890" s="8"/>
      <c r="V1890" s="8"/>
      <c r="W1890" s="244"/>
      <c r="X1890" s="8"/>
      <c r="Y1890" s="8"/>
      <c r="Z1890" s="8"/>
      <c r="AA1890" s="8"/>
      <c r="AB1890" s="8"/>
      <c r="AC1890" s="8"/>
      <c r="AD1890" s="8"/>
      <c r="AE1890" s="8"/>
      <c r="AF1890" s="8"/>
      <c r="AG1890" s="8"/>
      <c r="AH1890" s="8"/>
      <c r="AI1890" s="8"/>
    </row>
    <row r="1891" spans="1:35" ht="17.25">
      <c r="A1891" s="310"/>
      <c r="B1891" s="250"/>
      <c r="C1891" s="246"/>
      <c r="D1891" s="192"/>
      <c r="E1891" s="303"/>
      <c r="F1891" s="193"/>
      <c r="G1891" s="137"/>
      <c r="H1891" s="194"/>
      <c r="I1891" s="81"/>
      <c r="J1891" s="81"/>
      <c r="K1891" s="81"/>
      <c r="L1891" s="8"/>
      <c r="M1891" s="184">
        <v>500</v>
      </c>
      <c r="N1891" s="8"/>
      <c r="O1891" s="8"/>
      <c r="P1891" s="8"/>
      <c r="T1891" s="7"/>
      <c r="U1891" s="8"/>
      <c r="V1891" s="8"/>
      <c r="W1891" s="244"/>
      <c r="X1891" s="8"/>
      <c r="Y1891" s="8"/>
      <c r="Z1891" s="8"/>
      <c r="AA1891" s="8"/>
      <c r="AB1891" s="8"/>
      <c r="AC1891" s="8"/>
      <c r="AD1891" s="8"/>
      <c r="AE1891" s="8"/>
      <c r="AF1891" s="8"/>
      <c r="AG1891" s="8"/>
      <c r="AH1891" s="8"/>
      <c r="AI1891" s="8"/>
    </row>
    <row r="1892" spans="1:35" ht="17.25">
      <c r="A1892" s="310" t="s">
        <v>1461</v>
      </c>
      <c r="B1892" s="250">
        <v>35</v>
      </c>
      <c r="C1892" s="319"/>
      <c r="D1892" s="192">
        <v>775315508860</v>
      </c>
      <c r="E1892" s="303" t="s">
        <v>546</v>
      </c>
      <c r="F1892" s="193" t="s">
        <v>1493</v>
      </c>
      <c r="G1892" s="137" t="s">
        <v>4</v>
      </c>
      <c r="H1892" s="194">
        <v>21</v>
      </c>
      <c r="I1892" s="81"/>
      <c r="J1892" s="81"/>
      <c r="K1892" s="81"/>
      <c r="L1892" s="8"/>
      <c r="M1892" s="184">
        <f t="shared" ref="M1892:M1899" si="461">560*H1892</f>
        <v>11760</v>
      </c>
      <c r="N1892" s="8"/>
      <c r="O1892" s="8"/>
      <c r="P1892" s="8"/>
      <c r="T1892" s="7"/>
      <c r="U1892" s="8"/>
      <c r="V1892" s="8"/>
      <c r="W1892" s="244"/>
      <c r="X1892" s="8"/>
      <c r="Y1892" s="8"/>
      <c r="Z1892" s="8"/>
      <c r="AA1892" s="8"/>
      <c r="AB1892" s="8"/>
      <c r="AC1892" s="8"/>
      <c r="AD1892" s="8"/>
      <c r="AE1892" s="8"/>
      <c r="AF1892" s="8"/>
      <c r="AG1892" s="8"/>
      <c r="AH1892" s="8"/>
      <c r="AI1892" s="8"/>
    </row>
    <row r="1893" spans="1:35" ht="17.25">
      <c r="A1893" s="310" t="s">
        <v>1461</v>
      </c>
      <c r="B1893" s="250">
        <v>36</v>
      </c>
      <c r="C1893" s="319"/>
      <c r="D1893" s="192">
        <v>775302073081</v>
      </c>
      <c r="E1893" s="303" t="s">
        <v>546</v>
      </c>
      <c r="F1893" s="193" t="s">
        <v>1494</v>
      </c>
      <c r="G1893" s="137" t="s">
        <v>4</v>
      </c>
      <c r="H1893" s="194">
        <v>27</v>
      </c>
      <c r="I1893" s="81"/>
      <c r="J1893" s="81"/>
      <c r="K1893" s="81"/>
      <c r="L1893" s="8"/>
      <c r="M1893" s="184">
        <f t="shared" si="461"/>
        <v>15120</v>
      </c>
      <c r="N1893" s="8"/>
      <c r="O1893" s="8"/>
      <c r="P1893" s="8"/>
      <c r="T1893" s="7"/>
      <c r="U1893" s="8"/>
      <c r="V1893" s="8"/>
      <c r="W1893" s="244"/>
      <c r="X1893" s="8"/>
      <c r="Y1893" s="8"/>
      <c r="Z1893" s="8"/>
      <c r="AA1893" s="8"/>
      <c r="AB1893" s="8"/>
      <c r="AC1893" s="8"/>
      <c r="AD1893" s="8"/>
      <c r="AE1893" s="8"/>
      <c r="AF1893" s="8"/>
      <c r="AG1893" s="8"/>
      <c r="AH1893" s="8"/>
      <c r="AI1893" s="8"/>
    </row>
    <row r="1894" spans="1:35" ht="17.25">
      <c r="A1894" s="310" t="s">
        <v>1461</v>
      </c>
      <c r="B1894" s="250">
        <v>37</v>
      </c>
      <c r="C1894" s="319"/>
      <c r="D1894" s="192">
        <v>775302115850</v>
      </c>
      <c r="E1894" s="303" t="s">
        <v>546</v>
      </c>
      <c r="F1894" s="193" t="s">
        <v>1495</v>
      </c>
      <c r="G1894" s="137" t="s">
        <v>8</v>
      </c>
      <c r="H1894" s="194">
        <v>30</v>
      </c>
      <c r="I1894" s="81"/>
      <c r="J1894" s="81"/>
      <c r="K1894" s="81"/>
      <c r="L1894" s="8"/>
      <c r="M1894" s="184">
        <f t="shared" si="461"/>
        <v>16800</v>
      </c>
      <c r="N1894" s="8"/>
      <c r="O1894" s="8"/>
      <c r="P1894" s="8"/>
      <c r="T1894" s="7"/>
      <c r="U1894" s="8"/>
      <c r="V1894" s="8"/>
      <c r="W1894" s="244"/>
      <c r="X1894" s="8"/>
      <c r="Y1894" s="8"/>
      <c r="Z1894" s="8"/>
      <c r="AA1894" s="8"/>
      <c r="AB1894" s="8"/>
      <c r="AC1894" s="8"/>
      <c r="AD1894" s="8"/>
      <c r="AE1894" s="8"/>
      <c r="AF1894" s="8"/>
      <c r="AG1894" s="8"/>
      <c r="AH1894" s="8"/>
      <c r="AI1894" s="8"/>
    </row>
    <row r="1895" spans="1:35" ht="17.25">
      <c r="A1895" s="310" t="s">
        <v>1461</v>
      </c>
      <c r="B1895" s="250">
        <v>38</v>
      </c>
      <c r="C1895" s="319"/>
      <c r="D1895" s="192">
        <v>775301938971</v>
      </c>
      <c r="E1895" s="303" t="s">
        <v>546</v>
      </c>
      <c r="F1895" s="193" t="s">
        <v>1496</v>
      </c>
      <c r="G1895" s="137" t="s">
        <v>4</v>
      </c>
      <c r="H1895" s="194">
        <v>23</v>
      </c>
      <c r="I1895" s="81"/>
      <c r="J1895" s="81"/>
      <c r="K1895" s="81"/>
      <c r="L1895" s="8"/>
      <c r="M1895" s="184">
        <f t="shared" si="461"/>
        <v>12880</v>
      </c>
      <c r="N1895" s="8"/>
      <c r="O1895" s="8"/>
      <c r="P1895" s="8"/>
      <c r="T1895" s="7"/>
      <c r="U1895" s="8"/>
      <c r="V1895" s="8"/>
      <c r="W1895" s="244"/>
      <c r="X1895" s="8"/>
      <c r="Y1895" s="8"/>
      <c r="Z1895" s="8"/>
      <c r="AA1895" s="8"/>
      <c r="AB1895" s="8"/>
      <c r="AC1895" s="8"/>
      <c r="AD1895" s="8"/>
      <c r="AE1895" s="8"/>
      <c r="AF1895" s="8"/>
      <c r="AG1895" s="8"/>
      <c r="AH1895" s="8"/>
      <c r="AI1895" s="8"/>
    </row>
    <row r="1896" spans="1:35" ht="17.25">
      <c r="A1896" s="310" t="s">
        <v>1461</v>
      </c>
      <c r="B1896" s="250">
        <v>39</v>
      </c>
      <c r="C1896" s="319"/>
      <c r="D1896" s="192">
        <v>775320884653</v>
      </c>
      <c r="E1896" s="303" t="s">
        <v>546</v>
      </c>
      <c r="F1896" s="193" t="s">
        <v>1497</v>
      </c>
      <c r="G1896" s="137" t="s">
        <v>4</v>
      </c>
      <c r="H1896" s="194">
        <v>23</v>
      </c>
      <c r="I1896" s="81"/>
      <c r="J1896" s="81"/>
      <c r="K1896" s="81"/>
      <c r="L1896" s="8"/>
      <c r="M1896" s="184">
        <f t="shared" si="461"/>
        <v>12880</v>
      </c>
      <c r="N1896" s="8"/>
      <c r="O1896" s="8"/>
      <c r="P1896" s="8"/>
      <c r="T1896" s="7"/>
      <c r="U1896" s="8"/>
      <c r="V1896" s="8"/>
      <c r="W1896" s="244"/>
      <c r="X1896" s="8"/>
      <c r="Y1896" s="8"/>
      <c r="Z1896" s="8"/>
      <c r="AA1896" s="8"/>
      <c r="AB1896" s="8"/>
      <c r="AC1896" s="8"/>
      <c r="AD1896" s="8"/>
      <c r="AE1896" s="8"/>
      <c r="AF1896" s="8"/>
      <c r="AG1896" s="8"/>
      <c r="AH1896" s="8"/>
      <c r="AI1896" s="8"/>
    </row>
    <row r="1897" spans="1:35" ht="17.25">
      <c r="A1897" s="310" t="s">
        <v>1461</v>
      </c>
      <c r="B1897" s="250">
        <v>40</v>
      </c>
      <c r="C1897" s="319"/>
      <c r="D1897" s="192">
        <v>775315609642</v>
      </c>
      <c r="E1897" s="303" t="s">
        <v>546</v>
      </c>
      <c r="F1897" s="193" t="s">
        <v>1498</v>
      </c>
      <c r="G1897" s="137" t="s">
        <v>4</v>
      </c>
      <c r="H1897" s="194">
        <v>22</v>
      </c>
      <c r="I1897" s="81"/>
      <c r="J1897" s="81"/>
      <c r="K1897" s="81"/>
      <c r="L1897" s="8"/>
      <c r="M1897" s="184">
        <f t="shared" si="461"/>
        <v>12320</v>
      </c>
      <c r="N1897" s="8"/>
      <c r="O1897" s="8"/>
      <c r="P1897" s="8"/>
      <c r="T1897" s="7"/>
      <c r="U1897" s="8"/>
      <c r="V1897" s="8"/>
      <c r="W1897" s="244"/>
      <c r="X1897" s="8"/>
      <c r="Y1897" s="8"/>
      <c r="Z1897" s="8"/>
      <c r="AA1897" s="8"/>
      <c r="AB1897" s="8"/>
      <c r="AC1897" s="8"/>
      <c r="AD1897" s="8"/>
      <c r="AE1897" s="8"/>
      <c r="AF1897" s="8"/>
      <c r="AG1897" s="8"/>
      <c r="AH1897" s="8"/>
      <c r="AI1897" s="8"/>
    </row>
    <row r="1898" spans="1:35" ht="17.25">
      <c r="A1898" s="310" t="s">
        <v>1461</v>
      </c>
      <c r="B1898" s="250">
        <v>41</v>
      </c>
      <c r="C1898" s="319"/>
      <c r="D1898" s="192">
        <v>775301861094</v>
      </c>
      <c r="E1898" s="303" t="s">
        <v>546</v>
      </c>
      <c r="F1898" s="193" t="s">
        <v>1499</v>
      </c>
      <c r="G1898" s="137" t="s">
        <v>4</v>
      </c>
      <c r="H1898" s="194">
        <v>24</v>
      </c>
      <c r="I1898" s="81"/>
      <c r="J1898" s="81"/>
      <c r="K1898" s="81"/>
      <c r="L1898" s="8"/>
      <c r="M1898" s="184">
        <f t="shared" si="461"/>
        <v>13440</v>
      </c>
      <c r="N1898" s="8"/>
      <c r="O1898" s="8"/>
      <c r="P1898" s="8"/>
      <c r="T1898" s="7"/>
      <c r="U1898" s="8"/>
      <c r="V1898" s="8"/>
      <c r="W1898" s="244"/>
      <c r="X1898" s="8"/>
      <c r="Y1898" s="8"/>
      <c r="Z1898" s="8"/>
      <c r="AA1898" s="8"/>
      <c r="AB1898" s="8"/>
      <c r="AC1898" s="8"/>
      <c r="AD1898" s="8"/>
      <c r="AE1898" s="8"/>
      <c r="AF1898" s="8"/>
      <c r="AG1898" s="8"/>
      <c r="AH1898" s="8"/>
      <c r="AI1898" s="8"/>
    </row>
    <row r="1899" spans="1:35" ht="17.25">
      <c r="A1899" s="310" t="s">
        <v>1461</v>
      </c>
      <c r="B1899" s="250">
        <v>42</v>
      </c>
      <c r="C1899" s="319"/>
      <c r="D1899" s="192">
        <v>775301875918</v>
      </c>
      <c r="E1899" s="303" t="s">
        <v>546</v>
      </c>
      <c r="F1899" s="193" t="s">
        <v>1499</v>
      </c>
      <c r="G1899" s="137" t="s">
        <v>4</v>
      </c>
      <c r="H1899" s="194">
        <v>37</v>
      </c>
      <c r="I1899" s="81"/>
      <c r="J1899" s="81"/>
      <c r="K1899" s="81"/>
      <c r="L1899" s="8"/>
      <c r="M1899" s="184">
        <f t="shared" si="461"/>
        <v>20720</v>
      </c>
      <c r="N1899" s="8"/>
      <c r="O1899" s="8"/>
      <c r="P1899" s="8"/>
      <c r="T1899" s="7"/>
      <c r="U1899" s="8"/>
      <c r="V1899" s="8"/>
      <c r="W1899" s="244"/>
      <c r="X1899" s="8"/>
      <c r="Y1899" s="8"/>
      <c r="Z1899" s="8"/>
      <c r="AA1899" s="8"/>
      <c r="AB1899" s="8"/>
      <c r="AC1899" s="8"/>
      <c r="AD1899" s="8"/>
      <c r="AE1899" s="8"/>
      <c r="AF1899" s="8"/>
      <c r="AG1899" s="8"/>
      <c r="AH1899" s="8"/>
      <c r="AI1899" s="8"/>
    </row>
    <row r="1900" spans="1:35" ht="17.25">
      <c r="A1900" s="310" t="s">
        <v>1461</v>
      </c>
      <c r="B1900" s="250">
        <v>43</v>
      </c>
      <c r="C1900" s="319"/>
      <c r="D1900" s="192">
        <v>775301891557</v>
      </c>
      <c r="E1900" s="303" t="s">
        <v>546</v>
      </c>
      <c r="F1900" s="193" t="s">
        <v>1500</v>
      </c>
      <c r="G1900" s="137" t="s">
        <v>4</v>
      </c>
      <c r="H1900" s="194">
        <v>8</v>
      </c>
      <c r="I1900" s="81"/>
      <c r="J1900" s="81"/>
      <c r="K1900" s="81"/>
      <c r="L1900" s="8"/>
      <c r="M1900" s="184">
        <f>610*H1900</f>
        <v>4880</v>
      </c>
      <c r="N1900" s="8"/>
      <c r="O1900" s="8"/>
      <c r="P1900" s="8"/>
      <c r="T1900" s="7"/>
      <c r="U1900" s="8"/>
      <c r="V1900" s="8"/>
      <c r="W1900" s="244"/>
      <c r="X1900" s="8"/>
      <c r="Y1900" s="8"/>
      <c r="Z1900" s="8"/>
      <c r="AA1900" s="8"/>
      <c r="AB1900" s="8"/>
      <c r="AC1900" s="8"/>
      <c r="AD1900" s="8"/>
      <c r="AE1900" s="8"/>
      <c r="AF1900" s="8"/>
      <c r="AG1900" s="8"/>
      <c r="AH1900" s="8"/>
      <c r="AI1900" s="8"/>
    </row>
    <row r="1901" spans="1:35" ht="17.25">
      <c r="A1901" s="310" t="s">
        <v>1461</v>
      </c>
      <c r="B1901" s="250">
        <v>44</v>
      </c>
      <c r="C1901" s="319"/>
      <c r="D1901" s="192">
        <v>775312476152</v>
      </c>
      <c r="E1901" s="303" t="s">
        <v>546</v>
      </c>
      <c r="F1901" s="193" t="s">
        <v>1501</v>
      </c>
      <c r="G1901" s="137" t="s">
        <v>8</v>
      </c>
      <c r="H1901" s="194">
        <v>18</v>
      </c>
      <c r="I1901" s="81"/>
      <c r="J1901" s="81"/>
      <c r="K1901" s="81"/>
      <c r="L1901" s="8"/>
      <c r="M1901" s="184">
        <f t="shared" ref="M1901:M1903" si="462">570*H1901</f>
        <v>10260</v>
      </c>
      <c r="N1901" s="8"/>
      <c r="O1901" s="8"/>
      <c r="P1901" s="8"/>
      <c r="T1901" s="7"/>
      <c r="U1901" s="8"/>
      <c r="V1901" s="8"/>
      <c r="W1901" s="244"/>
      <c r="X1901" s="8"/>
      <c r="Y1901" s="8"/>
      <c r="Z1901" s="8"/>
      <c r="AA1901" s="8"/>
      <c r="AB1901" s="8"/>
      <c r="AC1901" s="8"/>
      <c r="AD1901" s="8"/>
      <c r="AE1901" s="8"/>
      <c r="AF1901" s="8"/>
      <c r="AG1901" s="8"/>
      <c r="AH1901" s="8"/>
      <c r="AI1901" s="8"/>
    </row>
    <row r="1902" spans="1:35" ht="17.25">
      <c r="A1902" s="310" t="s">
        <v>1461</v>
      </c>
      <c r="B1902" s="250">
        <v>45</v>
      </c>
      <c r="C1902" s="246" t="s">
        <v>1430</v>
      </c>
      <c r="D1902" s="192">
        <v>775312773232</v>
      </c>
      <c r="E1902" s="303" t="s">
        <v>546</v>
      </c>
      <c r="F1902" s="193" t="s">
        <v>1502</v>
      </c>
      <c r="G1902" s="137" t="s">
        <v>4</v>
      </c>
      <c r="H1902" s="194">
        <v>17</v>
      </c>
      <c r="I1902" s="81"/>
      <c r="J1902" s="81"/>
      <c r="K1902" s="81"/>
      <c r="L1902" s="8"/>
      <c r="M1902" s="184">
        <f t="shared" si="462"/>
        <v>9690</v>
      </c>
      <c r="N1902" s="8"/>
      <c r="O1902" s="8"/>
      <c r="P1902" s="8"/>
      <c r="T1902" s="7"/>
      <c r="U1902" s="8"/>
      <c r="V1902" s="8"/>
      <c r="W1902" s="244"/>
      <c r="X1902" s="8"/>
      <c r="Y1902" s="8"/>
      <c r="Z1902" s="8"/>
      <c r="AA1902" s="8"/>
      <c r="AB1902" s="8"/>
      <c r="AC1902" s="8"/>
      <c r="AD1902" s="8"/>
      <c r="AE1902" s="8"/>
      <c r="AF1902" s="8"/>
      <c r="AG1902" s="8"/>
      <c r="AH1902" s="8"/>
      <c r="AI1902" s="8"/>
    </row>
    <row r="1903" spans="1:35" ht="17.25">
      <c r="A1903" s="310" t="s">
        <v>1461</v>
      </c>
      <c r="B1903" s="250">
        <v>46</v>
      </c>
      <c r="C1903" s="319"/>
      <c r="D1903" s="192">
        <v>775312608062</v>
      </c>
      <c r="E1903" s="303" t="s">
        <v>546</v>
      </c>
      <c r="F1903" s="193" t="s">
        <v>1503</v>
      </c>
      <c r="G1903" s="137" t="s">
        <v>4</v>
      </c>
      <c r="H1903" s="194">
        <v>11</v>
      </c>
      <c r="I1903" s="81"/>
      <c r="J1903" s="81"/>
      <c r="K1903" s="81"/>
      <c r="L1903" s="8"/>
      <c r="M1903" s="184">
        <f t="shared" si="462"/>
        <v>6270</v>
      </c>
      <c r="N1903" s="8"/>
      <c r="O1903" s="8"/>
      <c r="P1903" s="8"/>
      <c r="T1903" s="7"/>
      <c r="U1903" s="8"/>
      <c r="V1903" s="8"/>
      <c r="W1903" s="244"/>
      <c r="X1903" s="8"/>
      <c r="Y1903" s="8"/>
      <c r="Z1903" s="8"/>
      <c r="AA1903" s="8"/>
      <c r="AB1903" s="8"/>
      <c r="AC1903" s="8"/>
      <c r="AD1903" s="8"/>
      <c r="AE1903" s="8"/>
      <c r="AF1903" s="8"/>
      <c r="AG1903" s="8"/>
      <c r="AH1903" s="8"/>
      <c r="AI1903" s="8"/>
    </row>
    <row r="1904" spans="1:35" ht="17.25">
      <c r="A1904" s="310" t="s">
        <v>1461</v>
      </c>
      <c r="B1904" s="250">
        <v>47</v>
      </c>
      <c r="C1904" s="319"/>
      <c r="D1904" s="192">
        <v>775321025626</v>
      </c>
      <c r="E1904" s="303" t="s">
        <v>546</v>
      </c>
      <c r="F1904" s="193" t="s">
        <v>1504</v>
      </c>
      <c r="G1904" s="137" t="s">
        <v>4</v>
      </c>
      <c r="H1904" s="194">
        <v>27</v>
      </c>
      <c r="I1904" s="81"/>
      <c r="J1904" s="81"/>
      <c r="K1904" s="81"/>
      <c r="L1904" s="8"/>
      <c r="M1904" s="184">
        <f t="shared" ref="M1904" si="463">560*H1904</f>
        <v>15120</v>
      </c>
      <c r="N1904" s="8"/>
      <c r="O1904" s="8"/>
      <c r="P1904" s="8"/>
      <c r="T1904" s="7"/>
      <c r="U1904" s="8"/>
      <c r="V1904" s="8"/>
      <c r="W1904" s="244"/>
      <c r="X1904" s="8"/>
      <c r="Y1904" s="8"/>
      <c r="Z1904" s="8"/>
      <c r="AA1904" s="8"/>
      <c r="AB1904" s="8"/>
      <c r="AC1904" s="8"/>
      <c r="AD1904" s="8"/>
      <c r="AE1904" s="8"/>
      <c r="AF1904" s="8"/>
      <c r="AG1904" s="8"/>
      <c r="AH1904" s="8"/>
      <c r="AI1904" s="8"/>
    </row>
    <row r="1905" spans="1:35" ht="17.25">
      <c r="A1905" s="310" t="s">
        <v>1461</v>
      </c>
      <c r="B1905" s="250">
        <v>48</v>
      </c>
      <c r="C1905" s="319"/>
      <c r="D1905" s="192">
        <v>775312070587</v>
      </c>
      <c r="E1905" s="303" t="s">
        <v>546</v>
      </c>
      <c r="F1905" s="193" t="s">
        <v>1505</v>
      </c>
      <c r="G1905" s="137" t="s">
        <v>4</v>
      </c>
      <c r="H1905" s="194">
        <v>7</v>
      </c>
      <c r="I1905" s="81"/>
      <c r="J1905" s="81"/>
      <c r="K1905" s="81"/>
      <c r="L1905" s="8"/>
      <c r="M1905" s="184">
        <f>610*H1905</f>
        <v>4270</v>
      </c>
      <c r="N1905" s="8"/>
      <c r="O1905" s="8"/>
      <c r="P1905" s="8"/>
      <c r="T1905" s="7"/>
      <c r="U1905" s="8"/>
      <c r="V1905" s="8"/>
      <c r="W1905" s="244"/>
      <c r="X1905" s="8"/>
      <c r="Y1905" s="8"/>
      <c r="Z1905" s="8"/>
      <c r="AA1905" s="8"/>
      <c r="AB1905" s="8"/>
      <c r="AC1905" s="8"/>
      <c r="AD1905" s="8"/>
      <c r="AE1905" s="8"/>
      <c r="AF1905" s="8"/>
      <c r="AG1905" s="8"/>
      <c r="AH1905" s="8"/>
      <c r="AI1905" s="8"/>
    </row>
    <row r="1906" spans="1:35" ht="17.25">
      <c r="A1906" s="310" t="s">
        <v>1461</v>
      </c>
      <c r="B1906" s="250">
        <v>49</v>
      </c>
      <c r="C1906" s="319"/>
      <c r="D1906" s="192">
        <v>775312532432</v>
      </c>
      <c r="E1906" s="303" t="s">
        <v>546</v>
      </c>
      <c r="F1906" s="193" t="s">
        <v>864</v>
      </c>
      <c r="G1906" s="137" t="s">
        <v>4</v>
      </c>
      <c r="H1906" s="194">
        <v>19</v>
      </c>
      <c r="I1906" s="81"/>
      <c r="J1906" s="81"/>
      <c r="K1906" s="81"/>
      <c r="L1906" s="8"/>
      <c r="M1906" s="184">
        <f t="shared" ref="M1906:M1910" si="464">570*H1906</f>
        <v>10830</v>
      </c>
      <c r="N1906" s="8"/>
      <c r="O1906" s="8"/>
      <c r="P1906" s="8"/>
      <c r="T1906" s="7"/>
      <c r="U1906" s="8"/>
      <c r="V1906" s="8"/>
      <c r="W1906" s="244"/>
      <c r="X1906" s="8"/>
      <c r="Y1906" s="8"/>
      <c r="Z1906" s="8"/>
      <c r="AA1906" s="8"/>
      <c r="AB1906" s="8"/>
      <c r="AC1906" s="8"/>
      <c r="AD1906" s="8"/>
      <c r="AE1906" s="8"/>
      <c r="AF1906" s="8"/>
      <c r="AG1906" s="8"/>
      <c r="AH1906" s="8"/>
      <c r="AI1906" s="8"/>
    </row>
    <row r="1907" spans="1:35" ht="17.25">
      <c r="A1907" s="310" t="s">
        <v>1461</v>
      </c>
      <c r="B1907" s="250">
        <v>50</v>
      </c>
      <c r="C1907" s="246" t="s">
        <v>1430</v>
      </c>
      <c r="D1907" s="192">
        <v>775312754627</v>
      </c>
      <c r="E1907" s="303" t="s">
        <v>546</v>
      </c>
      <c r="F1907" s="193" t="s">
        <v>1506</v>
      </c>
      <c r="G1907" s="137" t="s">
        <v>4</v>
      </c>
      <c r="H1907" s="194">
        <v>14</v>
      </c>
      <c r="I1907" s="81"/>
      <c r="J1907" s="81"/>
      <c r="K1907" s="81"/>
      <c r="L1907" s="8"/>
      <c r="M1907" s="184">
        <f t="shared" si="464"/>
        <v>7980</v>
      </c>
      <c r="N1907" s="8"/>
      <c r="O1907" s="8"/>
      <c r="P1907" s="8"/>
      <c r="T1907" s="7"/>
      <c r="U1907" s="8"/>
      <c r="V1907" s="8"/>
      <c r="W1907" s="244"/>
      <c r="X1907" s="8"/>
      <c r="Y1907" s="8"/>
      <c r="Z1907" s="8"/>
      <c r="AA1907" s="8"/>
      <c r="AB1907" s="8"/>
      <c r="AC1907" s="8"/>
      <c r="AD1907" s="8"/>
      <c r="AE1907" s="8"/>
      <c r="AF1907" s="8"/>
      <c r="AG1907" s="8"/>
      <c r="AH1907" s="8"/>
      <c r="AI1907" s="8"/>
    </row>
    <row r="1908" spans="1:35" ht="17.25">
      <c r="A1908" s="310" t="s">
        <v>1461</v>
      </c>
      <c r="B1908" s="250">
        <v>51</v>
      </c>
      <c r="C1908" s="319"/>
      <c r="D1908" s="192">
        <v>775312041558</v>
      </c>
      <c r="E1908" s="303" t="s">
        <v>546</v>
      </c>
      <c r="F1908" s="193" t="s">
        <v>1460</v>
      </c>
      <c r="G1908" s="137" t="s">
        <v>4</v>
      </c>
      <c r="H1908" s="194">
        <v>17</v>
      </c>
      <c r="I1908" s="81"/>
      <c r="J1908" s="81"/>
      <c r="K1908" s="81"/>
      <c r="L1908" s="8"/>
      <c r="M1908" s="184">
        <f t="shared" si="464"/>
        <v>9690</v>
      </c>
      <c r="N1908" s="8"/>
      <c r="O1908" s="8"/>
      <c r="P1908" s="8"/>
      <c r="T1908" s="7"/>
      <c r="U1908" s="8"/>
      <c r="V1908" s="8"/>
      <c r="W1908" s="244"/>
      <c r="X1908" s="8"/>
      <c r="Y1908" s="8"/>
      <c r="Z1908" s="8"/>
      <c r="AA1908" s="8"/>
      <c r="AB1908" s="8"/>
      <c r="AC1908" s="8"/>
      <c r="AD1908" s="8"/>
      <c r="AE1908" s="8"/>
      <c r="AF1908" s="8"/>
      <c r="AG1908" s="8"/>
      <c r="AH1908" s="8"/>
      <c r="AI1908" s="8"/>
    </row>
    <row r="1909" spans="1:35" ht="17.25">
      <c r="A1909" s="310" t="s">
        <v>1461</v>
      </c>
      <c r="B1909" s="250">
        <v>52</v>
      </c>
      <c r="C1909" s="319"/>
      <c r="D1909" s="192">
        <v>775321032146</v>
      </c>
      <c r="E1909" s="303" t="s">
        <v>546</v>
      </c>
      <c r="F1909" s="193" t="s">
        <v>1507</v>
      </c>
      <c r="G1909" s="137" t="s">
        <v>4</v>
      </c>
      <c r="H1909" s="194">
        <v>20</v>
      </c>
      <c r="I1909" s="81"/>
      <c r="J1909" s="81"/>
      <c r="K1909" s="81"/>
      <c r="L1909" s="8"/>
      <c r="M1909" s="184">
        <f t="shared" si="464"/>
        <v>11400</v>
      </c>
      <c r="N1909" s="8"/>
      <c r="O1909" s="8"/>
      <c r="P1909" s="8"/>
      <c r="T1909" s="7"/>
      <c r="U1909" s="8"/>
      <c r="V1909" s="8"/>
      <c r="W1909" s="244"/>
      <c r="X1909" s="8"/>
      <c r="Y1909" s="8"/>
      <c r="Z1909" s="8"/>
      <c r="AA1909" s="8"/>
      <c r="AB1909" s="8"/>
      <c r="AC1909" s="8"/>
      <c r="AD1909" s="8"/>
      <c r="AE1909" s="8"/>
      <c r="AF1909" s="8"/>
      <c r="AG1909" s="8"/>
      <c r="AH1909" s="8"/>
      <c r="AI1909" s="8"/>
    </row>
    <row r="1910" spans="1:35" ht="17.25">
      <c r="A1910" s="310" t="s">
        <v>1461</v>
      </c>
      <c r="B1910" s="250">
        <v>53</v>
      </c>
      <c r="C1910" s="319"/>
      <c r="D1910" s="192">
        <v>775301132824</v>
      </c>
      <c r="E1910" s="303" t="s">
        <v>546</v>
      </c>
      <c r="F1910" s="193" t="s">
        <v>1508</v>
      </c>
      <c r="G1910" s="137" t="s">
        <v>4</v>
      </c>
      <c r="H1910" s="194">
        <v>15</v>
      </c>
      <c r="I1910" s="81"/>
      <c r="J1910" s="81"/>
      <c r="K1910" s="81"/>
      <c r="L1910" s="8"/>
      <c r="M1910" s="184">
        <f t="shared" si="464"/>
        <v>8550</v>
      </c>
      <c r="N1910" s="8"/>
      <c r="O1910" s="8"/>
      <c r="P1910" s="8"/>
      <c r="T1910" s="7"/>
      <c r="U1910" s="8"/>
      <c r="V1910" s="8"/>
      <c r="W1910" s="244"/>
      <c r="X1910" s="8"/>
      <c r="Y1910" s="8"/>
      <c r="Z1910" s="8"/>
      <c r="AA1910" s="8"/>
      <c r="AB1910" s="8"/>
      <c r="AC1910" s="8"/>
      <c r="AD1910" s="8"/>
      <c r="AE1910" s="8"/>
      <c r="AF1910" s="8"/>
      <c r="AG1910" s="8"/>
      <c r="AH1910" s="8"/>
      <c r="AI1910" s="8"/>
    </row>
    <row r="1911" spans="1:35" ht="17.25">
      <c r="A1911" s="310" t="s">
        <v>1461</v>
      </c>
      <c r="B1911" s="250">
        <v>54</v>
      </c>
      <c r="C1911" s="319"/>
      <c r="D1911" s="192">
        <v>775301955595</v>
      </c>
      <c r="E1911" s="303" t="s">
        <v>546</v>
      </c>
      <c r="F1911" s="193" t="s">
        <v>1332</v>
      </c>
      <c r="G1911" s="137" t="s">
        <v>4</v>
      </c>
      <c r="H1911" s="194">
        <v>34</v>
      </c>
      <c r="I1911" s="81"/>
      <c r="J1911" s="81"/>
      <c r="K1911" s="81"/>
      <c r="L1911" s="8"/>
      <c r="M1911" s="184">
        <f t="shared" ref="M1911:M1914" si="465">560*H1911</f>
        <v>19040</v>
      </c>
      <c r="N1911" s="8"/>
      <c r="O1911" s="8"/>
      <c r="P1911" s="8"/>
      <c r="T1911" s="7"/>
      <c r="U1911" s="8"/>
      <c r="V1911" s="8"/>
      <c r="W1911" s="244"/>
      <c r="X1911" s="8"/>
      <c r="Y1911" s="8"/>
      <c r="Z1911" s="8"/>
      <c r="AA1911" s="8"/>
      <c r="AB1911" s="8"/>
      <c r="AC1911" s="8"/>
      <c r="AD1911" s="8"/>
      <c r="AE1911" s="8"/>
      <c r="AF1911" s="8"/>
      <c r="AG1911" s="8"/>
      <c r="AH1911" s="8"/>
      <c r="AI1911" s="8"/>
    </row>
    <row r="1912" spans="1:35" ht="17.25">
      <c r="A1912" s="310" t="s">
        <v>1461</v>
      </c>
      <c r="B1912" s="250">
        <v>55</v>
      </c>
      <c r="C1912" s="319"/>
      <c r="D1912" s="192">
        <v>775302005170</v>
      </c>
      <c r="E1912" s="303" t="s">
        <v>546</v>
      </c>
      <c r="F1912" s="193" t="s">
        <v>1124</v>
      </c>
      <c r="G1912" s="137" t="s">
        <v>4</v>
      </c>
      <c r="H1912" s="194">
        <v>22</v>
      </c>
      <c r="I1912" s="81"/>
      <c r="J1912" s="81"/>
      <c r="K1912" s="81"/>
      <c r="L1912" s="8"/>
      <c r="M1912" s="184">
        <f t="shared" si="465"/>
        <v>12320</v>
      </c>
      <c r="N1912" s="8"/>
      <c r="O1912" s="8"/>
      <c r="P1912" s="8"/>
      <c r="T1912" s="7"/>
      <c r="U1912" s="8"/>
      <c r="V1912" s="8"/>
      <c r="W1912" s="244"/>
      <c r="X1912" s="8"/>
      <c r="Y1912" s="8"/>
      <c r="Z1912" s="8"/>
      <c r="AA1912" s="8"/>
      <c r="AB1912" s="8"/>
      <c r="AC1912" s="8"/>
      <c r="AD1912" s="8"/>
      <c r="AE1912" s="8"/>
      <c r="AF1912" s="8"/>
      <c r="AG1912" s="8"/>
      <c r="AH1912" s="8"/>
      <c r="AI1912" s="8"/>
    </row>
    <row r="1913" spans="1:35" ht="17.25">
      <c r="A1913" s="310" t="s">
        <v>1461</v>
      </c>
      <c r="B1913" s="250">
        <v>56</v>
      </c>
      <c r="C1913" s="319"/>
      <c r="D1913" s="192">
        <v>775312571760</v>
      </c>
      <c r="E1913" s="303" t="s">
        <v>546</v>
      </c>
      <c r="F1913" s="193" t="s">
        <v>1509</v>
      </c>
      <c r="G1913" s="137" t="s">
        <v>4</v>
      </c>
      <c r="H1913" s="194">
        <v>22</v>
      </c>
      <c r="I1913" s="81"/>
      <c r="J1913" s="81"/>
      <c r="K1913" s="81"/>
      <c r="L1913" s="8"/>
      <c r="M1913" s="184">
        <f t="shared" si="465"/>
        <v>12320</v>
      </c>
      <c r="N1913" s="8"/>
      <c r="O1913" s="8"/>
      <c r="P1913" s="8"/>
      <c r="T1913" s="7"/>
      <c r="U1913" s="8"/>
      <c r="V1913" s="8"/>
      <c r="W1913" s="244"/>
      <c r="X1913" s="8"/>
      <c r="Y1913" s="8"/>
      <c r="Z1913" s="8"/>
      <c r="AA1913" s="8"/>
      <c r="AB1913" s="8"/>
      <c r="AC1913" s="8"/>
      <c r="AD1913" s="8"/>
      <c r="AE1913" s="8"/>
      <c r="AF1913" s="8"/>
      <c r="AG1913" s="8"/>
      <c r="AH1913" s="8"/>
      <c r="AI1913" s="8"/>
    </row>
    <row r="1914" spans="1:35" ht="17.25">
      <c r="A1914" s="310" t="s">
        <v>1461</v>
      </c>
      <c r="B1914" s="250">
        <v>57</v>
      </c>
      <c r="C1914" s="319"/>
      <c r="D1914" s="192">
        <v>775317814926</v>
      </c>
      <c r="E1914" s="303" t="s">
        <v>546</v>
      </c>
      <c r="F1914" s="193" t="s">
        <v>1510</v>
      </c>
      <c r="G1914" s="137" t="s">
        <v>8</v>
      </c>
      <c r="H1914" s="194">
        <v>26</v>
      </c>
      <c r="I1914" s="81"/>
      <c r="J1914" s="81"/>
      <c r="K1914" s="81"/>
      <c r="L1914" s="8"/>
      <c r="M1914" s="184">
        <f t="shared" si="465"/>
        <v>14560</v>
      </c>
      <c r="N1914" s="8"/>
      <c r="O1914" s="8"/>
      <c r="P1914" s="8"/>
      <c r="T1914" s="7"/>
      <c r="U1914" s="8"/>
      <c r="V1914" s="8"/>
      <c r="W1914" s="244"/>
      <c r="X1914" s="8"/>
      <c r="Y1914" s="8"/>
      <c r="Z1914" s="8"/>
      <c r="AA1914" s="8"/>
      <c r="AB1914" s="8"/>
      <c r="AC1914" s="8"/>
      <c r="AD1914" s="8"/>
      <c r="AE1914" s="8"/>
      <c r="AF1914" s="8"/>
      <c r="AG1914" s="8"/>
      <c r="AH1914" s="8"/>
      <c r="AI1914" s="8"/>
    </row>
    <row r="1915" spans="1:35" ht="17.25">
      <c r="A1915" s="310" t="s">
        <v>1461</v>
      </c>
      <c r="B1915" s="250">
        <v>58</v>
      </c>
      <c r="C1915" s="319"/>
      <c r="D1915" s="192">
        <v>775312155226</v>
      </c>
      <c r="E1915" s="303" t="s">
        <v>546</v>
      </c>
      <c r="F1915" s="193" t="s">
        <v>1511</v>
      </c>
      <c r="G1915" s="137" t="s">
        <v>31</v>
      </c>
      <c r="H1915" s="194">
        <v>10</v>
      </c>
      <c r="I1915" s="81"/>
      <c r="J1915" s="81"/>
      <c r="K1915" s="81"/>
      <c r="L1915" s="8"/>
      <c r="M1915" s="184">
        <f>650*H1915</f>
        <v>6500</v>
      </c>
      <c r="N1915" s="8"/>
      <c r="O1915" s="8"/>
      <c r="P1915" s="8"/>
      <c r="T1915" s="7"/>
      <c r="U1915" s="8"/>
      <c r="V1915" s="8"/>
      <c r="W1915" s="244"/>
      <c r="X1915" s="8"/>
      <c r="Y1915" s="8"/>
      <c r="Z1915" s="8"/>
      <c r="AA1915" s="8"/>
      <c r="AB1915" s="8"/>
      <c r="AC1915" s="8"/>
      <c r="AD1915" s="8"/>
      <c r="AE1915" s="8"/>
      <c r="AF1915" s="8"/>
      <c r="AG1915" s="8"/>
      <c r="AH1915" s="8"/>
      <c r="AI1915" s="8"/>
    </row>
    <row r="1916" spans="1:35" ht="17.25">
      <c r="A1916" s="321"/>
      <c r="B1916" s="322"/>
      <c r="C1916" s="231"/>
      <c r="D1916" s="81"/>
      <c r="E1916" s="81"/>
      <c r="F1916" s="81"/>
      <c r="G1916" s="81"/>
      <c r="H1916" s="80"/>
      <c r="I1916" s="81"/>
      <c r="J1916" s="81"/>
      <c r="K1916" s="81"/>
      <c r="L1916" s="8"/>
      <c r="M1916" s="184"/>
      <c r="N1916" s="8"/>
      <c r="O1916" s="8"/>
      <c r="P1916" s="8"/>
      <c r="T1916" s="7"/>
      <c r="U1916" s="8"/>
      <c r="V1916" s="8"/>
      <c r="W1916" s="244"/>
      <c r="X1916" s="8"/>
      <c r="Y1916" s="8"/>
      <c r="Z1916" s="8"/>
      <c r="AA1916" s="8"/>
      <c r="AB1916" s="8"/>
      <c r="AC1916" s="8"/>
      <c r="AD1916" s="8"/>
      <c r="AE1916" s="8"/>
      <c r="AF1916" s="8"/>
      <c r="AG1916" s="8"/>
      <c r="AH1916" s="8"/>
      <c r="AI1916" s="8"/>
    </row>
    <row r="1917" spans="1:35" ht="17.25">
      <c r="A1917" s="253"/>
      <c r="B1917" s="189"/>
      <c r="C1917" s="169"/>
      <c r="D1917" s="41"/>
      <c r="E1917" s="41"/>
      <c r="F1917" s="41"/>
      <c r="G1917" s="41"/>
      <c r="H1917" s="77"/>
      <c r="I1917" s="41"/>
      <c r="J1917" s="41"/>
      <c r="K1917" s="41"/>
      <c r="L1917" s="45"/>
      <c r="M1917" s="44">
        <f>SUM(M1856:M1916)</f>
        <v>656880</v>
      </c>
      <c r="N1917" s="45"/>
      <c r="O1917" s="45"/>
      <c r="P1917" s="45"/>
      <c r="Q1917" s="45"/>
      <c r="R1917" s="45"/>
      <c r="S1917" s="45"/>
      <c r="T1917" s="7">
        <v>656880</v>
      </c>
      <c r="U1917" s="45"/>
      <c r="V1917" s="45"/>
      <c r="W1917" s="244">
        <v>656880</v>
      </c>
      <c r="X1917" s="45"/>
      <c r="Y1917" s="45"/>
      <c r="Z1917" s="45"/>
      <c r="AA1917" s="45"/>
      <c r="AB1917" s="45"/>
      <c r="AC1917" s="45"/>
      <c r="AD1917" s="45"/>
      <c r="AE1917" s="45"/>
      <c r="AF1917" s="45"/>
      <c r="AG1917" s="45"/>
      <c r="AH1917" s="8"/>
      <c r="AI1917" s="8"/>
    </row>
    <row r="1918" spans="1:35" ht="17.25">
      <c r="A1918" s="321"/>
      <c r="B1918" s="322"/>
      <c r="C1918" s="231"/>
      <c r="D1918" s="81"/>
      <c r="E1918" s="81"/>
      <c r="F1918" s="81"/>
      <c r="G1918" s="81"/>
      <c r="H1918" s="80"/>
      <c r="I1918" s="81"/>
      <c r="J1918" s="81"/>
      <c r="K1918" s="81"/>
      <c r="L1918" s="8"/>
      <c r="M1918" s="184"/>
      <c r="N1918" s="8"/>
      <c r="O1918" s="8"/>
      <c r="P1918" s="8"/>
      <c r="T1918" s="7"/>
      <c r="U1918" s="8"/>
      <c r="V1918" s="8"/>
      <c r="W1918" s="244"/>
      <c r="X1918" s="8"/>
      <c r="Y1918" s="8"/>
      <c r="Z1918" s="8"/>
      <c r="AA1918" s="8"/>
      <c r="AB1918" s="8"/>
      <c r="AC1918" s="8"/>
      <c r="AD1918" s="8"/>
      <c r="AE1918" s="8"/>
      <c r="AF1918" s="8"/>
      <c r="AG1918" s="8"/>
      <c r="AH1918" s="8"/>
      <c r="AI1918" s="8"/>
    </row>
    <row r="1919" spans="1:35" ht="17.25">
      <c r="A1919" s="310" t="s">
        <v>1512</v>
      </c>
      <c r="B1919" s="250">
        <v>1</v>
      </c>
      <c r="C1919" s="246"/>
      <c r="D1919" s="192">
        <v>775316278453</v>
      </c>
      <c r="E1919" s="303" t="s">
        <v>546</v>
      </c>
      <c r="F1919" s="193" t="s">
        <v>1513</v>
      </c>
      <c r="G1919" s="137" t="s">
        <v>8</v>
      </c>
      <c r="H1919" s="194">
        <v>9</v>
      </c>
      <c r="I1919" s="81"/>
      <c r="J1919" s="81"/>
      <c r="K1919" s="81"/>
      <c r="L1919" s="8"/>
      <c r="M1919" s="184">
        <f>610*H1919</f>
        <v>5490</v>
      </c>
      <c r="N1919" s="8"/>
      <c r="O1919" s="8"/>
      <c r="P1919" s="8"/>
      <c r="T1919" s="7"/>
      <c r="U1919" s="8"/>
      <c r="V1919" s="8"/>
      <c r="W1919" s="244"/>
      <c r="X1919" s="8"/>
      <c r="Y1919" s="8"/>
      <c r="Z1919" s="8"/>
      <c r="AA1919" s="8"/>
      <c r="AB1919" s="8"/>
      <c r="AC1919" s="8"/>
      <c r="AD1919" s="8"/>
      <c r="AE1919" s="8"/>
      <c r="AF1919" s="8"/>
      <c r="AG1919" s="8"/>
      <c r="AH1919" s="8"/>
      <c r="AI1919" s="8"/>
    </row>
    <row r="1920" spans="1:35" ht="17.25">
      <c r="A1920" s="310" t="s">
        <v>1512</v>
      </c>
      <c r="B1920" s="250">
        <v>2</v>
      </c>
      <c r="C1920" s="246" t="s">
        <v>1430</v>
      </c>
      <c r="D1920" s="192">
        <v>775313486859</v>
      </c>
      <c r="E1920" s="303" t="s">
        <v>546</v>
      </c>
      <c r="F1920" s="193" t="s">
        <v>1514</v>
      </c>
      <c r="G1920" s="137" t="s">
        <v>96</v>
      </c>
      <c r="H1920" s="194">
        <v>11</v>
      </c>
      <c r="I1920" s="81"/>
      <c r="J1920" s="81"/>
      <c r="K1920" s="81"/>
      <c r="L1920" s="8"/>
      <c r="M1920" s="184">
        <f>590*H1920</f>
        <v>6490</v>
      </c>
      <c r="N1920" s="8"/>
      <c r="O1920" s="8"/>
      <c r="P1920" s="8"/>
      <c r="T1920" s="7"/>
      <c r="U1920" s="8"/>
      <c r="V1920" s="8"/>
      <c r="W1920" s="244"/>
      <c r="X1920" s="8"/>
      <c r="Y1920" s="8"/>
      <c r="Z1920" s="8"/>
      <c r="AA1920" s="8"/>
      <c r="AB1920" s="8"/>
      <c r="AC1920" s="8"/>
      <c r="AD1920" s="8"/>
      <c r="AE1920" s="8"/>
      <c r="AF1920" s="8"/>
      <c r="AG1920" s="8"/>
      <c r="AH1920" s="8"/>
      <c r="AI1920" s="8"/>
    </row>
    <row r="1921" spans="1:35" ht="17.25">
      <c r="A1921" s="310" t="s">
        <v>1512</v>
      </c>
      <c r="B1921" s="250">
        <v>3</v>
      </c>
      <c r="C1921" s="246" t="s">
        <v>1430</v>
      </c>
      <c r="D1921" s="192">
        <v>775313350123</v>
      </c>
      <c r="E1921" s="303" t="s">
        <v>546</v>
      </c>
      <c r="F1921" s="193" t="s">
        <v>1515</v>
      </c>
      <c r="G1921" s="137" t="s">
        <v>2</v>
      </c>
      <c r="H1921" s="194">
        <v>30</v>
      </c>
      <c r="I1921" s="81"/>
      <c r="J1921" s="81"/>
      <c r="K1921" s="81"/>
      <c r="L1921" s="8"/>
      <c r="M1921" s="184">
        <f>570*H1921</f>
        <v>17100</v>
      </c>
      <c r="N1921" s="8"/>
      <c r="O1921" s="8"/>
      <c r="P1921" s="8"/>
      <c r="T1921" s="7"/>
      <c r="U1921" s="8"/>
      <c r="V1921" s="8"/>
      <c r="W1921" s="244"/>
      <c r="X1921" s="8"/>
      <c r="Y1921" s="8"/>
      <c r="Z1921" s="8"/>
      <c r="AA1921" s="8"/>
      <c r="AB1921" s="8"/>
      <c r="AC1921" s="8"/>
      <c r="AD1921" s="8"/>
      <c r="AE1921" s="8"/>
      <c r="AF1921" s="8"/>
      <c r="AG1921" s="8"/>
      <c r="AH1921" s="8"/>
      <c r="AI1921" s="8"/>
    </row>
    <row r="1922" spans="1:35" ht="17.25">
      <c r="A1922" s="310" t="s">
        <v>1512</v>
      </c>
      <c r="B1922" s="250">
        <v>4</v>
      </c>
      <c r="C1922" s="246" t="s">
        <v>1430</v>
      </c>
      <c r="D1922" s="192">
        <v>775313334745</v>
      </c>
      <c r="E1922" s="303" t="s">
        <v>546</v>
      </c>
      <c r="F1922" s="193" t="s">
        <v>1516</v>
      </c>
      <c r="G1922" s="137" t="s">
        <v>2</v>
      </c>
      <c r="H1922" s="194">
        <v>24</v>
      </c>
      <c r="I1922" s="81"/>
      <c r="J1922" s="81"/>
      <c r="K1922" s="81"/>
      <c r="L1922" s="8"/>
      <c r="M1922" s="184">
        <f>570*H1922</f>
        <v>13680</v>
      </c>
      <c r="N1922" s="8"/>
      <c r="O1922" s="8"/>
      <c r="P1922" s="8"/>
      <c r="T1922" s="7"/>
      <c r="U1922" s="8"/>
      <c r="V1922" s="8"/>
      <c r="W1922" s="244"/>
      <c r="X1922" s="8"/>
      <c r="Y1922" s="8"/>
      <c r="Z1922" s="8"/>
      <c r="AA1922" s="8"/>
      <c r="AB1922" s="8"/>
      <c r="AC1922" s="8"/>
      <c r="AD1922" s="8"/>
      <c r="AE1922" s="8"/>
      <c r="AF1922" s="8"/>
      <c r="AG1922" s="8"/>
      <c r="AH1922" s="8"/>
      <c r="AI1922" s="8"/>
    </row>
    <row r="1923" spans="1:35" ht="17.25">
      <c r="A1923" s="310" t="s">
        <v>1512</v>
      </c>
      <c r="B1923" s="250">
        <v>5</v>
      </c>
      <c r="C1923" s="246" t="s">
        <v>1430</v>
      </c>
      <c r="D1923" s="192">
        <v>775313321458</v>
      </c>
      <c r="E1923" s="303" t="s">
        <v>546</v>
      </c>
      <c r="F1923" s="193" t="s">
        <v>1515</v>
      </c>
      <c r="G1923" s="137" t="s">
        <v>2</v>
      </c>
      <c r="H1923" s="194">
        <v>6</v>
      </c>
      <c r="I1923" s="81"/>
      <c r="J1923" s="81"/>
      <c r="K1923" s="81"/>
      <c r="L1923" s="8"/>
      <c r="M1923" s="184">
        <f>750*H1923</f>
        <v>4500</v>
      </c>
      <c r="N1923" s="8"/>
      <c r="O1923" s="8"/>
      <c r="P1923" s="8"/>
      <c r="T1923" s="7"/>
      <c r="U1923" s="8"/>
      <c r="V1923" s="8"/>
      <c r="W1923" s="244"/>
      <c r="X1923" s="8"/>
      <c r="Y1923" s="8"/>
      <c r="Z1923" s="8"/>
      <c r="AA1923" s="8"/>
      <c r="AB1923" s="8"/>
      <c r="AC1923" s="8"/>
      <c r="AD1923" s="8"/>
      <c r="AE1923" s="8"/>
      <c r="AF1923" s="8"/>
      <c r="AG1923" s="8"/>
      <c r="AH1923" s="8"/>
      <c r="AI1923" s="8"/>
    </row>
    <row r="1924" spans="1:35" ht="17.25">
      <c r="A1924" s="310" t="s">
        <v>1512</v>
      </c>
      <c r="B1924" s="250">
        <v>6</v>
      </c>
      <c r="C1924" s="246"/>
      <c r="D1924" s="192">
        <v>775312349156</v>
      </c>
      <c r="E1924" s="303" t="s">
        <v>546</v>
      </c>
      <c r="F1924" s="193" t="s">
        <v>1517</v>
      </c>
      <c r="G1924" s="137" t="s">
        <v>2</v>
      </c>
      <c r="H1924" s="194">
        <v>15</v>
      </c>
      <c r="I1924" s="81"/>
      <c r="J1924" s="81"/>
      <c r="K1924" s="81"/>
      <c r="L1924" s="8"/>
      <c r="M1924" s="184">
        <f>520*H1924</f>
        <v>7800</v>
      </c>
      <c r="N1924" s="8"/>
      <c r="O1924" s="8"/>
      <c r="P1924" s="8"/>
      <c r="T1924" s="7"/>
      <c r="U1924" s="8"/>
      <c r="V1924" s="8"/>
      <c r="W1924" s="244"/>
      <c r="X1924" s="8"/>
      <c r="Y1924" s="8"/>
      <c r="Z1924" s="8"/>
      <c r="AA1924" s="8"/>
      <c r="AB1924" s="8"/>
      <c r="AC1924" s="8"/>
      <c r="AD1924" s="8"/>
      <c r="AE1924" s="8"/>
      <c r="AF1924" s="8"/>
      <c r="AG1924" s="8"/>
      <c r="AH1924" s="8"/>
      <c r="AI1924" s="8"/>
    </row>
    <row r="1925" spans="1:35" ht="17.25">
      <c r="A1925" s="310" t="s">
        <v>1512</v>
      </c>
      <c r="B1925" s="250">
        <v>7</v>
      </c>
      <c r="C1925" s="246"/>
      <c r="D1925" s="192">
        <v>775312259956</v>
      </c>
      <c r="E1925" s="303" t="s">
        <v>546</v>
      </c>
      <c r="F1925" s="193" t="s">
        <v>1518</v>
      </c>
      <c r="G1925" s="137" t="s">
        <v>2</v>
      </c>
      <c r="H1925" s="194">
        <v>25</v>
      </c>
      <c r="I1925" s="81"/>
      <c r="J1925" s="81"/>
      <c r="K1925" s="81"/>
      <c r="L1925" s="8"/>
      <c r="M1925" s="184">
        <f>510*H1925</f>
        <v>12750</v>
      </c>
      <c r="N1925" s="8"/>
      <c r="O1925" s="8"/>
      <c r="P1925" s="8"/>
      <c r="T1925" s="7"/>
      <c r="U1925" s="8"/>
      <c r="V1925" s="8"/>
      <c r="W1925" s="244"/>
      <c r="X1925" s="8"/>
      <c r="Y1925" s="8"/>
      <c r="Z1925" s="8"/>
      <c r="AA1925" s="8"/>
      <c r="AB1925" s="8"/>
      <c r="AC1925" s="8"/>
      <c r="AD1925" s="8"/>
      <c r="AE1925" s="8"/>
      <c r="AF1925" s="8"/>
      <c r="AG1925" s="8"/>
      <c r="AH1925" s="8"/>
      <c r="AI1925" s="8"/>
    </row>
    <row r="1926" spans="1:35" ht="17.25">
      <c r="A1926" s="310" t="s">
        <v>1512</v>
      </c>
      <c r="B1926" s="250">
        <v>8</v>
      </c>
      <c r="C1926" s="246"/>
      <c r="D1926" s="192">
        <v>775316380066</v>
      </c>
      <c r="E1926" s="303" t="s">
        <v>546</v>
      </c>
      <c r="F1926" s="193" t="s">
        <v>1519</v>
      </c>
      <c r="G1926" s="137" t="s">
        <v>35</v>
      </c>
      <c r="H1926" s="194">
        <v>22</v>
      </c>
      <c r="I1926" s="81"/>
      <c r="J1926" s="81"/>
      <c r="K1926" s="81"/>
      <c r="L1926" s="8"/>
      <c r="M1926" s="184">
        <f>580*H1926</f>
        <v>12760</v>
      </c>
      <c r="N1926" s="8"/>
      <c r="O1926" s="8"/>
      <c r="P1926" s="8"/>
      <c r="T1926" s="7"/>
      <c r="U1926" s="8"/>
      <c r="V1926" s="8"/>
      <c r="W1926" s="244"/>
      <c r="X1926" s="8"/>
      <c r="Y1926" s="8"/>
      <c r="Z1926" s="8"/>
      <c r="AA1926" s="8"/>
      <c r="AB1926" s="8"/>
      <c r="AC1926" s="8"/>
      <c r="AD1926" s="8"/>
      <c r="AE1926" s="8"/>
      <c r="AF1926" s="8"/>
      <c r="AG1926" s="8"/>
      <c r="AH1926" s="8"/>
      <c r="AI1926" s="8"/>
    </row>
    <row r="1927" spans="1:35" ht="17.25">
      <c r="A1927" s="310" t="s">
        <v>1512</v>
      </c>
      <c r="B1927" s="250">
        <v>9</v>
      </c>
      <c r="C1927" s="246" t="s">
        <v>1430</v>
      </c>
      <c r="D1927" s="192">
        <v>775313463273</v>
      </c>
      <c r="E1927" s="303" t="s">
        <v>546</v>
      </c>
      <c r="F1927" s="193" t="s">
        <v>1520</v>
      </c>
      <c r="G1927" s="137" t="s">
        <v>96</v>
      </c>
      <c r="H1927" s="194">
        <v>15</v>
      </c>
      <c r="I1927" s="81"/>
      <c r="J1927" s="81"/>
      <c r="K1927" s="81"/>
      <c r="L1927" s="8"/>
      <c r="M1927" s="184">
        <f>590*H1927</f>
        <v>8850</v>
      </c>
      <c r="N1927" s="8"/>
      <c r="O1927" s="8"/>
      <c r="P1927" s="8"/>
      <c r="T1927" s="7"/>
      <c r="U1927" s="8"/>
      <c r="V1927" s="8"/>
      <c r="W1927" s="244"/>
      <c r="X1927" s="8"/>
      <c r="Y1927" s="8"/>
      <c r="Z1927" s="8"/>
      <c r="AA1927" s="8"/>
      <c r="AB1927" s="8"/>
      <c r="AC1927" s="8"/>
      <c r="AD1927" s="8"/>
      <c r="AE1927" s="8"/>
      <c r="AF1927" s="8"/>
      <c r="AG1927" s="8"/>
      <c r="AH1927" s="8"/>
      <c r="AI1927" s="8"/>
    </row>
    <row r="1928" spans="1:35" ht="17.25">
      <c r="A1928" s="310" t="s">
        <v>1512</v>
      </c>
      <c r="B1928" s="250">
        <v>10</v>
      </c>
      <c r="C1928" s="246"/>
      <c r="D1928" s="192">
        <v>775312396600</v>
      </c>
      <c r="E1928" s="303" t="s">
        <v>546</v>
      </c>
      <c r="F1928" s="193" t="s">
        <v>1521</v>
      </c>
      <c r="G1928" s="137" t="s">
        <v>2</v>
      </c>
      <c r="H1928" s="194">
        <v>16</v>
      </c>
      <c r="I1928" s="81"/>
      <c r="J1928" s="81"/>
      <c r="K1928" s="81"/>
      <c r="L1928" s="8"/>
      <c r="M1928" s="184">
        <f t="shared" ref="M1928:M1929" si="466">520*H1928</f>
        <v>8320</v>
      </c>
      <c r="N1928" s="8"/>
      <c r="O1928" s="8"/>
      <c r="P1928" s="8"/>
      <c r="T1928" s="7"/>
      <c r="U1928" s="8"/>
      <c r="V1928" s="8"/>
      <c r="W1928" s="244"/>
      <c r="X1928" s="8"/>
      <c r="Y1928" s="8"/>
      <c r="Z1928" s="8"/>
      <c r="AA1928" s="8"/>
      <c r="AB1928" s="8"/>
      <c r="AC1928" s="8"/>
      <c r="AD1928" s="8"/>
      <c r="AE1928" s="8"/>
      <c r="AF1928" s="8"/>
      <c r="AG1928" s="8"/>
      <c r="AH1928" s="8"/>
      <c r="AI1928" s="8"/>
    </row>
    <row r="1929" spans="1:35" ht="17.25">
      <c r="A1929" s="310" t="s">
        <v>1512</v>
      </c>
      <c r="B1929" s="250">
        <v>11</v>
      </c>
      <c r="C1929" s="246" t="s">
        <v>1491</v>
      </c>
      <c r="D1929" s="192">
        <v>775313388024</v>
      </c>
      <c r="E1929" s="303" t="s">
        <v>546</v>
      </c>
      <c r="F1929" s="193" t="s">
        <v>1522</v>
      </c>
      <c r="G1929" s="137" t="s">
        <v>2</v>
      </c>
      <c r="H1929" s="194">
        <v>16</v>
      </c>
      <c r="I1929" s="81"/>
      <c r="J1929" s="81"/>
      <c r="K1929" s="81"/>
      <c r="L1929" s="8"/>
      <c r="M1929" s="184">
        <f t="shared" si="466"/>
        <v>8320</v>
      </c>
      <c r="N1929" s="8"/>
      <c r="O1929" s="8"/>
      <c r="P1929" s="8"/>
      <c r="T1929" s="7"/>
      <c r="U1929" s="8"/>
      <c r="V1929" s="8"/>
      <c r="W1929" s="244"/>
      <c r="X1929" s="8"/>
      <c r="Y1929" s="8"/>
      <c r="Z1929" s="8"/>
      <c r="AA1929" s="8"/>
      <c r="AB1929" s="8"/>
      <c r="AC1929" s="8"/>
      <c r="AD1929" s="8"/>
      <c r="AE1929" s="8"/>
      <c r="AF1929" s="8"/>
      <c r="AG1929" s="8"/>
      <c r="AH1929" s="8"/>
      <c r="AI1929" s="8"/>
    </row>
    <row r="1930" spans="1:35" ht="17.25">
      <c r="A1930" s="310"/>
      <c r="B1930" s="250"/>
      <c r="C1930" s="246"/>
      <c r="D1930" s="192"/>
      <c r="E1930" s="303"/>
      <c r="F1930" s="193"/>
      <c r="G1930" s="137"/>
      <c r="H1930" s="194"/>
      <c r="I1930" s="81"/>
      <c r="J1930" s="81"/>
      <c r="K1930" s="81"/>
      <c r="L1930" s="8"/>
      <c r="M1930" s="184">
        <v>500</v>
      </c>
      <c r="N1930" s="8"/>
      <c r="O1930" s="8"/>
      <c r="P1930" s="8"/>
      <c r="T1930" s="7"/>
      <c r="U1930" s="8"/>
      <c r="V1930" s="8"/>
      <c r="W1930" s="244"/>
      <c r="X1930" s="8"/>
      <c r="Y1930" s="8"/>
      <c r="Z1930" s="8"/>
      <c r="AA1930" s="8"/>
      <c r="AB1930" s="8"/>
      <c r="AC1930" s="8"/>
      <c r="AD1930" s="8"/>
      <c r="AE1930" s="8"/>
      <c r="AF1930" s="8"/>
      <c r="AG1930" s="8"/>
      <c r="AH1930" s="8"/>
      <c r="AI1930" s="8"/>
    </row>
    <row r="1931" spans="1:35" ht="17.25">
      <c r="A1931" s="310" t="s">
        <v>1512</v>
      </c>
      <c r="B1931" s="250">
        <v>12</v>
      </c>
      <c r="C1931" s="246"/>
      <c r="D1931" s="192">
        <v>775315629552</v>
      </c>
      <c r="E1931" s="303" t="s">
        <v>546</v>
      </c>
      <c r="F1931" s="193" t="s">
        <v>1523</v>
      </c>
      <c r="G1931" s="137" t="s">
        <v>4</v>
      </c>
      <c r="H1931" s="194">
        <v>15</v>
      </c>
      <c r="I1931" s="81"/>
      <c r="J1931" s="81"/>
      <c r="K1931" s="81"/>
      <c r="L1931" s="8"/>
      <c r="M1931" s="184">
        <f t="shared" ref="M1931:M1935" si="467">570*H1931</f>
        <v>8550</v>
      </c>
      <c r="N1931" s="8"/>
      <c r="O1931" s="8"/>
      <c r="P1931" s="8"/>
      <c r="T1931" s="7"/>
      <c r="U1931" s="8"/>
      <c r="V1931" s="8"/>
      <c r="W1931" s="244"/>
      <c r="X1931" s="8"/>
      <c r="Y1931" s="8"/>
      <c r="Z1931" s="8"/>
      <c r="AA1931" s="8"/>
      <c r="AB1931" s="8"/>
      <c r="AC1931" s="8"/>
      <c r="AD1931" s="8"/>
      <c r="AE1931" s="8"/>
      <c r="AF1931" s="8"/>
      <c r="AG1931" s="8"/>
      <c r="AH1931" s="8"/>
      <c r="AI1931" s="8"/>
    </row>
    <row r="1932" spans="1:35" ht="17.25">
      <c r="A1932" s="310" t="s">
        <v>1512</v>
      </c>
      <c r="B1932" s="250">
        <v>13</v>
      </c>
      <c r="C1932" s="246"/>
      <c r="D1932" s="192">
        <v>775316874693</v>
      </c>
      <c r="E1932" s="303" t="s">
        <v>546</v>
      </c>
      <c r="F1932" s="193" t="s">
        <v>1524</v>
      </c>
      <c r="G1932" s="137" t="s">
        <v>4</v>
      </c>
      <c r="H1932" s="194">
        <v>24</v>
      </c>
      <c r="I1932" s="81"/>
      <c r="J1932" s="81"/>
      <c r="K1932" s="81"/>
      <c r="L1932" s="8"/>
      <c r="M1932" s="184">
        <f t="shared" ref="M1932" si="468">560*H1932</f>
        <v>13440</v>
      </c>
      <c r="N1932" s="8"/>
      <c r="O1932" s="8"/>
      <c r="P1932" s="8"/>
      <c r="T1932" s="7"/>
      <c r="U1932" s="8"/>
      <c r="V1932" s="8"/>
      <c r="W1932" s="244"/>
      <c r="X1932" s="8"/>
      <c r="Y1932" s="8"/>
      <c r="Z1932" s="8"/>
      <c r="AA1932" s="8"/>
      <c r="AB1932" s="8"/>
      <c r="AC1932" s="8"/>
      <c r="AD1932" s="8"/>
      <c r="AE1932" s="8"/>
      <c r="AF1932" s="8"/>
      <c r="AG1932" s="8"/>
      <c r="AH1932" s="8"/>
      <c r="AI1932" s="8"/>
    </row>
    <row r="1933" spans="1:35" ht="17.25">
      <c r="A1933" s="310" t="s">
        <v>1512</v>
      </c>
      <c r="B1933" s="250">
        <v>14</v>
      </c>
      <c r="C1933" s="246"/>
      <c r="D1933" s="192">
        <v>775312498797</v>
      </c>
      <c r="E1933" s="303" t="s">
        <v>546</v>
      </c>
      <c r="F1933" s="193" t="s">
        <v>1525</v>
      </c>
      <c r="G1933" s="137" t="s">
        <v>4</v>
      </c>
      <c r="H1933" s="194">
        <v>18</v>
      </c>
      <c r="I1933" s="81"/>
      <c r="J1933" s="81"/>
      <c r="K1933" s="81"/>
      <c r="L1933" s="8"/>
      <c r="M1933" s="184">
        <f t="shared" si="467"/>
        <v>10260</v>
      </c>
      <c r="N1933" s="8"/>
      <c r="O1933" s="8"/>
      <c r="P1933" s="8"/>
      <c r="T1933" s="7"/>
      <c r="U1933" s="8"/>
      <c r="V1933" s="8"/>
      <c r="W1933" s="244"/>
      <c r="X1933" s="8"/>
      <c r="Y1933" s="8"/>
      <c r="Z1933" s="8"/>
      <c r="AA1933" s="8"/>
      <c r="AB1933" s="8"/>
      <c r="AC1933" s="8"/>
      <c r="AD1933" s="8"/>
      <c r="AE1933" s="8"/>
      <c r="AF1933" s="8"/>
      <c r="AG1933" s="8"/>
      <c r="AH1933" s="8"/>
      <c r="AI1933" s="8"/>
    </row>
    <row r="1934" spans="1:35" ht="17.25">
      <c r="A1934" s="310" t="s">
        <v>1512</v>
      </c>
      <c r="B1934" s="250">
        <v>15</v>
      </c>
      <c r="C1934" s="246"/>
      <c r="D1934" s="192">
        <v>775312452707</v>
      </c>
      <c r="E1934" s="303" t="s">
        <v>546</v>
      </c>
      <c r="F1934" s="193" t="s">
        <v>1526</v>
      </c>
      <c r="G1934" s="137" t="s">
        <v>4</v>
      </c>
      <c r="H1934" s="194">
        <v>11</v>
      </c>
      <c r="I1934" s="81"/>
      <c r="J1934" s="81"/>
      <c r="K1934" s="81"/>
      <c r="L1934" s="8"/>
      <c r="M1934" s="184">
        <f t="shared" si="467"/>
        <v>6270</v>
      </c>
      <c r="N1934" s="8"/>
      <c r="O1934" s="8"/>
      <c r="P1934" s="8"/>
      <c r="T1934" s="7"/>
      <c r="U1934" s="8"/>
      <c r="V1934" s="8"/>
      <c r="W1934" s="244"/>
      <c r="X1934" s="8"/>
      <c r="Y1934" s="8"/>
      <c r="Z1934" s="8"/>
      <c r="AA1934" s="8"/>
      <c r="AB1934" s="8"/>
      <c r="AC1934" s="8"/>
      <c r="AD1934" s="8"/>
      <c r="AE1934" s="8"/>
      <c r="AF1934" s="8"/>
      <c r="AG1934" s="8"/>
      <c r="AH1934" s="8"/>
      <c r="AI1934" s="8"/>
    </row>
    <row r="1935" spans="1:35" ht="17.25">
      <c r="A1935" s="310" t="s">
        <v>1512</v>
      </c>
      <c r="B1935" s="250">
        <v>16</v>
      </c>
      <c r="C1935" s="246"/>
      <c r="D1935" s="192">
        <v>775313248793</v>
      </c>
      <c r="E1935" s="303" t="s">
        <v>546</v>
      </c>
      <c r="F1935" s="193" t="s">
        <v>1527</v>
      </c>
      <c r="G1935" s="137" t="s">
        <v>8</v>
      </c>
      <c r="H1935" s="194">
        <v>20</v>
      </c>
      <c r="I1935" s="81"/>
      <c r="J1935" s="81"/>
      <c r="K1935" s="81"/>
      <c r="L1935" s="8"/>
      <c r="M1935" s="184">
        <f t="shared" si="467"/>
        <v>11400</v>
      </c>
      <c r="N1935" s="8"/>
      <c r="O1935" s="8"/>
      <c r="P1935" s="8"/>
      <c r="T1935" s="7"/>
      <c r="U1935" s="8"/>
      <c r="V1935" s="8"/>
      <c r="W1935" s="244"/>
      <c r="X1935" s="8"/>
      <c r="Y1935" s="8"/>
      <c r="Z1935" s="8"/>
      <c r="AA1935" s="8"/>
      <c r="AB1935" s="8"/>
      <c r="AC1935" s="8"/>
      <c r="AD1935" s="8"/>
      <c r="AE1935" s="8"/>
      <c r="AF1935" s="8"/>
      <c r="AG1935" s="8"/>
      <c r="AH1935" s="8"/>
      <c r="AI1935" s="8"/>
    </row>
    <row r="1936" spans="1:35" ht="17.25">
      <c r="A1936" s="310" t="s">
        <v>1512</v>
      </c>
      <c r="B1936" s="250">
        <v>17</v>
      </c>
      <c r="C1936" s="246"/>
      <c r="D1936" s="192">
        <v>775313238895</v>
      </c>
      <c r="E1936" s="303" t="s">
        <v>546</v>
      </c>
      <c r="F1936" s="193" t="s">
        <v>1528</v>
      </c>
      <c r="G1936" s="137" t="s">
        <v>8</v>
      </c>
      <c r="H1936" s="194">
        <v>27</v>
      </c>
      <c r="I1936" s="81"/>
      <c r="J1936" s="81"/>
      <c r="K1936" s="81"/>
      <c r="L1936" s="8"/>
      <c r="M1936" s="184">
        <f t="shared" ref="M1936:M1938" si="469">560*H1936</f>
        <v>15120</v>
      </c>
      <c r="N1936" s="8"/>
      <c r="O1936" s="8"/>
      <c r="P1936" s="8"/>
      <c r="T1936" s="7"/>
      <c r="U1936" s="8"/>
      <c r="V1936" s="8"/>
      <c r="W1936" s="244"/>
      <c r="X1936" s="8"/>
      <c r="Y1936" s="8"/>
      <c r="Z1936" s="8"/>
      <c r="AA1936" s="8"/>
      <c r="AB1936" s="8"/>
      <c r="AC1936" s="8"/>
      <c r="AD1936" s="8"/>
      <c r="AE1936" s="8"/>
      <c r="AF1936" s="8"/>
      <c r="AG1936" s="8"/>
      <c r="AH1936" s="8"/>
      <c r="AI1936" s="8"/>
    </row>
    <row r="1937" spans="1:35" ht="17.25">
      <c r="A1937" s="310" t="s">
        <v>1512</v>
      </c>
      <c r="B1937" s="250">
        <v>18</v>
      </c>
      <c r="C1937" s="246"/>
      <c r="D1937" s="192">
        <v>775313227898</v>
      </c>
      <c r="E1937" s="303" t="s">
        <v>546</v>
      </c>
      <c r="F1937" s="193" t="s">
        <v>1528</v>
      </c>
      <c r="G1937" s="137" t="s">
        <v>8</v>
      </c>
      <c r="H1937" s="194">
        <v>26</v>
      </c>
      <c r="I1937" s="81"/>
      <c r="J1937" s="81"/>
      <c r="K1937" s="81"/>
      <c r="L1937" s="8"/>
      <c r="M1937" s="184">
        <f t="shared" si="469"/>
        <v>14560</v>
      </c>
      <c r="N1937" s="8"/>
      <c r="O1937" s="8"/>
      <c r="P1937" s="8"/>
      <c r="T1937" s="7"/>
      <c r="U1937" s="8"/>
      <c r="V1937" s="8"/>
      <c r="W1937" s="244"/>
      <c r="X1937" s="8"/>
      <c r="Y1937" s="8"/>
      <c r="Z1937" s="8"/>
      <c r="AA1937" s="8"/>
      <c r="AB1937" s="8"/>
      <c r="AC1937" s="8"/>
      <c r="AD1937" s="8"/>
      <c r="AE1937" s="8"/>
      <c r="AF1937" s="8"/>
      <c r="AG1937" s="8"/>
      <c r="AH1937" s="8"/>
      <c r="AI1937" s="8"/>
    </row>
    <row r="1938" spans="1:35" ht="17.25">
      <c r="A1938" s="310" t="s">
        <v>1512</v>
      </c>
      <c r="B1938" s="250">
        <v>19</v>
      </c>
      <c r="C1938" s="246"/>
      <c r="D1938" s="192">
        <v>775316415421</v>
      </c>
      <c r="E1938" s="303" t="s">
        <v>546</v>
      </c>
      <c r="F1938" s="193" t="s">
        <v>1529</v>
      </c>
      <c r="G1938" s="137" t="s">
        <v>8</v>
      </c>
      <c r="H1938" s="194">
        <v>24</v>
      </c>
      <c r="I1938" s="81"/>
      <c r="J1938" s="81"/>
      <c r="K1938" s="81"/>
      <c r="L1938" s="8"/>
      <c r="M1938" s="184">
        <f t="shared" si="469"/>
        <v>13440</v>
      </c>
      <c r="N1938" s="8"/>
      <c r="O1938" s="8"/>
      <c r="P1938" s="8"/>
      <c r="T1938" s="7"/>
      <c r="U1938" s="8"/>
      <c r="V1938" s="8"/>
      <c r="W1938" s="244"/>
      <c r="X1938" s="8"/>
      <c r="Y1938" s="8"/>
      <c r="Z1938" s="8"/>
      <c r="AA1938" s="8"/>
      <c r="AB1938" s="8"/>
      <c r="AC1938" s="8"/>
      <c r="AD1938" s="8"/>
      <c r="AE1938" s="8"/>
      <c r="AF1938" s="8"/>
      <c r="AG1938" s="8"/>
      <c r="AH1938" s="8"/>
      <c r="AI1938" s="8"/>
    </row>
    <row r="1939" spans="1:35" ht="17.25">
      <c r="A1939" s="310" t="s">
        <v>1512</v>
      </c>
      <c r="B1939" s="250">
        <v>20</v>
      </c>
      <c r="C1939" s="246"/>
      <c r="D1939" s="192">
        <v>775316405740</v>
      </c>
      <c r="E1939" s="303" t="s">
        <v>546</v>
      </c>
      <c r="F1939" s="193" t="s">
        <v>1530</v>
      </c>
      <c r="G1939" s="137" t="s">
        <v>31</v>
      </c>
      <c r="H1939" s="194">
        <v>17</v>
      </c>
      <c r="I1939" s="81"/>
      <c r="J1939" s="81"/>
      <c r="K1939" s="81"/>
      <c r="L1939" s="8"/>
      <c r="M1939" s="184">
        <f>590*H1939</f>
        <v>10030</v>
      </c>
      <c r="N1939" s="8"/>
      <c r="O1939" s="8"/>
      <c r="P1939" s="8"/>
      <c r="T1939" s="7"/>
      <c r="U1939" s="8"/>
      <c r="V1939" s="8"/>
      <c r="W1939" s="244"/>
      <c r="X1939" s="8"/>
      <c r="Y1939" s="8"/>
      <c r="Z1939" s="8"/>
      <c r="AA1939" s="8"/>
      <c r="AB1939" s="8"/>
      <c r="AC1939" s="8"/>
      <c r="AD1939" s="8"/>
      <c r="AE1939" s="8"/>
      <c r="AF1939" s="8"/>
      <c r="AG1939" s="8"/>
      <c r="AH1939" s="8"/>
      <c r="AI1939" s="8"/>
    </row>
    <row r="1940" spans="1:35" ht="17.25">
      <c r="A1940" s="310" t="s">
        <v>1512</v>
      </c>
      <c r="B1940" s="250">
        <v>21</v>
      </c>
      <c r="C1940" s="246" t="s">
        <v>1430</v>
      </c>
      <c r="D1940" s="192">
        <v>775312228692</v>
      </c>
      <c r="E1940" s="303" t="s">
        <v>546</v>
      </c>
      <c r="F1940" s="193" t="s">
        <v>1531</v>
      </c>
      <c r="G1940" s="137" t="s">
        <v>2</v>
      </c>
      <c r="H1940" s="194">
        <v>20</v>
      </c>
      <c r="I1940" s="81"/>
      <c r="J1940" s="81"/>
      <c r="K1940" s="81"/>
      <c r="L1940" s="8"/>
      <c r="M1940" s="184">
        <f>580*H1940</f>
        <v>11600</v>
      </c>
      <c r="N1940" s="8"/>
      <c r="O1940" s="8"/>
      <c r="P1940" s="8"/>
      <c r="T1940" s="7"/>
      <c r="U1940" s="8"/>
      <c r="V1940" s="8"/>
      <c r="W1940" s="244"/>
      <c r="X1940" s="8"/>
      <c r="Y1940" s="8"/>
      <c r="Z1940" s="8"/>
      <c r="AA1940" s="8"/>
      <c r="AB1940" s="8"/>
      <c r="AC1940" s="8"/>
      <c r="AD1940" s="8"/>
      <c r="AE1940" s="8"/>
      <c r="AF1940" s="8"/>
      <c r="AG1940" s="8"/>
      <c r="AH1940" s="8"/>
      <c r="AI1940" s="8"/>
    </row>
    <row r="1941" spans="1:35" ht="17.25">
      <c r="A1941" s="310" t="s">
        <v>1512</v>
      </c>
      <c r="B1941" s="250">
        <v>22</v>
      </c>
      <c r="C1941" s="246"/>
      <c r="D1941" s="192">
        <v>775312791128</v>
      </c>
      <c r="E1941" s="303" t="s">
        <v>546</v>
      </c>
      <c r="F1941" s="193" t="s">
        <v>1532</v>
      </c>
      <c r="G1941" s="137" t="s">
        <v>4</v>
      </c>
      <c r="H1941" s="194">
        <v>32</v>
      </c>
      <c r="I1941" s="81"/>
      <c r="J1941" s="81"/>
      <c r="K1941" s="81"/>
      <c r="L1941" s="8"/>
      <c r="M1941" s="184">
        <f t="shared" ref="M1941:M1947" si="470">560*H1941</f>
        <v>17920</v>
      </c>
      <c r="N1941" s="8"/>
      <c r="O1941" s="8"/>
      <c r="P1941" s="8"/>
      <c r="T1941" s="7"/>
      <c r="U1941" s="8"/>
      <c r="V1941" s="8"/>
      <c r="W1941" s="244"/>
      <c r="X1941" s="8"/>
      <c r="Y1941" s="8"/>
      <c r="Z1941" s="8"/>
      <c r="AA1941" s="8"/>
      <c r="AB1941" s="8"/>
      <c r="AC1941" s="8"/>
      <c r="AD1941" s="8"/>
      <c r="AE1941" s="8"/>
      <c r="AF1941" s="8"/>
      <c r="AG1941" s="8"/>
      <c r="AH1941" s="8"/>
      <c r="AI1941" s="8"/>
    </row>
    <row r="1942" spans="1:35" ht="17.25">
      <c r="A1942" s="310" t="s">
        <v>1512</v>
      </c>
      <c r="B1942" s="250">
        <v>23</v>
      </c>
      <c r="C1942" s="246"/>
      <c r="D1942" s="192">
        <v>775312736135</v>
      </c>
      <c r="E1942" s="303" t="s">
        <v>546</v>
      </c>
      <c r="F1942" s="193" t="s">
        <v>1533</v>
      </c>
      <c r="G1942" s="137" t="s">
        <v>4</v>
      </c>
      <c r="H1942" s="194">
        <v>16</v>
      </c>
      <c r="I1942" s="81"/>
      <c r="J1942" s="81"/>
      <c r="K1942" s="81"/>
      <c r="L1942" s="8"/>
      <c r="M1942" s="184">
        <f t="shared" ref="M1942" si="471">570*H1942</f>
        <v>9120</v>
      </c>
      <c r="N1942" s="8"/>
      <c r="O1942" s="8"/>
      <c r="P1942" s="8"/>
      <c r="T1942" s="7"/>
      <c r="U1942" s="8"/>
      <c r="V1942" s="8"/>
      <c r="W1942" s="244"/>
      <c r="X1942" s="8"/>
      <c r="Y1942" s="8"/>
      <c r="Z1942" s="8"/>
      <c r="AA1942" s="8"/>
      <c r="AB1942" s="8"/>
      <c r="AC1942" s="8"/>
      <c r="AD1942" s="8"/>
      <c r="AE1942" s="8"/>
      <c r="AF1942" s="8"/>
      <c r="AG1942" s="8"/>
      <c r="AH1942" s="8"/>
      <c r="AI1942" s="8"/>
    </row>
    <row r="1943" spans="1:35" ht="17.25">
      <c r="A1943" s="310" t="s">
        <v>1512</v>
      </c>
      <c r="B1943" s="250">
        <v>24</v>
      </c>
      <c r="C1943" s="246"/>
      <c r="D1943" s="192">
        <v>775312736731</v>
      </c>
      <c r="E1943" s="303" t="s">
        <v>546</v>
      </c>
      <c r="F1943" s="193" t="s">
        <v>213</v>
      </c>
      <c r="G1943" s="137" t="s">
        <v>4</v>
      </c>
      <c r="H1943" s="194">
        <v>28</v>
      </c>
      <c r="I1943" s="81"/>
      <c r="J1943" s="81"/>
      <c r="K1943" s="81"/>
      <c r="L1943" s="8"/>
      <c r="M1943" s="184">
        <f t="shared" si="470"/>
        <v>15680</v>
      </c>
      <c r="N1943" s="8"/>
      <c r="O1943" s="8"/>
      <c r="P1943" s="8"/>
      <c r="T1943" s="7"/>
      <c r="U1943" s="8"/>
      <c r="V1943" s="8"/>
      <c r="W1943" s="244"/>
      <c r="X1943" s="8"/>
      <c r="Y1943" s="8"/>
      <c r="Z1943" s="8"/>
      <c r="AA1943" s="8"/>
      <c r="AB1943" s="8"/>
      <c r="AC1943" s="8"/>
      <c r="AD1943" s="8"/>
      <c r="AE1943" s="8"/>
      <c r="AF1943" s="8"/>
      <c r="AG1943" s="8"/>
      <c r="AH1943" s="8"/>
      <c r="AI1943" s="8"/>
    </row>
    <row r="1944" spans="1:35" ht="17.25">
      <c r="A1944" s="310" t="s">
        <v>1512</v>
      </c>
      <c r="B1944" s="250">
        <v>25</v>
      </c>
      <c r="C1944" s="246"/>
      <c r="D1944" s="192">
        <v>775312789286</v>
      </c>
      <c r="E1944" s="303" t="s">
        <v>546</v>
      </c>
      <c r="F1944" s="193" t="s">
        <v>213</v>
      </c>
      <c r="G1944" s="137" t="s">
        <v>4</v>
      </c>
      <c r="H1944" s="194">
        <v>27</v>
      </c>
      <c r="I1944" s="81"/>
      <c r="J1944" s="81"/>
      <c r="K1944" s="81"/>
      <c r="L1944" s="8"/>
      <c r="M1944" s="184">
        <f t="shared" si="470"/>
        <v>15120</v>
      </c>
      <c r="N1944" s="8"/>
      <c r="O1944" s="8"/>
      <c r="P1944" s="8"/>
      <c r="T1944" s="7"/>
      <c r="U1944" s="8"/>
      <c r="V1944" s="8"/>
      <c r="W1944" s="244"/>
      <c r="X1944" s="8"/>
      <c r="Y1944" s="8"/>
      <c r="Z1944" s="8"/>
      <c r="AA1944" s="8"/>
      <c r="AB1944" s="8"/>
      <c r="AC1944" s="8"/>
      <c r="AD1944" s="8"/>
      <c r="AE1944" s="8"/>
      <c r="AF1944" s="8"/>
      <c r="AG1944" s="8"/>
      <c r="AH1944" s="8"/>
      <c r="AI1944" s="8"/>
    </row>
    <row r="1945" spans="1:35" ht="17.25">
      <c r="A1945" s="310" t="s">
        <v>1512</v>
      </c>
      <c r="B1945" s="250">
        <v>26</v>
      </c>
      <c r="C1945" s="246"/>
      <c r="D1945" s="192">
        <v>775312695430</v>
      </c>
      <c r="E1945" s="303" t="s">
        <v>546</v>
      </c>
      <c r="F1945" s="193" t="s">
        <v>1206</v>
      </c>
      <c r="G1945" s="137" t="s">
        <v>4</v>
      </c>
      <c r="H1945" s="194">
        <v>28</v>
      </c>
      <c r="I1945" s="81"/>
      <c r="J1945" s="81"/>
      <c r="K1945" s="81"/>
      <c r="L1945" s="8"/>
      <c r="M1945" s="184">
        <f t="shared" si="470"/>
        <v>15680</v>
      </c>
      <c r="N1945" s="8"/>
      <c r="O1945" s="8"/>
      <c r="P1945" s="8"/>
      <c r="T1945" s="7"/>
      <c r="U1945" s="8"/>
      <c r="V1945" s="8"/>
      <c r="W1945" s="244"/>
      <c r="X1945" s="8"/>
      <c r="Y1945" s="8"/>
      <c r="Z1945" s="8"/>
      <c r="AA1945" s="8"/>
      <c r="AB1945" s="8"/>
      <c r="AC1945" s="8"/>
      <c r="AD1945" s="8"/>
      <c r="AE1945" s="8"/>
      <c r="AF1945" s="8"/>
      <c r="AG1945" s="8"/>
      <c r="AH1945" s="8"/>
      <c r="AI1945" s="8"/>
    </row>
    <row r="1946" spans="1:35" ht="17.25">
      <c r="A1946" s="310" t="s">
        <v>1512</v>
      </c>
      <c r="B1946" s="250">
        <v>27</v>
      </c>
      <c r="C1946" s="246"/>
      <c r="D1946" s="192">
        <v>775312657494</v>
      </c>
      <c r="E1946" s="303" t="s">
        <v>546</v>
      </c>
      <c r="F1946" s="193" t="s">
        <v>1206</v>
      </c>
      <c r="G1946" s="137" t="s">
        <v>4</v>
      </c>
      <c r="H1946" s="194">
        <v>23</v>
      </c>
      <c r="I1946" s="81"/>
      <c r="J1946" s="81"/>
      <c r="K1946" s="81"/>
      <c r="L1946" s="8"/>
      <c r="M1946" s="184">
        <f t="shared" si="470"/>
        <v>12880</v>
      </c>
      <c r="N1946" s="8"/>
      <c r="O1946" s="8"/>
      <c r="P1946" s="8"/>
      <c r="T1946" s="7"/>
      <c r="U1946" s="8"/>
      <c r="V1946" s="8"/>
      <c r="W1946" s="244"/>
      <c r="X1946" s="8"/>
      <c r="Y1946" s="8"/>
      <c r="Z1946" s="8"/>
      <c r="AA1946" s="8"/>
      <c r="AB1946" s="8"/>
      <c r="AC1946" s="8"/>
      <c r="AD1946" s="8"/>
      <c r="AE1946" s="8"/>
      <c r="AF1946" s="8"/>
      <c r="AG1946" s="8"/>
      <c r="AH1946" s="8"/>
      <c r="AI1946" s="8"/>
    </row>
    <row r="1947" spans="1:35" ht="17.25">
      <c r="A1947" s="310" t="s">
        <v>1512</v>
      </c>
      <c r="B1947" s="250">
        <v>28</v>
      </c>
      <c r="C1947" s="246"/>
      <c r="D1947" s="192">
        <v>775312633100</v>
      </c>
      <c r="E1947" s="303" t="s">
        <v>546</v>
      </c>
      <c r="F1947" s="193" t="s">
        <v>1206</v>
      </c>
      <c r="G1947" s="137" t="s">
        <v>4</v>
      </c>
      <c r="H1947" s="194">
        <v>28</v>
      </c>
      <c r="I1947" s="81"/>
      <c r="J1947" s="81"/>
      <c r="K1947" s="81"/>
      <c r="L1947" s="8"/>
      <c r="M1947" s="184">
        <f t="shared" si="470"/>
        <v>15680</v>
      </c>
      <c r="N1947" s="8"/>
      <c r="O1947" s="8"/>
      <c r="P1947" s="8"/>
      <c r="T1947" s="7"/>
      <c r="U1947" s="8"/>
      <c r="V1947" s="8"/>
      <c r="W1947" s="244"/>
      <c r="X1947" s="8"/>
      <c r="Y1947" s="8"/>
      <c r="Z1947" s="8"/>
      <c r="AA1947" s="8"/>
      <c r="AB1947" s="8"/>
      <c r="AC1947" s="8"/>
      <c r="AD1947" s="8"/>
      <c r="AE1947" s="8"/>
      <c r="AF1947" s="8"/>
      <c r="AG1947" s="8"/>
      <c r="AH1947" s="8"/>
      <c r="AI1947" s="8"/>
    </row>
    <row r="1948" spans="1:35" ht="17.25">
      <c r="A1948" s="310" t="s">
        <v>1512</v>
      </c>
      <c r="B1948" s="250">
        <v>29</v>
      </c>
      <c r="C1948" s="246"/>
      <c r="D1948" s="192">
        <v>775312758519</v>
      </c>
      <c r="E1948" s="303" t="s">
        <v>546</v>
      </c>
      <c r="F1948" s="193" t="s">
        <v>1534</v>
      </c>
      <c r="G1948" s="137" t="s">
        <v>8</v>
      </c>
      <c r="H1948" s="194">
        <v>16</v>
      </c>
      <c r="I1948" s="81"/>
      <c r="J1948" s="81"/>
      <c r="K1948" s="81"/>
      <c r="L1948" s="8"/>
      <c r="M1948" s="184">
        <f t="shared" ref="M1948:M1949" si="472">570*H1948</f>
        <v>9120</v>
      </c>
      <c r="N1948" s="8"/>
      <c r="O1948" s="8"/>
      <c r="P1948" s="8"/>
      <c r="T1948" s="7"/>
      <c r="U1948" s="8"/>
      <c r="V1948" s="8"/>
      <c r="W1948" s="244"/>
      <c r="X1948" s="8"/>
      <c r="Y1948" s="8"/>
      <c r="Z1948" s="8"/>
      <c r="AA1948" s="8"/>
      <c r="AB1948" s="8"/>
      <c r="AC1948" s="8"/>
      <c r="AD1948" s="8"/>
      <c r="AE1948" s="8"/>
      <c r="AF1948" s="8"/>
      <c r="AG1948" s="8"/>
      <c r="AH1948" s="8"/>
      <c r="AI1948" s="8"/>
    </row>
    <row r="1949" spans="1:35" ht="17.25">
      <c r="A1949" s="310" t="s">
        <v>1512</v>
      </c>
      <c r="B1949" s="250">
        <v>30</v>
      </c>
      <c r="C1949" s="246"/>
      <c r="D1949" s="192">
        <v>775312774375</v>
      </c>
      <c r="E1949" s="303" t="s">
        <v>546</v>
      </c>
      <c r="F1949" s="193" t="s">
        <v>1534</v>
      </c>
      <c r="G1949" s="137" t="s">
        <v>8</v>
      </c>
      <c r="H1949" s="194">
        <v>13</v>
      </c>
      <c r="I1949" s="81"/>
      <c r="J1949" s="81"/>
      <c r="K1949" s="81"/>
      <c r="L1949" s="8"/>
      <c r="M1949" s="184">
        <f t="shared" si="472"/>
        <v>7410</v>
      </c>
      <c r="N1949" s="8"/>
      <c r="O1949" s="8"/>
      <c r="P1949" s="8"/>
      <c r="T1949" s="7"/>
      <c r="U1949" s="8"/>
      <c r="V1949" s="8"/>
      <c r="W1949" s="244"/>
      <c r="X1949" s="8"/>
      <c r="Y1949" s="8"/>
      <c r="Z1949" s="8"/>
      <c r="AA1949" s="8"/>
      <c r="AB1949" s="8"/>
      <c r="AC1949" s="8"/>
      <c r="AD1949" s="8"/>
      <c r="AE1949" s="8"/>
      <c r="AF1949" s="8"/>
      <c r="AG1949" s="8"/>
      <c r="AH1949" s="8"/>
      <c r="AI1949" s="8"/>
    </row>
    <row r="1950" spans="1:35" ht="17.25">
      <c r="A1950" s="310" t="s">
        <v>1512</v>
      </c>
      <c r="B1950" s="250">
        <v>31</v>
      </c>
      <c r="C1950" s="246"/>
      <c r="D1950" s="192">
        <v>775312942467</v>
      </c>
      <c r="E1950" s="303" t="s">
        <v>546</v>
      </c>
      <c r="F1950" s="193" t="s">
        <v>1535</v>
      </c>
      <c r="G1950" s="137" t="s">
        <v>1214</v>
      </c>
      <c r="H1950" s="194">
        <v>20</v>
      </c>
      <c r="I1950" s="81"/>
      <c r="J1950" s="81"/>
      <c r="K1950" s="81"/>
      <c r="L1950" s="8"/>
      <c r="M1950" s="184">
        <f>540*H1950</f>
        <v>10800</v>
      </c>
      <c r="N1950" s="8"/>
      <c r="O1950" s="8"/>
      <c r="P1950" s="8"/>
      <c r="T1950" s="7"/>
      <c r="U1950" s="8"/>
      <c r="V1950" s="8"/>
      <c r="W1950" s="244"/>
      <c r="X1950" s="8"/>
      <c r="Y1950" s="8"/>
      <c r="Z1950" s="8"/>
      <c r="AA1950" s="8"/>
      <c r="AB1950" s="8"/>
      <c r="AC1950" s="8"/>
      <c r="AD1950" s="8"/>
      <c r="AE1950" s="8"/>
      <c r="AF1950" s="8"/>
      <c r="AG1950" s="8"/>
      <c r="AH1950" s="8"/>
      <c r="AI1950" s="8"/>
    </row>
    <row r="1951" spans="1:35" ht="17.25">
      <c r="A1951" s="310" t="s">
        <v>1512</v>
      </c>
      <c r="B1951" s="250">
        <v>32</v>
      </c>
      <c r="C1951" s="246"/>
      <c r="D1951" s="192">
        <v>775312959164</v>
      </c>
      <c r="E1951" s="303" t="s">
        <v>546</v>
      </c>
      <c r="F1951" s="193" t="s">
        <v>1536</v>
      </c>
      <c r="G1951" s="137" t="s">
        <v>1214</v>
      </c>
      <c r="H1951" s="194">
        <v>14</v>
      </c>
      <c r="I1951" s="81"/>
      <c r="J1951" s="81"/>
      <c r="K1951" s="81"/>
      <c r="L1951" s="8"/>
      <c r="M1951" s="184">
        <f t="shared" ref="M1951:M1952" si="473">540*H1951</f>
        <v>7560</v>
      </c>
      <c r="N1951" s="8"/>
      <c r="O1951" s="8"/>
      <c r="P1951" s="8"/>
      <c r="T1951" s="7"/>
      <c r="U1951" s="8"/>
      <c r="V1951" s="8"/>
      <c r="W1951" s="244"/>
      <c r="X1951" s="8"/>
      <c r="Y1951" s="8"/>
      <c r="Z1951" s="8"/>
      <c r="AA1951" s="8"/>
      <c r="AB1951" s="8"/>
      <c r="AC1951" s="8"/>
      <c r="AD1951" s="8"/>
      <c r="AE1951" s="8"/>
      <c r="AF1951" s="8"/>
      <c r="AG1951" s="8"/>
      <c r="AH1951" s="8"/>
      <c r="AI1951" s="8"/>
    </row>
    <row r="1952" spans="1:35" ht="17.25">
      <c r="A1952" s="310" t="s">
        <v>1512</v>
      </c>
      <c r="B1952" s="250">
        <v>33</v>
      </c>
      <c r="C1952" s="246"/>
      <c r="D1952" s="192">
        <v>775312931390</v>
      </c>
      <c r="E1952" s="303" t="s">
        <v>546</v>
      </c>
      <c r="F1952" s="193" t="s">
        <v>1537</v>
      </c>
      <c r="G1952" s="137" t="s">
        <v>1214</v>
      </c>
      <c r="H1952" s="194">
        <v>12</v>
      </c>
      <c r="I1952" s="81"/>
      <c r="J1952" s="81"/>
      <c r="K1952" s="81"/>
      <c r="L1952" s="8"/>
      <c r="M1952" s="184">
        <f t="shared" si="473"/>
        <v>6480</v>
      </c>
      <c r="N1952" s="8"/>
      <c r="O1952" s="8"/>
      <c r="P1952" s="8"/>
      <c r="T1952" s="7"/>
      <c r="U1952" s="8"/>
      <c r="V1952" s="8"/>
      <c r="W1952" s="244"/>
      <c r="X1952" s="8"/>
      <c r="Y1952" s="8"/>
      <c r="Z1952" s="8"/>
      <c r="AA1952" s="8"/>
      <c r="AB1952" s="8"/>
      <c r="AC1952" s="8"/>
      <c r="AD1952" s="8"/>
      <c r="AE1952" s="8"/>
      <c r="AF1952" s="8"/>
      <c r="AG1952" s="8"/>
      <c r="AH1952" s="8"/>
      <c r="AI1952" s="8"/>
    </row>
    <row r="1953" spans="1:35" ht="17.25">
      <c r="A1953" s="310" t="s">
        <v>1512</v>
      </c>
      <c r="B1953" s="250">
        <v>34</v>
      </c>
      <c r="C1953" s="246"/>
      <c r="D1953" s="192">
        <v>775317169246</v>
      </c>
      <c r="E1953" s="303" t="s">
        <v>546</v>
      </c>
      <c r="F1953" s="193" t="s">
        <v>1538</v>
      </c>
      <c r="G1953" s="137" t="s">
        <v>4</v>
      </c>
      <c r="H1953" s="194">
        <v>22</v>
      </c>
      <c r="I1953" s="81"/>
      <c r="J1953" s="81"/>
      <c r="K1953" s="81"/>
      <c r="L1953" s="8"/>
      <c r="M1953" s="184">
        <f t="shared" ref="M1953:M1957" si="474">560*H1953</f>
        <v>12320</v>
      </c>
      <c r="N1953" s="8"/>
      <c r="O1953" s="8"/>
      <c r="P1953" s="8"/>
      <c r="T1953" s="7"/>
      <c r="U1953" s="8"/>
      <c r="V1953" s="8"/>
      <c r="W1953" s="244"/>
      <c r="X1953" s="8"/>
      <c r="Y1953" s="8"/>
      <c r="Z1953" s="8"/>
      <c r="AA1953" s="8"/>
      <c r="AB1953" s="8"/>
      <c r="AC1953" s="8"/>
      <c r="AD1953" s="8"/>
      <c r="AE1953" s="8"/>
      <c r="AF1953" s="8"/>
      <c r="AG1953" s="8"/>
      <c r="AH1953" s="8"/>
      <c r="AI1953" s="8"/>
    </row>
    <row r="1954" spans="1:35" ht="17.25">
      <c r="A1954" s="310" t="s">
        <v>1512</v>
      </c>
      <c r="B1954" s="250">
        <v>35</v>
      </c>
      <c r="C1954" s="246"/>
      <c r="D1954" s="192">
        <v>775312513080</v>
      </c>
      <c r="E1954" s="303" t="s">
        <v>546</v>
      </c>
      <c r="F1954" s="193" t="s">
        <v>1539</v>
      </c>
      <c r="G1954" s="137" t="s">
        <v>4</v>
      </c>
      <c r="H1954" s="194">
        <v>22</v>
      </c>
      <c r="I1954" s="81"/>
      <c r="J1954" s="81"/>
      <c r="K1954" s="81"/>
      <c r="L1954" s="8"/>
      <c r="M1954" s="184">
        <f t="shared" si="474"/>
        <v>12320</v>
      </c>
      <c r="N1954" s="8"/>
      <c r="O1954" s="8"/>
      <c r="P1954" s="8"/>
      <c r="T1954" s="7"/>
      <c r="U1954" s="8"/>
      <c r="V1954" s="8"/>
      <c r="W1954" s="244"/>
      <c r="X1954" s="8"/>
      <c r="Y1954" s="8"/>
      <c r="Z1954" s="8"/>
      <c r="AA1954" s="8"/>
      <c r="AB1954" s="8"/>
      <c r="AC1954" s="8"/>
      <c r="AD1954" s="8"/>
      <c r="AE1954" s="8"/>
      <c r="AF1954" s="8"/>
      <c r="AG1954" s="8"/>
      <c r="AH1954" s="8"/>
      <c r="AI1954" s="8"/>
    </row>
    <row r="1955" spans="1:35" ht="17.25">
      <c r="A1955" s="310" t="s">
        <v>1512</v>
      </c>
      <c r="B1955" s="250">
        <v>36</v>
      </c>
      <c r="C1955" s="246"/>
      <c r="D1955" s="192">
        <v>775316294791</v>
      </c>
      <c r="E1955" s="303" t="s">
        <v>546</v>
      </c>
      <c r="F1955" s="193" t="s">
        <v>1540</v>
      </c>
      <c r="G1955" s="137" t="s">
        <v>4</v>
      </c>
      <c r="H1955" s="194">
        <v>27</v>
      </c>
      <c r="I1955" s="81"/>
      <c r="J1955" s="81"/>
      <c r="K1955" s="81"/>
      <c r="L1955" s="8"/>
      <c r="M1955" s="184">
        <f t="shared" si="474"/>
        <v>15120</v>
      </c>
      <c r="N1955" s="8"/>
      <c r="O1955" s="8"/>
      <c r="P1955" s="8"/>
      <c r="T1955" s="7"/>
      <c r="U1955" s="8"/>
      <c r="V1955" s="8"/>
      <c r="W1955" s="244"/>
      <c r="X1955" s="8"/>
      <c r="Y1955" s="8"/>
      <c r="Z1955" s="8"/>
      <c r="AA1955" s="8"/>
      <c r="AB1955" s="8"/>
      <c r="AC1955" s="8"/>
      <c r="AD1955" s="8"/>
      <c r="AE1955" s="8"/>
      <c r="AF1955" s="8"/>
      <c r="AG1955" s="8"/>
      <c r="AH1955" s="8"/>
      <c r="AI1955" s="8"/>
    </row>
    <row r="1956" spans="1:35" ht="17.25">
      <c r="A1956" s="310" t="s">
        <v>1512</v>
      </c>
      <c r="B1956" s="250">
        <v>37</v>
      </c>
      <c r="C1956" s="246"/>
      <c r="D1956" s="192">
        <v>775312709521</v>
      </c>
      <c r="E1956" s="303" t="s">
        <v>546</v>
      </c>
      <c r="F1956" s="193" t="s">
        <v>758</v>
      </c>
      <c r="G1956" s="137" t="s">
        <v>4</v>
      </c>
      <c r="H1956" s="194">
        <v>27</v>
      </c>
      <c r="I1956" s="81"/>
      <c r="J1956" s="81"/>
      <c r="K1956" s="81"/>
      <c r="L1956" s="8"/>
      <c r="M1956" s="184">
        <f t="shared" si="474"/>
        <v>15120</v>
      </c>
      <c r="N1956" s="8"/>
      <c r="O1956" s="8"/>
      <c r="P1956" s="8"/>
      <c r="T1956" s="7"/>
      <c r="U1956" s="8"/>
      <c r="V1956" s="8"/>
      <c r="W1956" s="244"/>
      <c r="X1956" s="8"/>
      <c r="Y1956" s="8"/>
      <c r="Z1956" s="8"/>
      <c r="AA1956" s="8"/>
      <c r="AB1956" s="8"/>
      <c r="AC1956" s="8"/>
      <c r="AD1956" s="8"/>
      <c r="AE1956" s="8"/>
      <c r="AF1956" s="8"/>
      <c r="AG1956" s="8"/>
      <c r="AH1956" s="8"/>
      <c r="AI1956" s="8"/>
    </row>
    <row r="1957" spans="1:35" ht="17.25">
      <c r="A1957" s="310" t="s">
        <v>1512</v>
      </c>
      <c r="B1957" s="250">
        <v>38</v>
      </c>
      <c r="C1957" s="246"/>
      <c r="D1957" s="192">
        <v>775316444667</v>
      </c>
      <c r="E1957" s="303" t="s">
        <v>546</v>
      </c>
      <c r="F1957" s="193" t="s">
        <v>1541</v>
      </c>
      <c r="G1957" s="137" t="s">
        <v>4</v>
      </c>
      <c r="H1957" s="194">
        <v>24</v>
      </c>
      <c r="I1957" s="81"/>
      <c r="J1957" s="81"/>
      <c r="K1957" s="81"/>
      <c r="L1957" s="8"/>
      <c r="M1957" s="184">
        <f t="shared" si="474"/>
        <v>13440</v>
      </c>
      <c r="N1957" s="8"/>
      <c r="O1957" s="8"/>
      <c r="P1957" s="8"/>
      <c r="T1957" s="7"/>
      <c r="U1957" s="8"/>
      <c r="V1957" s="8"/>
      <c r="W1957" s="244"/>
      <c r="X1957" s="8"/>
      <c r="Y1957" s="8"/>
      <c r="Z1957" s="8"/>
      <c r="AA1957" s="8"/>
      <c r="AB1957" s="8"/>
      <c r="AC1957" s="8"/>
      <c r="AD1957" s="8"/>
      <c r="AE1957" s="8"/>
      <c r="AF1957" s="8"/>
      <c r="AG1957" s="8"/>
      <c r="AH1957" s="8"/>
      <c r="AI1957" s="8"/>
    </row>
    <row r="1958" spans="1:35" ht="17.25">
      <c r="A1958" s="310" t="s">
        <v>1512</v>
      </c>
      <c r="B1958" s="250">
        <v>39</v>
      </c>
      <c r="C1958" s="246"/>
      <c r="D1958" s="192">
        <v>775316470951</v>
      </c>
      <c r="E1958" s="303" t="s">
        <v>546</v>
      </c>
      <c r="F1958" s="193" t="s">
        <v>749</v>
      </c>
      <c r="G1958" s="137" t="s">
        <v>4</v>
      </c>
      <c r="H1958" s="194">
        <v>16</v>
      </c>
      <c r="I1958" s="81"/>
      <c r="J1958" s="81"/>
      <c r="K1958" s="81"/>
      <c r="L1958" s="8"/>
      <c r="M1958" s="184">
        <f t="shared" ref="M1958:M1959" si="475">570*H1958</f>
        <v>9120</v>
      </c>
      <c r="N1958" s="8"/>
      <c r="O1958" s="8"/>
      <c r="P1958" s="8"/>
      <c r="T1958" s="7"/>
      <c r="U1958" s="8"/>
      <c r="V1958" s="8"/>
      <c r="W1958" s="244"/>
      <c r="X1958" s="8"/>
      <c r="Y1958" s="8"/>
      <c r="Z1958" s="8"/>
      <c r="AA1958" s="8"/>
      <c r="AB1958" s="8"/>
      <c r="AC1958" s="8"/>
      <c r="AD1958" s="8"/>
      <c r="AE1958" s="8"/>
      <c r="AF1958" s="8"/>
      <c r="AG1958" s="8"/>
      <c r="AH1958" s="8"/>
      <c r="AI1958" s="8"/>
    </row>
    <row r="1959" spans="1:35" ht="17.25">
      <c r="A1959" s="310" t="s">
        <v>1512</v>
      </c>
      <c r="B1959" s="250">
        <v>40</v>
      </c>
      <c r="C1959" s="246"/>
      <c r="D1959" s="192">
        <v>775316444233</v>
      </c>
      <c r="E1959" s="303" t="s">
        <v>546</v>
      </c>
      <c r="F1959" s="193" t="s">
        <v>1542</v>
      </c>
      <c r="G1959" s="137" t="s">
        <v>8</v>
      </c>
      <c r="H1959" s="194">
        <v>13</v>
      </c>
      <c r="I1959" s="81"/>
      <c r="J1959" s="81"/>
      <c r="K1959" s="81"/>
      <c r="L1959" s="8"/>
      <c r="M1959" s="184">
        <f t="shared" si="475"/>
        <v>7410</v>
      </c>
      <c r="N1959" s="8"/>
      <c r="O1959" s="8"/>
      <c r="P1959" s="8"/>
      <c r="T1959" s="7"/>
      <c r="U1959" s="8"/>
      <c r="V1959" s="8"/>
      <c r="W1959" s="244"/>
      <c r="X1959" s="8"/>
      <c r="Y1959" s="8"/>
      <c r="Z1959" s="8"/>
      <c r="AA1959" s="8"/>
      <c r="AB1959" s="8"/>
      <c r="AC1959" s="8"/>
      <c r="AD1959" s="8"/>
      <c r="AE1959" s="8"/>
      <c r="AF1959" s="8"/>
      <c r="AG1959" s="8"/>
      <c r="AH1959" s="8"/>
      <c r="AI1959" s="8"/>
    </row>
    <row r="1960" spans="1:35" ht="17.25">
      <c r="A1960" s="310" t="s">
        <v>1512</v>
      </c>
      <c r="B1960" s="250">
        <v>41</v>
      </c>
      <c r="C1960" s="246"/>
      <c r="D1960" s="192">
        <v>775312717997</v>
      </c>
      <c r="E1960" s="303" t="s">
        <v>546</v>
      </c>
      <c r="F1960" s="193" t="s">
        <v>1543</v>
      </c>
      <c r="G1960" s="137" t="s">
        <v>8</v>
      </c>
      <c r="H1960" s="194">
        <v>32</v>
      </c>
      <c r="I1960" s="81"/>
      <c r="J1960" s="81"/>
      <c r="K1960" s="81"/>
      <c r="L1960" s="8"/>
      <c r="M1960" s="184">
        <f t="shared" ref="M1960" si="476">560*H1960</f>
        <v>17920</v>
      </c>
      <c r="N1960" s="8"/>
      <c r="O1960" s="8"/>
      <c r="P1960" s="8"/>
      <c r="T1960" s="7"/>
      <c r="U1960" s="8"/>
      <c r="V1960" s="8"/>
      <c r="W1960" s="244"/>
      <c r="X1960" s="8"/>
      <c r="Y1960" s="8"/>
      <c r="Z1960" s="8"/>
      <c r="AA1960" s="8"/>
      <c r="AB1960" s="8"/>
      <c r="AC1960" s="8"/>
      <c r="AD1960" s="8"/>
      <c r="AE1960" s="8"/>
      <c r="AF1960" s="8"/>
      <c r="AG1960" s="8"/>
      <c r="AH1960" s="8"/>
      <c r="AI1960" s="8"/>
    </row>
    <row r="1961" spans="1:35" ht="17.25">
      <c r="A1961" s="310" t="s">
        <v>1512</v>
      </c>
      <c r="B1961" s="250">
        <v>42</v>
      </c>
      <c r="C1961" s="246"/>
      <c r="D1961" s="192">
        <v>775315581690</v>
      </c>
      <c r="E1961" s="303" t="s">
        <v>546</v>
      </c>
      <c r="F1961" s="193" t="s">
        <v>1544</v>
      </c>
      <c r="G1961" s="137" t="s">
        <v>4</v>
      </c>
      <c r="H1961" s="194">
        <v>16</v>
      </c>
      <c r="I1961" s="81"/>
      <c r="J1961" s="81"/>
      <c r="K1961" s="81"/>
      <c r="L1961" s="8"/>
      <c r="M1961" s="184">
        <f t="shared" ref="M1961:M1963" si="477">570*H1961</f>
        <v>9120</v>
      </c>
      <c r="N1961" s="8"/>
      <c r="O1961" s="8"/>
      <c r="P1961" s="8"/>
      <c r="T1961" s="7"/>
      <c r="U1961" s="8"/>
      <c r="V1961" s="8"/>
      <c r="W1961" s="244"/>
      <c r="X1961" s="8"/>
      <c r="Y1961" s="8"/>
      <c r="Z1961" s="8"/>
      <c r="AA1961" s="8"/>
      <c r="AB1961" s="8"/>
      <c r="AC1961" s="8"/>
      <c r="AD1961" s="8"/>
      <c r="AE1961" s="8"/>
      <c r="AF1961" s="8"/>
      <c r="AG1961" s="8"/>
      <c r="AH1961" s="8"/>
      <c r="AI1961" s="8"/>
    </row>
    <row r="1962" spans="1:35" ht="17.25">
      <c r="A1962" s="310" t="s">
        <v>1512</v>
      </c>
      <c r="B1962" s="250">
        <v>43</v>
      </c>
      <c r="C1962" s="246"/>
      <c r="D1962" s="192">
        <v>775316311548</v>
      </c>
      <c r="E1962" s="303" t="s">
        <v>546</v>
      </c>
      <c r="F1962" s="193" t="s">
        <v>1545</v>
      </c>
      <c r="G1962" s="137" t="s">
        <v>8</v>
      </c>
      <c r="H1962" s="194">
        <v>19</v>
      </c>
      <c r="I1962" s="81"/>
      <c r="J1962" s="81"/>
      <c r="K1962" s="81"/>
      <c r="L1962" s="8"/>
      <c r="M1962" s="184">
        <f t="shared" si="477"/>
        <v>10830</v>
      </c>
      <c r="N1962" s="8"/>
      <c r="O1962" s="8"/>
      <c r="P1962" s="8"/>
      <c r="T1962" s="7"/>
      <c r="U1962" s="8"/>
      <c r="V1962" s="8"/>
      <c r="W1962" s="244"/>
      <c r="X1962" s="8"/>
      <c r="Y1962" s="8"/>
      <c r="Z1962" s="8"/>
      <c r="AA1962" s="8"/>
      <c r="AB1962" s="8"/>
      <c r="AC1962" s="8"/>
      <c r="AD1962" s="8"/>
      <c r="AE1962" s="8"/>
      <c r="AF1962" s="8"/>
      <c r="AG1962" s="8"/>
      <c r="AH1962" s="8"/>
      <c r="AI1962" s="8"/>
    </row>
    <row r="1963" spans="1:35" ht="17.25">
      <c r="A1963" s="310" t="s">
        <v>1512</v>
      </c>
      <c r="B1963" s="250">
        <v>44</v>
      </c>
      <c r="C1963" s="246"/>
      <c r="D1963" s="192">
        <v>775315834877</v>
      </c>
      <c r="E1963" s="303" t="s">
        <v>546</v>
      </c>
      <c r="F1963" s="193" t="s">
        <v>1546</v>
      </c>
      <c r="G1963" s="137" t="s">
        <v>4</v>
      </c>
      <c r="H1963" s="194">
        <v>14</v>
      </c>
      <c r="I1963" s="81"/>
      <c r="J1963" s="81"/>
      <c r="K1963" s="81"/>
      <c r="L1963" s="8"/>
      <c r="M1963" s="184">
        <f t="shared" si="477"/>
        <v>7980</v>
      </c>
      <c r="N1963" s="8"/>
      <c r="O1963" s="8"/>
      <c r="P1963" s="8"/>
      <c r="T1963" s="7"/>
      <c r="U1963" s="8"/>
      <c r="V1963" s="8"/>
      <c r="W1963" s="244"/>
      <c r="X1963" s="8"/>
      <c r="Y1963" s="8"/>
      <c r="Z1963" s="8"/>
      <c r="AA1963" s="8"/>
      <c r="AB1963" s="8"/>
      <c r="AC1963" s="8"/>
      <c r="AD1963" s="8"/>
      <c r="AE1963" s="8"/>
      <c r="AF1963" s="8"/>
      <c r="AG1963" s="8"/>
      <c r="AH1963" s="8"/>
      <c r="AI1963" s="8"/>
    </row>
    <row r="1964" spans="1:35" ht="17.25">
      <c r="A1964" s="310" t="s">
        <v>1512</v>
      </c>
      <c r="B1964" s="250">
        <v>45</v>
      </c>
      <c r="C1964" s="246"/>
      <c r="D1964" s="192">
        <v>775313368033</v>
      </c>
      <c r="E1964" s="303" t="s">
        <v>546</v>
      </c>
      <c r="F1964" s="193" t="s">
        <v>1547</v>
      </c>
      <c r="G1964" s="137" t="s">
        <v>96</v>
      </c>
      <c r="H1964" s="194">
        <v>22</v>
      </c>
      <c r="I1964" s="81"/>
      <c r="J1964" s="81"/>
      <c r="K1964" s="81"/>
      <c r="L1964" s="8"/>
      <c r="M1964" s="184">
        <f>530*H1964</f>
        <v>11660</v>
      </c>
      <c r="N1964" s="8"/>
      <c r="O1964" s="8"/>
      <c r="P1964" s="8"/>
      <c r="T1964" s="7"/>
      <c r="U1964" s="8"/>
      <c r="V1964" s="8"/>
      <c r="W1964" s="244"/>
      <c r="X1964" s="8"/>
      <c r="Y1964" s="8"/>
      <c r="Z1964" s="8"/>
      <c r="AA1964" s="8"/>
      <c r="AB1964" s="8"/>
      <c r="AC1964" s="8"/>
      <c r="AD1964" s="8"/>
      <c r="AE1964" s="8"/>
      <c r="AF1964" s="8"/>
      <c r="AG1964" s="8"/>
      <c r="AH1964" s="8"/>
      <c r="AI1964" s="8"/>
    </row>
    <row r="1965" spans="1:35" ht="17.25">
      <c r="A1965" s="310" t="s">
        <v>1512</v>
      </c>
      <c r="B1965" s="250">
        <v>46</v>
      </c>
      <c r="C1965" s="246"/>
      <c r="D1965" s="192">
        <v>775313504440</v>
      </c>
      <c r="E1965" s="303" t="s">
        <v>546</v>
      </c>
      <c r="F1965" s="193" t="s">
        <v>1548</v>
      </c>
      <c r="G1965" s="137" t="s">
        <v>96</v>
      </c>
      <c r="H1965" s="194">
        <v>18</v>
      </c>
      <c r="I1965" s="81"/>
      <c r="J1965" s="81"/>
      <c r="K1965" s="81"/>
      <c r="L1965" s="8"/>
      <c r="M1965" s="184">
        <f>540*H1965</f>
        <v>9720</v>
      </c>
      <c r="N1965" s="8"/>
      <c r="O1965" s="8"/>
      <c r="P1965" s="8"/>
      <c r="T1965" s="7"/>
      <c r="U1965" s="8"/>
      <c r="V1965" s="8"/>
      <c r="W1965" s="244"/>
      <c r="X1965" s="8"/>
      <c r="Y1965" s="8"/>
      <c r="Z1965" s="8"/>
      <c r="AA1965" s="8"/>
      <c r="AB1965" s="8"/>
      <c r="AC1965" s="8"/>
      <c r="AD1965" s="8"/>
      <c r="AE1965" s="8"/>
      <c r="AF1965" s="8"/>
      <c r="AG1965" s="8"/>
      <c r="AH1965" s="8"/>
      <c r="AI1965" s="8"/>
    </row>
    <row r="1966" spans="1:35" ht="17.25">
      <c r="A1966" s="310" t="s">
        <v>1512</v>
      </c>
      <c r="B1966" s="250">
        <v>47</v>
      </c>
      <c r="C1966" s="246"/>
      <c r="D1966" s="192">
        <v>775316462059</v>
      </c>
      <c r="E1966" s="303" t="s">
        <v>546</v>
      </c>
      <c r="F1966" s="193" t="s">
        <v>1549</v>
      </c>
      <c r="G1966" s="137" t="s">
        <v>4</v>
      </c>
      <c r="H1966" s="194">
        <v>30</v>
      </c>
      <c r="I1966" s="81"/>
      <c r="J1966" s="81"/>
      <c r="K1966" s="81"/>
      <c r="L1966" s="8"/>
      <c r="M1966" s="184">
        <f t="shared" ref="M1966" si="478">560*H1966</f>
        <v>16800</v>
      </c>
      <c r="N1966" s="8"/>
      <c r="O1966" s="8"/>
      <c r="P1966" s="8"/>
      <c r="T1966" s="7"/>
      <c r="U1966" s="8"/>
      <c r="V1966" s="8"/>
      <c r="W1966" s="244"/>
      <c r="X1966" s="8"/>
      <c r="Y1966" s="8"/>
      <c r="Z1966" s="8"/>
      <c r="AA1966" s="8"/>
      <c r="AB1966" s="8"/>
      <c r="AC1966" s="8"/>
      <c r="AD1966" s="8"/>
      <c r="AE1966" s="8"/>
      <c r="AF1966" s="8"/>
      <c r="AG1966" s="8"/>
      <c r="AH1966" s="8"/>
      <c r="AI1966" s="8"/>
    </row>
    <row r="1967" spans="1:35" ht="17.25">
      <c r="A1967" s="321"/>
      <c r="B1967" s="322"/>
      <c r="C1967" s="231"/>
      <c r="D1967" s="81"/>
      <c r="E1967" s="81"/>
      <c r="F1967" s="81"/>
      <c r="G1967" s="81"/>
      <c r="H1967" s="80"/>
      <c r="I1967" s="81"/>
      <c r="J1967" s="81"/>
      <c r="K1967" s="81"/>
      <c r="L1967" s="8"/>
      <c r="M1967" s="184"/>
      <c r="N1967" s="8"/>
      <c r="O1967" s="8"/>
      <c r="P1967" s="8"/>
      <c r="T1967" s="7"/>
      <c r="U1967" s="8"/>
      <c r="V1967" s="8"/>
      <c r="W1967" s="244"/>
      <c r="X1967" s="8"/>
      <c r="Y1967" s="8"/>
      <c r="Z1967" s="8"/>
      <c r="AA1967" s="8"/>
      <c r="AB1967" s="8"/>
      <c r="AC1967" s="8"/>
      <c r="AD1967" s="8"/>
      <c r="AE1967" s="8"/>
      <c r="AF1967" s="8"/>
      <c r="AG1967" s="8"/>
      <c r="AH1967" s="8"/>
      <c r="AI1967" s="8"/>
    </row>
    <row r="1968" spans="1:35" ht="17.25">
      <c r="A1968" s="253"/>
      <c r="B1968" s="189"/>
      <c r="C1968" s="169"/>
      <c r="D1968" s="41"/>
      <c r="E1968" s="41"/>
      <c r="F1968" s="41"/>
      <c r="G1968" s="41"/>
      <c r="H1968" s="77"/>
      <c r="I1968" s="41"/>
      <c r="J1968" s="41"/>
      <c r="K1968" s="41"/>
      <c r="L1968" s="45"/>
      <c r="M1968" s="44">
        <f>SUM(M1919:M1967)</f>
        <v>533560</v>
      </c>
      <c r="N1968" s="45"/>
      <c r="O1968" s="45"/>
      <c r="P1968" s="45"/>
      <c r="Q1968" s="45"/>
      <c r="R1968" s="45"/>
      <c r="S1968" s="45"/>
      <c r="T1968" s="7">
        <v>533560</v>
      </c>
      <c r="U1968" s="45"/>
      <c r="V1968" s="45"/>
      <c r="W1968" s="244">
        <v>533560</v>
      </c>
      <c r="X1968" s="45"/>
      <c r="Y1968" s="45"/>
      <c r="Z1968" s="45"/>
      <c r="AA1968" s="45"/>
      <c r="AB1968" s="45"/>
      <c r="AC1968" s="8"/>
      <c r="AD1968" s="8"/>
      <c r="AE1968" s="8"/>
      <c r="AF1968" s="8"/>
      <c r="AG1968" s="8"/>
      <c r="AH1968" s="8"/>
      <c r="AI1968" s="8"/>
    </row>
    <row r="1969" spans="1:35" ht="17.25">
      <c r="A1969" s="321"/>
      <c r="B1969" s="322"/>
      <c r="C1969" s="231"/>
      <c r="D1969" s="81"/>
      <c r="E1969" s="81"/>
      <c r="F1969" s="81"/>
      <c r="G1969" s="81"/>
      <c r="H1969" s="80"/>
      <c r="I1969" s="81"/>
      <c r="J1969" s="81"/>
      <c r="K1969" s="81"/>
      <c r="L1969" s="8"/>
      <c r="M1969" s="184"/>
      <c r="N1969" s="8"/>
      <c r="O1969" s="8"/>
      <c r="P1969" s="8"/>
      <c r="T1969" s="7"/>
      <c r="U1969" s="8"/>
      <c r="V1969" s="8"/>
      <c r="W1969" s="244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</row>
    <row r="1970" spans="1:35" ht="17.25">
      <c r="A1970" s="310" t="s">
        <v>1550</v>
      </c>
      <c r="B1970" s="250">
        <v>1</v>
      </c>
      <c r="C1970" s="246" t="s">
        <v>352</v>
      </c>
      <c r="D1970" s="192">
        <v>775320866069</v>
      </c>
      <c r="E1970" s="303" t="s">
        <v>546</v>
      </c>
      <c r="F1970" s="193" t="s">
        <v>1551</v>
      </c>
      <c r="G1970" s="137" t="s">
        <v>4</v>
      </c>
      <c r="H1970" s="194">
        <v>24</v>
      </c>
      <c r="I1970" s="81"/>
      <c r="J1970" s="81"/>
      <c r="K1970" s="81"/>
      <c r="L1970" s="8"/>
      <c r="M1970" s="184">
        <f t="shared" ref="M1970:M1971" si="479">560*H1970</f>
        <v>13440</v>
      </c>
      <c r="N1970" s="8"/>
      <c r="O1970" s="8"/>
      <c r="P1970" s="8"/>
      <c r="T1970" s="7"/>
      <c r="U1970" s="8"/>
      <c r="V1970" s="8"/>
      <c r="W1970" s="244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</row>
    <row r="1971" spans="1:35" ht="17.25">
      <c r="A1971" s="310" t="s">
        <v>1550</v>
      </c>
      <c r="B1971" s="250">
        <v>2</v>
      </c>
      <c r="C1971" s="246" t="s">
        <v>15</v>
      </c>
      <c r="D1971" s="192">
        <v>775321017753</v>
      </c>
      <c r="E1971" s="303" t="s">
        <v>546</v>
      </c>
      <c r="F1971" s="193" t="s">
        <v>1552</v>
      </c>
      <c r="G1971" s="137" t="s">
        <v>4</v>
      </c>
      <c r="H1971" s="194">
        <v>23</v>
      </c>
      <c r="I1971" s="81"/>
      <c r="J1971" s="81"/>
      <c r="K1971" s="81"/>
      <c r="L1971" s="8"/>
      <c r="M1971" s="184">
        <f t="shared" si="479"/>
        <v>12880</v>
      </c>
      <c r="N1971" s="8"/>
      <c r="O1971" s="8"/>
      <c r="P1971" s="8"/>
      <c r="T1971" s="7"/>
      <c r="U1971" s="8"/>
      <c r="V1971" s="8"/>
      <c r="W1971" s="244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</row>
    <row r="1972" spans="1:35" ht="17.25">
      <c r="A1972" s="310"/>
      <c r="B1972" s="250"/>
      <c r="C1972" s="246"/>
      <c r="D1972" s="192"/>
      <c r="E1972" s="303"/>
      <c r="F1972" s="193"/>
      <c r="G1972" s="137"/>
      <c r="H1972" s="194"/>
      <c r="I1972" s="81"/>
      <c r="J1972" s="81"/>
      <c r="K1972" s="81"/>
      <c r="L1972" s="8"/>
      <c r="M1972" s="184">
        <v>500</v>
      </c>
      <c r="N1972" s="8"/>
      <c r="O1972" s="8"/>
      <c r="P1972" s="8"/>
      <c r="T1972" s="7"/>
      <c r="U1972" s="8"/>
      <c r="V1972" s="8"/>
      <c r="W1972" s="244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</row>
    <row r="1973" spans="1:35" ht="17.25">
      <c r="A1973" s="310" t="s">
        <v>1550</v>
      </c>
      <c r="B1973" s="250">
        <v>3</v>
      </c>
      <c r="C1973" s="246"/>
      <c r="D1973" s="192">
        <v>775321040085</v>
      </c>
      <c r="E1973" s="303" t="s">
        <v>546</v>
      </c>
      <c r="F1973" s="193" t="s">
        <v>1553</v>
      </c>
      <c r="G1973" s="137" t="s">
        <v>150</v>
      </c>
      <c r="H1973" s="194">
        <v>20</v>
      </c>
      <c r="I1973" s="81"/>
      <c r="J1973" s="81"/>
      <c r="K1973" s="81"/>
      <c r="L1973" s="8"/>
      <c r="M1973" s="184">
        <f>590*H1973</f>
        <v>11800</v>
      </c>
      <c r="N1973" s="8"/>
      <c r="O1973" s="8"/>
      <c r="P1973" s="8"/>
      <c r="T1973" s="7"/>
      <c r="U1973" s="8"/>
      <c r="V1973" s="8"/>
      <c r="W1973" s="244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</row>
    <row r="1974" spans="1:35" ht="17.25">
      <c r="A1974" s="310" t="s">
        <v>1550</v>
      </c>
      <c r="B1974" s="250">
        <v>4</v>
      </c>
      <c r="C1974" s="246" t="s">
        <v>1430</v>
      </c>
      <c r="D1974" s="192">
        <v>775316084431</v>
      </c>
      <c r="E1974" s="303" t="s">
        <v>546</v>
      </c>
      <c r="F1974" s="193" t="s">
        <v>1554</v>
      </c>
      <c r="G1974" s="137" t="s">
        <v>96</v>
      </c>
      <c r="H1974" s="194">
        <v>18</v>
      </c>
      <c r="I1974" s="81"/>
      <c r="J1974" s="81"/>
      <c r="K1974" s="81"/>
      <c r="L1974" s="8"/>
      <c r="M1974" s="184">
        <f>590*H1974</f>
        <v>10620</v>
      </c>
      <c r="N1974" s="8"/>
      <c r="O1974" s="8"/>
      <c r="P1974" s="8"/>
      <c r="T1974" s="7"/>
      <c r="U1974" s="8"/>
      <c r="V1974" s="8"/>
      <c r="W1974" s="244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</row>
    <row r="1975" spans="1:35" ht="17.25">
      <c r="A1975" s="310" t="s">
        <v>1550</v>
      </c>
      <c r="B1975" s="250">
        <v>5</v>
      </c>
      <c r="C1975" s="246"/>
      <c r="D1975" s="192">
        <v>775315879379</v>
      </c>
      <c r="E1975" s="303" t="s">
        <v>546</v>
      </c>
      <c r="F1975" s="193" t="s">
        <v>1555</v>
      </c>
      <c r="G1975" s="137" t="s">
        <v>846</v>
      </c>
      <c r="H1975" s="194">
        <v>26</v>
      </c>
      <c r="I1975" s="81"/>
      <c r="J1975" s="81"/>
      <c r="K1975" s="81"/>
      <c r="L1975" s="8"/>
      <c r="M1975" s="184">
        <f>580*H1975</f>
        <v>15080</v>
      </c>
      <c r="N1975" s="8"/>
      <c r="O1975" s="8"/>
      <c r="P1975" s="8"/>
      <c r="T1975" s="7"/>
      <c r="U1975" s="8"/>
      <c r="V1975" s="8"/>
      <c r="W1975" s="244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</row>
    <row r="1976" spans="1:35" ht="17.25">
      <c r="A1976" s="310" t="s">
        <v>1550</v>
      </c>
      <c r="B1976" s="250">
        <v>6</v>
      </c>
      <c r="C1976" s="246" t="s">
        <v>15</v>
      </c>
      <c r="D1976" s="192">
        <v>775320921169</v>
      </c>
      <c r="E1976" s="303" t="s">
        <v>546</v>
      </c>
      <c r="F1976" s="193" t="s">
        <v>1556</v>
      </c>
      <c r="G1976" s="137" t="s">
        <v>846</v>
      </c>
      <c r="H1976" s="194">
        <v>16</v>
      </c>
      <c r="I1976" s="81"/>
      <c r="J1976" s="81"/>
      <c r="K1976" s="81"/>
      <c r="L1976" s="8"/>
      <c r="M1976" s="184">
        <f>590*H1976</f>
        <v>9440</v>
      </c>
      <c r="N1976" s="8"/>
      <c r="O1976" s="8"/>
      <c r="P1976" s="8"/>
      <c r="T1976" s="7"/>
      <c r="U1976" s="8"/>
      <c r="V1976" s="8"/>
      <c r="W1976" s="244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</row>
    <row r="1977" spans="1:35" ht="17.25">
      <c r="A1977" s="310"/>
      <c r="B1977" s="250"/>
      <c r="C1977" s="246"/>
      <c r="D1977" s="192"/>
      <c r="E1977" s="303"/>
      <c r="F1977" s="193"/>
      <c r="G1977" s="137"/>
      <c r="H1977" s="194"/>
      <c r="I1977" s="81"/>
      <c r="J1977" s="81"/>
      <c r="K1977" s="81"/>
      <c r="L1977" s="8"/>
      <c r="M1977" s="184">
        <v>500</v>
      </c>
      <c r="N1977" s="8"/>
      <c r="O1977" s="8"/>
      <c r="P1977" s="8"/>
      <c r="T1977" s="7"/>
      <c r="U1977" s="8"/>
      <c r="V1977" s="8"/>
      <c r="W1977" s="244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</row>
    <row r="1978" spans="1:35" ht="17.25">
      <c r="A1978" s="310" t="s">
        <v>1550</v>
      </c>
      <c r="B1978" s="250">
        <v>7</v>
      </c>
      <c r="C1978" s="246" t="s">
        <v>1430</v>
      </c>
      <c r="D1978" s="192">
        <v>775316048021</v>
      </c>
      <c r="E1978" s="303" t="s">
        <v>546</v>
      </c>
      <c r="F1978" s="193" t="s">
        <v>1557</v>
      </c>
      <c r="G1978" s="137" t="s">
        <v>96</v>
      </c>
      <c r="H1978" s="194">
        <v>17</v>
      </c>
      <c r="I1978" s="81"/>
      <c r="J1978" s="81"/>
      <c r="K1978" s="81"/>
      <c r="L1978" s="8"/>
      <c r="M1978" s="184">
        <f>590*H1978</f>
        <v>10030</v>
      </c>
      <c r="N1978" s="8"/>
      <c r="O1978" s="8"/>
      <c r="P1978" s="8"/>
      <c r="T1978" s="7"/>
      <c r="U1978" s="8"/>
      <c r="V1978" s="8"/>
      <c r="W1978" s="244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</row>
    <row r="1979" spans="1:35" ht="17.25">
      <c r="A1979" s="310" t="s">
        <v>1550</v>
      </c>
      <c r="B1979" s="250">
        <v>8</v>
      </c>
      <c r="C1979" s="246" t="s">
        <v>1430</v>
      </c>
      <c r="D1979" s="192">
        <v>775320809603</v>
      </c>
      <c r="E1979" s="303" t="s">
        <v>546</v>
      </c>
      <c r="F1979" s="193" t="s">
        <v>1558</v>
      </c>
      <c r="G1979" s="137" t="s">
        <v>2</v>
      </c>
      <c r="H1979" s="194">
        <v>20</v>
      </c>
      <c r="I1979" s="81"/>
      <c r="J1979" s="81"/>
      <c r="K1979" s="81"/>
      <c r="L1979" s="8"/>
      <c r="M1979" s="184">
        <f>570*H1979</f>
        <v>11400</v>
      </c>
      <c r="N1979" s="8"/>
      <c r="O1979" s="8"/>
      <c r="P1979" s="8"/>
      <c r="T1979" s="7"/>
      <c r="U1979" s="8"/>
      <c r="V1979" s="8"/>
      <c r="W1979" s="244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</row>
    <row r="1980" spans="1:35" ht="17.25">
      <c r="A1980" s="310" t="s">
        <v>1550</v>
      </c>
      <c r="B1980" s="250">
        <v>9</v>
      </c>
      <c r="C1980" s="246" t="s">
        <v>1430</v>
      </c>
      <c r="D1980" s="192">
        <v>775320826102</v>
      </c>
      <c r="E1980" s="303" t="s">
        <v>546</v>
      </c>
      <c r="F1980" s="193" t="s">
        <v>1559</v>
      </c>
      <c r="G1980" s="137" t="s">
        <v>2</v>
      </c>
      <c r="H1980" s="194">
        <v>27</v>
      </c>
      <c r="I1980" s="81"/>
      <c r="J1980" s="81"/>
      <c r="K1980" s="81"/>
      <c r="L1980" s="8"/>
      <c r="M1980" s="184">
        <f t="shared" ref="M1980" si="480">570*H1980</f>
        <v>15390</v>
      </c>
      <c r="N1980" s="8"/>
      <c r="O1980" s="8"/>
      <c r="P1980" s="8"/>
      <c r="T1980" s="7"/>
      <c r="U1980" s="8"/>
      <c r="V1980" s="8"/>
      <c r="W1980" s="244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</row>
    <row r="1981" spans="1:35" ht="17.25">
      <c r="A1981" s="310" t="s">
        <v>1550</v>
      </c>
      <c r="B1981" s="250">
        <v>10</v>
      </c>
      <c r="C1981" s="246"/>
      <c r="D1981" s="192">
        <v>775321028305</v>
      </c>
      <c r="E1981" s="303" t="s">
        <v>546</v>
      </c>
      <c r="F1981" s="193" t="s">
        <v>1560</v>
      </c>
      <c r="G1981" s="137" t="s">
        <v>4</v>
      </c>
      <c r="H1981" s="194">
        <v>20</v>
      </c>
      <c r="I1981" s="81"/>
      <c r="J1981" s="81"/>
      <c r="K1981" s="81"/>
      <c r="L1981" s="8"/>
      <c r="M1981" s="184">
        <f>570*H1981</f>
        <v>11400</v>
      </c>
      <c r="N1981" s="8"/>
      <c r="O1981" s="8"/>
      <c r="P1981" s="8"/>
      <c r="T1981" s="7"/>
      <c r="U1981" s="8"/>
      <c r="V1981" s="8"/>
      <c r="W1981" s="244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</row>
    <row r="1982" spans="1:35" ht="17.25">
      <c r="A1982" s="310" t="s">
        <v>1550</v>
      </c>
      <c r="B1982" s="250">
        <v>11</v>
      </c>
      <c r="C1982" s="246" t="s">
        <v>1430</v>
      </c>
      <c r="D1982" s="192">
        <v>775316025465</v>
      </c>
      <c r="E1982" s="303" t="s">
        <v>546</v>
      </c>
      <c r="F1982" s="193" t="s">
        <v>1561</v>
      </c>
      <c r="G1982" s="137" t="s">
        <v>2</v>
      </c>
      <c r="H1982" s="194">
        <v>7</v>
      </c>
      <c r="I1982" s="81"/>
      <c r="J1982" s="81"/>
      <c r="K1982" s="81"/>
      <c r="L1982" s="8"/>
      <c r="M1982" s="184">
        <f>610*H1982</f>
        <v>4270</v>
      </c>
      <c r="N1982" s="8"/>
      <c r="O1982" s="8"/>
      <c r="P1982" s="8"/>
      <c r="T1982" s="7"/>
      <c r="U1982" s="8"/>
      <c r="V1982" s="8"/>
      <c r="W1982" s="244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</row>
    <row r="1983" spans="1:35" ht="17.25">
      <c r="A1983" s="310" t="s">
        <v>1550</v>
      </c>
      <c r="B1983" s="250">
        <v>12</v>
      </c>
      <c r="C1983" s="246" t="s">
        <v>352</v>
      </c>
      <c r="D1983" s="192">
        <v>775321014412</v>
      </c>
      <c r="E1983" s="303" t="s">
        <v>546</v>
      </c>
      <c r="F1983" s="193" t="s">
        <v>1562</v>
      </c>
      <c r="G1983" s="137" t="s">
        <v>4</v>
      </c>
      <c r="H1983" s="194">
        <v>11</v>
      </c>
      <c r="I1983" s="81"/>
      <c r="J1983" s="81"/>
      <c r="K1983" s="81"/>
      <c r="L1983" s="8"/>
      <c r="M1983" s="184">
        <f t="shared" ref="M1983" si="481">570*H1983</f>
        <v>6270</v>
      </c>
      <c r="N1983" s="8"/>
      <c r="O1983" s="8"/>
      <c r="P1983" s="8"/>
      <c r="T1983" s="7"/>
      <c r="U1983" s="8"/>
      <c r="V1983" s="8"/>
      <c r="W1983" s="244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</row>
    <row r="1984" spans="1:35" ht="17.25">
      <c r="A1984" s="310" t="s">
        <v>1550</v>
      </c>
      <c r="B1984" s="250">
        <v>13</v>
      </c>
      <c r="C1984" s="246" t="s">
        <v>352</v>
      </c>
      <c r="D1984" s="192">
        <v>775316394463</v>
      </c>
      <c r="E1984" s="303" t="s">
        <v>546</v>
      </c>
      <c r="F1984" s="193" t="s">
        <v>1563</v>
      </c>
      <c r="G1984" s="137" t="s">
        <v>8</v>
      </c>
      <c r="H1984" s="194">
        <v>21</v>
      </c>
      <c r="I1984" s="81"/>
      <c r="J1984" s="81"/>
      <c r="K1984" s="81"/>
      <c r="L1984" s="8"/>
      <c r="M1984" s="184">
        <f t="shared" ref="M1984:M1988" si="482">560*H1984</f>
        <v>11760</v>
      </c>
      <c r="N1984" s="8"/>
      <c r="O1984" s="8"/>
      <c r="P1984" s="8"/>
      <c r="T1984" s="7"/>
      <c r="U1984" s="8"/>
      <c r="V1984" s="8"/>
      <c r="W1984" s="244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</row>
    <row r="1985" spans="1:35" ht="17.25">
      <c r="A1985" s="310" t="s">
        <v>1550</v>
      </c>
      <c r="B1985" s="250">
        <v>14</v>
      </c>
      <c r="C1985" s="246"/>
      <c r="D1985" s="192">
        <v>775316287425</v>
      </c>
      <c r="E1985" s="303" t="s">
        <v>1131</v>
      </c>
      <c r="F1985" s="193" t="s">
        <v>1564</v>
      </c>
      <c r="G1985" s="137" t="s">
        <v>8</v>
      </c>
      <c r="H1985" s="194">
        <v>21</v>
      </c>
      <c r="I1985" s="81"/>
      <c r="J1985" s="81"/>
      <c r="K1985" s="81"/>
      <c r="L1985" s="8"/>
      <c r="M1985" s="184">
        <f t="shared" si="482"/>
        <v>11760</v>
      </c>
      <c r="N1985" s="8"/>
      <c r="O1985" s="8"/>
      <c r="P1985" s="8"/>
      <c r="T1985" s="7"/>
      <c r="U1985" s="8"/>
      <c r="V1985" s="8"/>
      <c r="W1985" s="244"/>
      <c r="X1985" s="8"/>
      <c r="Y1985" s="8"/>
      <c r="Z1985" s="8"/>
      <c r="AA1985" s="8"/>
      <c r="AB1985" s="8"/>
      <c r="AC1985" s="8"/>
      <c r="AD1985" s="8"/>
      <c r="AE1985" s="8"/>
      <c r="AF1985" s="8"/>
      <c r="AG1985" s="8"/>
      <c r="AH1985" s="8"/>
      <c r="AI1985" s="8"/>
    </row>
    <row r="1986" spans="1:35" ht="17.25">
      <c r="A1986" s="310" t="s">
        <v>1550</v>
      </c>
      <c r="B1986" s="250">
        <v>15</v>
      </c>
      <c r="C1986" s="246" t="s">
        <v>352</v>
      </c>
      <c r="D1986" s="192">
        <v>775320944045</v>
      </c>
      <c r="E1986" s="303" t="s">
        <v>546</v>
      </c>
      <c r="F1986" s="193" t="s">
        <v>1565</v>
      </c>
      <c r="G1986" s="137" t="s">
        <v>8</v>
      </c>
      <c r="H1986" s="194">
        <v>21</v>
      </c>
      <c r="I1986" s="81"/>
      <c r="J1986" s="81"/>
      <c r="K1986" s="81"/>
      <c r="L1986" s="8"/>
      <c r="M1986" s="184">
        <f t="shared" si="482"/>
        <v>11760</v>
      </c>
      <c r="N1986" s="8"/>
      <c r="O1986" s="8"/>
      <c r="P1986" s="8"/>
      <c r="T1986" s="7"/>
      <c r="U1986" s="8"/>
      <c r="V1986" s="8"/>
      <c r="W1986" s="244"/>
      <c r="X1986" s="8"/>
      <c r="Y1986" s="8"/>
      <c r="Z1986" s="8"/>
      <c r="AA1986" s="8"/>
      <c r="AB1986" s="8"/>
      <c r="AC1986" s="8"/>
      <c r="AD1986" s="8"/>
      <c r="AE1986" s="8"/>
      <c r="AF1986" s="8"/>
      <c r="AG1986" s="8"/>
      <c r="AH1986" s="8"/>
      <c r="AI1986" s="8"/>
    </row>
    <row r="1987" spans="1:35" ht="17.25">
      <c r="A1987" s="310" t="s">
        <v>1550</v>
      </c>
      <c r="B1987" s="250">
        <v>16</v>
      </c>
      <c r="C1987" s="246" t="s">
        <v>352</v>
      </c>
      <c r="D1987" s="192">
        <v>775316409253</v>
      </c>
      <c r="E1987" s="303" t="s">
        <v>546</v>
      </c>
      <c r="F1987" s="193" t="s">
        <v>1566</v>
      </c>
      <c r="G1987" s="137" t="s">
        <v>8</v>
      </c>
      <c r="H1987" s="194">
        <v>22</v>
      </c>
      <c r="I1987" s="81"/>
      <c r="J1987" s="81"/>
      <c r="K1987" s="81"/>
      <c r="L1987" s="8"/>
      <c r="M1987" s="184">
        <f t="shared" si="482"/>
        <v>12320</v>
      </c>
      <c r="N1987" s="8"/>
      <c r="O1987" s="8"/>
      <c r="P1987" s="8"/>
      <c r="T1987" s="7"/>
      <c r="U1987" s="8"/>
      <c r="V1987" s="8"/>
      <c r="W1987" s="244"/>
      <c r="X1987" s="8"/>
      <c r="Y1987" s="8"/>
      <c r="Z1987" s="8"/>
      <c r="AA1987" s="8"/>
      <c r="AB1987" s="8"/>
      <c r="AC1987" s="8"/>
      <c r="AD1987" s="8"/>
      <c r="AE1987" s="8"/>
      <c r="AF1987" s="8"/>
      <c r="AG1987" s="8"/>
      <c r="AH1987" s="8"/>
      <c r="AI1987" s="8"/>
    </row>
    <row r="1988" spans="1:35" ht="17.25">
      <c r="A1988" s="310" t="s">
        <v>1550</v>
      </c>
      <c r="B1988" s="250">
        <v>17</v>
      </c>
      <c r="C1988" s="246"/>
      <c r="D1988" s="192">
        <v>775316379257</v>
      </c>
      <c r="E1988" s="303" t="s">
        <v>546</v>
      </c>
      <c r="F1988" s="193" t="s">
        <v>1567</v>
      </c>
      <c r="G1988" s="137" t="s">
        <v>8</v>
      </c>
      <c r="H1988" s="194">
        <v>22</v>
      </c>
      <c r="I1988" s="81"/>
      <c r="J1988" s="81"/>
      <c r="K1988" s="81"/>
      <c r="L1988" s="8"/>
      <c r="M1988" s="184">
        <f t="shared" si="482"/>
        <v>12320</v>
      </c>
      <c r="N1988" s="8"/>
      <c r="O1988" s="8"/>
      <c r="P1988" s="8"/>
      <c r="T1988" s="7"/>
      <c r="U1988" s="8"/>
      <c r="V1988" s="8"/>
      <c r="W1988" s="244"/>
      <c r="X1988" s="8"/>
      <c r="Y1988" s="8"/>
      <c r="Z1988" s="8"/>
      <c r="AA1988" s="8"/>
      <c r="AB1988" s="8"/>
      <c r="AC1988" s="8"/>
      <c r="AD1988" s="8"/>
      <c r="AE1988" s="8"/>
      <c r="AF1988" s="8"/>
      <c r="AG1988" s="8"/>
      <c r="AH1988" s="8"/>
      <c r="AI1988" s="8"/>
    </row>
    <row r="1989" spans="1:35" ht="17.25">
      <c r="A1989" s="310" t="s">
        <v>1550</v>
      </c>
      <c r="B1989" s="250">
        <v>18</v>
      </c>
      <c r="C1989" s="246"/>
      <c r="D1989" s="192">
        <v>775315961439</v>
      </c>
      <c r="E1989" s="303" t="s">
        <v>546</v>
      </c>
      <c r="F1989" s="193" t="s">
        <v>1568</v>
      </c>
      <c r="G1989" s="137" t="s">
        <v>2</v>
      </c>
      <c r="H1989" s="194">
        <v>29</v>
      </c>
      <c r="I1989" s="81"/>
      <c r="J1989" s="81"/>
      <c r="K1989" s="81"/>
      <c r="L1989" s="8"/>
      <c r="M1989" s="184">
        <f>510*H1989</f>
        <v>14790</v>
      </c>
      <c r="N1989" s="8"/>
      <c r="O1989" s="8"/>
      <c r="P1989" s="8"/>
      <c r="T1989" s="7"/>
      <c r="U1989" s="8"/>
      <c r="V1989" s="8"/>
      <c r="W1989" s="244"/>
      <c r="X1989" s="8"/>
      <c r="Y1989" s="8"/>
      <c r="Z1989" s="8"/>
      <c r="AA1989" s="8"/>
      <c r="AB1989" s="8"/>
      <c r="AC1989" s="8"/>
      <c r="AD1989" s="8"/>
      <c r="AE1989" s="8"/>
      <c r="AF1989" s="8"/>
      <c r="AG1989" s="8"/>
      <c r="AH1989" s="8"/>
      <c r="AI1989" s="8"/>
    </row>
    <row r="1990" spans="1:35" ht="17.25">
      <c r="A1990" s="310" t="s">
        <v>1550</v>
      </c>
      <c r="B1990" s="250">
        <v>19</v>
      </c>
      <c r="C1990" s="246"/>
      <c r="D1990" s="192">
        <v>775315992840</v>
      </c>
      <c r="E1990" s="303" t="s">
        <v>546</v>
      </c>
      <c r="F1990" s="193" t="s">
        <v>1568</v>
      </c>
      <c r="G1990" s="137" t="s">
        <v>2</v>
      </c>
      <c r="H1990" s="194">
        <v>30</v>
      </c>
      <c r="I1990" s="81"/>
      <c r="J1990" s="81"/>
      <c r="K1990" s="81"/>
      <c r="L1990" s="8"/>
      <c r="M1990" s="184">
        <f t="shared" ref="M1990:M1994" si="483">510*H1990</f>
        <v>15300</v>
      </c>
      <c r="N1990" s="8"/>
      <c r="O1990" s="8"/>
      <c r="P1990" s="8"/>
      <c r="T1990" s="7"/>
      <c r="U1990" s="8"/>
      <c r="V1990" s="8"/>
      <c r="W1990" s="244"/>
      <c r="X1990" s="8"/>
      <c r="Y1990" s="8"/>
      <c r="Z1990" s="8"/>
      <c r="AA1990" s="8"/>
      <c r="AB1990" s="8"/>
      <c r="AC1990" s="8"/>
      <c r="AD1990" s="8"/>
      <c r="AE1990" s="8"/>
      <c r="AF1990" s="8"/>
      <c r="AG1990" s="8"/>
      <c r="AH1990" s="8"/>
      <c r="AI1990" s="8"/>
    </row>
    <row r="1991" spans="1:35" ht="17.25">
      <c r="A1991" s="310" t="s">
        <v>1550</v>
      </c>
      <c r="B1991" s="250">
        <v>20</v>
      </c>
      <c r="C1991" s="246"/>
      <c r="D1991" s="192">
        <v>775316098997</v>
      </c>
      <c r="E1991" s="303" t="s">
        <v>546</v>
      </c>
      <c r="F1991" s="193" t="s">
        <v>1568</v>
      </c>
      <c r="G1991" s="137" t="s">
        <v>2</v>
      </c>
      <c r="H1991" s="194">
        <v>30</v>
      </c>
      <c r="I1991" s="81"/>
      <c r="J1991" s="81"/>
      <c r="K1991" s="81"/>
      <c r="L1991" s="8"/>
      <c r="M1991" s="184">
        <f t="shared" si="483"/>
        <v>15300</v>
      </c>
      <c r="N1991" s="8"/>
      <c r="O1991" s="8"/>
      <c r="P1991" s="8"/>
      <c r="T1991" s="7"/>
      <c r="U1991" s="8"/>
      <c r="V1991" s="8"/>
      <c r="W1991" s="244"/>
      <c r="X1991" s="8"/>
      <c r="Y1991" s="8"/>
      <c r="Z1991" s="8"/>
      <c r="AA1991" s="8"/>
      <c r="AB1991" s="8"/>
      <c r="AC1991" s="8"/>
      <c r="AD1991" s="8"/>
      <c r="AE1991" s="8"/>
      <c r="AF1991" s="8"/>
      <c r="AG1991" s="8"/>
      <c r="AH1991" s="8"/>
      <c r="AI1991" s="8"/>
    </row>
    <row r="1992" spans="1:35" ht="17.25">
      <c r="A1992" s="310" t="s">
        <v>1550</v>
      </c>
      <c r="B1992" s="250">
        <v>21</v>
      </c>
      <c r="C1992" s="246"/>
      <c r="D1992" s="192">
        <v>775316138126</v>
      </c>
      <c r="E1992" s="303" t="s">
        <v>546</v>
      </c>
      <c r="F1992" s="193" t="s">
        <v>1569</v>
      </c>
      <c r="G1992" s="137" t="s">
        <v>2</v>
      </c>
      <c r="H1992" s="194">
        <v>30</v>
      </c>
      <c r="I1992" s="81"/>
      <c r="J1992" s="81"/>
      <c r="K1992" s="81"/>
      <c r="L1992" s="8"/>
      <c r="M1992" s="184">
        <f t="shared" si="483"/>
        <v>15300</v>
      </c>
      <c r="N1992" s="8"/>
      <c r="O1992" s="8"/>
      <c r="P1992" s="8"/>
      <c r="T1992" s="7"/>
      <c r="U1992" s="8"/>
      <c r="V1992" s="8"/>
      <c r="W1992" s="244"/>
      <c r="X1992" s="8"/>
      <c r="Y1992" s="8"/>
      <c r="Z1992" s="8"/>
      <c r="AA1992" s="8"/>
      <c r="AB1992" s="8"/>
      <c r="AC1992" s="8"/>
      <c r="AD1992" s="8"/>
      <c r="AE1992" s="8"/>
      <c r="AF1992" s="8"/>
      <c r="AG1992" s="8"/>
      <c r="AH1992" s="8"/>
      <c r="AI1992" s="8"/>
    </row>
    <row r="1993" spans="1:35" ht="17.25">
      <c r="A1993" s="310" t="s">
        <v>1550</v>
      </c>
      <c r="B1993" s="250">
        <v>22</v>
      </c>
      <c r="C1993" s="246"/>
      <c r="D1993" s="192">
        <v>775316119680</v>
      </c>
      <c r="E1993" s="303" t="s">
        <v>546</v>
      </c>
      <c r="F1993" s="193" t="s">
        <v>1569</v>
      </c>
      <c r="G1993" s="137" t="s">
        <v>2</v>
      </c>
      <c r="H1993" s="194">
        <v>30</v>
      </c>
      <c r="I1993" s="81"/>
      <c r="J1993" s="81"/>
      <c r="K1993" s="81"/>
      <c r="L1993" s="8"/>
      <c r="M1993" s="184">
        <f t="shared" si="483"/>
        <v>15300</v>
      </c>
      <c r="N1993" s="8"/>
      <c r="O1993" s="8"/>
      <c r="P1993" s="8"/>
      <c r="T1993" s="7"/>
      <c r="U1993" s="8"/>
      <c r="V1993" s="8"/>
      <c r="W1993" s="244"/>
      <c r="X1993" s="8"/>
      <c r="Y1993" s="8"/>
      <c r="Z1993" s="8"/>
      <c r="AA1993" s="8"/>
      <c r="AB1993" s="8"/>
      <c r="AC1993" s="8"/>
      <c r="AD1993" s="8"/>
      <c r="AE1993" s="8"/>
      <c r="AF1993" s="8"/>
      <c r="AG1993" s="8"/>
      <c r="AH1993" s="8"/>
      <c r="AI1993" s="8"/>
    </row>
    <row r="1994" spans="1:35" ht="17.25">
      <c r="A1994" s="310" t="s">
        <v>1550</v>
      </c>
      <c r="B1994" s="250">
        <v>23</v>
      </c>
      <c r="C1994" s="246"/>
      <c r="D1994" s="192">
        <v>775315944594</v>
      </c>
      <c r="E1994" s="303" t="s">
        <v>546</v>
      </c>
      <c r="F1994" s="193" t="s">
        <v>1570</v>
      </c>
      <c r="G1994" s="137" t="s">
        <v>2</v>
      </c>
      <c r="H1994" s="194">
        <v>7</v>
      </c>
      <c r="I1994" s="81"/>
      <c r="J1994" s="81"/>
      <c r="K1994" s="81"/>
      <c r="L1994" s="8"/>
      <c r="M1994" s="184">
        <f t="shared" si="483"/>
        <v>3570</v>
      </c>
      <c r="N1994" s="8"/>
      <c r="O1994" s="8"/>
      <c r="P1994" s="8"/>
      <c r="T1994" s="7"/>
      <c r="U1994" s="8"/>
      <c r="V1994" s="8"/>
      <c r="W1994" s="244"/>
      <c r="X1994" s="8"/>
      <c r="Y1994" s="8"/>
      <c r="Z1994" s="8"/>
      <c r="AA1994" s="8"/>
      <c r="AB1994" s="8"/>
      <c r="AC1994" s="8"/>
      <c r="AD1994" s="8"/>
      <c r="AE1994" s="8"/>
      <c r="AF1994" s="8"/>
      <c r="AG1994" s="8"/>
      <c r="AH1994" s="8"/>
      <c r="AI1994" s="8"/>
    </row>
    <row r="1995" spans="1:35" ht="17.25">
      <c r="A1995" s="310" t="s">
        <v>1550</v>
      </c>
      <c r="B1995" s="250">
        <v>24</v>
      </c>
      <c r="C1995" s="246"/>
      <c r="D1995" s="192">
        <v>775320879610</v>
      </c>
      <c r="E1995" s="303" t="s">
        <v>546</v>
      </c>
      <c r="F1995" s="193" t="s">
        <v>1571</v>
      </c>
      <c r="G1995" s="137" t="s">
        <v>4</v>
      </c>
      <c r="H1995" s="194">
        <v>27</v>
      </c>
      <c r="I1995" s="81"/>
      <c r="J1995" s="81"/>
      <c r="K1995" s="81"/>
      <c r="L1995" s="8"/>
      <c r="M1995" s="184">
        <f t="shared" ref="M1995:M1996" si="484">560*H1995</f>
        <v>15120</v>
      </c>
      <c r="N1995" s="8"/>
      <c r="O1995" s="8"/>
      <c r="P1995" s="8"/>
      <c r="T1995" s="7"/>
      <c r="U1995" s="8"/>
      <c r="V1995" s="8"/>
      <c r="W1995" s="244"/>
      <c r="X1995" s="8"/>
      <c r="Y1995" s="8"/>
      <c r="Z1995" s="8"/>
      <c r="AA1995" s="8"/>
      <c r="AB1995" s="8"/>
      <c r="AC1995" s="8"/>
      <c r="AD1995" s="8"/>
      <c r="AE1995" s="8"/>
      <c r="AF1995" s="8"/>
      <c r="AG1995" s="8"/>
      <c r="AH1995" s="8"/>
      <c r="AI1995" s="8"/>
    </row>
    <row r="1996" spans="1:35" ht="17.25">
      <c r="A1996" s="310" t="s">
        <v>1550</v>
      </c>
      <c r="B1996" s="250">
        <v>25</v>
      </c>
      <c r="C1996" s="246"/>
      <c r="D1996" s="192">
        <v>775320871930</v>
      </c>
      <c r="E1996" s="303" t="s">
        <v>546</v>
      </c>
      <c r="F1996" s="193" t="s">
        <v>1571</v>
      </c>
      <c r="G1996" s="137" t="s">
        <v>4</v>
      </c>
      <c r="H1996" s="194">
        <v>23</v>
      </c>
      <c r="I1996" s="81"/>
      <c r="J1996" s="81"/>
      <c r="K1996" s="81"/>
      <c r="L1996" s="8"/>
      <c r="M1996" s="184">
        <f t="shared" si="484"/>
        <v>12880</v>
      </c>
      <c r="N1996" s="8"/>
      <c r="O1996" s="8"/>
      <c r="P1996" s="8"/>
      <c r="T1996" s="7"/>
      <c r="U1996" s="8"/>
      <c r="V1996" s="8"/>
      <c r="W1996" s="244"/>
      <c r="X1996" s="8"/>
      <c r="Y1996" s="8"/>
      <c r="Z1996" s="8"/>
      <c r="AA1996" s="8"/>
      <c r="AB1996" s="8"/>
      <c r="AC1996" s="8"/>
      <c r="AD1996" s="8"/>
      <c r="AE1996" s="8"/>
      <c r="AF1996" s="8"/>
      <c r="AG1996" s="8"/>
      <c r="AH1996" s="8"/>
      <c r="AI1996" s="8"/>
    </row>
    <row r="1997" spans="1:35" ht="17.25">
      <c r="A1997" s="310" t="s">
        <v>1550</v>
      </c>
      <c r="B1997" s="250">
        <v>26</v>
      </c>
      <c r="C1997" s="246"/>
      <c r="D1997" s="192">
        <v>775320888420</v>
      </c>
      <c r="E1997" s="303" t="s">
        <v>546</v>
      </c>
      <c r="F1997" s="193" t="s">
        <v>1572</v>
      </c>
      <c r="G1997" s="137" t="s">
        <v>4</v>
      </c>
      <c r="H1997" s="194">
        <v>19</v>
      </c>
      <c r="I1997" s="81"/>
      <c r="J1997" s="81"/>
      <c r="K1997" s="81"/>
      <c r="L1997" s="8"/>
      <c r="M1997" s="184">
        <f t="shared" ref="M1997:M1999" si="485">570*H1997</f>
        <v>10830</v>
      </c>
      <c r="N1997" s="8"/>
      <c r="O1997" s="8"/>
      <c r="P1997" s="8"/>
      <c r="T1997" s="7"/>
      <c r="U1997" s="8"/>
      <c r="V1997" s="8"/>
      <c r="W1997" s="244"/>
      <c r="X1997" s="8"/>
      <c r="Y1997" s="8"/>
      <c r="Z1997" s="8"/>
      <c r="AA1997" s="8"/>
      <c r="AB1997" s="8"/>
      <c r="AC1997" s="8"/>
      <c r="AD1997" s="8"/>
      <c r="AE1997" s="8"/>
      <c r="AF1997" s="8"/>
      <c r="AG1997" s="8"/>
      <c r="AH1997" s="8"/>
      <c r="AI1997" s="8"/>
    </row>
    <row r="1998" spans="1:35" ht="17.25">
      <c r="A1998" s="310" t="s">
        <v>1550</v>
      </c>
      <c r="B1998" s="250">
        <v>27</v>
      </c>
      <c r="C1998" s="246"/>
      <c r="D1998" s="192">
        <v>775321021907</v>
      </c>
      <c r="E1998" s="303" t="s">
        <v>546</v>
      </c>
      <c r="F1998" s="193" t="s">
        <v>1573</v>
      </c>
      <c r="G1998" s="137" t="s">
        <v>4</v>
      </c>
      <c r="H1998" s="194">
        <v>12</v>
      </c>
      <c r="I1998" s="81"/>
      <c r="J1998" s="81"/>
      <c r="K1998" s="81"/>
      <c r="L1998" s="8"/>
      <c r="M1998" s="184">
        <f t="shared" si="485"/>
        <v>6840</v>
      </c>
      <c r="N1998" s="8"/>
      <c r="O1998" s="8"/>
      <c r="P1998" s="8"/>
      <c r="T1998" s="7"/>
      <c r="U1998" s="8"/>
      <c r="V1998" s="8"/>
      <c r="W1998" s="244"/>
      <c r="X1998" s="8"/>
      <c r="Y1998" s="8"/>
      <c r="Z1998" s="8"/>
      <c r="AA1998" s="8"/>
      <c r="AB1998" s="8"/>
      <c r="AC1998" s="8"/>
      <c r="AD1998" s="8"/>
      <c r="AE1998" s="8"/>
      <c r="AF1998" s="8"/>
      <c r="AG1998" s="8"/>
      <c r="AH1998" s="8"/>
      <c r="AI1998" s="8"/>
    </row>
    <row r="1999" spans="1:35" ht="17.25">
      <c r="A1999" s="310" t="s">
        <v>1550</v>
      </c>
      <c r="B1999" s="250">
        <v>28</v>
      </c>
      <c r="C1999" s="246"/>
      <c r="D1999" s="192">
        <v>775321017547</v>
      </c>
      <c r="E1999" s="303" t="s">
        <v>546</v>
      </c>
      <c r="F1999" s="193" t="s">
        <v>1573</v>
      </c>
      <c r="G1999" s="137" t="s">
        <v>4</v>
      </c>
      <c r="H1999" s="194">
        <v>12</v>
      </c>
      <c r="I1999" s="81"/>
      <c r="J1999" s="81"/>
      <c r="K1999" s="81"/>
      <c r="L1999" s="8"/>
      <c r="M1999" s="184">
        <f t="shared" si="485"/>
        <v>6840</v>
      </c>
      <c r="N1999" s="8"/>
      <c r="O1999" s="8"/>
      <c r="P1999" s="8"/>
      <c r="T1999" s="7"/>
      <c r="U1999" s="8"/>
      <c r="V1999" s="8"/>
      <c r="W1999" s="244"/>
      <c r="X1999" s="8"/>
      <c r="Y1999" s="8"/>
      <c r="Z1999" s="8"/>
      <c r="AA1999" s="8"/>
      <c r="AB1999" s="8"/>
      <c r="AC1999" s="8"/>
      <c r="AD1999" s="8"/>
      <c r="AE1999" s="8"/>
      <c r="AF1999" s="8"/>
      <c r="AG1999" s="8"/>
      <c r="AH1999" s="8"/>
      <c r="AI1999" s="8"/>
    </row>
    <row r="2000" spans="1:35" ht="17.25">
      <c r="A2000" s="310" t="s">
        <v>1550</v>
      </c>
      <c r="B2000" s="250">
        <v>29</v>
      </c>
      <c r="C2000" s="246" t="s">
        <v>1574</v>
      </c>
      <c r="D2000" s="192">
        <v>775316383639</v>
      </c>
      <c r="E2000" s="303" t="s">
        <v>546</v>
      </c>
      <c r="F2000" s="193" t="s">
        <v>1575</v>
      </c>
      <c r="G2000" s="137" t="s">
        <v>8</v>
      </c>
      <c r="H2000" s="194">
        <v>23</v>
      </c>
      <c r="I2000" s="81"/>
      <c r="J2000" s="81"/>
      <c r="K2000" s="81"/>
      <c r="L2000" s="8"/>
      <c r="M2000" s="184">
        <f t="shared" ref="M2000" si="486">560*H2000</f>
        <v>12880</v>
      </c>
      <c r="N2000" s="8"/>
      <c r="O2000" s="8"/>
      <c r="P2000" s="8"/>
      <c r="T2000" s="7"/>
      <c r="U2000" s="8"/>
      <c r="V2000" s="8"/>
      <c r="W2000" s="244"/>
      <c r="X2000" s="8"/>
      <c r="Y2000" s="8"/>
      <c r="Z2000" s="8"/>
      <c r="AA2000" s="8"/>
      <c r="AB2000" s="8"/>
      <c r="AC2000" s="8"/>
      <c r="AD2000" s="8"/>
      <c r="AE2000" s="8"/>
      <c r="AF2000" s="8"/>
      <c r="AG2000" s="8"/>
      <c r="AH2000" s="8"/>
      <c r="AI2000" s="8"/>
    </row>
    <row r="2001" spans="1:35" ht="17.25">
      <c r="A2001" s="310" t="s">
        <v>1550</v>
      </c>
      <c r="B2001" s="250">
        <v>30</v>
      </c>
      <c r="C2001" s="246"/>
      <c r="D2001" s="192">
        <v>775321030419</v>
      </c>
      <c r="E2001" s="303" t="s">
        <v>546</v>
      </c>
      <c r="F2001" s="193" t="s">
        <v>1576</v>
      </c>
      <c r="G2001" s="137" t="s">
        <v>4</v>
      </c>
      <c r="H2001" s="194">
        <v>12</v>
      </c>
      <c r="I2001" s="81"/>
      <c r="J2001" s="81"/>
      <c r="K2001" s="81"/>
      <c r="L2001" s="8"/>
      <c r="M2001" s="184">
        <f t="shared" ref="M2001" si="487">570*H2001</f>
        <v>6840</v>
      </c>
      <c r="N2001" s="8"/>
      <c r="O2001" s="8"/>
      <c r="P2001" s="8"/>
      <c r="T2001" s="7"/>
      <c r="U2001" s="8"/>
      <c r="V2001" s="8"/>
      <c r="W2001" s="244"/>
      <c r="X2001" s="8"/>
      <c r="Y2001" s="8"/>
      <c r="Z2001" s="8"/>
      <c r="AA2001" s="8"/>
      <c r="AB2001" s="8"/>
      <c r="AC2001" s="8"/>
      <c r="AD2001" s="8"/>
      <c r="AE2001" s="8"/>
      <c r="AF2001" s="8"/>
      <c r="AG2001" s="8"/>
      <c r="AH2001" s="8"/>
      <c r="AI2001" s="8"/>
    </row>
    <row r="2002" spans="1:35" ht="17.25">
      <c r="A2002" s="321"/>
      <c r="B2002" s="322"/>
      <c r="C2002" s="231"/>
      <c r="D2002" s="81"/>
      <c r="E2002" s="81"/>
      <c r="F2002" s="81"/>
      <c r="G2002" s="81"/>
      <c r="H2002" s="80"/>
      <c r="I2002" s="81"/>
      <c r="J2002" s="81"/>
      <c r="K2002" s="81"/>
      <c r="L2002" s="8"/>
      <c r="M2002" s="184"/>
      <c r="N2002" s="8"/>
      <c r="O2002" s="8"/>
      <c r="P2002" s="8"/>
      <c r="T2002" s="7"/>
      <c r="U2002" s="8"/>
      <c r="V2002" s="8"/>
      <c r="W2002" s="244"/>
      <c r="X2002" s="8"/>
      <c r="Y2002" s="8"/>
      <c r="Z2002" s="8"/>
      <c r="AA2002" s="8"/>
      <c r="AB2002" s="8"/>
      <c r="AC2002" s="8"/>
      <c r="AD2002" s="8"/>
      <c r="AE2002" s="8"/>
      <c r="AF2002" s="8"/>
      <c r="AG2002" s="8"/>
      <c r="AH2002" s="8"/>
      <c r="AI2002" s="8"/>
    </row>
    <row r="2003" spans="1:35" ht="17.25">
      <c r="A2003" s="253"/>
      <c r="B2003" s="189"/>
      <c r="C2003" s="169"/>
      <c r="D2003" s="41"/>
      <c r="E2003" s="41"/>
      <c r="F2003" s="41"/>
      <c r="G2003" s="41"/>
      <c r="H2003" s="77"/>
      <c r="I2003" s="41"/>
      <c r="J2003" s="41"/>
      <c r="K2003" s="41"/>
      <c r="L2003" s="45"/>
      <c r="M2003" s="44">
        <f>SUM(M1970:M2002)</f>
        <v>344730</v>
      </c>
      <c r="N2003" s="45"/>
      <c r="O2003" s="45"/>
      <c r="P2003" s="45"/>
      <c r="Q2003" s="45"/>
      <c r="R2003" s="45"/>
      <c r="S2003" s="45"/>
      <c r="T2003" s="7">
        <v>344730</v>
      </c>
      <c r="U2003" s="45"/>
      <c r="V2003" s="45"/>
      <c r="W2003" s="244">
        <v>344730</v>
      </c>
      <c r="X2003" s="45"/>
      <c r="Y2003" s="45"/>
      <c r="Z2003" s="45"/>
      <c r="AA2003" s="45"/>
      <c r="AB2003" s="45"/>
      <c r="AC2003" s="8"/>
      <c r="AD2003" s="8"/>
      <c r="AE2003" s="8"/>
      <c r="AF2003" s="8"/>
      <c r="AG2003" s="8"/>
      <c r="AH2003" s="8"/>
      <c r="AI2003" s="8"/>
    </row>
    <row r="2004" spans="1:35" ht="17.25">
      <c r="A2004" s="321"/>
      <c r="B2004" s="322"/>
      <c r="C2004" s="231"/>
      <c r="D2004" s="81"/>
      <c r="E2004" s="81"/>
      <c r="F2004" s="81"/>
      <c r="G2004" s="81"/>
      <c r="H2004" s="80"/>
      <c r="I2004" s="81"/>
      <c r="J2004" s="81"/>
      <c r="K2004" s="81"/>
      <c r="L2004" s="8"/>
      <c r="M2004" s="184"/>
      <c r="N2004" s="8"/>
      <c r="O2004" s="8"/>
      <c r="P2004" s="8"/>
      <c r="T2004" s="7"/>
      <c r="U2004" s="8"/>
      <c r="V2004" s="8"/>
      <c r="W2004" s="244"/>
      <c r="X2004" s="8"/>
      <c r="Y2004" s="8"/>
      <c r="Z2004" s="8"/>
      <c r="AA2004" s="8"/>
      <c r="AB2004" s="8"/>
      <c r="AC2004" s="8"/>
      <c r="AD2004" s="8"/>
      <c r="AE2004" s="8"/>
      <c r="AF2004" s="8"/>
      <c r="AG2004" s="8"/>
      <c r="AH2004" s="8"/>
      <c r="AI2004" s="8"/>
    </row>
    <row r="2005" spans="1:35" ht="17.25">
      <c r="A2005" s="310" t="s">
        <v>1577</v>
      </c>
      <c r="B2005" s="250">
        <v>1</v>
      </c>
      <c r="C2005" s="246" t="s">
        <v>1574</v>
      </c>
      <c r="D2005" s="192">
        <v>775320962401</v>
      </c>
      <c r="E2005" s="303" t="s">
        <v>546</v>
      </c>
      <c r="F2005" s="193" t="s">
        <v>1578</v>
      </c>
      <c r="G2005" s="137" t="s">
        <v>8</v>
      </c>
      <c r="H2005" s="194">
        <v>22</v>
      </c>
      <c r="I2005" s="81"/>
      <c r="J2005" s="81"/>
      <c r="K2005" s="81"/>
      <c r="L2005" s="8"/>
      <c r="M2005" s="184">
        <f t="shared" ref="M2005" si="488">560*H2005</f>
        <v>12320</v>
      </c>
      <c r="N2005" s="8"/>
      <c r="O2005" s="8"/>
      <c r="P2005" s="8"/>
      <c r="T2005" s="7"/>
      <c r="U2005" s="8"/>
      <c r="V2005" s="8"/>
      <c r="W2005" s="244"/>
      <c r="X2005" s="8"/>
      <c r="Y2005" s="8"/>
      <c r="Z2005" s="8"/>
      <c r="AA2005" s="8"/>
      <c r="AB2005" s="8"/>
      <c r="AC2005" s="8"/>
      <c r="AD2005" s="8"/>
      <c r="AE2005" s="8"/>
      <c r="AF2005" s="8"/>
      <c r="AG2005" s="8"/>
      <c r="AH2005" s="8"/>
      <c r="AI2005" s="8"/>
    </row>
    <row r="2006" spans="1:35" ht="17.25">
      <c r="A2006" s="310" t="s">
        <v>1577</v>
      </c>
      <c r="B2006" s="250">
        <v>2</v>
      </c>
      <c r="C2006" s="246"/>
      <c r="D2006" s="192">
        <v>775320908780</v>
      </c>
      <c r="E2006" s="303" t="s">
        <v>546</v>
      </c>
      <c r="F2006" s="193" t="s">
        <v>1579</v>
      </c>
      <c r="G2006" s="137" t="s">
        <v>839</v>
      </c>
      <c r="H2006" s="194">
        <v>18</v>
      </c>
      <c r="I2006" s="81"/>
      <c r="J2006" s="81"/>
      <c r="K2006" s="81"/>
      <c r="L2006" s="8"/>
      <c r="M2006" s="184">
        <f>540*H2006</f>
        <v>9720</v>
      </c>
      <c r="N2006" s="8"/>
      <c r="O2006" s="8"/>
      <c r="P2006" s="8"/>
      <c r="T2006" s="7"/>
      <c r="U2006" s="8"/>
      <c r="V2006" s="8"/>
      <c r="W2006" s="244"/>
      <c r="X2006" s="8"/>
      <c r="Y2006" s="8"/>
      <c r="Z2006" s="8"/>
      <c r="AA2006" s="8"/>
      <c r="AB2006" s="8"/>
      <c r="AC2006" s="8"/>
      <c r="AD2006" s="8"/>
      <c r="AE2006" s="8"/>
      <c r="AF2006" s="8"/>
      <c r="AG2006" s="8"/>
      <c r="AH2006" s="8"/>
      <c r="AI2006" s="8"/>
    </row>
    <row r="2007" spans="1:35" ht="17.25">
      <c r="A2007" s="310" t="s">
        <v>1577</v>
      </c>
      <c r="B2007" s="250">
        <v>3</v>
      </c>
      <c r="C2007" s="246"/>
      <c r="D2007" s="192">
        <v>775320911926</v>
      </c>
      <c r="E2007" s="303" t="s">
        <v>546</v>
      </c>
      <c r="F2007" s="193" t="s">
        <v>1580</v>
      </c>
      <c r="G2007" s="137" t="s">
        <v>839</v>
      </c>
      <c r="H2007" s="194">
        <v>17</v>
      </c>
      <c r="I2007" s="81"/>
      <c r="J2007" s="81"/>
      <c r="K2007" s="81"/>
      <c r="L2007" s="8"/>
      <c r="M2007" s="184">
        <f t="shared" ref="M2007" si="489">540*H2007</f>
        <v>9180</v>
      </c>
      <c r="N2007" s="8"/>
      <c r="O2007" s="8"/>
      <c r="P2007" s="8"/>
      <c r="T2007" s="7"/>
      <c r="U2007" s="8"/>
      <c r="V2007" s="8"/>
      <c r="W2007" s="244"/>
      <c r="X2007" s="8"/>
      <c r="Y2007" s="8"/>
      <c r="Z2007" s="8"/>
      <c r="AA2007" s="8"/>
      <c r="AB2007" s="8"/>
      <c r="AC2007" s="8"/>
      <c r="AD2007" s="8"/>
      <c r="AE2007" s="8"/>
      <c r="AF2007" s="8"/>
      <c r="AG2007" s="8"/>
      <c r="AH2007" s="8"/>
      <c r="AI2007" s="8"/>
    </row>
    <row r="2008" spans="1:35" ht="17.25">
      <c r="A2008" s="310" t="s">
        <v>1577</v>
      </c>
      <c r="B2008" s="250">
        <v>4</v>
      </c>
      <c r="C2008" s="246"/>
      <c r="D2008" s="192">
        <v>775320922198</v>
      </c>
      <c r="E2008" s="303" t="s">
        <v>546</v>
      </c>
      <c r="F2008" s="193" t="s">
        <v>1581</v>
      </c>
      <c r="G2008" s="137" t="s">
        <v>2</v>
      </c>
      <c r="H2008" s="194">
        <v>16</v>
      </c>
      <c r="I2008" s="81"/>
      <c r="J2008" s="81"/>
      <c r="K2008" s="81"/>
      <c r="L2008" s="8"/>
      <c r="M2008" s="184">
        <f>520*H2008</f>
        <v>8320</v>
      </c>
      <c r="N2008" s="8"/>
      <c r="O2008" s="8"/>
      <c r="P2008" s="8"/>
      <c r="T2008" s="7"/>
      <c r="U2008" s="8"/>
      <c r="V2008" s="8"/>
      <c r="W2008" s="244"/>
      <c r="X2008" s="8"/>
      <c r="Y2008" s="8"/>
      <c r="Z2008" s="8"/>
      <c r="AA2008" s="8"/>
      <c r="AB2008" s="8"/>
      <c r="AC2008" s="8"/>
      <c r="AD2008" s="8"/>
      <c r="AE2008" s="8"/>
      <c r="AF2008" s="8"/>
      <c r="AG2008" s="8"/>
      <c r="AH2008" s="8"/>
      <c r="AI2008" s="8"/>
    </row>
    <row r="2009" spans="1:35" ht="17.25">
      <c r="A2009" s="310" t="s">
        <v>1577</v>
      </c>
      <c r="B2009" s="250">
        <v>5</v>
      </c>
      <c r="C2009" s="246"/>
      <c r="D2009" s="192">
        <v>775320940771</v>
      </c>
      <c r="E2009" s="303" t="s">
        <v>546</v>
      </c>
      <c r="F2009" s="193" t="s">
        <v>1582</v>
      </c>
      <c r="G2009" s="137" t="s">
        <v>2</v>
      </c>
      <c r="H2009" s="194">
        <v>25</v>
      </c>
      <c r="I2009" s="81"/>
      <c r="J2009" s="81"/>
      <c r="K2009" s="81"/>
      <c r="L2009" s="8"/>
      <c r="M2009" s="184">
        <f>510*H2009</f>
        <v>12750</v>
      </c>
      <c r="N2009" s="8"/>
      <c r="O2009" s="8"/>
      <c r="P2009" s="8"/>
      <c r="T2009" s="7"/>
      <c r="U2009" s="8"/>
      <c r="V2009" s="8"/>
      <c r="W2009" s="244"/>
      <c r="X2009" s="8"/>
      <c r="Y2009" s="8"/>
      <c r="Z2009" s="8"/>
      <c r="AA2009" s="8"/>
      <c r="AB2009" s="8"/>
      <c r="AC2009" s="8"/>
      <c r="AD2009" s="8"/>
      <c r="AE2009" s="8"/>
      <c r="AF2009" s="8"/>
      <c r="AG2009" s="8"/>
      <c r="AH2009" s="8"/>
      <c r="AI2009" s="8"/>
    </row>
    <row r="2010" spans="1:35" ht="17.25">
      <c r="A2010" s="310" t="s">
        <v>1577</v>
      </c>
      <c r="B2010" s="250">
        <v>6</v>
      </c>
      <c r="C2010" s="246"/>
      <c r="D2010" s="192">
        <v>775320935978</v>
      </c>
      <c r="E2010" s="303" t="s">
        <v>546</v>
      </c>
      <c r="F2010" s="193" t="s">
        <v>1583</v>
      </c>
      <c r="G2010" s="137" t="s">
        <v>2</v>
      </c>
      <c r="H2010" s="194">
        <v>23</v>
      </c>
      <c r="I2010" s="81"/>
      <c r="J2010" s="81"/>
      <c r="K2010" s="81"/>
      <c r="L2010" s="8"/>
      <c r="M2010" s="184">
        <f>510*H2010</f>
        <v>11730</v>
      </c>
      <c r="N2010" s="8"/>
      <c r="O2010" s="8"/>
      <c r="P2010" s="8"/>
      <c r="T2010" s="7"/>
      <c r="U2010" s="8"/>
      <c r="V2010" s="8"/>
      <c r="W2010" s="244"/>
      <c r="X2010" s="8"/>
      <c r="Y2010" s="8"/>
      <c r="Z2010" s="8"/>
      <c r="AA2010" s="8"/>
      <c r="AB2010" s="8"/>
      <c r="AC2010" s="8"/>
      <c r="AD2010" s="8"/>
      <c r="AE2010" s="8"/>
      <c r="AF2010" s="8"/>
      <c r="AG2010" s="8"/>
      <c r="AH2010" s="8"/>
      <c r="AI2010" s="8"/>
    </row>
    <row r="2011" spans="1:35" ht="17.25">
      <c r="A2011" s="310" t="s">
        <v>1577</v>
      </c>
      <c r="B2011" s="250">
        <v>7</v>
      </c>
      <c r="C2011" s="246" t="s">
        <v>1430</v>
      </c>
      <c r="D2011" s="192">
        <v>775320930325</v>
      </c>
      <c r="E2011" s="303" t="s">
        <v>546</v>
      </c>
      <c r="F2011" s="193" t="s">
        <v>1584</v>
      </c>
      <c r="G2011" s="137" t="s">
        <v>2</v>
      </c>
      <c r="H2011" s="194">
        <v>17</v>
      </c>
      <c r="I2011" s="81"/>
      <c r="J2011" s="81"/>
      <c r="K2011" s="81"/>
      <c r="L2011" s="8"/>
      <c r="M2011" s="184">
        <f>580*H2011</f>
        <v>9860</v>
      </c>
      <c r="N2011" s="8"/>
      <c r="O2011" s="8"/>
      <c r="P2011" s="8"/>
      <c r="T2011" s="7"/>
      <c r="U2011" s="8"/>
      <c r="V2011" s="8"/>
      <c r="W2011" s="244"/>
      <c r="X2011" s="8"/>
      <c r="Y2011" s="8"/>
      <c r="Z2011" s="8"/>
      <c r="AA2011" s="8"/>
      <c r="AB2011" s="8"/>
      <c r="AC2011" s="8"/>
      <c r="AD2011" s="8"/>
      <c r="AE2011" s="8"/>
      <c r="AF2011" s="8"/>
      <c r="AG2011" s="8"/>
      <c r="AH2011" s="8"/>
      <c r="AI2011" s="8"/>
    </row>
    <row r="2012" spans="1:35" ht="17.25">
      <c r="A2012" s="310" t="s">
        <v>1577</v>
      </c>
      <c r="B2012" s="250">
        <v>8</v>
      </c>
      <c r="C2012" s="246"/>
      <c r="D2012" s="192">
        <v>775321070099</v>
      </c>
      <c r="E2012" s="303" t="s">
        <v>546</v>
      </c>
      <c r="F2012" s="193" t="s">
        <v>1585</v>
      </c>
      <c r="G2012" s="137" t="s">
        <v>4</v>
      </c>
      <c r="H2012" s="194">
        <v>10</v>
      </c>
      <c r="I2012" s="81"/>
      <c r="J2012" s="81"/>
      <c r="K2012" s="81"/>
      <c r="L2012" s="8"/>
      <c r="M2012" s="184">
        <f>610*H2012</f>
        <v>6100</v>
      </c>
      <c r="N2012" s="8"/>
      <c r="O2012" s="8"/>
      <c r="P2012" s="8"/>
      <c r="T2012" s="7"/>
      <c r="U2012" s="8"/>
      <c r="V2012" s="8"/>
      <c r="W2012" s="244"/>
      <c r="X2012" s="8"/>
      <c r="Y2012" s="8"/>
      <c r="Z2012" s="8"/>
      <c r="AA2012" s="8"/>
      <c r="AB2012" s="8"/>
      <c r="AC2012" s="8"/>
      <c r="AD2012" s="8"/>
      <c r="AE2012" s="8"/>
      <c r="AF2012" s="8"/>
      <c r="AG2012" s="8"/>
      <c r="AH2012" s="8"/>
      <c r="AI2012" s="8"/>
    </row>
    <row r="2013" spans="1:35" ht="17.25">
      <c r="A2013" s="310" t="s">
        <v>1577</v>
      </c>
      <c r="B2013" s="250">
        <v>9</v>
      </c>
      <c r="C2013" s="246"/>
      <c r="D2013" s="192">
        <v>775320891221</v>
      </c>
      <c r="E2013" s="303" t="s">
        <v>546</v>
      </c>
      <c r="F2013" s="193" t="s">
        <v>1585</v>
      </c>
      <c r="G2013" s="137" t="s">
        <v>4</v>
      </c>
      <c r="H2013" s="194">
        <v>16</v>
      </c>
      <c r="I2013" s="81"/>
      <c r="J2013" s="81"/>
      <c r="K2013" s="81"/>
      <c r="L2013" s="8"/>
      <c r="M2013" s="184">
        <f t="shared" ref="M2013" si="490">570*H2013</f>
        <v>9120</v>
      </c>
      <c r="N2013" s="8"/>
      <c r="O2013" s="8"/>
      <c r="P2013" s="8"/>
      <c r="T2013" s="7"/>
      <c r="U2013" s="8"/>
      <c r="V2013" s="8"/>
      <c r="W2013" s="244"/>
      <c r="X2013" s="8"/>
      <c r="Y2013" s="8"/>
      <c r="Z2013" s="8"/>
      <c r="AA2013" s="8"/>
      <c r="AB2013" s="8"/>
      <c r="AC2013" s="8"/>
      <c r="AD2013" s="8"/>
      <c r="AE2013" s="8"/>
      <c r="AF2013" s="8"/>
      <c r="AG2013" s="8"/>
      <c r="AH2013" s="8"/>
      <c r="AI2013" s="8"/>
    </row>
    <row r="2014" spans="1:35" ht="17.25">
      <c r="A2014" s="310" t="s">
        <v>1577</v>
      </c>
      <c r="B2014" s="250">
        <v>10</v>
      </c>
      <c r="C2014" s="246"/>
      <c r="D2014" s="192">
        <v>775320926907</v>
      </c>
      <c r="E2014" s="303" t="s">
        <v>546</v>
      </c>
      <c r="F2014" s="193" t="s">
        <v>1586</v>
      </c>
      <c r="G2014" s="137" t="s">
        <v>31</v>
      </c>
      <c r="H2014" s="194">
        <v>11</v>
      </c>
      <c r="I2014" s="81"/>
      <c r="J2014" s="81"/>
      <c r="K2014" s="81"/>
      <c r="L2014" s="8"/>
      <c r="M2014" s="184">
        <f>590*H2014</f>
        <v>6490</v>
      </c>
      <c r="N2014" s="8"/>
      <c r="O2014" s="8"/>
      <c r="P2014" s="8"/>
      <c r="T2014" s="7"/>
      <c r="U2014" s="8"/>
      <c r="V2014" s="8"/>
      <c r="W2014" s="244"/>
      <c r="X2014" s="8"/>
      <c r="Y2014" s="8"/>
      <c r="Z2014" s="8"/>
      <c r="AA2014" s="8"/>
      <c r="AB2014" s="8"/>
      <c r="AC2014" s="8"/>
      <c r="AD2014" s="8"/>
      <c r="AE2014" s="8"/>
      <c r="AF2014" s="8"/>
      <c r="AG2014" s="8"/>
      <c r="AH2014" s="8"/>
      <c r="AI2014" s="8"/>
    </row>
    <row r="2015" spans="1:35" ht="17.25">
      <c r="A2015" s="310" t="s">
        <v>1577</v>
      </c>
      <c r="B2015" s="250">
        <v>11</v>
      </c>
      <c r="C2015" s="246"/>
      <c r="D2015" s="192">
        <v>775320973832</v>
      </c>
      <c r="E2015" s="303" t="s">
        <v>546</v>
      </c>
      <c r="F2015" s="193" t="s">
        <v>1587</v>
      </c>
      <c r="G2015" s="137" t="s">
        <v>8</v>
      </c>
      <c r="H2015" s="194">
        <v>25</v>
      </c>
      <c r="I2015" s="81"/>
      <c r="J2015" s="81"/>
      <c r="K2015" s="81"/>
      <c r="L2015" s="8"/>
      <c r="M2015" s="184">
        <f t="shared" ref="M2015" si="491">560*H2015</f>
        <v>14000</v>
      </c>
      <c r="N2015" s="8"/>
      <c r="O2015" s="8"/>
      <c r="P2015" s="8"/>
      <c r="T2015" s="7"/>
      <c r="U2015" s="8"/>
      <c r="V2015" s="8"/>
      <c r="W2015" s="244"/>
      <c r="X2015" s="8"/>
      <c r="Y2015" s="8"/>
      <c r="Z2015" s="8"/>
      <c r="AA2015" s="8"/>
      <c r="AB2015" s="8"/>
      <c r="AC2015" s="8"/>
      <c r="AD2015" s="8"/>
      <c r="AE2015" s="8"/>
      <c r="AF2015" s="8"/>
      <c r="AG2015" s="8"/>
      <c r="AH2015" s="8"/>
      <c r="AI2015" s="8"/>
    </row>
    <row r="2016" spans="1:35" ht="17.25">
      <c r="A2016" s="310" t="s">
        <v>1577</v>
      </c>
      <c r="B2016" s="250">
        <v>12</v>
      </c>
      <c r="C2016" s="246"/>
      <c r="D2016" s="192">
        <v>775320936231</v>
      </c>
      <c r="E2016" s="303" t="s">
        <v>546</v>
      </c>
      <c r="F2016" s="193" t="s">
        <v>1588</v>
      </c>
      <c r="G2016" s="137" t="s">
        <v>8</v>
      </c>
      <c r="H2016" s="194">
        <v>11</v>
      </c>
      <c r="I2016" s="81"/>
      <c r="J2016" s="81"/>
      <c r="K2016" s="81"/>
      <c r="L2016" s="8"/>
      <c r="M2016" s="184">
        <f t="shared" ref="M2016:M2018" si="492">570*H2016</f>
        <v>6270</v>
      </c>
      <c r="N2016" s="8"/>
      <c r="O2016" s="8"/>
      <c r="P2016" s="8"/>
      <c r="T2016" s="7"/>
      <c r="U2016" s="8"/>
      <c r="V2016" s="8"/>
      <c r="W2016" s="244"/>
      <c r="X2016" s="8"/>
      <c r="Y2016" s="8"/>
      <c r="Z2016" s="8"/>
      <c r="AA2016" s="8"/>
      <c r="AB2016" s="8"/>
      <c r="AC2016" s="8"/>
      <c r="AD2016" s="8"/>
      <c r="AE2016" s="8"/>
      <c r="AF2016" s="8"/>
      <c r="AG2016" s="8"/>
      <c r="AH2016" s="8"/>
      <c r="AI2016" s="8"/>
    </row>
    <row r="2017" spans="1:35" ht="17.25">
      <c r="A2017" s="310" t="s">
        <v>1577</v>
      </c>
      <c r="B2017" s="250">
        <v>13</v>
      </c>
      <c r="C2017" s="246"/>
      <c r="D2017" s="192">
        <v>775321071864</v>
      </c>
      <c r="E2017" s="303" t="s">
        <v>1131</v>
      </c>
      <c r="F2017" s="193" t="s">
        <v>1589</v>
      </c>
      <c r="G2017" s="137" t="s">
        <v>4</v>
      </c>
      <c r="H2017" s="194">
        <v>11</v>
      </c>
      <c r="I2017" s="81"/>
      <c r="J2017" s="81"/>
      <c r="K2017" s="81"/>
      <c r="L2017" s="8"/>
      <c r="M2017" s="184">
        <f t="shared" si="492"/>
        <v>6270</v>
      </c>
      <c r="N2017" s="8"/>
      <c r="O2017" s="8"/>
      <c r="P2017" s="8"/>
      <c r="T2017" s="7"/>
      <c r="U2017" s="8"/>
      <c r="V2017" s="8"/>
      <c r="W2017" s="244"/>
      <c r="X2017" s="8"/>
      <c r="Y2017" s="8"/>
      <c r="Z2017" s="8"/>
      <c r="AA2017" s="8"/>
      <c r="AB2017" s="8"/>
      <c r="AC2017" s="8"/>
      <c r="AD2017" s="8"/>
      <c r="AE2017" s="8"/>
      <c r="AF2017" s="8"/>
      <c r="AG2017" s="8"/>
      <c r="AH2017" s="8"/>
      <c r="AI2017" s="8"/>
    </row>
    <row r="2018" spans="1:35" ht="17.25">
      <c r="A2018" s="310" t="s">
        <v>1577</v>
      </c>
      <c r="B2018" s="250">
        <v>14</v>
      </c>
      <c r="C2018" s="246"/>
      <c r="D2018" s="192">
        <v>775320940554</v>
      </c>
      <c r="E2018" s="303" t="s">
        <v>546</v>
      </c>
      <c r="F2018" s="193" t="s">
        <v>1590</v>
      </c>
      <c r="G2018" s="137" t="s">
        <v>8</v>
      </c>
      <c r="H2018" s="194">
        <v>18</v>
      </c>
      <c r="I2018" s="81"/>
      <c r="J2018" s="81"/>
      <c r="K2018" s="81"/>
      <c r="L2018" s="8"/>
      <c r="M2018" s="184">
        <f t="shared" si="492"/>
        <v>10260</v>
      </c>
      <c r="N2018" s="8"/>
      <c r="O2018" s="8"/>
      <c r="P2018" s="8"/>
      <c r="T2018" s="7"/>
      <c r="U2018" s="8"/>
      <c r="V2018" s="8"/>
      <c r="W2018" s="244"/>
      <c r="X2018" s="8"/>
      <c r="Y2018" s="8"/>
      <c r="Z2018" s="8"/>
      <c r="AA2018" s="8"/>
      <c r="AB2018" s="8"/>
      <c r="AC2018" s="8"/>
      <c r="AD2018" s="8"/>
      <c r="AE2018" s="8"/>
      <c r="AF2018" s="8"/>
      <c r="AG2018" s="8"/>
      <c r="AH2018" s="8"/>
      <c r="AI2018" s="8"/>
    </row>
    <row r="2019" spans="1:35" ht="17.25">
      <c r="A2019" s="310" t="s">
        <v>1577</v>
      </c>
      <c r="B2019" s="250">
        <v>15</v>
      </c>
      <c r="C2019" s="246" t="s">
        <v>1430</v>
      </c>
      <c r="D2019" s="192">
        <v>775320951908</v>
      </c>
      <c r="E2019" s="303" t="s">
        <v>546</v>
      </c>
      <c r="F2019" s="193" t="s">
        <v>1591</v>
      </c>
      <c r="G2019" s="137" t="s">
        <v>2</v>
      </c>
      <c r="H2019" s="194">
        <v>24</v>
      </c>
      <c r="I2019" s="81"/>
      <c r="J2019" s="81"/>
      <c r="K2019" s="81"/>
      <c r="L2019" s="8"/>
      <c r="M2019" s="184">
        <f>570*H2019</f>
        <v>13680</v>
      </c>
      <c r="N2019" s="8"/>
      <c r="O2019" s="8"/>
      <c r="P2019" s="8"/>
      <c r="T2019" s="7"/>
      <c r="U2019" s="8"/>
      <c r="V2019" s="8"/>
      <c r="W2019" s="244"/>
      <c r="X2019" s="8"/>
      <c r="Y2019" s="8"/>
      <c r="Z2019" s="8"/>
      <c r="AA2019" s="8"/>
      <c r="AB2019" s="8"/>
      <c r="AC2019" s="8"/>
      <c r="AD2019" s="8"/>
      <c r="AE2019" s="8"/>
      <c r="AF2019" s="8"/>
      <c r="AG2019" s="8"/>
      <c r="AH2019" s="8"/>
      <c r="AI2019" s="8"/>
    </row>
    <row r="2020" spans="1:35" ht="17.25">
      <c r="A2020" s="310" t="s">
        <v>1577</v>
      </c>
      <c r="B2020" s="250">
        <v>16</v>
      </c>
      <c r="C2020" s="246"/>
      <c r="D2020" s="192">
        <v>775320899770</v>
      </c>
      <c r="E2020" s="303" t="s">
        <v>546</v>
      </c>
      <c r="F2020" s="193" t="s">
        <v>1592</v>
      </c>
      <c r="G2020" s="137" t="s">
        <v>4</v>
      </c>
      <c r="H2020" s="194">
        <v>11</v>
      </c>
      <c r="I2020" s="81"/>
      <c r="J2020" s="81"/>
      <c r="K2020" s="81"/>
      <c r="L2020" s="8"/>
      <c r="M2020" s="184">
        <f t="shared" ref="M2020:M2023" si="493">570*H2020</f>
        <v>6270</v>
      </c>
      <c r="N2020" s="8"/>
      <c r="O2020" s="8"/>
      <c r="P2020" s="8"/>
      <c r="T2020" s="7"/>
      <c r="U2020" s="8"/>
      <c r="V2020" s="8"/>
      <c r="W2020" s="244"/>
      <c r="X2020" s="8"/>
      <c r="Y2020" s="8"/>
      <c r="Z2020" s="8"/>
      <c r="AA2020" s="8"/>
      <c r="AB2020" s="8"/>
      <c r="AC2020" s="8"/>
      <c r="AD2020" s="8"/>
      <c r="AE2020" s="8"/>
      <c r="AF2020" s="8"/>
      <c r="AG2020" s="8"/>
      <c r="AH2020" s="8"/>
      <c r="AI2020" s="8"/>
    </row>
    <row r="2021" spans="1:35" ht="17.25">
      <c r="A2021" s="310" t="s">
        <v>1577</v>
      </c>
      <c r="B2021" s="250">
        <v>17</v>
      </c>
      <c r="C2021" s="246"/>
      <c r="D2021" s="192">
        <v>775320944733</v>
      </c>
      <c r="E2021" s="303" t="s">
        <v>546</v>
      </c>
      <c r="F2021" s="193" t="s">
        <v>1593</v>
      </c>
      <c r="G2021" s="137" t="s">
        <v>4</v>
      </c>
      <c r="H2021" s="194">
        <v>6</v>
      </c>
      <c r="I2021" s="81"/>
      <c r="J2021" s="81"/>
      <c r="K2021" s="81"/>
      <c r="L2021" s="8"/>
      <c r="M2021" s="184">
        <v>6000</v>
      </c>
      <c r="N2021" s="8"/>
      <c r="O2021" s="8"/>
      <c r="P2021" s="8"/>
      <c r="T2021" s="7"/>
      <c r="U2021" s="8"/>
      <c r="V2021" s="8"/>
      <c r="W2021" s="244"/>
      <c r="X2021" s="8"/>
      <c r="Y2021" s="8"/>
      <c r="Z2021" s="8"/>
      <c r="AA2021" s="8"/>
      <c r="AB2021" s="8"/>
      <c r="AC2021" s="8"/>
      <c r="AD2021" s="8"/>
      <c r="AE2021" s="8"/>
      <c r="AF2021" s="8"/>
      <c r="AG2021" s="8"/>
      <c r="AH2021" s="8"/>
      <c r="AI2021" s="8"/>
    </row>
    <row r="2022" spans="1:35" ht="17.25">
      <c r="A2022" s="310" t="s">
        <v>1577</v>
      </c>
      <c r="B2022" s="250">
        <v>18</v>
      </c>
      <c r="C2022" s="246"/>
      <c r="D2022" s="192">
        <v>775320949194</v>
      </c>
      <c r="E2022" s="303" t="s">
        <v>546</v>
      </c>
      <c r="F2022" s="193" t="s">
        <v>1594</v>
      </c>
      <c r="G2022" s="137" t="s">
        <v>4</v>
      </c>
      <c r="H2022" s="194">
        <v>20</v>
      </c>
      <c r="I2022" s="81"/>
      <c r="J2022" s="81"/>
      <c r="K2022" s="81"/>
      <c r="L2022" s="8"/>
      <c r="M2022" s="184">
        <f t="shared" si="493"/>
        <v>11400</v>
      </c>
      <c r="N2022" s="8"/>
      <c r="O2022" s="8"/>
      <c r="P2022" s="8"/>
      <c r="T2022" s="7"/>
      <c r="U2022" s="8"/>
      <c r="V2022" s="8"/>
      <c r="W2022" s="244"/>
      <c r="X2022" s="8"/>
      <c r="Y2022" s="8"/>
      <c r="Z2022" s="8"/>
      <c r="AA2022" s="8"/>
      <c r="AB2022" s="8"/>
      <c r="AC2022" s="8"/>
      <c r="AD2022" s="8"/>
      <c r="AE2022" s="8"/>
      <c r="AF2022" s="8"/>
      <c r="AG2022" s="8"/>
      <c r="AH2022" s="8"/>
      <c r="AI2022" s="8"/>
    </row>
    <row r="2023" spans="1:35" ht="17.25">
      <c r="A2023" s="310" t="s">
        <v>1577</v>
      </c>
      <c r="B2023" s="250">
        <v>19</v>
      </c>
      <c r="C2023" s="246"/>
      <c r="D2023" s="192">
        <v>775321068916</v>
      </c>
      <c r="E2023" s="303" t="s">
        <v>1131</v>
      </c>
      <c r="F2023" s="193" t="s">
        <v>1595</v>
      </c>
      <c r="G2023" s="137" t="s">
        <v>4</v>
      </c>
      <c r="H2023" s="194">
        <v>19</v>
      </c>
      <c r="I2023" s="81"/>
      <c r="J2023" s="81"/>
      <c r="K2023" s="81"/>
      <c r="L2023" s="8"/>
      <c r="M2023" s="184">
        <f t="shared" si="493"/>
        <v>10830</v>
      </c>
      <c r="N2023" s="8"/>
      <c r="O2023" s="8"/>
      <c r="P2023" s="8"/>
      <c r="T2023" s="7"/>
      <c r="U2023" s="8"/>
      <c r="V2023" s="8"/>
      <c r="W2023" s="244"/>
      <c r="X2023" s="8"/>
      <c r="Y2023" s="8"/>
      <c r="Z2023" s="8"/>
      <c r="AA2023" s="8"/>
      <c r="AB2023" s="8"/>
      <c r="AC2023" s="8"/>
      <c r="AD2023" s="8"/>
      <c r="AE2023" s="8"/>
      <c r="AF2023" s="8"/>
      <c r="AG2023" s="8"/>
      <c r="AH2023" s="8"/>
      <c r="AI2023" s="8"/>
    </row>
    <row r="2024" spans="1:35" ht="17.25">
      <c r="A2024" s="310" t="s">
        <v>1577</v>
      </c>
      <c r="B2024" s="250">
        <v>20</v>
      </c>
      <c r="C2024" s="246"/>
      <c r="D2024" s="192">
        <v>775320933519</v>
      </c>
      <c r="E2024" s="303" t="s">
        <v>546</v>
      </c>
      <c r="F2024" s="193" t="s">
        <v>1596</v>
      </c>
      <c r="G2024" s="137" t="s">
        <v>8</v>
      </c>
      <c r="H2024" s="194">
        <v>30</v>
      </c>
      <c r="I2024" s="81"/>
      <c r="J2024" s="81"/>
      <c r="K2024" s="81"/>
      <c r="L2024" s="8"/>
      <c r="M2024" s="184">
        <f t="shared" ref="M2024:M2027" si="494">560*H2024</f>
        <v>16800</v>
      </c>
      <c r="N2024" s="8"/>
      <c r="O2024" s="8"/>
      <c r="P2024" s="8"/>
      <c r="T2024" s="7"/>
      <c r="U2024" s="8"/>
      <c r="V2024" s="8"/>
      <c r="W2024" s="244"/>
      <c r="X2024" s="8"/>
      <c r="Y2024" s="8"/>
      <c r="Z2024" s="8"/>
      <c r="AA2024" s="8"/>
      <c r="AB2024" s="8"/>
      <c r="AC2024" s="8"/>
      <c r="AD2024" s="8"/>
      <c r="AE2024" s="8"/>
      <c r="AF2024" s="8"/>
      <c r="AG2024" s="8"/>
      <c r="AH2024" s="8"/>
      <c r="AI2024" s="8"/>
    </row>
    <row r="2025" spans="1:35" ht="17.25">
      <c r="A2025" s="310" t="s">
        <v>1577</v>
      </c>
      <c r="B2025" s="250">
        <v>21</v>
      </c>
      <c r="C2025" s="246"/>
      <c r="D2025" s="192">
        <v>775320966576</v>
      </c>
      <c r="E2025" s="303" t="s">
        <v>546</v>
      </c>
      <c r="F2025" s="193" t="s">
        <v>1597</v>
      </c>
      <c r="G2025" s="137" t="s">
        <v>8</v>
      </c>
      <c r="H2025" s="194">
        <v>26</v>
      </c>
      <c r="I2025" s="81"/>
      <c r="J2025" s="81"/>
      <c r="K2025" s="81"/>
      <c r="L2025" s="8"/>
      <c r="M2025" s="184">
        <f t="shared" si="494"/>
        <v>14560</v>
      </c>
      <c r="N2025" s="8"/>
      <c r="O2025" s="8"/>
      <c r="P2025" s="8"/>
      <c r="T2025" s="7"/>
      <c r="U2025" s="8"/>
      <c r="V2025" s="8"/>
      <c r="W2025" s="244"/>
      <c r="X2025" s="8"/>
      <c r="Y2025" s="8"/>
      <c r="Z2025" s="8"/>
      <c r="AA2025" s="8"/>
      <c r="AB2025" s="8"/>
      <c r="AC2025" s="8"/>
      <c r="AD2025" s="8"/>
      <c r="AE2025" s="8"/>
      <c r="AF2025" s="8"/>
      <c r="AG2025" s="8"/>
      <c r="AH2025" s="8"/>
      <c r="AI2025" s="8"/>
    </row>
    <row r="2026" spans="1:35" ht="17.25">
      <c r="A2026" s="310" t="s">
        <v>1577</v>
      </c>
      <c r="B2026" s="250">
        <v>22</v>
      </c>
      <c r="C2026" s="246"/>
      <c r="D2026" s="192">
        <v>775321065218</v>
      </c>
      <c r="E2026" s="303" t="s">
        <v>546</v>
      </c>
      <c r="F2026" s="193" t="s">
        <v>1598</v>
      </c>
      <c r="G2026" s="137" t="s">
        <v>4</v>
      </c>
      <c r="H2026" s="194">
        <v>30</v>
      </c>
      <c r="I2026" s="81"/>
      <c r="J2026" s="81"/>
      <c r="K2026" s="81"/>
      <c r="L2026" s="8"/>
      <c r="M2026" s="184">
        <f t="shared" si="494"/>
        <v>16800</v>
      </c>
      <c r="N2026" s="8"/>
      <c r="O2026" s="8"/>
      <c r="P2026" s="8"/>
      <c r="T2026" s="7"/>
      <c r="U2026" s="8"/>
      <c r="V2026" s="8"/>
      <c r="W2026" s="244"/>
      <c r="X2026" s="8"/>
      <c r="Y2026" s="8"/>
      <c r="Z2026" s="8"/>
      <c r="AA2026" s="8"/>
      <c r="AB2026" s="8"/>
      <c r="AC2026" s="8"/>
      <c r="AD2026" s="8"/>
      <c r="AE2026" s="8"/>
      <c r="AF2026" s="8"/>
      <c r="AG2026" s="8"/>
      <c r="AH2026" s="8"/>
      <c r="AI2026" s="8"/>
    </row>
    <row r="2027" spans="1:35" ht="17.25">
      <c r="A2027" s="310" t="s">
        <v>1577</v>
      </c>
      <c r="B2027" s="250">
        <v>23</v>
      </c>
      <c r="C2027" s="246"/>
      <c r="D2027" s="192">
        <v>775320957630</v>
      </c>
      <c r="E2027" s="303" t="s">
        <v>546</v>
      </c>
      <c r="F2027" s="193" t="s">
        <v>1599</v>
      </c>
      <c r="G2027" s="137" t="s">
        <v>4</v>
      </c>
      <c r="H2027" s="194">
        <v>24</v>
      </c>
      <c r="I2027" s="81"/>
      <c r="J2027" s="81"/>
      <c r="K2027" s="81"/>
      <c r="L2027" s="8"/>
      <c r="M2027" s="184">
        <f t="shared" si="494"/>
        <v>13440</v>
      </c>
      <c r="N2027" s="8"/>
      <c r="O2027" s="8"/>
      <c r="P2027" s="8"/>
      <c r="T2027" s="7"/>
      <c r="U2027" s="8"/>
      <c r="V2027" s="8"/>
      <c r="W2027" s="244"/>
      <c r="X2027" s="8"/>
      <c r="Y2027" s="8"/>
      <c r="Z2027" s="8"/>
      <c r="AA2027" s="8"/>
      <c r="AB2027" s="8"/>
      <c r="AC2027" s="8"/>
      <c r="AD2027" s="8"/>
      <c r="AE2027" s="8"/>
      <c r="AF2027" s="8"/>
      <c r="AG2027" s="8"/>
      <c r="AH2027" s="8"/>
      <c r="AI2027" s="8"/>
    </row>
    <row r="2028" spans="1:35" ht="17.25">
      <c r="A2028" s="310" t="s">
        <v>1577</v>
      </c>
      <c r="B2028" s="250">
        <v>24</v>
      </c>
      <c r="C2028" s="246"/>
      <c r="D2028" s="192">
        <v>775321063189</v>
      </c>
      <c r="E2028" s="303" t="s">
        <v>1131</v>
      </c>
      <c r="F2028" s="193" t="s">
        <v>1600</v>
      </c>
      <c r="G2028" s="137" t="s">
        <v>4</v>
      </c>
      <c r="H2028" s="194">
        <v>16</v>
      </c>
      <c r="I2028" s="81"/>
      <c r="J2028" s="81"/>
      <c r="K2028" s="81"/>
      <c r="L2028" s="8"/>
      <c r="M2028" s="184">
        <f>570*H2028</f>
        <v>9120</v>
      </c>
      <c r="N2028" s="8"/>
      <c r="O2028" s="8"/>
      <c r="P2028" s="8"/>
      <c r="T2028" s="7"/>
      <c r="U2028" s="8"/>
      <c r="V2028" s="8"/>
      <c r="W2028" s="244"/>
      <c r="X2028" s="8"/>
      <c r="Y2028" s="8"/>
      <c r="Z2028" s="8"/>
      <c r="AA2028" s="8"/>
      <c r="AB2028" s="8"/>
      <c r="AC2028" s="8"/>
      <c r="AD2028" s="8"/>
      <c r="AE2028" s="8"/>
      <c r="AF2028" s="8"/>
      <c r="AG2028" s="8"/>
      <c r="AH2028" s="8"/>
      <c r="AI2028" s="8"/>
    </row>
    <row r="2029" spans="1:35" ht="17.25">
      <c r="A2029" s="310" t="s">
        <v>1577</v>
      </c>
      <c r="B2029" s="250">
        <v>25</v>
      </c>
      <c r="C2029" s="246"/>
      <c r="D2029" s="192">
        <v>775320897539</v>
      </c>
      <c r="E2029" s="303" t="s">
        <v>546</v>
      </c>
      <c r="F2029" s="193" t="s">
        <v>1601</v>
      </c>
      <c r="G2029" s="137" t="s">
        <v>4</v>
      </c>
      <c r="H2029" s="194">
        <v>8</v>
      </c>
      <c r="I2029" s="81"/>
      <c r="J2029" s="81"/>
      <c r="K2029" s="81"/>
      <c r="L2029" s="8"/>
      <c r="M2029" s="184">
        <f>610*H2029</f>
        <v>4880</v>
      </c>
      <c r="N2029" s="8"/>
      <c r="O2029" s="8"/>
      <c r="P2029" s="8"/>
      <c r="T2029" s="7"/>
      <c r="U2029" s="8"/>
      <c r="V2029" s="8"/>
      <c r="W2029" s="244"/>
      <c r="X2029" s="8"/>
      <c r="Y2029" s="8"/>
      <c r="Z2029" s="8"/>
      <c r="AA2029" s="8"/>
      <c r="AB2029" s="8"/>
      <c r="AC2029" s="8"/>
      <c r="AD2029" s="8"/>
      <c r="AE2029" s="8"/>
      <c r="AF2029" s="8"/>
      <c r="AG2029" s="8"/>
      <c r="AH2029" s="8"/>
      <c r="AI2029" s="8"/>
    </row>
    <row r="2030" spans="1:35" ht="17.25">
      <c r="A2030" s="310" t="s">
        <v>1577</v>
      </c>
      <c r="B2030" s="250">
        <v>26</v>
      </c>
      <c r="C2030" s="246"/>
      <c r="D2030" s="192">
        <v>775321027206</v>
      </c>
      <c r="E2030" s="303" t="s">
        <v>546</v>
      </c>
      <c r="F2030" s="193" t="s">
        <v>1602</v>
      </c>
      <c r="G2030" s="137" t="s">
        <v>4</v>
      </c>
      <c r="H2030" s="194">
        <v>21</v>
      </c>
      <c r="I2030" s="81"/>
      <c r="J2030" s="81"/>
      <c r="K2030" s="81"/>
      <c r="L2030" s="8"/>
      <c r="M2030" s="184">
        <f t="shared" ref="M2030" si="495">560*H2030</f>
        <v>11760</v>
      </c>
      <c r="N2030" s="8"/>
      <c r="O2030" s="8"/>
      <c r="P2030" s="8"/>
      <c r="T2030" s="7"/>
      <c r="U2030" s="8"/>
      <c r="V2030" s="8"/>
      <c r="W2030" s="244"/>
      <c r="X2030" s="8"/>
      <c r="Y2030" s="8"/>
      <c r="Z2030" s="8"/>
      <c r="AA2030" s="8"/>
      <c r="AB2030" s="8"/>
      <c r="AC2030" s="8"/>
      <c r="AD2030" s="8"/>
      <c r="AE2030" s="8"/>
      <c r="AF2030" s="8"/>
      <c r="AG2030" s="8"/>
      <c r="AH2030" s="8"/>
      <c r="AI2030" s="8"/>
    </row>
    <row r="2031" spans="1:35" ht="17.25">
      <c r="A2031" s="310" t="s">
        <v>1577</v>
      </c>
      <c r="B2031" s="250">
        <v>27</v>
      </c>
      <c r="C2031" s="246" t="s">
        <v>15</v>
      </c>
      <c r="D2031" s="192">
        <v>775320998619</v>
      </c>
      <c r="E2031" s="303" t="s">
        <v>546</v>
      </c>
      <c r="F2031" s="193" t="s">
        <v>1603</v>
      </c>
      <c r="G2031" s="137" t="s">
        <v>4</v>
      </c>
      <c r="H2031" s="194">
        <v>8</v>
      </c>
      <c r="I2031" s="81"/>
      <c r="J2031" s="81"/>
      <c r="K2031" s="81"/>
      <c r="L2031" s="8"/>
      <c r="M2031" s="184">
        <f>610*H2031</f>
        <v>4880</v>
      </c>
      <c r="N2031" s="8"/>
      <c r="O2031" s="8"/>
      <c r="P2031" s="8"/>
      <c r="T2031" s="7"/>
      <c r="U2031" s="8"/>
      <c r="V2031" s="8"/>
      <c r="W2031" s="244"/>
      <c r="X2031" s="8"/>
      <c r="Y2031" s="8"/>
      <c r="Z2031" s="8"/>
      <c r="AA2031" s="8"/>
      <c r="AB2031" s="8"/>
      <c r="AC2031" s="8"/>
      <c r="AD2031" s="8"/>
      <c r="AE2031" s="8"/>
      <c r="AF2031" s="8"/>
      <c r="AG2031" s="8"/>
      <c r="AH2031" s="8"/>
      <c r="AI2031" s="8"/>
    </row>
    <row r="2032" spans="1:35" ht="17.25">
      <c r="A2032" s="310"/>
      <c r="B2032" s="250"/>
      <c r="C2032" s="246"/>
      <c r="D2032" s="192"/>
      <c r="E2032" s="303"/>
      <c r="F2032" s="193"/>
      <c r="G2032" s="137"/>
      <c r="H2032" s="194"/>
      <c r="I2032" s="81"/>
      <c r="J2032" s="81"/>
      <c r="K2032" s="81"/>
      <c r="L2032" s="8"/>
      <c r="M2032" s="184">
        <v>500</v>
      </c>
      <c r="N2032" s="8"/>
      <c r="O2032" s="8"/>
      <c r="P2032" s="8"/>
      <c r="T2032" s="7"/>
      <c r="U2032" s="8"/>
      <c r="V2032" s="8"/>
      <c r="W2032" s="244"/>
      <c r="X2032" s="8"/>
      <c r="Y2032" s="8"/>
      <c r="Z2032" s="8"/>
      <c r="AA2032" s="8"/>
      <c r="AB2032" s="8"/>
      <c r="AC2032" s="8"/>
      <c r="AD2032" s="8"/>
      <c r="AE2032" s="8"/>
      <c r="AF2032" s="8"/>
      <c r="AG2032" s="8"/>
      <c r="AH2032" s="8"/>
      <c r="AI2032" s="8"/>
    </row>
    <row r="2033" spans="1:35" ht="17.25">
      <c r="A2033" s="321"/>
      <c r="B2033" s="322"/>
      <c r="C2033" s="231"/>
      <c r="D2033" s="81"/>
      <c r="E2033" s="81"/>
      <c r="F2033" s="81"/>
      <c r="G2033" s="81"/>
      <c r="H2033" s="80"/>
      <c r="I2033" s="81"/>
      <c r="J2033" s="81"/>
      <c r="K2033" s="81"/>
      <c r="L2033" s="8"/>
      <c r="M2033" s="184"/>
      <c r="N2033" s="8"/>
      <c r="O2033" s="8"/>
      <c r="P2033" s="8"/>
      <c r="T2033" s="7"/>
      <c r="U2033" s="8"/>
      <c r="V2033" s="8"/>
      <c r="W2033" s="244"/>
      <c r="X2033" s="8"/>
      <c r="Y2033" s="8"/>
      <c r="Z2033" s="8"/>
      <c r="AA2033" s="8"/>
      <c r="AB2033" s="8"/>
      <c r="AC2033" s="8"/>
      <c r="AD2033" s="8"/>
      <c r="AE2033" s="8"/>
      <c r="AF2033" s="8"/>
      <c r="AG2033" s="8"/>
      <c r="AH2033" s="8"/>
      <c r="AI2033" s="8"/>
    </row>
    <row r="2034" spans="1:35" ht="17.25">
      <c r="A2034" s="253"/>
      <c r="B2034" s="189"/>
      <c r="C2034" s="169"/>
      <c r="D2034" s="41"/>
      <c r="E2034" s="41"/>
      <c r="F2034" s="41"/>
      <c r="G2034" s="41"/>
      <c r="H2034" s="77"/>
      <c r="I2034" s="41"/>
      <c r="J2034" s="41"/>
      <c r="K2034" s="41"/>
      <c r="L2034" s="45"/>
      <c r="M2034" s="44">
        <f>SUM(M2005:M2033)</f>
        <v>273310</v>
      </c>
      <c r="N2034" s="45"/>
      <c r="O2034" s="45"/>
      <c r="P2034" s="45"/>
      <c r="Q2034" s="45"/>
      <c r="R2034" s="45"/>
      <c r="S2034" s="45"/>
      <c r="T2034" s="7">
        <v>273310</v>
      </c>
      <c r="U2034" s="45"/>
      <c r="V2034" s="45"/>
      <c r="W2034" s="244">
        <v>273310</v>
      </c>
      <c r="X2034" s="45"/>
      <c r="Y2034" s="45"/>
      <c r="Z2034" s="45"/>
      <c r="AA2034" s="45"/>
      <c r="AB2034" s="8"/>
      <c r="AC2034" s="8"/>
      <c r="AD2034" s="8"/>
      <c r="AE2034" s="8"/>
      <c r="AF2034" s="8"/>
      <c r="AG2034" s="8"/>
      <c r="AH2034" s="8"/>
      <c r="AI2034" s="8"/>
    </row>
    <row r="2035" spans="1:35" ht="17.25">
      <c r="A2035" s="321"/>
      <c r="B2035" s="322"/>
      <c r="C2035" s="231"/>
      <c r="D2035" s="81"/>
      <c r="E2035" s="81"/>
      <c r="F2035" s="81"/>
      <c r="G2035" s="81"/>
      <c r="H2035" s="80"/>
      <c r="I2035" s="81"/>
      <c r="J2035" s="81"/>
      <c r="K2035" s="81"/>
      <c r="L2035" s="8"/>
      <c r="M2035" s="49"/>
      <c r="N2035" s="8"/>
      <c r="O2035" s="8"/>
      <c r="P2035" s="8"/>
      <c r="T2035" s="8"/>
      <c r="U2035" s="8"/>
      <c r="V2035" s="8"/>
      <c r="W2035" s="325"/>
      <c r="X2035" s="8"/>
      <c r="Y2035" s="8"/>
      <c r="Z2035" s="8"/>
      <c r="AA2035" s="8"/>
      <c r="AB2035" s="8"/>
      <c r="AC2035" s="8"/>
      <c r="AD2035" s="8"/>
      <c r="AE2035" s="8"/>
      <c r="AF2035" s="8"/>
      <c r="AG2035" s="8"/>
      <c r="AH2035" s="8"/>
      <c r="AI2035" s="8"/>
    </row>
    <row r="2036" spans="1:35" ht="17.25">
      <c r="A2036" s="310" t="s">
        <v>1604</v>
      </c>
      <c r="B2036" s="250">
        <v>1</v>
      </c>
      <c r="C2036" s="246"/>
      <c r="D2036" s="192">
        <v>775324751481</v>
      </c>
      <c r="E2036" s="303" t="s">
        <v>546</v>
      </c>
      <c r="F2036" s="193" t="s">
        <v>1605</v>
      </c>
      <c r="G2036" s="137" t="s">
        <v>96</v>
      </c>
      <c r="H2036" s="194">
        <v>29</v>
      </c>
      <c r="I2036" s="81"/>
      <c r="J2036" s="81"/>
      <c r="K2036" s="81"/>
      <c r="L2036" s="8"/>
      <c r="M2036" s="184">
        <f>530*H2036</f>
        <v>15370</v>
      </c>
      <c r="N2036" s="8"/>
      <c r="O2036" s="8"/>
      <c r="P2036" s="8"/>
      <c r="T2036" s="7"/>
      <c r="U2036" s="8"/>
      <c r="V2036" s="8"/>
      <c r="W2036" s="244"/>
      <c r="X2036" s="8"/>
      <c r="Y2036" s="8"/>
      <c r="Z2036" s="8"/>
      <c r="AA2036" s="8"/>
      <c r="AB2036" s="8"/>
      <c r="AC2036" s="8"/>
      <c r="AD2036" s="8"/>
      <c r="AE2036" s="8"/>
      <c r="AF2036" s="8"/>
      <c r="AG2036" s="8"/>
      <c r="AH2036" s="8"/>
      <c r="AI2036" s="8"/>
    </row>
    <row r="2037" spans="1:35" ht="17.25">
      <c r="A2037" s="310" t="s">
        <v>1604</v>
      </c>
      <c r="B2037" s="250">
        <v>2</v>
      </c>
      <c r="C2037" s="246"/>
      <c r="D2037" s="192">
        <v>775324834069</v>
      </c>
      <c r="E2037" s="303" t="s">
        <v>546</v>
      </c>
      <c r="F2037" s="193" t="s">
        <v>1606</v>
      </c>
      <c r="G2037" s="137" t="s">
        <v>96</v>
      </c>
      <c r="H2037" s="194">
        <v>31</v>
      </c>
      <c r="I2037" s="81"/>
      <c r="J2037" s="81"/>
      <c r="K2037" s="81"/>
      <c r="L2037" s="8"/>
      <c r="M2037" s="184">
        <f>530*H2037</f>
        <v>16430</v>
      </c>
      <c r="N2037" s="8"/>
      <c r="O2037" s="8"/>
      <c r="P2037" s="8"/>
      <c r="T2037" s="7"/>
      <c r="U2037" s="8"/>
      <c r="V2037" s="8"/>
      <c r="W2037" s="244"/>
      <c r="X2037" s="8"/>
      <c r="Y2037" s="8"/>
      <c r="Z2037" s="8"/>
      <c r="AA2037" s="8"/>
      <c r="AB2037" s="8"/>
      <c r="AC2037" s="8"/>
      <c r="AD2037" s="8"/>
      <c r="AE2037" s="8"/>
      <c r="AF2037" s="8"/>
      <c r="AG2037" s="8"/>
      <c r="AH2037" s="8"/>
      <c r="AI2037" s="8"/>
    </row>
    <row r="2038" spans="1:35" ht="17.25">
      <c r="A2038" s="310" t="s">
        <v>1604</v>
      </c>
      <c r="B2038" s="250">
        <v>3</v>
      </c>
      <c r="C2038" s="246" t="s">
        <v>15</v>
      </c>
      <c r="D2038" s="192">
        <v>775321134314</v>
      </c>
      <c r="E2038" s="303" t="s">
        <v>546</v>
      </c>
      <c r="F2038" s="193" t="s">
        <v>1607</v>
      </c>
      <c r="G2038" s="137" t="s">
        <v>8</v>
      </c>
      <c r="H2038" s="194">
        <v>24</v>
      </c>
      <c r="I2038" s="81"/>
      <c r="J2038" s="81"/>
      <c r="K2038" s="81"/>
      <c r="L2038" s="8"/>
      <c r="M2038" s="184">
        <f t="shared" ref="M2038" si="496">560*H2038</f>
        <v>13440</v>
      </c>
      <c r="N2038" s="8"/>
      <c r="O2038" s="8"/>
      <c r="P2038" s="8"/>
      <c r="T2038" s="7"/>
      <c r="U2038" s="8"/>
      <c r="V2038" s="8"/>
      <c r="W2038" s="244"/>
      <c r="X2038" s="8"/>
      <c r="Y2038" s="8"/>
      <c r="Z2038" s="8"/>
      <c r="AA2038" s="8"/>
      <c r="AB2038" s="8"/>
      <c r="AC2038" s="8"/>
      <c r="AD2038" s="8"/>
      <c r="AE2038" s="8"/>
      <c r="AF2038" s="8"/>
      <c r="AG2038" s="8"/>
      <c r="AH2038" s="8"/>
      <c r="AI2038" s="8"/>
    </row>
    <row r="2039" spans="1:35" ht="17.25">
      <c r="A2039" s="310"/>
      <c r="B2039" s="250"/>
      <c r="C2039" s="246"/>
      <c r="D2039" s="192"/>
      <c r="E2039" s="303"/>
      <c r="F2039" s="193"/>
      <c r="G2039" s="137"/>
      <c r="H2039" s="194"/>
      <c r="I2039" s="81"/>
      <c r="J2039" s="81"/>
      <c r="K2039" s="81"/>
      <c r="L2039" s="8"/>
      <c r="M2039" s="184">
        <v>500</v>
      </c>
      <c r="N2039" s="8"/>
      <c r="O2039" s="8"/>
      <c r="P2039" s="8"/>
      <c r="T2039" s="7"/>
      <c r="U2039" s="8"/>
      <c r="V2039" s="8"/>
      <c r="W2039" s="244"/>
      <c r="X2039" s="8"/>
      <c r="Y2039" s="8"/>
      <c r="Z2039" s="8"/>
      <c r="AA2039" s="8"/>
      <c r="AB2039" s="8"/>
      <c r="AC2039" s="8"/>
      <c r="AD2039" s="8"/>
      <c r="AE2039" s="8"/>
      <c r="AF2039" s="8"/>
      <c r="AG2039" s="8"/>
      <c r="AH2039" s="8"/>
      <c r="AI2039" s="8"/>
    </row>
    <row r="2040" spans="1:35" ht="17.25">
      <c r="A2040" s="310" t="s">
        <v>1604</v>
      </c>
      <c r="B2040" s="250">
        <v>4</v>
      </c>
      <c r="C2040" s="246" t="s">
        <v>1430</v>
      </c>
      <c r="D2040" s="192">
        <v>775325282450</v>
      </c>
      <c r="E2040" s="303" t="s">
        <v>546</v>
      </c>
      <c r="F2040" s="193" t="s">
        <v>1608</v>
      </c>
      <c r="G2040" s="137" t="s">
        <v>2</v>
      </c>
      <c r="H2040" s="194">
        <v>8</v>
      </c>
      <c r="I2040" s="81"/>
      <c r="J2040" s="81"/>
      <c r="K2040" s="81"/>
      <c r="L2040" s="8"/>
      <c r="M2040" s="184">
        <f>650*H2040</f>
        <v>5200</v>
      </c>
      <c r="N2040" s="8"/>
      <c r="O2040" s="8"/>
      <c r="P2040" s="8"/>
      <c r="T2040" s="7"/>
      <c r="U2040" s="8"/>
      <c r="V2040" s="8"/>
      <c r="W2040" s="244"/>
      <c r="X2040" s="8"/>
      <c r="Y2040" s="8"/>
      <c r="Z2040" s="8"/>
      <c r="AA2040" s="8"/>
      <c r="AB2040" s="8"/>
      <c r="AC2040" s="8"/>
      <c r="AD2040" s="8"/>
      <c r="AE2040" s="8"/>
      <c r="AF2040" s="8"/>
      <c r="AG2040" s="8"/>
      <c r="AH2040" s="8"/>
      <c r="AI2040" s="8"/>
    </row>
    <row r="2041" spans="1:35" ht="17.25">
      <c r="A2041" s="310" t="s">
        <v>1604</v>
      </c>
      <c r="B2041" s="250">
        <v>5</v>
      </c>
      <c r="C2041" s="246" t="s">
        <v>1430</v>
      </c>
      <c r="D2041" s="192">
        <v>775325265610</v>
      </c>
      <c r="E2041" s="303" t="s">
        <v>546</v>
      </c>
      <c r="F2041" s="193" t="s">
        <v>1609</v>
      </c>
      <c r="G2041" s="137" t="s">
        <v>2</v>
      </c>
      <c r="H2041" s="194">
        <v>16</v>
      </c>
      <c r="I2041" s="81"/>
      <c r="J2041" s="81"/>
      <c r="K2041" s="81"/>
      <c r="L2041" s="8"/>
      <c r="M2041" s="184">
        <f t="shared" ref="M2041:M2043" si="497">580*H2041</f>
        <v>9280</v>
      </c>
      <c r="N2041" s="8"/>
      <c r="O2041" s="8"/>
      <c r="P2041" s="8"/>
      <c r="T2041" s="7"/>
      <c r="U2041" s="8"/>
      <c r="V2041" s="8"/>
      <c r="W2041" s="244"/>
      <c r="X2041" s="8"/>
      <c r="Y2041" s="8"/>
      <c r="Z2041" s="8"/>
      <c r="AA2041" s="8"/>
      <c r="AB2041" s="8"/>
      <c r="AC2041" s="8"/>
      <c r="AD2041" s="8"/>
      <c r="AE2041" s="8"/>
      <c r="AF2041" s="8"/>
      <c r="AG2041" s="8"/>
      <c r="AH2041" s="8"/>
      <c r="AI2041" s="8"/>
    </row>
    <row r="2042" spans="1:35" ht="17.25">
      <c r="A2042" s="310" t="s">
        <v>1604</v>
      </c>
      <c r="B2042" s="250">
        <v>6</v>
      </c>
      <c r="C2042" s="246" t="s">
        <v>1430</v>
      </c>
      <c r="D2042" s="192">
        <v>775325238502</v>
      </c>
      <c r="E2042" s="303" t="s">
        <v>546</v>
      </c>
      <c r="F2042" s="193" t="s">
        <v>1610</v>
      </c>
      <c r="G2042" s="137" t="s">
        <v>2</v>
      </c>
      <c r="H2042" s="194">
        <v>19</v>
      </c>
      <c r="I2042" s="81"/>
      <c r="J2042" s="81"/>
      <c r="K2042" s="81"/>
      <c r="L2042" s="8"/>
      <c r="M2042" s="184">
        <f t="shared" si="497"/>
        <v>11020</v>
      </c>
      <c r="N2042" s="8"/>
      <c r="O2042" s="8"/>
      <c r="P2042" s="8"/>
      <c r="T2042" s="7"/>
      <c r="U2042" s="8"/>
      <c r="V2042" s="8"/>
      <c r="W2042" s="244"/>
      <c r="X2042" s="8"/>
      <c r="Y2042" s="8"/>
      <c r="Z2042" s="8"/>
      <c r="AA2042" s="8"/>
      <c r="AB2042" s="8"/>
      <c r="AC2042" s="8"/>
      <c r="AD2042" s="8"/>
      <c r="AE2042" s="8"/>
      <c r="AF2042" s="8"/>
      <c r="AG2042" s="8"/>
      <c r="AH2042" s="8"/>
      <c r="AI2042" s="8"/>
    </row>
    <row r="2043" spans="1:35" ht="17.25">
      <c r="A2043" s="310" t="s">
        <v>1604</v>
      </c>
      <c r="B2043" s="250">
        <v>7</v>
      </c>
      <c r="C2043" s="246" t="s">
        <v>1430</v>
      </c>
      <c r="D2043" s="192">
        <v>775325217905</v>
      </c>
      <c r="E2043" s="303" t="s">
        <v>546</v>
      </c>
      <c r="F2043" s="193" t="s">
        <v>1611</v>
      </c>
      <c r="G2043" s="137" t="s">
        <v>2</v>
      </c>
      <c r="H2043" s="194">
        <v>18</v>
      </c>
      <c r="I2043" s="81"/>
      <c r="J2043" s="81"/>
      <c r="K2043" s="81"/>
      <c r="L2043" s="8"/>
      <c r="M2043" s="184">
        <f t="shared" si="497"/>
        <v>10440</v>
      </c>
      <c r="N2043" s="8"/>
      <c r="O2043" s="8"/>
      <c r="P2043" s="8"/>
      <c r="T2043" s="7"/>
      <c r="U2043" s="8"/>
      <c r="V2043" s="8"/>
      <c r="W2043" s="244"/>
      <c r="X2043" s="8"/>
      <c r="Y2043" s="8"/>
      <c r="Z2043" s="8"/>
      <c r="AA2043" s="8"/>
      <c r="AB2043" s="8"/>
      <c r="AC2043" s="8"/>
      <c r="AD2043" s="8"/>
      <c r="AE2043" s="8"/>
      <c r="AF2043" s="8"/>
      <c r="AG2043" s="8"/>
      <c r="AH2043" s="8"/>
      <c r="AI2043" s="8"/>
    </row>
    <row r="2044" spans="1:35" ht="17.25">
      <c r="A2044" s="310" t="s">
        <v>1604</v>
      </c>
      <c r="B2044" s="250">
        <v>8</v>
      </c>
      <c r="C2044" s="246" t="s">
        <v>1430</v>
      </c>
      <c r="D2044" s="192">
        <v>775324791636</v>
      </c>
      <c r="E2044" s="303" t="s">
        <v>546</v>
      </c>
      <c r="F2044" s="193" t="s">
        <v>1612</v>
      </c>
      <c r="G2044" s="137" t="s">
        <v>96</v>
      </c>
      <c r="H2044" s="194">
        <v>11</v>
      </c>
      <c r="I2044" s="81"/>
      <c r="J2044" s="81"/>
      <c r="K2044" s="81"/>
      <c r="L2044" s="8"/>
      <c r="M2044" s="184">
        <f>590*H2044</f>
        <v>6490</v>
      </c>
      <c r="N2044" s="8"/>
      <c r="O2044" s="8"/>
      <c r="P2044" s="8"/>
      <c r="T2044" s="7"/>
      <c r="U2044" s="8"/>
      <c r="V2044" s="8"/>
      <c r="W2044" s="244"/>
      <c r="X2044" s="8"/>
      <c r="Y2044" s="8"/>
      <c r="Z2044" s="8"/>
      <c r="AA2044" s="8"/>
      <c r="AB2044" s="8"/>
      <c r="AC2044" s="8"/>
      <c r="AD2044" s="8"/>
      <c r="AE2044" s="8"/>
      <c r="AF2044" s="8"/>
      <c r="AG2044" s="8"/>
      <c r="AH2044" s="8"/>
      <c r="AI2044" s="8"/>
    </row>
    <row r="2045" spans="1:35" ht="17.25">
      <c r="A2045" s="310" t="s">
        <v>1604</v>
      </c>
      <c r="B2045" s="250">
        <v>9</v>
      </c>
      <c r="C2045" s="246"/>
      <c r="D2045" s="192">
        <v>775324640356</v>
      </c>
      <c r="E2045" s="303" t="s">
        <v>546</v>
      </c>
      <c r="F2045" s="193" t="s">
        <v>1613</v>
      </c>
      <c r="G2045" s="137" t="s">
        <v>1614</v>
      </c>
      <c r="H2045" s="194">
        <v>7</v>
      </c>
      <c r="I2045" s="81"/>
      <c r="J2045" s="81"/>
      <c r="K2045" s="81"/>
      <c r="L2045" s="8"/>
      <c r="M2045" s="184">
        <f>570*H2045</f>
        <v>3990</v>
      </c>
      <c r="N2045" s="8"/>
      <c r="O2045" s="8"/>
      <c r="P2045" s="8"/>
      <c r="T2045" s="7"/>
      <c r="U2045" s="8"/>
      <c r="V2045" s="8"/>
      <c r="W2045" s="244"/>
      <c r="X2045" s="8"/>
      <c r="Y2045" s="8"/>
      <c r="Z2045" s="8"/>
      <c r="AA2045" s="8"/>
      <c r="AB2045" s="8"/>
      <c r="AC2045" s="8"/>
      <c r="AD2045" s="8"/>
      <c r="AE2045" s="8"/>
      <c r="AF2045" s="8"/>
      <c r="AG2045" s="8"/>
      <c r="AH2045" s="8"/>
      <c r="AI2045" s="8"/>
    </row>
    <row r="2046" spans="1:35" ht="17.25">
      <c r="A2046" s="310" t="s">
        <v>1604</v>
      </c>
      <c r="B2046" s="250">
        <v>10</v>
      </c>
      <c r="C2046" s="246"/>
      <c r="D2046" s="192">
        <v>775324570210</v>
      </c>
      <c r="E2046" s="303" t="s">
        <v>546</v>
      </c>
      <c r="F2046" s="193" t="s">
        <v>1615</v>
      </c>
      <c r="G2046" s="137" t="s">
        <v>1616</v>
      </c>
      <c r="H2046" s="194">
        <v>8</v>
      </c>
      <c r="I2046" s="81"/>
      <c r="J2046" s="81"/>
      <c r="K2046" s="81"/>
      <c r="L2046" s="8"/>
      <c r="M2046" s="184">
        <f>420*H2046</f>
        <v>3360</v>
      </c>
      <c r="N2046" s="8"/>
      <c r="O2046" s="8"/>
      <c r="P2046" s="8"/>
      <c r="T2046" s="7"/>
      <c r="U2046" s="8"/>
      <c r="V2046" s="8"/>
      <c r="W2046" s="244"/>
      <c r="X2046" s="8"/>
      <c r="Y2046" s="8"/>
      <c r="Z2046" s="8"/>
      <c r="AA2046" s="8"/>
      <c r="AB2046" s="8"/>
      <c r="AC2046" s="8"/>
      <c r="AD2046" s="8"/>
      <c r="AE2046" s="8"/>
      <c r="AF2046" s="8"/>
      <c r="AG2046" s="8"/>
      <c r="AH2046" s="8"/>
      <c r="AI2046" s="8"/>
    </row>
    <row r="2047" spans="1:35" ht="17.25">
      <c r="A2047" s="310" t="s">
        <v>1604</v>
      </c>
      <c r="B2047" s="250">
        <v>11</v>
      </c>
      <c r="C2047" s="246"/>
      <c r="D2047" s="192">
        <v>775324679871</v>
      </c>
      <c r="E2047" s="303" t="s">
        <v>546</v>
      </c>
      <c r="F2047" s="193" t="s">
        <v>1617</v>
      </c>
      <c r="G2047" s="137" t="s">
        <v>4</v>
      </c>
      <c r="H2047" s="194">
        <v>18</v>
      </c>
      <c r="I2047" s="81"/>
      <c r="J2047" s="81"/>
      <c r="K2047" s="81"/>
      <c r="L2047" s="8"/>
      <c r="M2047" s="184">
        <f>570*H2047</f>
        <v>10260</v>
      </c>
      <c r="N2047" s="8"/>
      <c r="O2047" s="8"/>
      <c r="P2047" s="8"/>
      <c r="T2047" s="7"/>
      <c r="U2047" s="8"/>
      <c r="V2047" s="8"/>
      <c r="W2047" s="244"/>
      <c r="X2047" s="8"/>
      <c r="Y2047" s="8"/>
      <c r="Z2047" s="8"/>
      <c r="AA2047" s="8"/>
      <c r="AB2047" s="8"/>
      <c r="AC2047" s="8"/>
      <c r="AD2047" s="8"/>
      <c r="AE2047" s="8"/>
      <c r="AF2047" s="8"/>
      <c r="AG2047" s="8"/>
      <c r="AH2047" s="8"/>
      <c r="AI2047" s="8"/>
    </row>
    <row r="2048" spans="1:35" ht="17.25">
      <c r="A2048" s="321"/>
      <c r="B2048" s="322"/>
      <c r="C2048" s="231"/>
      <c r="D2048" s="81"/>
      <c r="E2048" s="81"/>
      <c r="F2048" s="81"/>
      <c r="G2048" s="81"/>
      <c r="H2048" s="80"/>
      <c r="I2048" s="81"/>
      <c r="J2048" s="81"/>
      <c r="K2048" s="81"/>
      <c r="L2048" s="8"/>
      <c r="M2048" s="184"/>
      <c r="N2048" s="8"/>
      <c r="O2048" s="8"/>
      <c r="P2048" s="8"/>
      <c r="T2048" s="7"/>
      <c r="U2048" s="8"/>
      <c r="V2048" s="8"/>
      <c r="W2048" s="244"/>
      <c r="X2048" s="8"/>
      <c r="Y2048" s="8"/>
      <c r="Z2048" s="8"/>
      <c r="AA2048" s="8"/>
      <c r="AB2048" s="8"/>
      <c r="AC2048" s="8"/>
      <c r="AD2048" s="8"/>
      <c r="AE2048" s="8"/>
      <c r="AF2048" s="8"/>
      <c r="AG2048" s="8"/>
      <c r="AH2048" s="8"/>
      <c r="AI2048" s="8"/>
    </row>
    <row r="2049" spans="1:35" ht="17.25">
      <c r="A2049" s="253"/>
      <c r="B2049" s="189"/>
      <c r="C2049" s="169"/>
      <c r="D2049" s="41"/>
      <c r="E2049" s="41"/>
      <c r="F2049" s="41"/>
      <c r="G2049" s="41"/>
      <c r="H2049" s="77">
        <f>SUM(H1437:H2048)</f>
        <v>13206</v>
      </c>
      <c r="I2049" s="41"/>
      <c r="J2049" s="41"/>
      <c r="K2049" s="41"/>
      <c r="L2049" s="45"/>
      <c r="M2049" s="44">
        <f>SUM(M2036:M2048)</f>
        <v>105780</v>
      </c>
      <c r="N2049" s="45"/>
      <c r="O2049" s="45"/>
      <c r="P2049" s="45"/>
      <c r="Q2049" s="45"/>
      <c r="R2049" s="45"/>
      <c r="S2049" s="45"/>
      <c r="T2049" s="45">
        <v>105780</v>
      </c>
      <c r="U2049" s="45"/>
      <c r="V2049" s="45"/>
      <c r="W2049" s="227">
        <v>105780</v>
      </c>
      <c r="X2049" s="45"/>
      <c r="Y2049" s="45"/>
      <c r="Z2049" s="8"/>
      <c r="AA2049" s="8"/>
      <c r="AB2049" s="8"/>
      <c r="AC2049" s="8"/>
      <c r="AD2049" s="8"/>
      <c r="AE2049" s="8"/>
      <c r="AF2049" s="8"/>
      <c r="AG2049" s="8"/>
      <c r="AH2049" s="8"/>
      <c r="AI2049" s="8"/>
    </row>
    <row r="2050" spans="1:35" ht="17.25">
      <c r="A2050" s="321"/>
      <c r="B2050" s="322"/>
      <c r="C2050" s="231"/>
      <c r="D2050" s="81"/>
      <c r="E2050" s="81"/>
      <c r="F2050" s="81"/>
      <c r="G2050" s="81"/>
      <c r="H2050" s="80"/>
      <c r="I2050" s="81"/>
      <c r="J2050" s="81"/>
      <c r="K2050" s="81"/>
      <c r="L2050" s="8"/>
      <c r="M2050" s="184"/>
      <c r="N2050" s="8"/>
      <c r="O2050" s="8"/>
      <c r="P2050" s="8"/>
      <c r="T2050" s="7"/>
      <c r="U2050" s="8"/>
      <c r="V2050" s="8"/>
      <c r="W2050" s="244"/>
      <c r="X2050" s="8"/>
      <c r="Y2050" s="8"/>
      <c r="Z2050" s="8"/>
      <c r="AA2050" s="8"/>
      <c r="AB2050" s="8"/>
      <c r="AC2050" s="8"/>
      <c r="AD2050" s="8"/>
      <c r="AE2050" s="8"/>
      <c r="AF2050" s="8"/>
      <c r="AG2050" s="8"/>
      <c r="AH2050" s="8"/>
      <c r="AI2050" s="8"/>
    </row>
    <row r="2051" spans="1:35" ht="17.25">
      <c r="A2051" s="310" t="s">
        <v>1618</v>
      </c>
      <c r="B2051" s="250">
        <v>1</v>
      </c>
      <c r="C2051" s="246"/>
      <c r="D2051" s="192">
        <v>775339073160</v>
      </c>
      <c r="E2051" s="303" t="s">
        <v>546</v>
      </c>
      <c r="F2051" s="193" t="s">
        <v>1619</v>
      </c>
      <c r="G2051" s="137" t="s">
        <v>1620</v>
      </c>
      <c r="H2051" s="194">
        <v>30</v>
      </c>
      <c r="I2051" s="81"/>
      <c r="J2051" s="81"/>
      <c r="K2051" s="81"/>
      <c r="L2051" s="8"/>
      <c r="M2051" s="184">
        <f t="shared" ref="M2051:M2052" si="498">580*H2051</f>
        <v>17400</v>
      </c>
      <c r="N2051" s="8"/>
      <c r="O2051" s="8"/>
      <c r="P2051" s="8"/>
      <c r="T2051" s="7"/>
      <c r="U2051" s="8"/>
      <c r="V2051" s="8"/>
      <c r="W2051" s="244"/>
      <c r="X2051" s="8"/>
      <c r="Y2051" s="8"/>
      <c r="Z2051" s="8"/>
      <c r="AA2051" s="8"/>
      <c r="AB2051" s="8"/>
      <c r="AC2051" s="8"/>
      <c r="AD2051" s="8"/>
      <c r="AE2051" s="8"/>
      <c r="AF2051" s="8"/>
      <c r="AG2051" s="8"/>
      <c r="AH2051" s="8"/>
      <c r="AI2051" s="8"/>
    </row>
    <row r="2052" spans="1:35" ht="17.25">
      <c r="A2052" s="310" t="s">
        <v>1618</v>
      </c>
      <c r="B2052" s="250">
        <v>2</v>
      </c>
      <c r="C2052" s="246"/>
      <c r="D2052" s="192">
        <v>775339057943</v>
      </c>
      <c r="E2052" s="303" t="s">
        <v>546</v>
      </c>
      <c r="F2052" s="193" t="s">
        <v>1621</v>
      </c>
      <c r="G2052" s="137" t="s">
        <v>1620</v>
      </c>
      <c r="H2052" s="194">
        <v>30</v>
      </c>
      <c r="I2052" s="81"/>
      <c r="J2052" s="81"/>
      <c r="K2052" s="81"/>
      <c r="L2052" s="8"/>
      <c r="M2052" s="184">
        <f t="shared" si="498"/>
        <v>17400</v>
      </c>
      <c r="N2052" s="8"/>
      <c r="O2052" s="8"/>
      <c r="P2052" s="8"/>
      <c r="T2052" s="7"/>
      <c r="U2052" s="8"/>
      <c r="V2052" s="8"/>
      <c r="W2052" s="244"/>
      <c r="X2052" s="8"/>
      <c r="Y2052" s="8"/>
      <c r="Z2052" s="8"/>
      <c r="AA2052" s="8"/>
      <c r="AB2052" s="8"/>
      <c r="AC2052" s="8"/>
      <c r="AD2052" s="8"/>
      <c r="AE2052" s="8"/>
      <c r="AF2052" s="8"/>
      <c r="AG2052" s="8"/>
      <c r="AH2052" s="8"/>
      <c r="AI2052" s="8"/>
    </row>
    <row r="2053" spans="1:35" ht="17.25">
      <c r="A2053" s="310" t="s">
        <v>1618</v>
      </c>
      <c r="B2053" s="250">
        <v>3</v>
      </c>
      <c r="C2053" s="246" t="s">
        <v>1430</v>
      </c>
      <c r="D2053" s="192">
        <v>775339226620</v>
      </c>
      <c r="E2053" s="303" t="s">
        <v>546</v>
      </c>
      <c r="F2053" s="193" t="s">
        <v>1622</v>
      </c>
      <c r="G2053" s="137" t="s">
        <v>1623</v>
      </c>
      <c r="H2053" s="194">
        <v>13</v>
      </c>
      <c r="I2053" s="81"/>
      <c r="J2053" s="81"/>
      <c r="K2053" s="81"/>
      <c r="L2053" s="8"/>
      <c r="M2053" s="184">
        <f>590*H2053</f>
        <v>7670</v>
      </c>
      <c r="N2053" s="8"/>
      <c r="O2053" s="8"/>
      <c r="P2053" s="8"/>
      <c r="T2053" s="7"/>
      <c r="U2053" s="8"/>
      <c r="V2053" s="8"/>
      <c r="W2053" s="244"/>
      <c r="X2053" s="8"/>
      <c r="Y2053" s="8"/>
      <c r="Z2053" s="8"/>
      <c r="AA2053" s="8"/>
      <c r="AB2053" s="8"/>
      <c r="AC2053" s="8"/>
      <c r="AD2053" s="8"/>
      <c r="AE2053" s="8"/>
      <c r="AF2053" s="8"/>
      <c r="AG2053" s="8"/>
      <c r="AH2053" s="8"/>
      <c r="AI2053" s="8"/>
    </row>
    <row r="2054" spans="1:35" ht="17.25">
      <c r="A2054" s="310" t="s">
        <v>1618</v>
      </c>
      <c r="B2054" s="250">
        <v>4</v>
      </c>
      <c r="C2054" s="246"/>
      <c r="D2054" s="192">
        <v>775338947333</v>
      </c>
      <c r="E2054" s="303" t="s">
        <v>546</v>
      </c>
      <c r="F2054" s="193" t="s">
        <v>1582</v>
      </c>
      <c r="G2054" s="137" t="s">
        <v>2</v>
      </c>
      <c r="H2054" s="194">
        <v>27</v>
      </c>
      <c r="I2054" s="81"/>
      <c r="J2054" s="81"/>
      <c r="K2054" s="81"/>
      <c r="L2054" s="8"/>
      <c r="M2054" s="184">
        <f t="shared" ref="M2054:M2057" si="499">510*H2054</f>
        <v>13770</v>
      </c>
      <c r="N2054" s="8"/>
      <c r="O2054" s="8"/>
      <c r="P2054" s="8"/>
      <c r="T2054" s="7"/>
      <c r="U2054" s="8"/>
      <c r="V2054" s="8"/>
      <c r="W2054" s="244"/>
      <c r="X2054" s="8"/>
      <c r="Y2054" s="8"/>
      <c r="Z2054" s="8"/>
      <c r="AA2054" s="8"/>
      <c r="AB2054" s="8"/>
      <c r="AC2054" s="8"/>
      <c r="AD2054" s="8"/>
      <c r="AE2054" s="8"/>
      <c r="AF2054" s="8"/>
      <c r="AG2054" s="8"/>
      <c r="AH2054" s="8"/>
      <c r="AI2054" s="8"/>
    </row>
    <row r="2055" spans="1:35" ht="17.25">
      <c r="A2055" s="310" t="s">
        <v>1618</v>
      </c>
      <c r="B2055" s="250">
        <v>5</v>
      </c>
      <c r="C2055" s="246"/>
      <c r="D2055" s="192">
        <v>775340411865</v>
      </c>
      <c r="E2055" s="303" t="s">
        <v>546</v>
      </c>
      <c r="F2055" s="193" t="s">
        <v>1624</v>
      </c>
      <c r="G2055" s="137" t="s">
        <v>2</v>
      </c>
      <c r="H2055" s="194">
        <v>15</v>
      </c>
      <c r="I2055" s="81"/>
      <c r="J2055" s="81"/>
      <c r="K2055" s="81"/>
      <c r="L2055" s="8"/>
      <c r="M2055" s="184">
        <f>520*H2055</f>
        <v>7800</v>
      </c>
      <c r="N2055" s="8"/>
      <c r="O2055" s="8"/>
      <c r="P2055" s="8"/>
      <c r="T2055" s="7"/>
      <c r="U2055" s="8"/>
      <c r="V2055" s="8"/>
      <c r="W2055" s="244"/>
      <c r="X2055" s="8"/>
      <c r="Y2055" s="8"/>
      <c r="Z2055" s="8"/>
      <c r="AA2055" s="8"/>
      <c r="AB2055" s="8"/>
      <c r="AC2055" s="8"/>
      <c r="AD2055" s="8"/>
      <c r="AE2055" s="8"/>
      <c r="AF2055" s="8"/>
      <c r="AG2055" s="8"/>
      <c r="AH2055" s="8"/>
      <c r="AI2055" s="8"/>
    </row>
    <row r="2056" spans="1:35" ht="17.25">
      <c r="A2056" s="310" t="s">
        <v>1618</v>
      </c>
      <c r="B2056" s="250">
        <v>6</v>
      </c>
      <c r="C2056" s="246"/>
      <c r="D2056" s="192">
        <v>775340379711</v>
      </c>
      <c r="E2056" s="303" t="s">
        <v>546</v>
      </c>
      <c r="F2056" s="193" t="s">
        <v>1625</v>
      </c>
      <c r="G2056" s="137" t="s">
        <v>2</v>
      </c>
      <c r="H2056" s="194">
        <v>25</v>
      </c>
      <c r="I2056" s="81"/>
      <c r="J2056" s="81"/>
      <c r="K2056" s="81"/>
      <c r="L2056" s="8"/>
      <c r="M2056" s="184">
        <f t="shared" si="499"/>
        <v>12750</v>
      </c>
      <c r="N2056" s="8"/>
      <c r="O2056" s="8"/>
      <c r="P2056" s="8"/>
      <c r="T2056" s="7"/>
      <c r="U2056" s="8"/>
      <c r="V2056" s="8"/>
      <c r="W2056" s="244"/>
      <c r="X2056" s="8"/>
      <c r="Y2056" s="8"/>
      <c r="Z2056" s="8"/>
      <c r="AA2056" s="8"/>
      <c r="AB2056" s="8"/>
      <c r="AC2056" s="8"/>
      <c r="AD2056" s="8"/>
      <c r="AE2056" s="8"/>
      <c r="AF2056" s="8"/>
      <c r="AG2056" s="8"/>
      <c r="AH2056" s="8"/>
      <c r="AI2056" s="8"/>
    </row>
    <row r="2057" spans="1:35" ht="17.25">
      <c r="A2057" s="310" t="s">
        <v>1618</v>
      </c>
      <c r="B2057" s="250">
        <v>7</v>
      </c>
      <c r="C2057" s="246"/>
      <c r="D2057" s="192">
        <v>775340343700</v>
      </c>
      <c r="E2057" s="303" t="s">
        <v>546</v>
      </c>
      <c r="F2057" s="193" t="s">
        <v>1626</v>
      </c>
      <c r="G2057" s="137" t="s">
        <v>2</v>
      </c>
      <c r="H2057" s="194">
        <v>25</v>
      </c>
      <c r="I2057" s="81"/>
      <c r="J2057" s="81"/>
      <c r="K2057" s="81"/>
      <c r="L2057" s="8"/>
      <c r="M2057" s="184">
        <f t="shared" si="499"/>
        <v>12750</v>
      </c>
      <c r="N2057" s="8"/>
      <c r="O2057" s="8"/>
      <c r="P2057" s="8"/>
      <c r="T2057" s="7"/>
      <c r="U2057" s="8"/>
      <c r="V2057" s="8"/>
      <c r="W2057" s="244"/>
      <c r="X2057" s="8"/>
      <c r="Y2057" s="8"/>
      <c r="Z2057" s="8"/>
      <c r="AA2057" s="8"/>
      <c r="AB2057" s="8"/>
      <c r="AC2057" s="8"/>
      <c r="AD2057" s="8"/>
      <c r="AE2057" s="8"/>
      <c r="AF2057" s="8"/>
      <c r="AG2057" s="8"/>
      <c r="AH2057" s="8"/>
      <c r="AI2057" s="8"/>
    </row>
    <row r="2058" spans="1:35" ht="17.25">
      <c r="A2058" s="310" t="s">
        <v>1618</v>
      </c>
      <c r="B2058" s="250">
        <v>8</v>
      </c>
      <c r="C2058" s="246" t="s">
        <v>1430</v>
      </c>
      <c r="D2058" s="192">
        <v>775340299478</v>
      </c>
      <c r="E2058" s="303" t="s">
        <v>546</v>
      </c>
      <c r="F2058" s="193" t="s">
        <v>1627</v>
      </c>
      <c r="G2058" s="137" t="s">
        <v>2</v>
      </c>
      <c r="H2058" s="194">
        <v>16</v>
      </c>
      <c r="I2058" s="81"/>
      <c r="J2058" s="81"/>
      <c r="K2058" s="81"/>
      <c r="L2058" s="8"/>
      <c r="M2058" s="184">
        <f>580*H2058</f>
        <v>9280</v>
      </c>
      <c r="N2058" s="8"/>
      <c r="O2058" s="8"/>
      <c r="P2058" s="8"/>
      <c r="T2058" s="7"/>
      <c r="U2058" s="8"/>
      <c r="V2058" s="8"/>
      <c r="W2058" s="244"/>
      <c r="X2058" s="8"/>
      <c r="Y2058" s="8"/>
      <c r="Z2058" s="8"/>
      <c r="AA2058" s="8"/>
      <c r="AB2058" s="8"/>
      <c r="AC2058" s="8"/>
      <c r="AD2058" s="8"/>
      <c r="AE2058" s="8"/>
      <c r="AF2058" s="8"/>
      <c r="AG2058" s="8"/>
      <c r="AH2058" s="8"/>
      <c r="AI2058" s="8"/>
    </row>
    <row r="2059" spans="1:35" ht="17.25">
      <c r="A2059" s="310" t="s">
        <v>1618</v>
      </c>
      <c r="B2059" s="250">
        <v>9</v>
      </c>
      <c r="C2059" s="246"/>
      <c r="D2059" s="192">
        <v>775339404653</v>
      </c>
      <c r="E2059" s="303" t="s">
        <v>546</v>
      </c>
      <c r="F2059" s="193" t="s">
        <v>1628</v>
      </c>
      <c r="G2059" s="137" t="s">
        <v>4</v>
      </c>
      <c r="H2059" s="194">
        <v>16</v>
      </c>
      <c r="I2059" s="81"/>
      <c r="J2059" s="81"/>
      <c r="K2059" s="81"/>
      <c r="L2059" s="8"/>
      <c r="M2059" s="184">
        <f>570*H2059</f>
        <v>9120</v>
      </c>
      <c r="N2059" s="8"/>
      <c r="O2059" s="8"/>
      <c r="P2059" s="8"/>
      <c r="T2059" s="7"/>
      <c r="U2059" s="8"/>
      <c r="V2059" s="8"/>
      <c r="W2059" s="244"/>
      <c r="X2059" s="8"/>
      <c r="Y2059" s="8"/>
      <c r="Z2059" s="8"/>
      <c r="AA2059" s="8"/>
      <c r="AB2059" s="8"/>
      <c r="AC2059" s="8"/>
      <c r="AD2059" s="8"/>
      <c r="AE2059" s="8"/>
      <c r="AF2059" s="8"/>
      <c r="AG2059" s="8"/>
      <c r="AH2059" s="8"/>
      <c r="AI2059" s="8"/>
    </row>
    <row r="2060" spans="1:35" ht="17.25">
      <c r="A2060" s="310" t="s">
        <v>1618</v>
      </c>
      <c r="B2060" s="250">
        <v>10</v>
      </c>
      <c r="C2060" s="246"/>
      <c r="D2060" s="192">
        <v>775340651990</v>
      </c>
      <c r="E2060" s="303" t="s">
        <v>546</v>
      </c>
      <c r="F2060" s="193" t="s">
        <v>1629</v>
      </c>
      <c r="G2060" s="137" t="s">
        <v>4</v>
      </c>
      <c r="H2060" s="194">
        <v>13</v>
      </c>
      <c r="I2060" s="81"/>
      <c r="J2060" s="81"/>
      <c r="K2060" s="81"/>
      <c r="L2060" s="8"/>
      <c r="M2060" s="184">
        <f>570*H2060</f>
        <v>7410</v>
      </c>
      <c r="N2060" s="8"/>
      <c r="O2060" s="8"/>
      <c r="P2060" s="8"/>
      <c r="T2060" s="7"/>
      <c r="U2060" s="8"/>
      <c r="V2060" s="8"/>
      <c r="W2060" s="244"/>
      <c r="X2060" s="8"/>
      <c r="Y2060" s="8"/>
      <c r="Z2060" s="8"/>
      <c r="AA2060" s="8"/>
      <c r="AB2060" s="8"/>
      <c r="AC2060" s="8"/>
      <c r="AD2060" s="8"/>
      <c r="AE2060" s="8"/>
      <c r="AF2060" s="8"/>
      <c r="AG2060" s="8"/>
      <c r="AH2060" s="8"/>
      <c r="AI2060" s="8"/>
    </row>
    <row r="2061" spans="1:35" ht="17.25">
      <c r="A2061" s="310" t="s">
        <v>1618</v>
      </c>
      <c r="B2061" s="250">
        <v>11</v>
      </c>
      <c r="C2061" s="246"/>
      <c r="D2061" s="192">
        <v>775339260327</v>
      </c>
      <c r="E2061" s="303" t="s">
        <v>546</v>
      </c>
      <c r="F2061" s="193" t="s">
        <v>1630</v>
      </c>
      <c r="G2061" s="137" t="s">
        <v>4</v>
      </c>
      <c r="H2061" s="194">
        <v>19</v>
      </c>
      <c r="I2061" s="81"/>
      <c r="J2061" s="81"/>
      <c r="K2061" s="81"/>
      <c r="L2061" s="8"/>
      <c r="M2061" s="184">
        <f>570*H2061</f>
        <v>10830</v>
      </c>
      <c r="N2061" s="8"/>
      <c r="O2061" s="8"/>
      <c r="P2061" s="8"/>
      <c r="T2061" s="7"/>
      <c r="U2061" s="8"/>
      <c r="V2061" s="8"/>
      <c r="W2061" s="244"/>
      <c r="X2061" s="8"/>
      <c r="Y2061" s="8"/>
      <c r="Z2061" s="8"/>
      <c r="AA2061" s="8"/>
      <c r="AB2061" s="8"/>
      <c r="AC2061" s="8"/>
      <c r="AD2061" s="8"/>
      <c r="AE2061" s="8"/>
      <c r="AF2061" s="8"/>
      <c r="AG2061" s="8"/>
      <c r="AH2061" s="8"/>
      <c r="AI2061" s="8"/>
    </row>
    <row r="2062" spans="1:35" ht="17.25">
      <c r="A2062" s="310" t="s">
        <v>1618</v>
      </c>
      <c r="B2062" s="250">
        <v>12</v>
      </c>
      <c r="C2062" s="246"/>
      <c r="D2062" s="192">
        <v>775339447601</v>
      </c>
      <c r="E2062" s="303" t="s">
        <v>546</v>
      </c>
      <c r="F2062" s="193" t="s">
        <v>1631</v>
      </c>
      <c r="G2062" s="137" t="s">
        <v>4</v>
      </c>
      <c r="H2062" s="194">
        <v>9</v>
      </c>
      <c r="I2062" s="81"/>
      <c r="J2062" s="81"/>
      <c r="K2062" s="81"/>
      <c r="L2062" s="8"/>
      <c r="M2062" s="184">
        <f>610*H2062</f>
        <v>5490</v>
      </c>
      <c r="N2062" s="8"/>
      <c r="O2062" s="8"/>
      <c r="P2062" s="8"/>
      <c r="T2062" s="7"/>
      <c r="U2062" s="8"/>
      <c r="V2062" s="8"/>
      <c r="W2062" s="244"/>
      <c r="X2062" s="8"/>
      <c r="Y2062" s="8"/>
      <c r="Z2062" s="8"/>
      <c r="AA2062" s="8"/>
      <c r="AB2062" s="8"/>
      <c r="AC2062" s="8"/>
      <c r="AD2062" s="8"/>
      <c r="AE2062" s="8"/>
      <c r="AF2062" s="8"/>
      <c r="AG2062" s="8"/>
      <c r="AH2062" s="8"/>
      <c r="AI2062" s="8"/>
    </row>
    <row r="2063" spans="1:35" ht="17.25">
      <c r="A2063" s="310" t="s">
        <v>1618</v>
      </c>
      <c r="B2063" s="250">
        <v>13</v>
      </c>
      <c r="C2063" s="246"/>
      <c r="D2063" s="192">
        <v>775340514488</v>
      </c>
      <c r="E2063" s="303" t="s">
        <v>546</v>
      </c>
      <c r="F2063" s="193" t="s">
        <v>1632</v>
      </c>
      <c r="G2063" s="137" t="s">
        <v>4</v>
      </c>
      <c r="H2063" s="194">
        <v>15</v>
      </c>
      <c r="I2063" s="81"/>
      <c r="J2063" s="81"/>
      <c r="K2063" s="81"/>
      <c r="L2063" s="8"/>
      <c r="M2063" s="184">
        <f t="shared" ref="M2063:M2074" si="500">570*H2063</f>
        <v>8550</v>
      </c>
      <c r="N2063" s="8"/>
      <c r="O2063" s="8"/>
      <c r="P2063" s="8"/>
      <c r="T2063" s="7"/>
      <c r="U2063" s="8"/>
      <c r="V2063" s="8"/>
      <c r="W2063" s="244"/>
      <c r="X2063" s="8"/>
      <c r="Y2063" s="8"/>
      <c r="Z2063" s="8"/>
      <c r="AA2063" s="8"/>
      <c r="AB2063" s="8"/>
      <c r="AC2063" s="8"/>
      <c r="AD2063" s="8"/>
      <c r="AE2063" s="8"/>
      <c r="AF2063" s="8"/>
      <c r="AG2063" s="8"/>
      <c r="AH2063" s="8"/>
      <c r="AI2063" s="8"/>
    </row>
    <row r="2064" spans="1:35" ht="17.25">
      <c r="A2064" s="310" t="s">
        <v>1618</v>
      </c>
      <c r="B2064" s="250">
        <v>14</v>
      </c>
      <c r="C2064" s="246"/>
      <c r="D2064" s="192">
        <v>775328535213</v>
      </c>
      <c r="E2064" s="303" t="s">
        <v>546</v>
      </c>
      <c r="F2064" s="193" t="s">
        <v>1633</v>
      </c>
      <c r="G2064" s="137" t="s">
        <v>4</v>
      </c>
      <c r="H2064" s="194">
        <v>14</v>
      </c>
      <c r="I2064" s="81"/>
      <c r="J2064" s="81"/>
      <c r="K2064" s="81"/>
      <c r="L2064" s="8"/>
      <c r="M2064" s="184">
        <f t="shared" si="500"/>
        <v>7980</v>
      </c>
      <c r="N2064" s="8"/>
      <c r="O2064" s="8"/>
      <c r="P2064" s="8"/>
      <c r="T2064" s="7"/>
      <c r="U2064" s="8"/>
      <c r="V2064" s="8"/>
      <c r="W2064" s="244"/>
      <c r="X2064" s="8"/>
      <c r="Y2064" s="8"/>
      <c r="Z2064" s="8"/>
      <c r="AA2064" s="8"/>
      <c r="AB2064" s="8"/>
      <c r="AC2064" s="8"/>
      <c r="AD2064" s="8"/>
      <c r="AE2064" s="8"/>
      <c r="AF2064" s="8"/>
      <c r="AG2064" s="8"/>
      <c r="AH2064" s="8"/>
      <c r="AI2064" s="8"/>
    </row>
    <row r="2065" spans="1:35" ht="17.25">
      <c r="A2065" s="310" t="s">
        <v>1618</v>
      </c>
      <c r="B2065" s="250">
        <v>15</v>
      </c>
      <c r="C2065" s="246"/>
      <c r="D2065" s="192">
        <v>775328410927</v>
      </c>
      <c r="E2065" s="303" t="s">
        <v>546</v>
      </c>
      <c r="F2065" s="193" t="s">
        <v>1634</v>
      </c>
      <c r="G2065" s="137" t="s">
        <v>4</v>
      </c>
      <c r="H2065" s="194">
        <v>17</v>
      </c>
      <c r="I2065" s="81"/>
      <c r="J2065" s="81"/>
      <c r="K2065" s="81"/>
      <c r="L2065" s="8"/>
      <c r="M2065" s="184">
        <f t="shared" si="500"/>
        <v>9690</v>
      </c>
      <c r="N2065" s="8"/>
      <c r="O2065" s="8"/>
      <c r="P2065" s="8"/>
      <c r="T2065" s="7"/>
      <c r="U2065" s="8"/>
      <c r="V2065" s="8"/>
      <c r="W2065" s="244"/>
      <c r="X2065" s="8"/>
      <c r="Y2065" s="8"/>
      <c r="Z2065" s="8"/>
      <c r="AA2065" s="8"/>
      <c r="AB2065" s="8"/>
      <c r="AC2065" s="8"/>
      <c r="AD2065" s="8"/>
      <c r="AE2065" s="8"/>
      <c r="AF2065" s="8"/>
      <c r="AG2065" s="8"/>
      <c r="AH2065" s="8"/>
      <c r="AI2065" s="8"/>
    </row>
    <row r="2066" spans="1:35" ht="17.25">
      <c r="A2066" s="310" t="s">
        <v>1618</v>
      </c>
      <c r="B2066" s="250">
        <v>16</v>
      </c>
      <c r="C2066" s="246"/>
      <c r="D2066" s="192">
        <v>775339427253</v>
      </c>
      <c r="E2066" s="303" t="s">
        <v>546</v>
      </c>
      <c r="F2066" s="193" t="s">
        <v>1635</v>
      </c>
      <c r="G2066" s="137" t="s">
        <v>8</v>
      </c>
      <c r="H2066" s="194">
        <v>16</v>
      </c>
      <c r="I2066" s="81"/>
      <c r="J2066" s="81"/>
      <c r="K2066" s="81"/>
      <c r="L2066" s="8"/>
      <c r="M2066" s="184">
        <f t="shared" si="500"/>
        <v>9120</v>
      </c>
      <c r="N2066" s="8"/>
      <c r="O2066" s="8"/>
      <c r="P2066" s="8"/>
      <c r="T2066" s="7"/>
      <c r="U2066" s="8"/>
      <c r="V2066" s="8"/>
      <c r="W2066" s="244"/>
      <c r="X2066" s="8"/>
      <c r="Y2066" s="8"/>
      <c r="Z2066" s="8"/>
      <c r="AA2066" s="8"/>
      <c r="AB2066" s="8"/>
      <c r="AC2066" s="8"/>
      <c r="AD2066" s="8"/>
      <c r="AE2066" s="8"/>
      <c r="AF2066" s="8"/>
      <c r="AG2066" s="8"/>
      <c r="AH2066" s="8"/>
      <c r="AI2066" s="8"/>
    </row>
    <row r="2067" spans="1:35" ht="17.25">
      <c r="A2067" s="310" t="s">
        <v>1618</v>
      </c>
      <c r="B2067" s="250">
        <v>17</v>
      </c>
      <c r="C2067" s="246" t="s">
        <v>352</v>
      </c>
      <c r="D2067" s="192">
        <v>775339368022</v>
      </c>
      <c r="E2067" s="303" t="s">
        <v>546</v>
      </c>
      <c r="F2067" s="193" t="s">
        <v>1636</v>
      </c>
      <c r="G2067" s="137" t="s">
        <v>8</v>
      </c>
      <c r="H2067" s="194">
        <v>18</v>
      </c>
      <c r="I2067" s="81"/>
      <c r="J2067" s="81"/>
      <c r="K2067" s="81"/>
      <c r="L2067" s="8"/>
      <c r="M2067" s="184">
        <f t="shared" si="500"/>
        <v>10260</v>
      </c>
      <c r="N2067" s="8"/>
      <c r="O2067" s="8"/>
      <c r="P2067" s="8"/>
      <c r="T2067" s="7"/>
      <c r="U2067" s="8"/>
      <c r="V2067" s="8"/>
      <c r="W2067" s="244"/>
      <c r="X2067" s="8"/>
      <c r="Y2067" s="8"/>
      <c r="Z2067" s="8"/>
      <c r="AA2067" s="8"/>
      <c r="AB2067" s="8"/>
      <c r="AC2067" s="8"/>
      <c r="AD2067" s="8"/>
      <c r="AE2067" s="8"/>
      <c r="AF2067" s="8"/>
      <c r="AG2067" s="8"/>
      <c r="AH2067" s="8"/>
      <c r="AI2067" s="8"/>
    </row>
    <row r="2068" spans="1:35" ht="17.25">
      <c r="A2068" s="310" t="s">
        <v>1618</v>
      </c>
      <c r="B2068" s="250">
        <v>18</v>
      </c>
      <c r="C2068" s="246" t="s">
        <v>15</v>
      </c>
      <c r="D2068" s="192">
        <v>775340464354</v>
      </c>
      <c r="E2068" s="303" t="s">
        <v>546</v>
      </c>
      <c r="F2068" s="193" t="s">
        <v>1637</v>
      </c>
      <c r="G2068" s="137" t="s">
        <v>4</v>
      </c>
      <c r="H2068" s="194">
        <v>16</v>
      </c>
      <c r="I2068" s="81"/>
      <c r="J2068" s="81"/>
      <c r="K2068" s="81"/>
      <c r="L2068" s="8"/>
      <c r="M2068" s="184">
        <f t="shared" si="500"/>
        <v>9120</v>
      </c>
      <c r="N2068" s="8"/>
      <c r="O2068" s="8"/>
      <c r="P2068" s="8"/>
      <c r="T2068" s="7"/>
      <c r="U2068" s="8"/>
      <c r="V2068" s="8"/>
      <c r="W2068" s="244"/>
      <c r="X2068" s="8"/>
      <c r="Y2068" s="8"/>
      <c r="Z2068" s="8"/>
      <c r="AA2068" s="8"/>
      <c r="AB2068" s="8"/>
      <c r="AC2068" s="8"/>
      <c r="AD2068" s="8"/>
      <c r="AE2068" s="8"/>
      <c r="AF2068" s="8"/>
      <c r="AG2068" s="8"/>
      <c r="AH2068" s="8"/>
      <c r="AI2068" s="8"/>
    </row>
    <row r="2069" spans="1:35" ht="17.25">
      <c r="A2069" s="310"/>
      <c r="B2069" s="250"/>
      <c r="C2069" s="246"/>
      <c r="D2069" s="192"/>
      <c r="E2069" s="303"/>
      <c r="F2069" s="193"/>
      <c r="G2069" s="137"/>
      <c r="H2069" s="194"/>
      <c r="I2069" s="81"/>
      <c r="J2069" s="81"/>
      <c r="K2069" s="81"/>
      <c r="L2069" s="8"/>
      <c r="M2069" s="184">
        <v>500</v>
      </c>
      <c r="N2069" s="8"/>
      <c r="O2069" s="8"/>
      <c r="P2069" s="8"/>
      <c r="T2069" s="7"/>
      <c r="U2069" s="8"/>
      <c r="V2069" s="8"/>
      <c r="W2069" s="244"/>
      <c r="X2069" s="8"/>
      <c r="Y2069" s="8"/>
      <c r="Z2069" s="8"/>
      <c r="AA2069" s="8"/>
      <c r="AB2069" s="8"/>
      <c r="AC2069" s="8"/>
      <c r="AD2069" s="8"/>
      <c r="AE2069" s="8"/>
      <c r="AF2069" s="8"/>
      <c r="AG2069" s="8"/>
      <c r="AH2069" s="8"/>
      <c r="AI2069" s="8"/>
    </row>
    <row r="2070" spans="1:35" ht="17.25">
      <c r="A2070" s="310" t="s">
        <v>1618</v>
      </c>
      <c r="B2070" s="250">
        <v>19</v>
      </c>
      <c r="C2070" s="246"/>
      <c r="D2070" s="192">
        <v>775339479879</v>
      </c>
      <c r="E2070" s="303" t="s">
        <v>546</v>
      </c>
      <c r="F2070" s="193" t="s">
        <v>1638</v>
      </c>
      <c r="G2070" s="137" t="s">
        <v>4</v>
      </c>
      <c r="H2070" s="194">
        <v>16</v>
      </c>
      <c r="I2070" s="81"/>
      <c r="J2070" s="81"/>
      <c r="K2070" s="81"/>
      <c r="L2070" s="8"/>
      <c r="M2070" s="184">
        <f t="shared" si="500"/>
        <v>9120</v>
      </c>
      <c r="N2070" s="8"/>
      <c r="O2070" s="8"/>
      <c r="P2070" s="8"/>
      <c r="T2070" s="7"/>
      <c r="U2070" s="8"/>
      <c r="V2070" s="8"/>
      <c r="W2070" s="244"/>
      <c r="X2070" s="8"/>
      <c r="Y2070" s="8"/>
      <c r="Z2070" s="8"/>
      <c r="AA2070" s="8"/>
      <c r="AB2070" s="8"/>
      <c r="AC2070" s="8"/>
      <c r="AD2070" s="8"/>
      <c r="AE2070" s="8"/>
      <c r="AF2070" s="8"/>
      <c r="AG2070" s="8"/>
      <c r="AH2070" s="8"/>
      <c r="AI2070" s="8"/>
    </row>
    <row r="2071" spans="1:35" ht="17.25">
      <c r="A2071" s="310" t="s">
        <v>1618</v>
      </c>
      <c r="B2071" s="250">
        <v>20</v>
      </c>
      <c r="C2071" s="246"/>
      <c r="D2071" s="192">
        <v>775340552456</v>
      </c>
      <c r="E2071" s="303" t="s">
        <v>546</v>
      </c>
      <c r="F2071" s="193" t="s">
        <v>1639</v>
      </c>
      <c r="G2071" s="137" t="s">
        <v>4</v>
      </c>
      <c r="H2071" s="194">
        <v>11</v>
      </c>
      <c r="I2071" s="81"/>
      <c r="J2071" s="81"/>
      <c r="K2071" s="81"/>
      <c r="L2071" s="8"/>
      <c r="M2071" s="184">
        <f t="shared" si="500"/>
        <v>6270</v>
      </c>
      <c r="N2071" s="8"/>
      <c r="O2071" s="8"/>
      <c r="P2071" s="8"/>
      <c r="T2071" s="7"/>
      <c r="U2071" s="8"/>
      <c r="V2071" s="8"/>
      <c r="W2071" s="244"/>
      <c r="X2071" s="8"/>
      <c r="Y2071" s="8"/>
      <c r="Z2071" s="8"/>
      <c r="AA2071" s="8"/>
      <c r="AB2071" s="8"/>
      <c r="AC2071" s="8"/>
      <c r="AD2071" s="8"/>
      <c r="AE2071" s="8"/>
      <c r="AF2071" s="8"/>
      <c r="AG2071" s="8"/>
      <c r="AH2071" s="8"/>
      <c r="AI2071" s="8"/>
    </row>
    <row r="2072" spans="1:35" ht="17.25">
      <c r="A2072" s="310" t="s">
        <v>1618</v>
      </c>
      <c r="B2072" s="250">
        <v>21</v>
      </c>
      <c r="C2072" s="246"/>
      <c r="D2072" s="192">
        <v>775340597429</v>
      </c>
      <c r="E2072" s="303" t="s">
        <v>546</v>
      </c>
      <c r="F2072" s="193" t="s">
        <v>1640</v>
      </c>
      <c r="G2072" s="137" t="s">
        <v>4</v>
      </c>
      <c r="H2072" s="194">
        <v>16</v>
      </c>
      <c r="I2072" s="81"/>
      <c r="J2072" s="81"/>
      <c r="K2072" s="81"/>
      <c r="L2072" s="8"/>
      <c r="M2072" s="184">
        <f t="shared" si="500"/>
        <v>9120</v>
      </c>
      <c r="N2072" s="8"/>
      <c r="O2072" s="8"/>
      <c r="P2072" s="8"/>
      <c r="T2072" s="7"/>
      <c r="U2072" s="8"/>
      <c r="V2072" s="8"/>
      <c r="W2072" s="244"/>
      <c r="X2072" s="8"/>
      <c r="Y2072" s="8"/>
      <c r="Z2072" s="8"/>
      <c r="AA2072" s="8"/>
      <c r="AB2072" s="8"/>
      <c r="AC2072" s="8"/>
      <c r="AD2072" s="8"/>
      <c r="AE2072" s="8"/>
      <c r="AF2072" s="8"/>
      <c r="AG2072" s="8"/>
      <c r="AH2072" s="8"/>
      <c r="AI2072" s="8"/>
    </row>
    <row r="2073" spans="1:35" ht="17.25">
      <c r="A2073" s="310" t="s">
        <v>1618</v>
      </c>
      <c r="B2073" s="250">
        <v>22</v>
      </c>
      <c r="C2073" s="246" t="s">
        <v>1574</v>
      </c>
      <c r="D2073" s="192">
        <v>775339348970</v>
      </c>
      <c r="E2073" s="303" t="s">
        <v>546</v>
      </c>
      <c r="F2073" s="193" t="s">
        <v>1640</v>
      </c>
      <c r="G2073" s="137" t="s">
        <v>4</v>
      </c>
      <c r="H2073" s="194">
        <v>18</v>
      </c>
      <c r="I2073" s="81"/>
      <c r="J2073" s="81"/>
      <c r="K2073" s="81"/>
      <c r="L2073" s="8"/>
      <c r="M2073" s="184">
        <f t="shared" si="500"/>
        <v>10260</v>
      </c>
      <c r="N2073" s="8"/>
      <c r="O2073" s="8"/>
      <c r="P2073" s="8"/>
      <c r="T2073" s="7"/>
      <c r="U2073" s="8"/>
      <c r="V2073" s="8"/>
      <c r="W2073" s="244"/>
      <c r="X2073" s="8"/>
      <c r="Y2073" s="8"/>
      <c r="Z2073" s="8"/>
      <c r="AA2073" s="8"/>
      <c r="AB2073" s="8"/>
      <c r="AC2073" s="8"/>
      <c r="AD2073" s="8"/>
      <c r="AE2073" s="8"/>
      <c r="AF2073" s="8"/>
      <c r="AG2073" s="8"/>
      <c r="AH2073" s="8"/>
      <c r="AI2073" s="8"/>
    </row>
    <row r="2074" spans="1:35" ht="17.25">
      <c r="A2074" s="310" t="s">
        <v>1618</v>
      </c>
      <c r="B2074" s="250">
        <v>23</v>
      </c>
      <c r="C2074" s="246"/>
      <c r="D2074" s="192">
        <v>775340695841</v>
      </c>
      <c r="E2074" s="303" t="s">
        <v>546</v>
      </c>
      <c r="F2074" s="193" t="s">
        <v>1640</v>
      </c>
      <c r="G2074" s="137" t="s">
        <v>4</v>
      </c>
      <c r="H2074" s="194">
        <v>19</v>
      </c>
      <c r="I2074" s="81"/>
      <c r="J2074" s="81"/>
      <c r="K2074" s="81"/>
      <c r="L2074" s="8"/>
      <c r="M2074" s="184">
        <f t="shared" si="500"/>
        <v>10830</v>
      </c>
      <c r="N2074" s="8"/>
      <c r="O2074" s="8"/>
      <c r="P2074" s="8"/>
      <c r="T2074" s="7"/>
      <c r="U2074" s="8"/>
      <c r="V2074" s="8"/>
      <c r="W2074" s="244"/>
      <c r="X2074" s="8"/>
      <c r="Y2074" s="8"/>
      <c r="Z2074" s="8"/>
      <c r="AA2074" s="8"/>
      <c r="AB2074" s="8"/>
      <c r="AC2074" s="8"/>
      <c r="AD2074" s="8"/>
      <c r="AE2074" s="8"/>
      <c r="AF2074" s="8"/>
      <c r="AG2074" s="8"/>
      <c r="AH2074" s="8"/>
      <c r="AI2074" s="8"/>
    </row>
    <row r="2075" spans="1:35" ht="17.25">
      <c r="A2075" s="310" t="s">
        <v>1618</v>
      </c>
      <c r="B2075" s="250">
        <v>24</v>
      </c>
      <c r="C2075" s="246"/>
      <c r="D2075" s="192">
        <v>775339036198</v>
      </c>
      <c r="E2075" s="303" t="s">
        <v>546</v>
      </c>
      <c r="F2075" s="193" t="s">
        <v>1641</v>
      </c>
      <c r="G2075" s="137" t="s">
        <v>31</v>
      </c>
      <c r="H2075" s="194">
        <v>8</v>
      </c>
      <c r="I2075" s="81"/>
      <c r="J2075" s="81"/>
      <c r="K2075" s="81"/>
      <c r="L2075" s="8"/>
      <c r="M2075" s="184">
        <f>650*H2075</f>
        <v>5200</v>
      </c>
      <c r="N2075" s="8"/>
      <c r="O2075" s="8"/>
      <c r="P2075" s="8"/>
      <c r="T2075" s="7"/>
      <c r="U2075" s="8"/>
      <c r="V2075" s="8"/>
      <c r="W2075" s="244"/>
      <c r="X2075" s="8"/>
      <c r="Y2075" s="8"/>
      <c r="Z2075" s="8"/>
      <c r="AA2075" s="8"/>
      <c r="AB2075" s="8"/>
      <c r="AC2075" s="8"/>
      <c r="AD2075" s="8"/>
      <c r="AE2075" s="8"/>
      <c r="AF2075" s="8"/>
      <c r="AG2075" s="8"/>
      <c r="AH2075" s="8"/>
      <c r="AI2075" s="8"/>
    </row>
    <row r="2076" spans="1:35" ht="17.25">
      <c r="A2076" s="321"/>
      <c r="B2076" s="322"/>
      <c r="C2076" s="231"/>
      <c r="D2076" s="81"/>
      <c r="E2076" s="81"/>
      <c r="F2076" s="81"/>
      <c r="G2076" s="81"/>
      <c r="H2076" s="80"/>
      <c r="I2076" s="81"/>
      <c r="J2076" s="81"/>
      <c r="K2076" s="81"/>
      <c r="L2076" s="8"/>
      <c r="M2076" s="184"/>
      <c r="N2076" s="8"/>
      <c r="O2076" s="8"/>
      <c r="P2076" s="8"/>
      <c r="T2076" s="7"/>
      <c r="U2076" s="8"/>
      <c r="V2076" s="8"/>
      <c r="W2076" s="244"/>
      <c r="X2076" s="8"/>
      <c r="Y2076" s="8"/>
      <c r="Z2076" s="8"/>
      <c r="AA2076" s="8"/>
      <c r="AB2076" s="8"/>
      <c r="AC2076" s="8"/>
      <c r="AD2076" s="8"/>
      <c r="AE2076" s="8"/>
      <c r="AF2076" s="8"/>
      <c r="AG2076" s="8"/>
      <c r="AH2076" s="8"/>
      <c r="AI2076" s="8"/>
    </row>
    <row r="2077" spans="1:35" ht="17.25">
      <c r="A2077" s="253"/>
      <c r="B2077" s="189"/>
      <c r="C2077" s="169"/>
      <c r="D2077" s="41"/>
      <c r="E2077" s="41"/>
      <c r="F2077" s="41"/>
      <c r="G2077" s="41"/>
      <c r="H2077" s="77"/>
      <c r="I2077" s="41"/>
      <c r="J2077" s="41"/>
      <c r="K2077" s="41"/>
      <c r="L2077" s="45"/>
      <c r="M2077" s="44">
        <f>SUM(M2051:M2076)</f>
        <v>237690</v>
      </c>
      <c r="N2077" s="45"/>
      <c r="O2077" s="45"/>
      <c r="P2077" s="45"/>
      <c r="Q2077" s="45"/>
      <c r="R2077" s="45"/>
      <c r="S2077" s="45"/>
      <c r="T2077" s="45">
        <v>237690</v>
      </c>
      <c r="U2077" s="45"/>
      <c r="V2077" s="45"/>
      <c r="W2077" s="227">
        <v>237690</v>
      </c>
      <c r="X2077" s="45"/>
      <c r="Y2077" s="8"/>
      <c r="Z2077" s="8"/>
      <c r="AA2077" s="8"/>
      <c r="AB2077" s="8"/>
      <c r="AC2077" s="8"/>
      <c r="AD2077" s="8"/>
      <c r="AE2077" s="8"/>
      <c r="AF2077" s="8"/>
      <c r="AG2077" s="8"/>
      <c r="AH2077" s="8"/>
      <c r="AI2077" s="8"/>
    </row>
    <row r="2078" spans="1:35" ht="17.25">
      <c r="A2078" s="321"/>
      <c r="B2078" s="322"/>
      <c r="C2078" s="231"/>
      <c r="D2078" s="81"/>
      <c r="E2078" s="81"/>
      <c r="F2078" s="81"/>
      <c r="G2078" s="81"/>
      <c r="H2078" s="80"/>
      <c r="I2078" s="81"/>
      <c r="J2078" s="81"/>
      <c r="K2078" s="81"/>
      <c r="L2078" s="8"/>
      <c r="M2078" s="184"/>
      <c r="N2078" s="8"/>
      <c r="O2078" s="8"/>
      <c r="P2078" s="8"/>
      <c r="T2078" s="7"/>
      <c r="U2078" s="8"/>
      <c r="V2078" s="8"/>
      <c r="W2078" s="244"/>
      <c r="X2078" s="8"/>
      <c r="Y2078" s="8"/>
      <c r="Z2078" s="8"/>
      <c r="AA2078" s="8"/>
      <c r="AB2078" s="8"/>
      <c r="AC2078" s="8"/>
      <c r="AD2078" s="8"/>
      <c r="AE2078" s="8"/>
      <c r="AF2078" s="8"/>
      <c r="AG2078" s="8"/>
      <c r="AH2078" s="8"/>
      <c r="AI2078" s="8"/>
    </row>
    <row r="2079" spans="1:35" ht="17.25">
      <c r="A2079" s="310">
        <v>44208</v>
      </c>
      <c r="B2079" s="250">
        <v>1</v>
      </c>
      <c r="C2079" s="246"/>
      <c r="D2079" s="192">
        <v>775353910575</v>
      </c>
      <c r="E2079" s="303" t="s">
        <v>546</v>
      </c>
      <c r="F2079" s="193" t="s">
        <v>1642</v>
      </c>
      <c r="G2079" s="137" t="s">
        <v>4</v>
      </c>
      <c r="H2079" s="194">
        <v>15</v>
      </c>
      <c r="I2079" s="81"/>
      <c r="J2079" s="81"/>
      <c r="K2079" s="81"/>
      <c r="L2079" s="8"/>
      <c r="M2079" s="184">
        <f t="shared" ref="M2079:M2080" si="501">570*H2079</f>
        <v>8550</v>
      </c>
      <c r="N2079" s="8"/>
      <c r="O2079" s="8"/>
      <c r="P2079" s="8"/>
      <c r="T2079" s="7"/>
      <c r="U2079" s="8"/>
      <c r="V2079" s="8"/>
      <c r="W2079" s="244"/>
      <c r="X2079" s="8"/>
      <c r="Y2079" s="8"/>
      <c r="Z2079" s="8"/>
      <c r="AA2079" s="8"/>
      <c r="AB2079" s="8"/>
      <c r="AC2079" s="8"/>
      <c r="AD2079" s="8"/>
      <c r="AE2079" s="8"/>
      <c r="AF2079" s="8"/>
      <c r="AG2079" s="8"/>
      <c r="AH2079" s="8"/>
      <c r="AI2079" s="8"/>
    </row>
    <row r="2080" spans="1:35" ht="17.25">
      <c r="A2080" s="310">
        <v>44208</v>
      </c>
      <c r="B2080" s="250">
        <v>2</v>
      </c>
      <c r="C2080" s="246"/>
      <c r="D2080" s="192">
        <v>775353309597</v>
      </c>
      <c r="E2080" s="303" t="s">
        <v>1162</v>
      </c>
      <c r="F2080" s="193" t="s">
        <v>1643</v>
      </c>
      <c r="G2080" s="137" t="s">
        <v>4</v>
      </c>
      <c r="H2080" s="194">
        <v>14</v>
      </c>
      <c r="I2080" s="81"/>
      <c r="J2080" s="81"/>
      <c r="K2080" s="81"/>
      <c r="L2080" s="8"/>
      <c r="M2080" s="184">
        <f t="shared" si="501"/>
        <v>7980</v>
      </c>
      <c r="N2080" s="8"/>
      <c r="O2080" s="8"/>
      <c r="P2080" s="8"/>
      <c r="T2080" s="7"/>
      <c r="U2080" s="8"/>
      <c r="V2080" s="8"/>
      <c r="W2080" s="244"/>
      <c r="X2080" s="8"/>
      <c r="Y2080" s="8"/>
      <c r="Z2080" s="8"/>
      <c r="AA2080" s="8"/>
      <c r="AB2080" s="8"/>
      <c r="AC2080" s="8"/>
      <c r="AD2080" s="8"/>
      <c r="AE2080" s="8"/>
      <c r="AF2080" s="8"/>
      <c r="AG2080" s="8"/>
      <c r="AH2080" s="8"/>
      <c r="AI2080" s="8"/>
    </row>
    <row r="2081" spans="1:35" ht="17.25">
      <c r="A2081" s="310">
        <v>44208</v>
      </c>
      <c r="B2081" s="250">
        <v>3</v>
      </c>
      <c r="C2081" s="246" t="s">
        <v>1574</v>
      </c>
      <c r="D2081" s="192">
        <v>775353806503</v>
      </c>
      <c r="E2081" s="303" t="s">
        <v>546</v>
      </c>
      <c r="F2081" s="193" t="s">
        <v>1644</v>
      </c>
      <c r="G2081" s="137" t="s">
        <v>96</v>
      </c>
      <c r="H2081" s="194">
        <v>20</v>
      </c>
      <c r="I2081" s="81"/>
      <c r="J2081" s="81"/>
      <c r="K2081" s="81"/>
      <c r="L2081" s="8"/>
      <c r="M2081" s="184">
        <f>540*H2081</f>
        <v>10800</v>
      </c>
      <c r="N2081" s="8"/>
      <c r="O2081" s="8"/>
      <c r="P2081" s="8"/>
      <c r="T2081" s="7"/>
      <c r="U2081" s="8"/>
      <c r="V2081" s="8"/>
      <c r="W2081" s="244"/>
      <c r="X2081" s="8"/>
      <c r="Y2081" s="8"/>
      <c r="Z2081" s="8"/>
      <c r="AA2081" s="8"/>
      <c r="AB2081" s="8"/>
      <c r="AC2081" s="8"/>
      <c r="AD2081" s="8"/>
      <c r="AE2081" s="8"/>
      <c r="AF2081" s="8"/>
      <c r="AG2081" s="8"/>
      <c r="AH2081" s="8"/>
      <c r="AI2081" s="8"/>
    </row>
    <row r="2082" spans="1:35" ht="17.25">
      <c r="A2082" s="310">
        <v>44208</v>
      </c>
      <c r="B2082" s="250">
        <v>4</v>
      </c>
      <c r="C2082" s="246"/>
      <c r="D2082" s="192">
        <v>775353854056</v>
      </c>
      <c r="E2082" s="303" t="s">
        <v>546</v>
      </c>
      <c r="F2082" s="193" t="s">
        <v>1644</v>
      </c>
      <c r="G2082" s="137" t="s">
        <v>96</v>
      </c>
      <c r="H2082" s="194">
        <v>21</v>
      </c>
      <c r="I2082" s="81"/>
      <c r="J2082" s="81"/>
      <c r="K2082" s="81"/>
      <c r="L2082" s="8"/>
      <c r="M2082" s="184">
        <f>530*H2082</f>
        <v>11130</v>
      </c>
      <c r="N2082" s="8"/>
      <c r="O2082" s="8"/>
      <c r="P2082" s="8"/>
      <c r="T2082" s="7"/>
      <c r="U2082" s="8"/>
      <c r="V2082" s="8"/>
      <c r="W2082" s="244"/>
      <c r="X2082" s="8"/>
      <c r="Y2082" s="8"/>
      <c r="Z2082" s="8"/>
      <c r="AA2082" s="8"/>
      <c r="AB2082" s="8"/>
      <c r="AC2082" s="8"/>
      <c r="AD2082" s="8"/>
      <c r="AE2082" s="8"/>
      <c r="AF2082" s="8"/>
      <c r="AG2082" s="8"/>
      <c r="AH2082" s="8"/>
      <c r="AI2082" s="8"/>
    </row>
    <row r="2083" spans="1:35" ht="17.25">
      <c r="A2083" s="310">
        <v>44208</v>
      </c>
      <c r="B2083" s="250">
        <v>5</v>
      </c>
      <c r="C2083" s="246"/>
      <c r="D2083" s="192">
        <v>775353874301</v>
      </c>
      <c r="E2083" s="303" t="s">
        <v>546</v>
      </c>
      <c r="F2083" s="193" t="s">
        <v>1645</v>
      </c>
      <c r="G2083" s="137" t="s">
        <v>96</v>
      </c>
      <c r="H2083" s="194">
        <v>21</v>
      </c>
      <c r="I2083" s="81"/>
      <c r="J2083" s="81"/>
      <c r="K2083" s="81"/>
      <c r="L2083" s="8"/>
      <c r="M2083" s="184">
        <f>530*H2083</f>
        <v>11130</v>
      </c>
      <c r="N2083" s="8"/>
      <c r="O2083" s="8"/>
      <c r="P2083" s="8"/>
      <c r="T2083" s="7"/>
      <c r="U2083" s="8"/>
      <c r="V2083" s="8"/>
      <c r="W2083" s="244"/>
      <c r="X2083" s="8"/>
      <c r="Y2083" s="8"/>
      <c r="Z2083" s="8"/>
      <c r="AA2083" s="8"/>
      <c r="AB2083" s="8"/>
      <c r="AC2083" s="8"/>
      <c r="AD2083" s="8"/>
      <c r="AE2083" s="8"/>
      <c r="AF2083" s="8"/>
      <c r="AG2083" s="8"/>
      <c r="AH2083" s="8"/>
      <c r="AI2083" s="8"/>
    </row>
    <row r="2084" spans="1:35" ht="17.25">
      <c r="A2084" s="310">
        <v>44208</v>
      </c>
      <c r="B2084" s="250">
        <v>6</v>
      </c>
      <c r="C2084" s="246"/>
      <c r="D2084" s="192">
        <v>775353772269</v>
      </c>
      <c r="E2084" s="303" t="s">
        <v>546</v>
      </c>
      <c r="F2084" s="193" t="s">
        <v>1645</v>
      </c>
      <c r="G2084" s="137" t="s">
        <v>96</v>
      </c>
      <c r="H2084" s="194">
        <v>20</v>
      </c>
      <c r="I2084" s="81"/>
      <c r="J2084" s="81"/>
      <c r="K2084" s="81"/>
      <c r="L2084" s="8"/>
      <c r="M2084" s="184">
        <f>540*H2084</f>
        <v>10800</v>
      </c>
      <c r="N2084" s="8"/>
      <c r="O2084" s="8"/>
      <c r="P2084" s="8"/>
      <c r="T2084" s="7"/>
      <c r="U2084" s="8"/>
      <c r="V2084" s="8"/>
      <c r="W2084" s="244"/>
      <c r="X2084" s="8"/>
      <c r="Y2084" s="8"/>
      <c r="Z2084" s="8"/>
      <c r="AA2084" s="8"/>
      <c r="AB2084" s="8"/>
      <c r="AC2084" s="8"/>
      <c r="AD2084" s="8"/>
      <c r="AE2084" s="8"/>
      <c r="AF2084" s="8"/>
      <c r="AG2084" s="8"/>
      <c r="AH2084" s="8"/>
      <c r="AI2084" s="8"/>
    </row>
    <row r="2085" spans="1:35" ht="17.25">
      <c r="A2085" s="310">
        <v>44208</v>
      </c>
      <c r="B2085" s="250">
        <v>7</v>
      </c>
      <c r="C2085" s="246" t="s">
        <v>352</v>
      </c>
      <c r="D2085" s="192">
        <v>775353835820</v>
      </c>
      <c r="E2085" s="303" t="s">
        <v>546</v>
      </c>
      <c r="F2085" s="193" t="s">
        <v>1644</v>
      </c>
      <c r="G2085" s="137" t="s">
        <v>96</v>
      </c>
      <c r="H2085" s="194">
        <v>14</v>
      </c>
      <c r="I2085" s="81"/>
      <c r="J2085" s="81"/>
      <c r="K2085" s="81"/>
      <c r="L2085" s="8"/>
      <c r="M2085" s="184">
        <f>540*H2085</f>
        <v>7560</v>
      </c>
      <c r="N2085" s="8"/>
      <c r="O2085" s="8"/>
      <c r="P2085" s="8"/>
      <c r="T2085" s="7"/>
      <c r="U2085" s="8"/>
      <c r="V2085" s="8"/>
      <c r="W2085" s="244"/>
      <c r="X2085" s="8"/>
      <c r="Y2085" s="8"/>
      <c r="Z2085" s="8"/>
      <c r="AA2085" s="8"/>
      <c r="AB2085" s="8"/>
      <c r="AC2085" s="8"/>
      <c r="AD2085" s="8"/>
      <c r="AE2085" s="8"/>
      <c r="AF2085" s="8"/>
      <c r="AG2085" s="8"/>
      <c r="AH2085" s="8"/>
      <c r="AI2085" s="8"/>
    </row>
    <row r="2086" spans="1:35" ht="17.25">
      <c r="A2086" s="310">
        <v>44208</v>
      </c>
      <c r="B2086" s="250">
        <v>8</v>
      </c>
      <c r="C2086" s="246" t="s">
        <v>1430</v>
      </c>
      <c r="D2086" s="192">
        <v>775355022599</v>
      </c>
      <c r="E2086" s="303" t="s">
        <v>546</v>
      </c>
      <c r="F2086" s="193" t="s">
        <v>1646</v>
      </c>
      <c r="G2086" s="137" t="s">
        <v>2</v>
      </c>
      <c r="H2086" s="194">
        <v>30</v>
      </c>
      <c r="I2086" s="81"/>
      <c r="J2086" s="81"/>
      <c r="K2086" s="81"/>
      <c r="L2086" s="8"/>
      <c r="M2086" s="184">
        <f>570*H2086</f>
        <v>17100</v>
      </c>
      <c r="N2086" s="8"/>
      <c r="O2086" s="8"/>
      <c r="P2086" s="8"/>
      <c r="T2086" s="7"/>
      <c r="U2086" s="8"/>
      <c r="V2086" s="8"/>
      <c r="W2086" s="244"/>
      <c r="X2086" s="8"/>
      <c r="Y2086" s="8"/>
      <c r="Z2086" s="8"/>
      <c r="AA2086" s="8"/>
      <c r="AB2086" s="8"/>
      <c r="AC2086" s="8"/>
      <c r="AD2086" s="8"/>
      <c r="AE2086" s="8"/>
      <c r="AF2086" s="8"/>
      <c r="AG2086" s="8"/>
      <c r="AH2086" s="8"/>
      <c r="AI2086" s="8"/>
    </row>
    <row r="2087" spans="1:35" ht="17.25">
      <c r="A2087" s="310">
        <v>44208</v>
      </c>
      <c r="B2087" s="250">
        <v>9</v>
      </c>
      <c r="C2087" s="246" t="s">
        <v>1430</v>
      </c>
      <c r="D2087" s="192">
        <v>775354960646</v>
      </c>
      <c r="E2087" s="303" t="s">
        <v>546</v>
      </c>
      <c r="F2087" s="193" t="s">
        <v>1646</v>
      </c>
      <c r="G2087" s="137" t="s">
        <v>2</v>
      </c>
      <c r="H2087" s="194">
        <v>26</v>
      </c>
      <c r="I2087" s="81"/>
      <c r="J2087" s="81"/>
      <c r="K2087" s="81"/>
      <c r="L2087" s="8"/>
      <c r="M2087" s="184">
        <f t="shared" ref="M2087:M2099" si="502">570*H2087</f>
        <v>14820</v>
      </c>
      <c r="N2087" s="8"/>
      <c r="O2087" s="8"/>
      <c r="P2087" s="8"/>
      <c r="T2087" s="7"/>
      <c r="U2087" s="8"/>
      <c r="V2087" s="8"/>
      <c r="W2087" s="244"/>
      <c r="X2087" s="8"/>
      <c r="Y2087" s="8"/>
      <c r="Z2087" s="8"/>
      <c r="AA2087" s="8"/>
      <c r="AB2087" s="8"/>
      <c r="AC2087" s="8"/>
      <c r="AD2087" s="8"/>
      <c r="AE2087" s="8"/>
      <c r="AF2087" s="8"/>
      <c r="AG2087" s="8"/>
      <c r="AH2087" s="8"/>
      <c r="AI2087" s="8"/>
    </row>
    <row r="2088" spans="1:35" ht="17.25">
      <c r="A2088" s="310">
        <v>44208</v>
      </c>
      <c r="B2088" s="250">
        <v>10</v>
      </c>
      <c r="C2088" s="246" t="s">
        <v>1430</v>
      </c>
      <c r="D2088" s="192">
        <v>775355121275</v>
      </c>
      <c r="E2088" s="303" t="s">
        <v>546</v>
      </c>
      <c r="F2088" s="193" t="s">
        <v>1647</v>
      </c>
      <c r="G2088" s="137" t="s">
        <v>2</v>
      </c>
      <c r="H2088" s="194">
        <v>30</v>
      </c>
      <c r="I2088" s="81"/>
      <c r="J2088" s="81"/>
      <c r="K2088" s="81"/>
      <c r="L2088" s="8"/>
      <c r="M2088" s="184">
        <f t="shared" si="502"/>
        <v>17100</v>
      </c>
      <c r="N2088" s="8"/>
      <c r="O2088" s="8"/>
      <c r="P2088" s="8"/>
      <c r="T2088" s="7"/>
      <c r="U2088" s="8"/>
      <c r="V2088" s="8"/>
      <c r="W2088" s="244"/>
      <c r="X2088" s="8"/>
      <c r="Y2088" s="8"/>
      <c r="Z2088" s="8"/>
      <c r="AA2088" s="8"/>
      <c r="AB2088" s="8"/>
      <c r="AC2088" s="8"/>
      <c r="AD2088" s="8"/>
      <c r="AE2088" s="8"/>
      <c r="AF2088" s="8"/>
      <c r="AG2088" s="8"/>
      <c r="AH2088" s="8"/>
      <c r="AI2088" s="8"/>
    </row>
    <row r="2089" spans="1:35" ht="17.25">
      <c r="A2089" s="310">
        <v>44208</v>
      </c>
      <c r="B2089" s="250">
        <v>11</v>
      </c>
      <c r="C2089" s="246" t="s">
        <v>1430</v>
      </c>
      <c r="D2089" s="192">
        <v>775354794329</v>
      </c>
      <c r="E2089" s="303" t="s">
        <v>546</v>
      </c>
      <c r="F2089" s="193" t="s">
        <v>1648</v>
      </c>
      <c r="G2089" s="137" t="s">
        <v>2</v>
      </c>
      <c r="H2089" s="194">
        <v>27</v>
      </c>
      <c r="I2089" s="81"/>
      <c r="J2089" s="81"/>
      <c r="K2089" s="81"/>
      <c r="L2089" s="8"/>
      <c r="M2089" s="184">
        <f t="shared" si="502"/>
        <v>15390</v>
      </c>
      <c r="N2089" s="8"/>
      <c r="O2089" s="8"/>
      <c r="P2089" s="8"/>
      <c r="T2089" s="7"/>
      <c r="U2089" s="8"/>
      <c r="V2089" s="8"/>
      <c r="W2089" s="244"/>
      <c r="X2089" s="8"/>
      <c r="Y2089" s="8"/>
      <c r="Z2089" s="8"/>
      <c r="AA2089" s="8"/>
      <c r="AB2089" s="8"/>
      <c r="AC2089" s="8"/>
      <c r="AD2089" s="8"/>
      <c r="AE2089" s="8"/>
      <c r="AF2089" s="8"/>
      <c r="AG2089" s="8"/>
      <c r="AH2089" s="8"/>
      <c r="AI2089" s="8"/>
    </row>
    <row r="2090" spans="1:35" ht="17.25">
      <c r="A2090" s="310">
        <v>44208</v>
      </c>
      <c r="B2090" s="250">
        <v>12</v>
      </c>
      <c r="C2090" s="246"/>
      <c r="D2090" s="192">
        <v>775341952431</v>
      </c>
      <c r="E2090" s="303" t="s">
        <v>546</v>
      </c>
      <c r="F2090" s="193" t="s">
        <v>1649</v>
      </c>
      <c r="G2090" s="137" t="s">
        <v>2</v>
      </c>
      <c r="H2090" s="194">
        <v>13</v>
      </c>
      <c r="I2090" s="81"/>
      <c r="J2090" s="81"/>
      <c r="K2090" s="81"/>
      <c r="L2090" s="8"/>
      <c r="M2090" s="184">
        <f>520*H2090</f>
        <v>6760</v>
      </c>
      <c r="N2090" s="8"/>
      <c r="O2090" s="8"/>
      <c r="P2090" s="8"/>
      <c r="T2090" s="7"/>
      <c r="U2090" s="8"/>
      <c r="V2090" s="8"/>
      <c r="W2090" s="244"/>
      <c r="X2090" s="8"/>
      <c r="Y2090" s="8"/>
      <c r="Z2090" s="8"/>
      <c r="AA2090" s="8"/>
      <c r="AB2090" s="8"/>
      <c r="AC2090" s="8"/>
      <c r="AD2090" s="8"/>
      <c r="AE2090" s="8"/>
      <c r="AF2090" s="8"/>
      <c r="AG2090" s="8"/>
      <c r="AH2090" s="8"/>
      <c r="AI2090" s="8"/>
    </row>
    <row r="2091" spans="1:35" ht="17.25">
      <c r="A2091" s="310">
        <v>44208</v>
      </c>
      <c r="B2091" s="250">
        <v>13</v>
      </c>
      <c r="C2091" s="246"/>
      <c r="D2091" s="192">
        <v>775353675405</v>
      </c>
      <c r="E2091" s="303" t="s">
        <v>546</v>
      </c>
      <c r="F2091" s="193" t="s">
        <v>1650</v>
      </c>
      <c r="G2091" s="137" t="s">
        <v>2</v>
      </c>
      <c r="H2091" s="194">
        <v>30</v>
      </c>
      <c r="I2091" s="81"/>
      <c r="J2091" s="81"/>
      <c r="K2091" s="81"/>
      <c r="L2091" s="8"/>
      <c r="M2091" s="184">
        <f t="shared" si="502"/>
        <v>17100</v>
      </c>
      <c r="N2091" s="8"/>
      <c r="O2091" s="8"/>
      <c r="P2091" s="8"/>
      <c r="T2091" s="7"/>
      <c r="U2091" s="8"/>
      <c r="V2091" s="8"/>
      <c r="W2091" s="244"/>
      <c r="X2091" s="8"/>
      <c r="Y2091" s="8"/>
      <c r="Z2091" s="8"/>
      <c r="AA2091" s="8"/>
      <c r="AB2091" s="8"/>
      <c r="AC2091" s="8"/>
      <c r="AD2091" s="8"/>
      <c r="AE2091" s="8"/>
      <c r="AF2091" s="8"/>
      <c r="AG2091" s="8"/>
      <c r="AH2091" s="8"/>
      <c r="AI2091" s="8"/>
    </row>
    <row r="2092" spans="1:35" ht="17.25">
      <c r="A2092" s="310">
        <v>44208</v>
      </c>
      <c r="B2092" s="250">
        <v>14</v>
      </c>
      <c r="C2092" s="246"/>
      <c r="D2092" s="192">
        <v>775353564015</v>
      </c>
      <c r="E2092" s="303" t="s">
        <v>546</v>
      </c>
      <c r="F2092" s="193" t="s">
        <v>1651</v>
      </c>
      <c r="G2092" s="137" t="s">
        <v>2</v>
      </c>
      <c r="H2092" s="194">
        <v>30</v>
      </c>
      <c r="I2092" s="81"/>
      <c r="J2092" s="81"/>
      <c r="K2092" s="81"/>
      <c r="L2092" s="8"/>
      <c r="M2092" s="184">
        <f t="shared" si="502"/>
        <v>17100</v>
      </c>
      <c r="N2092" s="8"/>
      <c r="O2092" s="8"/>
      <c r="P2092" s="8"/>
      <c r="T2092" s="7"/>
      <c r="U2092" s="8"/>
      <c r="V2092" s="8"/>
      <c r="W2092" s="244"/>
      <c r="X2092" s="8"/>
      <c r="Y2092" s="8"/>
      <c r="Z2092" s="8"/>
      <c r="AA2092" s="8"/>
      <c r="AB2092" s="8"/>
      <c r="AC2092" s="8"/>
      <c r="AD2092" s="8"/>
      <c r="AE2092" s="8"/>
      <c r="AF2092" s="8"/>
      <c r="AG2092" s="8"/>
      <c r="AH2092" s="8"/>
      <c r="AI2092" s="8"/>
    </row>
    <row r="2093" spans="1:35" ht="17.25">
      <c r="A2093" s="310">
        <v>44208</v>
      </c>
      <c r="B2093" s="250">
        <v>15</v>
      </c>
      <c r="C2093" s="246"/>
      <c r="D2093" s="192">
        <v>775353920657</v>
      </c>
      <c r="E2093" s="303" t="s">
        <v>546</v>
      </c>
      <c r="F2093" s="193" t="s">
        <v>1652</v>
      </c>
      <c r="G2093" s="137" t="s">
        <v>8</v>
      </c>
      <c r="H2093" s="194">
        <v>13</v>
      </c>
      <c r="I2093" s="81"/>
      <c r="J2093" s="81"/>
      <c r="K2093" s="81"/>
      <c r="L2093" s="8"/>
      <c r="M2093" s="184">
        <f t="shared" si="502"/>
        <v>7410</v>
      </c>
      <c r="N2093" s="8"/>
      <c r="O2093" s="8"/>
      <c r="P2093" s="8"/>
      <c r="T2093" s="7"/>
      <c r="U2093" s="8"/>
      <c r="V2093" s="8"/>
      <c r="W2093" s="244"/>
      <c r="X2093" s="8"/>
      <c r="Y2093" s="8"/>
      <c r="Z2093" s="8"/>
      <c r="AA2093" s="8"/>
      <c r="AB2093" s="8"/>
      <c r="AC2093" s="8"/>
      <c r="AD2093" s="8"/>
      <c r="AE2093" s="8"/>
      <c r="AF2093" s="8"/>
      <c r="AG2093" s="8"/>
      <c r="AH2093" s="8"/>
      <c r="AI2093" s="8"/>
    </row>
    <row r="2094" spans="1:35" ht="17.25">
      <c r="A2094" s="310">
        <v>44208</v>
      </c>
      <c r="B2094" s="250">
        <v>16</v>
      </c>
      <c r="C2094" s="246"/>
      <c r="D2094" s="192">
        <v>775353871909</v>
      </c>
      <c r="E2094" s="303" t="s">
        <v>546</v>
      </c>
      <c r="F2094" s="193" t="s">
        <v>1653</v>
      </c>
      <c r="G2094" s="137" t="s">
        <v>4</v>
      </c>
      <c r="H2094" s="194">
        <v>17</v>
      </c>
      <c r="I2094" s="81"/>
      <c r="J2094" s="81"/>
      <c r="K2094" s="81"/>
      <c r="L2094" s="8"/>
      <c r="M2094" s="184">
        <f t="shared" si="502"/>
        <v>9690</v>
      </c>
      <c r="N2094" s="8"/>
      <c r="O2094" s="8"/>
      <c r="P2094" s="8"/>
      <c r="T2094" s="7"/>
      <c r="U2094" s="8"/>
      <c r="V2094" s="8"/>
      <c r="W2094" s="244"/>
      <c r="X2094" s="8"/>
      <c r="Y2094" s="8"/>
      <c r="Z2094" s="8"/>
      <c r="AA2094" s="8"/>
      <c r="AB2094" s="8"/>
      <c r="AC2094" s="8"/>
      <c r="AD2094" s="8"/>
      <c r="AE2094" s="8"/>
      <c r="AF2094" s="8"/>
      <c r="AG2094" s="8"/>
      <c r="AH2094" s="8"/>
      <c r="AI2094" s="8"/>
    </row>
    <row r="2095" spans="1:35" ht="17.25">
      <c r="A2095" s="310">
        <v>44208</v>
      </c>
      <c r="B2095" s="250">
        <v>17</v>
      </c>
      <c r="C2095" s="246"/>
      <c r="D2095" s="192">
        <v>775353902680</v>
      </c>
      <c r="E2095" s="303" t="s">
        <v>546</v>
      </c>
      <c r="F2095" s="193" t="s">
        <v>1654</v>
      </c>
      <c r="G2095" s="137" t="s">
        <v>4</v>
      </c>
      <c r="H2095" s="194">
        <v>18</v>
      </c>
      <c r="I2095" s="81"/>
      <c r="J2095" s="81"/>
      <c r="K2095" s="81"/>
      <c r="L2095" s="8"/>
      <c r="M2095" s="184">
        <f t="shared" si="502"/>
        <v>10260</v>
      </c>
      <c r="N2095" s="8"/>
      <c r="O2095" s="8"/>
      <c r="P2095" s="8"/>
      <c r="T2095" s="7"/>
      <c r="U2095" s="8"/>
      <c r="V2095" s="8"/>
      <c r="W2095" s="244"/>
      <c r="X2095" s="8"/>
      <c r="Y2095" s="8"/>
      <c r="Z2095" s="8"/>
      <c r="AA2095" s="8"/>
      <c r="AB2095" s="8"/>
      <c r="AC2095" s="8"/>
      <c r="AD2095" s="8"/>
      <c r="AE2095" s="8"/>
      <c r="AF2095" s="8"/>
      <c r="AG2095" s="8"/>
      <c r="AH2095" s="8"/>
      <c r="AI2095" s="8"/>
    </row>
    <row r="2096" spans="1:35" ht="17.25">
      <c r="A2096" s="310">
        <v>44208</v>
      </c>
      <c r="B2096" s="250">
        <v>18</v>
      </c>
      <c r="C2096" s="246"/>
      <c r="D2096" s="192">
        <v>775353343099</v>
      </c>
      <c r="E2096" s="303" t="s">
        <v>546</v>
      </c>
      <c r="F2096" s="193" t="s">
        <v>1655</v>
      </c>
      <c r="G2096" s="137" t="s">
        <v>4</v>
      </c>
      <c r="H2096" s="194">
        <v>14</v>
      </c>
      <c r="I2096" s="81"/>
      <c r="J2096" s="81"/>
      <c r="K2096" s="81"/>
      <c r="L2096" s="8"/>
      <c r="M2096" s="184">
        <f t="shared" si="502"/>
        <v>7980</v>
      </c>
      <c r="N2096" s="8"/>
      <c r="O2096" s="8"/>
      <c r="P2096" s="8"/>
      <c r="T2096" s="7"/>
      <c r="U2096" s="8"/>
      <c r="V2096" s="8"/>
      <c r="W2096" s="244"/>
      <c r="X2096" s="8"/>
      <c r="Y2096" s="8"/>
      <c r="Z2096" s="8"/>
      <c r="AA2096" s="8"/>
      <c r="AB2096" s="8"/>
      <c r="AC2096" s="8"/>
      <c r="AD2096" s="8"/>
      <c r="AE2096" s="8"/>
      <c r="AF2096" s="8"/>
      <c r="AG2096" s="8"/>
      <c r="AH2096" s="8"/>
      <c r="AI2096" s="8"/>
    </row>
    <row r="2097" spans="1:35" ht="17.25">
      <c r="A2097" s="310">
        <v>44208</v>
      </c>
      <c r="B2097" s="250">
        <v>19</v>
      </c>
      <c r="C2097" s="246"/>
      <c r="D2097" s="192">
        <v>775353407678</v>
      </c>
      <c r="E2097" s="303" t="s">
        <v>546</v>
      </c>
      <c r="F2097" s="193" t="s">
        <v>1655</v>
      </c>
      <c r="G2097" s="137" t="s">
        <v>4</v>
      </c>
      <c r="H2097" s="194">
        <v>19</v>
      </c>
      <c r="I2097" s="81"/>
      <c r="J2097" s="81"/>
      <c r="K2097" s="81"/>
      <c r="L2097" s="8"/>
      <c r="M2097" s="184">
        <f t="shared" si="502"/>
        <v>10830</v>
      </c>
      <c r="N2097" s="8"/>
      <c r="O2097" s="8"/>
      <c r="P2097" s="8"/>
      <c r="T2097" s="7"/>
      <c r="U2097" s="8"/>
      <c r="V2097" s="8"/>
      <c r="W2097" s="244"/>
      <c r="X2097" s="8"/>
      <c r="Y2097" s="8"/>
      <c r="Z2097" s="8"/>
      <c r="AA2097" s="8"/>
      <c r="AB2097" s="8"/>
      <c r="AC2097" s="8"/>
      <c r="AD2097" s="8"/>
      <c r="AE2097" s="8"/>
      <c r="AF2097" s="8"/>
      <c r="AG2097" s="8"/>
      <c r="AH2097" s="8"/>
      <c r="AI2097" s="8"/>
    </row>
    <row r="2098" spans="1:35" ht="17.25">
      <c r="A2098" s="310">
        <v>44208</v>
      </c>
      <c r="B2098" s="250">
        <v>20</v>
      </c>
      <c r="C2098" s="246"/>
      <c r="D2098" s="192">
        <v>775353856298</v>
      </c>
      <c r="E2098" s="303" t="s">
        <v>546</v>
      </c>
      <c r="F2098" s="193" t="s">
        <v>1656</v>
      </c>
      <c r="G2098" s="137" t="s">
        <v>4</v>
      </c>
      <c r="H2098" s="194">
        <v>19</v>
      </c>
      <c r="I2098" s="81"/>
      <c r="J2098" s="81"/>
      <c r="K2098" s="81"/>
      <c r="L2098" s="8"/>
      <c r="M2098" s="184">
        <f t="shared" si="502"/>
        <v>10830</v>
      </c>
      <c r="N2098" s="8"/>
      <c r="O2098" s="8"/>
      <c r="P2098" s="8"/>
      <c r="T2098" s="7"/>
      <c r="U2098" s="8"/>
      <c r="V2098" s="8"/>
      <c r="W2098" s="244"/>
      <c r="X2098" s="8"/>
      <c r="Y2098" s="8"/>
      <c r="Z2098" s="8"/>
      <c r="AA2098" s="8"/>
      <c r="AB2098" s="8"/>
      <c r="AC2098" s="8"/>
      <c r="AD2098" s="8"/>
      <c r="AE2098" s="8"/>
      <c r="AF2098" s="8"/>
      <c r="AG2098" s="8"/>
      <c r="AH2098" s="8"/>
      <c r="AI2098" s="8"/>
    </row>
    <row r="2099" spans="1:35" ht="17.25">
      <c r="A2099" s="310">
        <v>44208</v>
      </c>
      <c r="B2099" s="250">
        <v>21</v>
      </c>
      <c r="C2099" s="246"/>
      <c r="D2099" s="192">
        <v>775353302088</v>
      </c>
      <c r="E2099" s="303" t="s">
        <v>546</v>
      </c>
      <c r="F2099" s="193" t="s">
        <v>1657</v>
      </c>
      <c r="G2099" s="137" t="s">
        <v>4</v>
      </c>
      <c r="H2099" s="194">
        <v>14</v>
      </c>
      <c r="I2099" s="81"/>
      <c r="J2099" s="81"/>
      <c r="K2099" s="81"/>
      <c r="L2099" s="8"/>
      <c r="M2099" s="184">
        <f t="shared" si="502"/>
        <v>7980</v>
      </c>
      <c r="N2099" s="8"/>
      <c r="O2099" s="8"/>
      <c r="P2099" s="8"/>
      <c r="T2099" s="7"/>
      <c r="U2099" s="8"/>
      <c r="V2099" s="8"/>
      <c r="W2099" s="244"/>
      <c r="X2099" s="8"/>
      <c r="Y2099" s="8"/>
      <c r="Z2099" s="8"/>
      <c r="AA2099" s="8"/>
      <c r="AB2099" s="8"/>
      <c r="AC2099" s="8"/>
      <c r="AD2099" s="8"/>
      <c r="AE2099" s="8"/>
      <c r="AF2099" s="8"/>
      <c r="AG2099" s="8"/>
      <c r="AH2099" s="8"/>
      <c r="AI2099" s="8"/>
    </row>
    <row r="2100" spans="1:35" ht="17.25">
      <c r="A2100" s="310">
        <v>44208</v>
      </c>
      <c r="B2100" s="250">
        <v>22</v>
      </c>
      <c r="C2100" s="246" t="s">
        <v>1430</v>
      </c>
      <c r="D2100" s="192">
        <v>775354849204</v>
      </c>
      <c r="E2100" s="303" t="s">
        <v>546</v>
      </c>
      <c r="F2100" s="193" t="s">
        <v>1658</v>
      </c>
      <c r="G2100" s="137" t="s">
        <v>2</v>
      </c>
      <c r="H2100" s="194">
        <v>13</v>
      </c>
      <c r="I2100" s="81"/>
      <c r="J2100" s="81"/>
      <c r="K2100" s="81"/>
      <c r="L2100" s="8"/>
      <c r="M2100" s="184">
        <f t="shared" ref="M2100:M2101" si="503">580*H2100</f>
        <v>7540</v>
      </c>
      <c r="N2100" s="8"/>
      <c r="O2100" s="8"/>
      <c r="P2100" s="8"/>
      <c r="T2100" s="7"/>
      <c r="U2100" s="8"/>
      <c r="V2100" s="8"/>
      <c r="W2100" s="244"/>
      <c r="X2100" s="8"/>
      <c r="Y2100" s="8"/>
      <c r="Z2100" s="8"/>
      <c r="AA2100" s="8"/>
      <c r="AB2100" s="8"/>
      <c r="AC2100" s="8"/>
      <c r="AD2100" s="8"/>
      <c r="AE2100" s="8"/>
      <c r="AF2100" s="8"/>
      <c r="AG2100" s="8"/>
      <c r="AH2100" s="8"/>
      <c r="AI2100" s="8"/>
    </row>
    <row r="2101" spans="1:35" ht="17.25">
      <c r="A2101" s="310">
        <v>44208</v>
      </c>
      <c r="B2101" s="250">
        <v>23</v>
      </c>
      <c r="C2101" s="246" t="s">
        <v>1430</v>
      </c>
      <c r="D2101" s="192">
        <v>775341379902</v>
      </c>
      <c r="E2101" s="303" t="s">
        <v>546</v>
      </c>
      <c r="F2101" s="193" t="s">
        <v>1659</v>
      </c>
      <c r="G2101" s="137" t="s">
        <v>2</v>
      </c>
      <c r="H2101" s="194">
        <v>12</v>
      </c>
      <c r="I2101" s="81"/>
      <c r="J2101" s="81"/>
      <c r="K2101" s="81"/>
      <c r="L2101" s="8"/>
      <c r="M2101" s="184">
        <f t="shared" si="503"/>
        <v>6960</v>
      </c>
      <c r="N2101" s="8"/>
      <c r="O2101" s="8"/>
      <c r="P2101" s="8"/>
      <c r="T2101" s="7"/>
      <c r="U2101" s="8"/>
      <c r="V2101" s="8"/>
      <c r="W2101" s="244"/>
      <c r="X2101" s="8"/>
      <c r="Y2101" s="8"/>
      <c r="Z2101" s="8"/>
      <c r="AA2101" s="8"/>
      <c r="AB2101" s="8"/>
      <c r="AC2101" s="8"/>
      <c r="AD2101" s="8"/>
      <c r="AE2101" s="8"/>
      <c r="AF2101" s="8"/>
      <c r="AG2101" s="8"/>
      <c r="AH2101" s="8"/>
      <c r="AI2101" s="8"/>
    </row>
    <row r="2102" spans="1:35" ht="17.25">
      <c r="A2102" s="310">
        <v>44208</v>
      </c>
      <c r="B2102" s="250">
        <v>24</v>
      </c>
      <c r="C2102" s="246"/>
      <c r="D2102" s="192">
        <v>775353538029</v>
      </c>
      <c r="E2102" s="303" t="s">
        <v>546</v>
      </c>
      <c r="F2102" s="193" t="s">
        <v>1660</v>
      </c>
      <c r="G2102" s="137" t="s">
        <v>2</v>
      </c>
      <c r="H2102" s="194">
        <v>19</v>
      </c>
      <c r="I2102" s="81"/>
      <c r="J2102" s="81"/>
      <c r="K2102" s="81"/>
      <c r="L2102" s="8"/>
      <c r="M2102" s="184">
        <f t="shared" ref="M2102:M2105" si="504">520*H2102</f>
        <v>9880</v>
      </c>
      <c r="N2102" s="8"/>
      <c r="O2102" s="8"/>
      <c r="P2102" s="8"/>
      <c r="T2102" s="7"/>
      <c r="U2102" s="8"/>
      <c r="V2102" s="8"/>
      <c r="W2102" s="244"/>
      <c r="X2102" s="8"/>
      <c r="Y2102" s="8"/>
      <c r="Z2102" s="8"/>
      <c r="AA2102" s="8"/>
      <c r="AB2102" s="8"/>
      <c r="AC2102" s="8"/>
      <c r="AD2102" s="8"/>
      <c r="AE2102" s="8"/>
      <c r="AF2102" s="8"/>
      <c r="AG2102" s="8"/>
      <c r="AH2102" s="8"/>
      <c r="AI2102" s="8"/>
    </row>
    <row r="2103" spans="1:35" ht="17.25">
      <c r="A2103" s="310">
        <v>44208</v>
      </c>
      <c r="B2103" s="250">
        <v>25</v>
      </c>
      <c r="C2103" s="246" t="s">
        <v>1430</v>
      </c>
      <c r="D2103" s="192">
        <v>775341446660</v>
      </c>
      <c r="E2103" s="303" t="s">
        <v>546</v>
      </c>
      <c r="F2103" s="193" t="s">
        <v>1661</v>
      </c>
      <c r="G2103" s="137" t="s">
        <v>2</v>
      </c>
      <c r="H2103" s="194">
        <v>17</v>
      </c>
      <c r="I2103" s="81"/>
      <c r="J2103" s="81"/>
      <c r="K2103" s="81"/>
      <c r="L2103" s="8"/>
      <c r="M2103" s="184">
        <f>580*H2103</f>
        <v>9860</v>
      </c>
      <c r="N2103" s="8"/>
      <c r="O2103" s="8"/>
      <c r="P2103" s="8"/>
      <c r="T2103" s="7"/>
      <c r="U2103" s="8"/>
      <c r="V2103" s="8"/>
      <c r="W2103" s="244"/>
      <c r="X2103" s="8"/>
      <c r="Y2103" s="8"/>
      <c r="Z2103" s="8"/>
      <c r="AA2103" s="8"/>
      <c r="AB2103" s="8"/>
      <c r="AC2103" s="8"/>
      <c r="AD2103" s="8"/>
      <c r="AE2103" s="8"/>
      <c r="AF2103" s="8"/>
      <c r="AG2103" s="8"/>
      <c r="AH2103" s="8"/>
      <c r="AI2103" s="8"/>
    </row>
    <row r="2104" spans="1:35" ht="17.25">
      <c r="A2104" s="310">
        <v>44208</v>
      </c>
      <c r="B2104" s="250">
        <v>26</v>
      </c>
      <c r="C2104" s="246"/>
      <c r="D2104" s="192">
        <v>775353952262</v>
      </c>
      <c r="E2104" s="303" t="s">
        <v>546</v>
      </c>
      <c r="F2104" s="193" t="s">
        <v>1662</v>
      </c>
      <c r="G2104" s="137" t="s">
        <v>8</v>
      </c>
      <c r="H2104" s="194">
        <v>14</v>
      </c>
      <c r="I2104" s="81"/>
      <c r="J2104" s="81"/>
      <c r="K2104" s="81"/>
      <c r="L2104" s="8"/>
      <c r="M2104" s="184">
        <f t="shared" ref="M2104:M2107" si="505">570*H2104</f>
        <v>7980</v>
      </c>
      <c r="N2104" s="8"/>
      <c r="O2104" s="8"/>
      <c r="P2104" s="8"/>
      <c r="T2104" s="7"/>
      <c r="U2104" s="8"/>
      <c r="V2104" s="8"/>
      <c r="W2104" s="244"/>
      <c r="X2104" s="8"/>
      <c r="Y2104" s="8"/>
      <c r="Z2104" s="8"/>
      <c r="AA2104" s="8"/>
      <c r="AB2104" s="8"/>
      <c r="AC2104" s="8"/>
      <c r="AD2104" s="8"/>
      <c r="AE2104" s="8"/>
      <c r="AF2104" s="8"/>
      <c r="AG2104" s="8"/>
      <c r="AH2104" s="8"/>
      <c r="AI2104" s="8"/>
    </row>
    <row r="2105" spans="1:35" ht="17.25">
      <c r="A2105" s="310">
        <v>44208</v>
      </c>
      <c r="B2105" s="250">
        <v>27</v>
      </c>
      <c r="C2105" s="246" t="s">
        <v>15</v>
      </c>
      <c r="D2105" s="192">
        <v>775341626193</v>
      </c>
      <c r="E2105" s="303" t="s">
        <v>546</v>
      </c>
      <c r="F2105" s="193" t="s">
        <v>1663</v>
      </c>
      <c r="G2105" s="137" t="s">
        <v>2</v>
      </c>
      <c r="H2105" s="194">
        <v>14</v>
      </c>
      <c r="I2105" s="81"/>
      <c r="J2105" s="81"/>
      <c r="K2105" s="81"/>
      <c r="L2105" s="8"/>
      <c r="M2105" s="184">
        <f t="shared" si="504"/>
        <v>7280</v>
      </c>
      <c r="N2105" s="8"/>
      <c r="O2105" s="8"/>
      <c r="P2105" s="8"/>
      <c r="T2105" s="7"/>
      <c r="U2105" s="8"/>
      <c r="V2105" s="8"/>
      <c r="W2105" s="244"/>
      <c r="X2105" s="8"/>
      <c r="Y2105" s="8"/>
      <c r="Z2105" s="8"/>
      <c r="AA2105" s="8"/>
      <c r="AB2105" s="8"/>
      <c r="AC2105" s="8"/>
      <c r="AD2105" s="8"/>
      <c r="AE2105" s="8"/>
      <c r="AF2105" s="8"/>
      <c r="AG2105" s="8"/>
      <c r="AH2105" s="8"/>
      <c r="AI2105" s="8"/>
    </row>
    <row r="2106" spans="1:35" ht="17.25">
      <c r="A2106" s="310"/>
      <c r="B2106" s="250"/>
      <c r="C2106" s="246"/>
      <c r="D2106" s="192"/>
      <c r="E2106" s="303"/>
      <c r="F2106" s="193"/>
      <c r="G2106" s="137"/>
      <c r="H2106" s="194"/>
      <c r="I2106" s="81"/>
      <c r="J2106" s="81"/>
      <c r="K2106" s="81"/>
      <c r="L2106" s="8"/>
      <c r="M2106" s="184">
        <v>500</v>
      </c>
      <c r="N2106" s="8"/>
      <c r="O2106" s="8"/>
      <c r="P2106" s="8"/>
      <c r="T2106" s="7"/>
      <c r="U2106" s="8"/>
      <c r="V2106" s="8"/>
      <c r="W2106" s="244"/>
      <c r="X2106" s="8"/>
      <c r="Y2106" s="8"/>
      <c r="Z2106" s="8"/>
      <c r="AA2106" s="8"/>
      <c r="AB2106" s="8"/>
      <c r="AC2106" s="8"/>
      <c r="AD2106" s="8"/>
      <c r="AE2106" s="8"/>
      <c r="AF2106" s="8"/>
      <c r="AG2106" s="8"/>
      <c r="AH2106" s="8"/>
      <c r="AI2106" s="8"/>
    </row>
    <row r="2107" spans="1:35" ht="17.25">
      <c r="A2107" s="310">
        <v>44208</v>
      </c>
      <c r="B2107" s="250">
        <v>28</v>
      </c>
      <c r="C2107" s="246"/>
      <c r="D2107" s="192">
        <v>775353889966</v>
      </c>
      <c r="E2107" s="303" t="s">
        <v>546</v>
      </c>
      <c r="F2107" s="193" t="s">
        <v>1664</v>
      </c>
      <c r="G2107" s="137" t="s">
        <v>4</v>
      </c>
      <c r="H2107" s="194">
        <v>11</v>
      </c>
      <c r="I2107" s="81"/>
      <c r="J2107" s="81"/>
      <c r="K2107" s="81"/>
      <c r="L2107" s="8"/>
      <c r="M2107" s="184">
        <f t="shared" si="505"/>
        <v>6270</v>
      </c>
      <c r="N2107" s="8"/>
      <c r="O2107" s="8"/>
      <c r="P2107" s="8"/>
      <c r="T2107" s="7"/>
      <c r="U2107" s="8"/>
      <c r="V2107" s="8"/>
      <c r="W2107" s="244"/>
      <c r="X2107" s="8"/>
      <c r="Y2107" s="8"/>
      <c r="Z2107" s="8"/>
      <c r="AA2107" s="8"/>
      <c r="AB2107" s="8"/>
      <c r="AC2107" s="8"/>
      <c r="AD2107" s="8"/>
      <c r="AE2107" s="8"/>
      <c r="AF2107" s="8"/>
      <c r="AG2107" s="8"/>
      <c r="AH2107" s="8"/>
      <c r="AI2107" s="8"/>
    </row>
    <row r="2108" spans="1:35" ht="17.25">
      <c r="A2108" s="310">
        <v>44208</v>
      </c>
      <c r="B2108" s="250">
        <v>29</v>
      </c>
      <c r="C2108" s="246"/>
      <c r="D2108" s="192">
        <v>775353468327</v>
      </c>
      <c r="E2108" s="303" t="s">
        <v>546</v>
      </c>
      <c r="F2108" s="193" t="s">
        <v>1665</v>
      </c>
      <c r="G2108" s="137" t="s">
        <v>35</v>
      </c>
      <c r="H2108" s="194">
        <v>15</v>
      </c>
      <c r="I2108" s="81"/>
      <c r="J2108" s="81"/>
      <c r="K2108" s="81"/>
      <c r="L2108" s="8"/>
      <c r="M2108" s="184">
        <f>590*H2108</f>
        <v>8850</v>
      </c>
      <c r="N2108" s="8"/>
      <c r="O2108" s="8"/>
      <c r="P2108" s="8"/>
      <c r="T2108" s="7"/>
      <c r="U2108" s="8"/>
      <c r="V2108" s="8"/>
      <c r="W2108" s="244"/>
      <c r="X2108" s="8"/>
      <c r="Y2108" s="8"/>
      <c r="Z2108" s="8"/>
      <c r="AA2108" s="8"/>
      <c r="AB2108" s="8"/>
      <c r="AC2108" s="8"/>
      <c r="AD2108" s="8"/>
      <c r="AE2108" s="8"/>
      <c r="AF2108" s="8"/>
      <c r="AG2108" s="8"/>
      <c r="AH2108" s="8"/>
      <c r="AI2108" s="8"/>
    </row>
    <row r="2109" spans="1:35" ht="17.25">
      <c r="A2109" s="310">
        <v>44208</v>
      </c>
      <c r="B2109" s="250">
        <v>30</v>
      </c>
      <c r="C2109" s="246" t="s">
        <v>1430</v>
      </c>
      <c r="D2109" s="192">
        <v>775341505593</v>
      </c>
      <c r="E2109" s="303" t="s">
        <v>546</v>
      </c>
      <c r="F2109" s="193" t="s">
        <v>1666</v>
      </c>
      <c r="G2109" s="137" t="s">
        <v>2</v>
      </c>
      <c r="H2109" s="194">
        <v>16</v>
      </c>
      <c r="I2109" s="81"/>
      <c r="J2109" s="81"/>
      <c r="K2109" s="81"/>
      <c r="L2109" s="8"/>
      <c r="M2109" s="184">
        <f>580*H2109</f>
        <v>9280</v>
      </c>
      <c r="N2109" s="8"/>
      <c r="O2109" s="8"/>
      <c r="P2109" s="8"/>
      <c r="T2109" s="7"/>
      <c r="U2109" s="8"/>
      <c r="V2109" s="8"/>
      <c r="W2109" s="244"/>
      <c r="X2109" s="8"/>
      <c r="Y2109" s="8"/>
      <c r="Z2109" s="8"/>
      <c r="AA2109" s="8"/>
      <c r="AB2109" s="8"/>
      <c r="AC2109" s="8"/>
      <c r="AD2109" s="8"/>
      <c r="AE2109" s="8"/>
      <c r="AF2109" s="8"/>
      <c r="AG2109" s="8"/>
      <c r="AH2109" s="8"/>
      <c r="AI2109" s="8"/>
    </row>
    <row r="2110" spans="1:35" ht="17.25">
      <c r="A2110" s="310">
        <v>44208</v>
      </c>
      <c r="B2110" s="250">
        <v>31</v>
      </c>
      <c r="C2110" s="246" t="s">
        <v>1430</v>
      </c>
      <c r="D2110" s="192">
        <v>775341562008</v>
      </c>
      <c r="E2110" s="303" t="s">
        <v>546</v>
      </c>
      <c r="F2110" s="193" t="s">
        <v>1667</v>
      </c>
      <c r="G2110" s="137" t="s">
        <v>2</v>
      </c>
      <c r="H2110" s="194">
        <v>8</v>
      </c>
      <c r="I2110" s="81"/>
      <c r="J2110" s="81"/>
      <c r="K2110" s="81"/>
      <c r="L2110" s="8"/>
      <c r="M2110" s="184">
        <f>650*H2110</f>
        <v>5200</v>
      </c>
      <c r="N2110" s="8"/>
      <c r="O2110" s="8"/>
      <c r="P2110" s="8"/>
      <c r="T2110" s="7"/>
      <c r="U2110" s="8"/>
      <c r="V2110" s="8"/>
      <c r="W2110" s="244"/>
      <c r="X2110" s="8"/>
      <c r="Y2110" s="8"/>
      <c r="Z2110" s="8"/>
      <c r="AA2110" s="8"/>
      <c r="AB2110" s="8"/>
      <c r="AC2110" s="8"/>
      <c r="AD2110" s="8"/>
      <c r="AE2110" s="8"/>
      <c r="AF2110" s="8"/>
      <c r="AG2110" s="8"/>
      <c r="AH2110" s="8"/>
      <c r="AI2110" s="8"/>
    </row>
    <row r="2111" spans="1:35" ht="17.25">
      <c r="A2111" s="310">
        <v>44208</v>
      </c>
      <c r="B2111" s="250">
        <v>32</v>
      </c>
      <c r="C2111" s="246"/>
      <c r="D2111" s="192">
        <v>775353504914</v>
      </c>
      <c r="E2111" s="303" t="s">
        <v>546</v>
      </c>
      <c r="F2111" s="193" t="s">
        <v>1668</v>
      </c>
      <c r="G2111" s="137" t="s">
        <v>96</v>
      </c>
      <c r="H2111" s="194">
        <v>16</v>
      </c>
      <c r="I2111" s="81"/>
      <c r="J2111" s="81"/>
      <c r="K2111" s="81"/>
      <c r="L2111" s="8"/>
      <c r="M2111" s="184">
        <f>590*H2111</f>
        <v>9440</v>
      </c>
      <c r="N2111" s="8"/>
      <c r="O2111" s="8"/>
      <c r="P2111" s="8"/>
      <c r="T2111" s="7"/>
      <c r="U2111" s="8"/>
      <c r="V2111" s="8"/>
      <c r="W2111" s="244"/>
      <c r="X2111" s="8"/>
      <c r="Y2111" s="8"/>
      <c r="Z2111" s="8"/>
      <c r="AA2111" s="8"/>
      <c r="AB2111" s="8"/>
      <c r="AC2111" s="8"/>
      <c r="AD2111" s="8"/>
      <c r="AE2111" s="8"/>
      <c r="AF2111" s="8"/>
      <c r="AG2111" s="8"/>
      <c r="AH2111" s="8"/>
      <c r="AI2111" s="8"/>
    </row>
    <row r="2112" spans="1:35" ht="17.25">
      <c r="A2112" s="310">
        <v>44208</v>
      </c>
      <c r="B2112" s="250">
        <v>33</v>
      </c>
      <c r="C2112" s="246"/>
      <c r="D2112" s="192">
        <v>775353941633</v>
      </c>
      <c r="E2112" s="303" t="s">
        <v>546</v>
      </c>
      <c r="F2112" s="193" t="s">
        <v>1669</v>
      </c>
      <c r="G2112" s="137" t="s">
        <v>4</v>
      </c>
      <c r="H2112" s="194">
        <v>11</v>
      </c>
      <c r="I2112" s="81"/>
      <c r="J2112" s="81"/>
      <c r="K2112" s="81"/>
      <c r="L2112" s="8"/>
      <c r="M2112" s="184">
        <f t="shared" ref="M2112:M2114" si="506">570*H2112</f>
        <v>6270</v>
      </c>
      <c r="N2112" s="8"/>
      <c r="O2112" s="8"/>
      <c r="P2112" s="8"/>
      <c r="T2112" s="7"/>
      <c r="U2112" s="8"/>
      <c r="V2112" s="8"/>
      <c r="W2112" s="244"/>
      <c r="X2112" s="8"/>
      <c r="Y2112" s="8"/>
      <c r="Z2112" s="8"/>
      <c r="AA2112" s="8"/>
      <c r="AB2112" s="8"/>
      <c r="AC2112" s="8"/>
      <c r="AD2112" s="8"/>
      <c r="AE2112" s="8"/>
      <c r="AF2112" s="8"/>
      <c r="AG2112" s="8"/>
      <c r="AH2112" s="8"/>
      <c r="AI2112" s="8"/>
    </row>
    <row r="2113" spans="1:35" ht="17.25">
      <c r="A2113" s="310">
        <v>44208</v>
      </c>
      <c r="B2113" s="250">
        <v>34</v>
      </c>
      <c r="C2113" s="246"/>
      <c r="D2113" s="192">
        <v>775355173916</v>
      </c>
      <c r="E2113" s="303" t="s">
        <v>546</v>
      </c>
      <c r="F2113" s="193" t="s">
        <v>1670</v>
      </c>
      <c r="G2113" s="137" t="s">
        <v>4</v>
      </c>
      <c r="H2113" s="194">
        <v>11</v>
      </c>
      <c r="I2113" s="81"/>
      <c r="J2113" s="81"/>
      <c r="K2113" s="81"/>
      <c r="L2113" s="8"/>
      <c r="M2113" s="184">
        <f t="shared" si="506"/>
        <v>6270</v>
      </c>
      <c r="N2113" s="8"/>
      <c r="O2113" s="8"/>
      <c r="P2113" s="8"/>
      <c r="T2113" s="7"/>
      <c r="U2113" s="8"/>
      <c r="V2113" s="8"/>
      <c r="W2113" s="244"/>
      <c r="X2113" s="8"/>
      <c r="Y2113" s="8"/>
      <c r="Z2113" s="8"/>
      <c r="AA2113" s="8"/>
      <c r="AB2113" s="8"/>
      <c r="AC2113" s="8"/>
      <c r="AD2113" s="8"/>
      <c r="AE2113" s="8"/>
      <c r="AF2113" s="8"/>
      <c r="AG2113" s="8"/>
      <c r="AH2113" s="8"/>
      <c r="AI2113" s="8"/>
    </row>
    <row r="2114" spans="1:35" ht="17.25">
      <c r="A2114" s="310">
        <v>44208</v>
      </c>
      <c r="B2114" s="250">
        <v>35</v>
      </c>
      <c r="C2114" s="246"/>
      <c r="D2114" s="192">
        <v>775353233382</v>
      </c>
      <c r="E2114" s="303" t="s">
        <v>546</v>
      </c>
      <c r="F2114" s="193" t="s">
        <v>1671</v>
      </c>
      <c r="G2114" s="137" t="s">
        <v>4</v>
      </c>
      <c r="H2114" s="194">
        <v>14</v>
      </c>
      <c r="I2114" s="81"/>
      <c r="J2114" s="81"/>
      <c r="K2114" s="81"/>
      <c r="L2114" s="8"/>
      <c r="M2114" s="184">
        <f t="shared" si="506"/>
        <v>7980</v>
      </c>
      <c r="N2114" s="8"/>
      <c r="O2114" s="8"/>
      <c r="P2114" s="8"/>
      <c r="T2114" s="7"/>
      <c r="U2114" s="8"/>
      <c r="V2114" s="8"/>
      <c r="W2114" s="244"/>
      <c r="X2114" s="8"/>
      <c r="Y2114" s="8"/>
      <c r="Z2114" s="8"/>
      <c r="AA2114" s="8"/>
      <c r="AB2114" s="8"/>
      <c r="AC2114" s="8"/>
      <c r="AD2114" s="8"/>
      <c r="AE2114" s="8"/>
      <c r="AF2114" s="8"/>
      <c r="AG2114" s="8"/>
      <c r="AH2114" s="8"/>
      <c r="AI2114" s="8"/>
    </row>
    <row r="2115" spans="1:35" ht="17.25">
      <c r="A2115" s="310">
        <v>44208</v>
      </c>
      <c r="B2115" s="250">
        <v>36</v>
      </c>
      <c r="C2115" s="246"/>
      <c r="D2115" s="192">
        <v>775353359000</v>
      </c>
      <c r="E2115" s="303" t="s">
        <v>546</v>
      </c>
      <c r="F2115" s="193" t="s">
        <v>1672</v>
      </c>
      <c r="G2115" s="137" t="s">
        <v>35</v>
      </c>
      <c r="H2115" s="194">
        <v>21</v>
      </c>
      <c r="I2115" s="81"/>
      <c r="J2115" s="81"/>
      <c r="K2115" s="81"/>
      <c r="L2115" s="8"/>
      <c r="M2115" s="184">
        <f>580*H2115</f>
        <v>12180</v>
      </c>
      <c r="N2115" s="8"/>
      <c r="O2115" s="8"/>
      <c r="P2115" s="8"/>
      <c r="T2115" s="7"/>
      <c r="U2115" s="8"/>
      <c r="V2115" s="8"/>
      <c r="W2115" s="244"/>
      <c r="X2115" s="8"/>
      <c r="Y2115" s="8"/>
      <c r="Z2115" s="8"/>
      <c r="AA2115" s="8"/>
      <c r="AB2115" s="8"/>
      <c r="AC2115" s="8"/>
      <c r="AD2115" s="8"/>
      <c r="AE2115" s="8"/>
      <c r="AF2115" s="8"/>
      <c r="AG2115" s="8"/>
      <c r="AH2115" s="8"/>
      <c r="AI2115" s="8"/>
    </row>
    <row r="2116" spans="1:35" ht="17.25">
      <c r="A2116" s="310">
        <v>44208</v>
      </c>
      <c r="B2116" s="250">
        <v>37</v>
      </c>
      <c r="C2116" s="246"/>
      <c r="D2116" s="192">
        <v>775353433002</v>
      </c>
      <c r="E2116" s="303" t="s">
        <v>546</v>
      </c>
      <c r="F2116" s="193" t="s">
        <v>1672</v>
      </c>
      <c r="G2116" s="137" t="s">
        <v>35</v>
      </c>
      <c r="H2116" s="194">
        <v>30</v>
      </c>
      <c r="I2116" s="81"/>
      <c r="J2116" s="81"/>
      <c r="K2116" s="81"/>
      <c r="L2116" s="8"/>
      <c r="M2116" s="184">
        <f>580*H2116</f>
        <v>17400</v>
      </c>
      <c r="N2116" s="8"/>
      <c r="O2116" s="8"/>
      <c r="P2116" s="8"/>
      <c r="T2116" s="7"/>
      <c r="U2116" s="8"/>
      <c r="V2116" s="8"/>
      <c r="W2116" s="244"/>
      <c r="X2116" s="8"/>
      <c r="Y2116" s="8"/>
      <c r="Z2116" s="8"/>
      <c r="AA2116" s="8"/>
      <c r="AB2116" s="8"/>
      <c r="AC2116" s="8"/>
      <c r="AD2116" s="8"/>
      <c r="AE2116" s="8"/>
      <c r="AF2116" s="8"/>
      <c r="AG2116" s="8"/>
      <c r="AH2116" s="8"/>
      <c r="AI2116" s="8"/>
    </row>
    <row r="2117" spans="1:35" ht="17.25">
      <c r="A2117" s="310">
        <v>44208</v>
      </c>
      <c r="B2117" s="250">
        <v>38</v>
      </c>
      <c r="C2117" s="246" t="s">
        <v>1430</v>
      </c>
      <c r="D2117" s="192">
        <v>775353738572</v>
      </c>
      <c r="E2117" s="303" t="s">
        <v>546</v>
      </c>
      <c r="F2117" s="193" t="s">
        <v>1673</v>
      </c>
      <c r="G2117" s="137" t="s">
        <v>96</v>
      </c>
      <c r="H2117" s="194">
        <v>20</v>
      </c>
      <c r="I2117" s="81"/>
      <c r="J2117" s="81"/>
      <c r="K2117" s="81"/>
      <c r="L2117" s="8"/>
      <c r="M2117" s="184">
        <f>590*H2117</f>
        <v>11800</v>
      </c>
      <c r="N2117" s="8"/>
      <c r="O2117" s="8"/>
      <c r="P2117" s="8"/>
      <c r="T2117" s="7"/>
      <c r="U2117" s="8"/>
      <c r="V2117" s="8"/>
      <c r="W2117" s="244"/>
      <c r="X2117" s="8"/>
      <c r="Y2117" s="8"/>
      <c r="Z2117" s="8"/>
      <c r="AA2117" s="8"/>
      <c r="AB2117" s="8"/>
      <c r="AC2117" s="8"/>
      <c r="AD2117" s="8"/>
      <c r="AE2117" s="8"/>
      <c r="AF2117" s="8"/>
      <c r="AG2117" s="8"/>
      <c r="AH2117" s="8"/>
      <c r="AI2117" s="8"/>
    </row>
    <row r="2118" spans="1:35" ht="17.25">
      <c r="A2118" s="321"/>
      <c r="B2118" s="322"/>
      <c r="C2118" s="231"/>
      <c r="D2118" s="81"/>
      <c r="E2118" s="81"/>
      <c r="F2118" s="81"/>
      <c r="G2118" s="81"/>
      <c r="H2118" s="80"/>
      <c r="I2118" s="81"/>
      <c r="J2118" s="81"/>
      <c r="K2118" s="81"/>
      <c r="L2118" s="8"/>
      <c r="M2118" s="184"/>
      <c r="N2118" s="8"/>
      <c r="O2118" s="8"/>
      <c r="P2118" s="8"/>
      <c r="T2118" s="7"/>
      <c r="U2118" s="8"/>
      <c r="V2118" s="8"/>
      <c r="W2118" s="244"/>
      <c r="X2118" s="8"/>
      <c r="Y2118" s="8"/>
      <c r="Z2118" s="8"/>
      <c r="AA2118" s="8"/>
      <c r="AB2118" s="8"/>
      <c r="AC2118" s="8"/>
      <c r="AD2118" s="8"/>
      <c r="AE2118" s="8"/>
      <c r="AF2118" s="8"/>
      <c r="AG2118" s="8"/>
      <c r="AH2118" s="8"/>
      <c r="AI2118" s="8"/>
    </row>
    <row r="2119" spans="1:35" ht="17.25">
      <c r="A2119" s="253"/>
      <c r="B2119" s="189"/>
      <c r="C2119" s="169"/>
      <c r="D2119" s="41"/>
      <c r="E2119" s="41"/>
      <c r="F2119" s="41"/>
      <c r="G2119" s="41"/>
      <c r="H2119" s="77"/>
      <c r="I2119" s="41"/>
      <c r="J2119" s="41"/>
      <c r="K2119" s="41"/>
      <c r="L2119" s="45"/>
      <c r="M2119" s="44">
        <f>SUM(M2079:M2118)</f>
        <v>389240</v>
      </c>
      <c r="N2119" s="45"/>
      <c r="O2119" s="45"/>
      <c r="P2119" s="45"/>
      <c r="Q2119" s="45"/>
      <c r="R2119" s="45"/>
      <c r="S2119" s="45"/>
      <c r="T2119" s="45">
        <v>389240</v>
      </c>
      <c r="U2119" s="45"/>
      <c r="V2119" s="45"/>
      <c r="W2119" s="227">
        <v>389240</v>
      </c>
      <c r="X2119" s="45"/>
      <c r="Y2119" s="45"/>
      <c r="Z2119" s="8"/>
      <c r="AA2119" s="8"/>
      <c r="AB2119" s="8"/>
      <c r="AC2119" s="8"/>
      <c r="AD2119" s="8"/>
      <c r="AE2119" s="8"/>
      <c r="AF2119" s="8"/>
      <c r="AG2119" s="8"/>
      <c r="AH2119" s="8"/>
      <c r="AI2119" s="8"/>
    </row>
    <row r="2120" spans="1:35" ht="17.25">
      <c r="A2120" s="321"/>
      <c r="B2120" s="322"/>
      <c r="C2120" s="231"/>
      <c r="D2120" s="81"/>
      <c r="E2120" s="81"/>
      <c r="F2120" s="81"/>
      <c r="G2120" s="81"/>
      <c r="H2120" s="80"/>
      <c r="I2120" s="81"/>
      <c r="J2120" s="81"/>
      <c r="K2120" s="81"/>
      <c r="L2120" s="8"/>
      <c r="M2120" s="184"/>
      <c r="N2120" s="8"/>
      <c r="O2120" s="8"/>
      <c r="P2120" s="8"/>
      <c r="T2120" s="7"/>
      <c r="U2120" s="8"/>
      <c r="V2120" s="8"/>
      <c r="W2120" s="244"/>
      <c r="X2120" s="8"/>
      <c r="Y2120" s="8"/>
      <c r="Z2120" s="8"/>
      <c r="AA2120" s="8"/>
      <c r="AB2120" s="8"/>
      <c r="AC2120" s="8"/>
      <c r="AD2120" s="8"/>
      <c r="AE2120" s="8"/>
      <c r="AF2120" s="8"/>
      <c r="AG2120" s="8"/>
      <c r="AH2120" s="8"/>
      <c r="AI2120" s="8"/>
    </row>
    <row r="2121" spans="1:35" ht="17.25">
      <c r="A2121" s="310">
        <v>44239</v>
      </c>
      <c r="B2121" s="250">
        <v>1</v>
      </c>
      <c r="C2121" s="246"/>
      <c r="D2121" s="192">
        <v>775367499837</v>
      </c>
      <c r="E2121" s="303" t="s">
        <v>546</v>
      </c>
      <c r="F2121" s="193" t="s">
        <v>1674</v>
      </c>
      <c r="G2121" s="137" t="s">
        <v>4</v>
      </c>
      <c r="H2121" s="194">
        <v>10</v>
      </c>
      <c r="I2121" s="81"/>
      <c r="J2121" s="81"/>
      <c r="K2121" s="81"/>
      <c r="L2121" s="8"/>
      <c r="M2121" s="184">
        <f>610*H2121</f>
        <v>6100</v>
      </c>
      <c r="N2121" s="8"/>
      <c r="O2121" s="8"/>
      <c r="P2121" s="8"/>
      <c r="T2121" s="7"/>
      <c r="U2121" s="8"/>
      <c r="V2121" s="8"/>
      <c r="W2121" s="244"/>
      <c r="X2121" s="8"/>
      <c r="Y2121" s="8"/>
      <c r="Z2121" s="8"/>
      <c r="AA2121" s="8"/>
      <c r="AB2121" s="8"/>
      <c r="AC2121" s="8"/>
      <c r="AD2121" s="8"/>
      <c r="AE2121" s="8"/>
      <c r="AF2121" s="8"/>
      <c r="AG2121" s="8"/>
      <c r="AH2121" s="8"/>
      <c r="AI2121" s="8"/>
    </row>
    <row r="2122" spans="1:35" ht="17.25">
      <c r="A2122" s="310">
        <v>44239</v>
      </c>
      <c r="B2122" s="250">
        <v>2</v>
      </c>
      <c r="C2122" s="246"/>
      <c r="D2122" s="192">
        <v>775367604199</v>
      </c>
      <c r="E2122" s="303" t="s">
        <v>546</v>
      </c>
      <c r="F2122" s="193" t="s">
        <v>1675</v>
      </c>
      <c r="G2122" s="137" t="s">
        <v>4</v>
      </c>
      <c r="H2122" s="194">
        <v>10</v>
      </c>
      <c r="I2122" s="81"/>
      <c r="J2122" s="81"/>
      <c r="K2122" s="81"/>
      <c r="L2122" s="8"/>
      <c r="M2122" s="184">
        <f t="shared" ref="M2122" si="507">610*H2122</f>
        <v>6100</v>
      </c>
      <c r="N2122" s="8"/>
      <c r="O2122" s="8"/>
      <c r="P2122" s="8"/>
      <c r="T2122" s="7"/>
      <c r="U2122" s="8"/>
      <c r="V2122" s="8"/>
      <c r="W2122" s="244"/>
      <c r="X2122" s="8"/>
      <c r="Y2122" s="8"/>
      <c r="Z2122" s="8"/>
      <c r="AA2122" s="8"/>
      <c r="AB2122" s="8"/>
      <c r="AC2122" s="8"/>
      <c r="AD2122" s="8"/>
      <c r="AE2122" s="8"/>
      <c r="AF2122" s="8"/>
      <c r="AG2122" s="8"/>
      <c r="AH2122" s="8"/>
      <c r="AI2122" s="8"/>
    </row>
    <row r="2123" spans="1:35" ht="17.25">
      <c r="A2123" s="310">
        <v>44239</v>
      </c>
      <c r="B2123" s="250">
        <v>3</v>
      </c>
      <c r="C2123" s="246"/>
      <c r="D2123" s="192">
        <v>775367757184</v>
      </c>
      <c r="E2123" s="303" t="s">
        <v>546</v>
      </c>
      <c r="F2123" s="193" t="s">
        <v>1676</v>
      </c>
      <c r="G2123" s="137" t="s">
        <v>4</v>
      </c>
      <c r="H2123" s="194">
        <v>16</v>
      </c>
      <c r="I2123" s="81"/>
      <c r="J2123" s="81"/>
      <c r="K2123" s="81"/>
      <c r="L2123" s="8"/>
      <c r="M2123" s="184">
        <f>570*H2123</f>
        <v>9120</v>
      </c>
      <c r="N2123" s="8"/>
      <c r="O2123" s="8"/>
      <c r="P2123" s="8"/>
      <c r="T2123" s="7"/>
      <c r="U2123" s="8"/>
      <c r="V2123" s="8"/>
      <c r="W2123" s="244"/>
      <c r="X2123" s="8"/>
      <c r="Y2123" s="8"/>
      <c r="Z2123" s="8"/>
      <c r="AA2123" s="8"/>
      <c r="AB2123" s="8"/>
      <c r="AC2123" s="8"/>
      <c r="AD2123" s="8"/>
      <c r="AE2123" s="8"/>
      <c r="AF2123" s="8"/>
      <c r="AG2123" s="8"/>
      <c r="AH2123" s="8"/>
      <c r="AI2123" s="8"/>
    </row>
    <row r="2124" spans="1:35" ht="17.25">
      <c r="A2124" s="310">
        <v>44239</v>
      </c>
      <c r="B2124" s="250">
        <v>4</v>
      </c>
      <c r="C2124" s="246"/>
      <c r="D2124" s="192">
        <v>775367726016</v>
      </c>
      <c r="E2124" s="303" t="s">
        <v>546</v>
      </c>
      <c r="F2124" s="193" t="s">
        <v>1677</v>
      </c>
      <c r="G2124" s="137" t="s">
        <v>4</v>
      </c>
      <c r="H2124" s="194">
        <v>16</v>
      </c>
      <c r="I2124" s="81"/>
      <c r="J2124" s="81"/>
      <c r="K2124" s="81"/>
      <c r="L2124" s="8"/>
      <c r="M2124" s="184">
        <f t="shared" ref="M2124:M2133" si="508">570*H2124</f>
        <v>9120</v>
      </c>
      <c r="N2124" s="8"/>
      <c r="O2124" s="8"/>
      <c r="P2124" s="8"/>
      <c r="T2124" s="7"/>
      <c r="U2124" s="8"/>
      <c r="V2124" s="8"/>
      <c r="W2124" s="244"/>
      <c r="X2124" s="8"/>
      <c r="Y2124" s="8"/>
      <c r="Z2124" s="8"/>
      <c r="AA2124" s="8"/>
      <c r="AB2124" s="8"/>
      <c r="AC2124" s="8"/>
      <c r="AD2124" s="8"/>
      <c r="AE2124" s="8"/>
      <c r="AF2124" s="8"/>
      <c r="AG2124" s="8"/>
      <c r="AH2124" s="8"/>
      <c r="AI2124" s="8"/>
    </row>
    <row r="2125" spans="1:35" ht="17.25">
      <c r="A2125" s="310">
        <v>44239</v>
      </c>
      <c r="B2125" s="250">
        <v>5</v>
      </c>
      <c r="C2125" s="246"/>
      <c r="D2125" s="192">
        <v>775367723201</v>
      </c>
      <c r="E2125" s="303" t="s">
        <v>546</v>
      </c>
      <c r="F2125" s="193" t="s">
        <v>1678</v>
      </c>
      <c r="G2125" s="137" t="s">
        <v>4</v>
      </c>
      <c r="H2125" s="194">
        <v>12</v>
      </c>
      <c r="I2125" s="81"/>
      <c r="J2125" s="81"/>
      <c r="K2125" s="81"/>
      <c r="L2125" s="8"/>
      <c r="M2125" s="184">
        <f t="shared" si="508"/>
        <v>6840</v>
      </c>
      <c r="N2125" s="8"/>
      <c r="O2125" s="8"/>
      <c r="P2125" s="8"/>
      <c r="T2125" s="7"/>
      <c r="U2125" s="8"/>
      <c r="V2125" s="8"/>
      <c r="W2125" s="244"/>
      <c r="X2125" s="8"/>
      <c r="Y2125" s="8"/>
      <c r="Z2125" s="8"/>
      <c r="AA2125" s="8"/>
      <c r="AB2125" s="8"/>
      <c r="AC2125" s="8"/>
      <c r="AD2125" s="8"/>
      <c r="AE2125" s="8"/>
      <c r="AF2125" s="8"/>
      <c r="AG2125" s="8"/>
      <c r="AH2125" s="8"/>
      <c r="AI2125" s="8"/>
    </row>
    <row r="2126" spans="1:35" ht="17.25">
      <c r="A2126" s="310">
        <v>44239</v>
      </c>
      <c r="B2126" s="250">
        <v>6</v>
      </c>
      <c r="C2126" s="246"/>
      <c r="D2126" s="192">
        <v>775367697369</v>
      </c>
      <c r="E2126" s="303" t="s">
        <v>546</v>
      </c>
      <c r="F2126" s="193" t="s">
        <v>1679</v>
      </c>
      <c r="G2126" s="137" t="s">
        <v>4</v>
      </c>
      <c r="H2126" s="194">
        <v>15</v>
      </c>
      <c r="I2126" s="81"/>
      <c r="J2126" s="81"/>
      <c r="K2126" s="81"/>
      <c r="L2126" s="8"/>
      <c r="M2126" s="184">
        <f t="shared" si="508"/>
        <v>8550</v>
      </c>
      <c r="N2126" s="8"/>
      <c r="O2126" s="8"/>
      <c r="P2126" s="8"/>
      <c r="T2126" s="7"/>
      <c r="U2126" s="8"/>
      <c r="V2126" s="8"/>
      <c r="W2126" s="244"/>
      <c r="X2126" s="8"/>
      <c r="Y2126" s="8"/>
      <c r="Z2126" s="8"/>
      <c r="AA2126" s="8"/>
      <c r="AB2126" s="8"/>
      <c r="AC2126" s="8"/>
      <c r="AD2126" s="8"/>
      <c r="AE2126" s="8"/>
      <c r="AF2126" s="8"/>
      <c r="AG2126" s="8"/>
      <c r="AH2126" s="8"/>
      <c r="AI2126" s="8"/>
    </row>
    <row r="2127" spans="1:35" ht="17.25">
      <c r="A2127" s="310">
        <v>44239</v>
      </c>
      <c r="B2127" s="250">
        <v>7</v>
      </c>
      <c r="C2127" s="246"/>
      <c r="D2127" s="192">
        <v>775367640716</v>
      </c>
      <c r="E2127" s="303" t="s">
        <v>546</v>
      </c>
      <c r="F2127" s="193" t="s">
        <v>1679</v>
      </c>
      <c r="G2127" s="137" t="s">
        <v>4</v>
      </c>
      <c r="H2127" s="194">
        <v>16</v>
      </c>
      <c r="I2127" s="81"/>
      <c r="J2127" s="81"/>
      <c r="K2127" s="81"/>
      <c r="L2127" s="8"/>
      <c r="M2127" s="184">
        <f t="shared" si="508"/>
        <v>9120</v>
      </c>
      <c r="N2127" s="8"/>
      <c r="O2127" s="8"/>
      <c r="P2127" s="8"/>
      <c r="T2127" s="7"/>
      <c r="U2127" s="8"/>
      <c r="V2127" s="8"/>
      <c r="W2127" s="244"/>
      <c r="X2127" s="8"/>
      <c r="Y2127" s="8"/>
      <c r="Z2127" s="8"/>
      <c r="AA2127" s="8"/>
      <c r="AB2127" s="8"/>
      <c r="AC2127" s="8"/>
      <c r="AD2127" s="8"/>
      <c r="AE2127" s="8"/>
      <c r="AF2127" s="8"/>
      <c r="AG2127" s="8"/>
      <c r="AH2127" s="8"/>
      <c r="AI2127" s="8"/>
    </row>
    <row r="2128" spans="1:35" ht="17.25">
      <c r="A2128" s="310">
        <v>44239</v>
      </c>
      <c r="B2128" s="250">
        <v>8</v>
      </c>
      <c r="C2128" s="246"/>
      <c r="D2128" s="192">
        <v>775367304937</v>
      </c>
      <c r="E2128" s="303" t="s">
        <v>546</v>
      </c>
      <c r="F2128" s="193" t="s">
        <v>1680</v>
      </c>
      <c r="G2128" s="137" t="s">
        <v>4</v>
      </c>
      <c r="H2128" s="194">
        <v>13</v>
      </c>
      <c r="I2128" s="81"/>
      <c r="J2128" s="81"/>
      <c r="K2128" s="81"/>
      <c r="L2128" s="8"/>
      <c r="M2128" s="184">
        <f t="shared" si="508"/>
        <v>7410</v>
      </c>
      <c r="N2128" s="8"/>
      <c r="O2128" s="8"/>
      <c r="P2128" s="8"/>
      <c r="T2128" s="7"/>
      <c r="U2128" s="8"/>
      <c r="V2128" s="8"/>
      <c r="W2128" s="244"/>
      <c r="X2128" s="8"/>
      <c r="Y2128" s="8"/>
      <c r="Z2128" s="8"/>
      <c r="AA2128" s="8"/>
      <c r="AB2128" s="8"/>
      <c r="AC2128" s="8"/>
      <c r="AD2128" s="8"/>
      <c r="AE2128" s="8"/>
      <c r="AF2128" s="8"/>
      <c r="AG2128" s="8"/>
      <c r="AH2128" s="8"/>
      <c r="AI2128" s="8"/>
    </row>
    <row r="2129" spans="1:35" ht="17.25">
      <c r="A2129" s="310">
        <v>44239</v>
      </c>
      <c r="B2129" s="250">
        <v>9</v>
      </c>
      <c r="C2129" s="246"/>
      <c r="D2129" s="192">
        <v>775367569057</v>
      </c>
      <c r="E2129" s="303" t="s">
        <v>546</v>
      </c>
      <c r="F2129" s="193" t="s">
        <v>1681</v>
      </c>
      <c r="G2129" s="137" t="s">
        <v>4</v>
      </c>
      <c r="H2129" s="194">
        <v>11</v>
      </c>
      <c r="I2129" s="81"/>
      <c r="J2129" s="81"/>
      <c r="K2129" s="81"/>
      <c r="L2129" s="8"/>
      <c r="M2129" s="184">
        <f t="shared" si="508"/>
        <v>6270</v>
      </c>
      <c r="N2129" s="8"/>
      <c r="O2129" s="8"/>
      <c r="P2129" s="8"/>
      <c r="T2129" s="7"/>
      <c r="U2129" s="8"/>
      <c r="V2129" s="8"/>
      <c r="W2129" s="244"/>
      <c r="X2129" s="8"/>
      <c r="Y2129" s="8"/>
      <c r="Z2129" s="8"/>
      <c r="AA2129" s="8"/>
      <c r="AB2129" s="8"/>
      <c r="AC2129" s="8"/>
      <c r="AD2129" s="8"/>
      <c r="AE2129" s="8"/>
      <c r="AF2129" s="8"/>
      <c r="AG2129" s="8"/>
      <c r="AH2129" s="8"/>
      <c r="AI2129" s="8"/>
    </row>
    <row r="2130" spans="1:35" ht="17.25">
      <c r="A2130" s="310">
        <v>44239</v>
      </c>
      <c r="B2130" s="250">
        <v>10</v>
      </c>
      <c r="C2130" s="246"/>
      <c r="D2130" s="192">
        <v>775367519821</v>
      </c>
      <c r="E2130" s="303" t="s">
        <v>546</v>
      </c>
      <c r="F2130" s="193" t="s">
        <v>1682</v>
      </c>
      <c r="G2130" s="137" t="s">
        <v>4</v>
      </c>
      <c r="H2130" s="194">
        <v>17</v>
      </c>
      <c r="I2130" s="81"/>
      <c r="J2130" s="81"/>
      <c r="K2130" s="81"/>
      <c r="L2130" s="8"/>
      <c r="M2130" s="184">
        <f t="shared" si="508"/>
        <v>9690</v>
      </c>
      <c r="N2130" s="8"/>
      <c r="O2130" s="8"/>
      <c r="P2130" s="8"/>
      <c r="T2130" s="7"/>
      <c r="U2130" s="8"/>
      <c r="V2130" s="8"/>
      <c r="W2130" s="244"/>
      <c r="X2130" s="8"/>
      <c r="Y2130" s="8"/>
      <c r="Z2130" s="8"/>
      <c r="AA2130" s="8"/>
      <c r="AB2130" s="8"/>
      <c r="AC2130" s="8"/>
      <c r="AD2130" s="8"/>
      <c r="AE2130" s="8"/>
      <c r="AF2130" s="8"/>
      <c r="AG2130" s="8"/>
      <c r="AH2130" s="8"/>
      <c r="AI2130" s="8"/>
    </row>
    <row r="2131" spans="1:35" ht="17.25">
      <c r="A2131" s="310">
        <v>44239</v>
      </c>
      <c r="B2131" s="250">
        <v>11</v>
      </c>
      <c r="C2131" s="246"/>
      <c r="D2131" s="192">
        <v>775367648350</v>
      </c>
      <c r="E2131" s="303" t="s">
        <v>546</v>
      </c>
      <c r="F2131" s="193" t="s">
        <v>1683</v>
      </c>
      <c r="G2131" s="137" t="s">
        <v>8</v>
      </c>
      <c r="H2131" s="194">
        <v>16</v>
      </c>
      <c r="I2131" s="81"/>
      <c r="J2131" s="81"/>
      <c r="K2131" s="81"/>
      <c r="L2131" s="8"/>
      <c r="M2131" s="184">
        <f t="shared" si="508"/>
        <v>9120</v>
      </c>
      <c r="N2131" s="8"/>
      <c r="O2131" s="8"/>
      <c r="P2131" s="8"/>
      <c r="T2131" s="7"/>
      <c r="U2131" s="8"/>
      <c r="V2131" s="8"/>
      <c r="W2131" s="244"/>
      <c r="X2131" s="8"/>
      <c r="Y2131" s="8"/>
      <c r="Z2131" s="8"/>
      <c r="AA2131" s="8"/>
      <c r="AB2131" s="8"/>
      <c r="AC2131" s="8"/>
      <c r="AD2131" s="8"/>
      <c r="AE2131" s="8"/>
      <c r="AF2131" s="8"/>
      <c r="AG2131" s="8"/>
      <c r="AH2131" s="8"/>
      <c r="AI2131" s="8"/>
    </row>
    <row r="2132" spans="1:35" ht="17.25">
      <c r="A2132" s="310">
        <v>44239</v>
      </c>
      <c r="B2132" s="250">
        <v>12</v>
      </c>
      <c r="C2132" s="246"/>
      <c r="D2132" s="192">
        <v>775367669005</v>
      </c>
      <c r="E2132" s="303" t="s">
        <v>546</v>
      </c>
      <c r="F2132" s="193" t="s">
        <v>1684</v>
      </c>
      <c r="G2132" s="137" t="s">
        <v>8</v>
      </c>
      <c r="H2132" s="194">
        <v>15</v>
      </c>
      <c r="I2132" s="81"/>
      <c r="J2132" s="81"/>
      <c r="K2132" s="81"/>
      <c r="L2132" s="8"/>
      <c r="M2132" s="184">
        <f t="shared" si="508"/>
        <v>8550</v>
      </c>
      <c r="N2132" s="8"/>
      <c r="O2132" s="8"/>
      <c r="P2132" s="8"/>
      <c r="T2132" s="7"/>
      <c r="U2132" s="8"/>
      <c r="V2132" s="8"/>
      <c r="W2132" s="244"/>
      <c r="X2132" s="8"/>
      <c r="Y2132" s="8"/>
      <c r="Z2132" s="8"/>
      <c r="AA2132" s="8"/>
      <c r="AB2132" s="8"/>
      <c r="AC2132" s="8"/>
      <c r="AD2132" s="8"/>
      <c r="AE2132" s="8"/>
      <c r="AF2132" s="8"/>
      <c r="AG2132" s="8"/>
      <c r="AH2132" s="8"/>
      <c r="AI2132" s="8"/>
    </row>
    <row r="2133" spans="1:35" ht="17.25">
      <c r="A2133" s="310">
        <v>44239</v>
      </c>
      <c r="B2133" s="250">
        <v>13</v>
      </c>
      <c r="C2133" s="246"/>
      <c r="D2133" s="192">
        <v>775367686269</v>
      </c>
      <c r="E2133" s="303" t="s">
        <v>546</v>
      </c>
      <c r="F2133" s="193" t="s">
        <v>1685</v>
      </c>
      <c r="G2133" s="137" t="s">
        <v>8</v>
      </c>
      <c r="H2133" s="194">
        <v>13</v>
      </c>
      <c r="I2133" s="81"/>
      <c r="J2133" s="81"/>
      <c r="K2133" s="81"/>
      <c r="L2133" s="8"/>
      <c r="M2133" s="184">
        <f t="shared" si="508"/>
        <v>7410</v>
      </c>
      <c r="N2133" s="8"/>
      <c r="O2133" s="8"/>
      <c r="P2133" s="8"/>
      <c r="T2133" s="7"/>
      <c r="U2133" s="8"/>
      <c r="V2133" s="8"/>
      <c r="W2133" s="244"/>
      <c r="X2133" s="8"/>
      <c r="Y2133" s="8"/>
      <c r="Z2133" s="8"/>
      <c r="AA2133" s="8"/>
      <c r="AB2133" s="8"/>
      <c r="AC2133" s="8"/>
      <c r="AD2133" s="8"/>
      <c r="AE2133" s="8"/>
      <c r="AF2133" s="8"/>
      <c r="AG2133" s="8"/>
      <c r="AH2133" s="8"/>
      <c r="AI2133" s="8"/>
    </row>
    <row r="2134" spans="1:35" ht="17.25">
      <c r="A2134" s="310">
        <v>44239</v>
      </c>
      <c r="B2134" s="250">
        <v>14</v>
      </c>
      <c r="C2134" s="246"/>
      <c r="D2134" s="192">
        <v>775367059718</v>
      </c>
      <c r="E2134" s="303" t="s">
        <v>546</v>
      </c>
      <c r="F2134" s="193" t="s">
        <v>1686</v>
      </c>
      <c r="G2134" s="137" t="s">
        <v>35</v>
      </c>
      <c r="H2134" s="194">
        <v>12</v>
      </c>
      <c r="I2134" s="81"/>
      <c r="J2134" s="81"/>
      <c r="K2134" s="81"/>
      <c r="L2134" s="8"/>
      <c r="M2134" s="184">
        <f>590*H2134</f>
        <v>7080</v>
      </c>
      <c r="N2134" s="8"/>
      <c r="O2134" s="8"/>
      <c r="P2134" s="8"/>
      <c r="T2134" s="7"/>
      <c r="U2134" s="8"/>
      <c r="V2134" s="8"/>
      <c r="W2134" s="244"/>
      <c r="X2134" s="8"/>
      <c r="Y2134" s="8"/>
      <c r="Z2134" s="8"/>
      <c r="AA2134" s="8"/>
      <c r="AB2134" s="8"/>
      <c r="AC2134" s="8"/>
      <c r="AD2134" s="8"/>
      <c r="AE2134" s="8"/>
      <c r="AF2134" s="8"/>
      <c r="AG2134" s="8"/>
      <c r="AH2134" s="8"/>
      <c r="AI2134" s="8"/>
    </row>
    <row r="2135" spans="1:35" ht="17.25">
      <c r="A2135" s="310">
        <v>44239</v>
      </c>
      <c r="B2135" s="250">
        <v>15</v>
      </c>
      <c r="C2135" s="246"/>
      <c r="D2135" s="192">
        <v>775367229077</v>
      </c>
      <c r="E2135" s="303" t="s">
        <v>546</v>
      </c>
      <c r="F2135" s="193" t="s">
        <v>1687</v>
      </c>
      <c r="G2135" s="137" t="s">
        <v>96</v>
      </c>
      <c r="H2135" s="194">
        <v>30</v>
      </c>
      <c r="I2135" s="81"/>
      <c r="J2135" s="81"/>
      <c r="K2135" s="81"/>
      <c r="L2135" s="8"/>
      <c r="M2135" s="184">
        <f>580*H2135</f>
        <v>17400</v>
      </c>
      <c r="N2135" s="8"/>
      <c r="O2135" s="8"/>
      <c r="P2135" s="8"/>
      <c r="T2135" s="7"/>
      <c r="U2135" s="8"/>
      <c r="V2135" s="8"/>
      <c r="W2135" s="244"/>
      <c r="X2135" s="8"/>
      <c r="Y2135" s="8"/>
      <c r="Z2135" s="8"/>
      <c r="AA2135" s="8"/>
      <c r="AB2135" s="8"/>
      <c r="AC2135" s="8"/>
      <c r="AD2135" s="8"/>
      <c r="AE2135" s="8"/>
      <c r="AF2135" s="8"/>
      <c r="AG2135" s="8"/>
      <c r="AH2135" s="8"/>
      <c r="AI2135" s="8"/>
    </row>
    <row r="2136" spans="1:35" ht="17.25">
      <c r="A2136" s="310">
        <v>44239</v>
      </c>
      <c r="B2136" s="250">
        <v>16</v>
      </c>
      <c r="C2136" s="246" t="s">
        <v>1430</v>
      </c>
      <c r="D2136" s="192">
        <v>775367123396</v>
      </c>
      <c r="E2136" s="303" t="s">
        <v>546</v>
      </c>
      <c r="F2136" s="193" t="s">
        <v>1687</v>
      </c>
      <c r="G2136" s="137" t="s">
        <v>96</v>
      </c>
      <c r="H2136" s="194">
        <v>22</v>
      </c>
      <c r="I2136" s="81"/>
      <c r="J2136" s="81"/>
      <c r="K2136" s="81"/>
      <c r="L2136" s="8"/>
      <c r="M2136" s="184">
        <f>580*H2136</f>
        <v>12760</v>
      </c>
      <c r="N2136" s="8"/>
      <c r="O2136" s="8"/>
      <c r="P2136" s="8"/>
      <c r="T2136" s="7"/>
      <c r="U2136" s="8"/>
      <c r="V2136" s="8"/>
      <c r="W2136" s="244"/>
      <c r="X2136" s="8"/>
      <c r="Y2136" s="8"/>
      <c r="Z2136" s="8"/>
      <c r="AA2136" s="8"/>
      <c r="AB2136" s="8"/>
      <c r="AC2136" s="8"/>
      <c r="AD2136" s="8"/>
      <c r="AE2136" s="8"/>
      <c r="AF2136" s="8"/>
      <c r="AG2136" s="8"/>
      <c r="AH2136" s="8"/>
      <c r="AI2136" s="8"/>
    </row>
    <row r="2137" spans="1:35" ht="17.25">
      <c r="A2137" s="310">
        <v>44239</v>
      </c>
      <c r="B2137" s="250">
        <v>17</v>
      </c>
      <c r="C2137" s="246" t="s">
        <v>1430</v>
      </c>
      <c r="D2137" s="192">
        <v>775367014697</v>
      </c>
      <c r="E2137" s="303" t="s">
        <v>546</v>
      </c>
      <c r="F2137" s="193" t="s">
        <v>1688</v>
      </c>
      <c r="G2137" s="137" t="s">
        <v>96</v>
      </c>
      <c r="H2137" s="194">
        <v>17</v>
      </c>
      <c r="I2137" s="81"/>
      <c r="J2137" s="81"/>
      <c r="K2137" s="81"/>
      <c r="L2137" s="8"/>
      <c r="M2137" s="184">
        <f>590*H2137</f>
        <v>10030</v>
      </c>
      <c r="N2137" s="8"/>
      <c r="O2137" s="8"/>
      <c r="P2137" s="8"/>
      <c r="T2137" s="7"/>
      <c r="U2137" s="8"/>
      <c r="V2137" s="8"/>
      <c r="W2137" s="244"/>
      <c r="X2137" s="8"/>
      <c r="Y2137" s="8"/>
      <c r="Z2137" s="8"/>
      <c r="AA2137" s="8"/>
      <c r="AB2137" s="8"/>
      <c r="AC2137" s="8"/>
      <c r="AD2137" s="8"/>
      <c r="AE2137" s="8"/>
      <c r="AF2137" s="8"/>
      <c r="AG2137" s="8"/>
      <c r="AH2137" s="8"/>
      <c r="AI2137" s="8"/>
    </row>
    <row r="2138" spans="1:35" ht="17.25">
      <c r="A2138" s="310">
        <v>44239</v>
      </c>
      <c r="B2138" s="250">
        <v>18</v>
      </c>
      <c r="C2138" s="246" t="s">
        <v>1430</v>
      </c>
      <c r="D2138" s="192">
        <v>775369893692</v>
      </c>
      <c r="E2138" s="303" t="s">
        <v>546</v>
      </c>
      <c r="F2138" s="193" t="s">
        <v>1689</v>
      </c>
      <c r="G2138" s="137" t="s">
        <v>2</v>
      </c>
      <c r="H2138" s="194">
        <v>13</v>
      </c>
      <c r="I2138" s="81"/>
      <c r="J2138" s="81"/>
      <c r="K2138" s="81"/>
      <c r="L2138" s="8"/>
      <c r="M2138" s="184">
        <f>580*H2138</f>
        <v>7540</v>
      </c>
      <c r="N2138" s="8"/>
      <c r="O2138" s="8"/>
      <c r="P2138" s="8"/>
      <c r="T2138" s="7"/>
      <c r="U2138" s="8"/>
      <c r="V2138" s="8"/>
      <c r="W2138" s="244"/>
      <c r="X2138" s="8"/>
      <c r="Y2138" s="8"/>
      <c r="Z2138" s="8"/>
      <c r="AA2138" s="8"/>
      <c r="AB2138" s="8"/>
      <c r="AC2138" s="8"/>
      <c r="AD2138" s="8"/>
      <c r="AE2138" s="8"/>
      <c r="AF2138" s="8"/>
      <c r="AG2138" s="8"/>
      <c r="AH2138" s="8"/>
      <c r="AI2138" s="8"/>
    </row>
    <row r="2139" spans="1:35" ht="17.25">
      <c r="A2139" s="310">
        <v>44239</v>
      </c>
      <c r="B2139" s="250">
        <v>19</v>
      </c>
      <c r="C2139" s="246" t="s">
        <v>1430</v>
      </c>
      <c r="D2139" s="192">
        <v>775369320487</v>
      </c>
      <c r="E2139" s="303" t="s">
        <v>546</v>
      </c>
      <c r="F2139" s="193" t="s">
        <v>1690</v>
      </c>
      <c r="G2139" s="137" t="s">
        <v>2</v>
      </c>
      <c r="H2139" s="194">
        <v>11</v>
      </c>
      <c r="I2139" s="81"/>
      <c r="J2139" s="81"/>
      <c r="K2139" s="81"/>
      <c r="L2139" s="8"/>
      <c r="M2139" s="184">
        <f>580*H2139</f>
        <v>6380</v>
      </c>
      <c r="N2139" s="8"/>
      <c r="O2139" s="8"/>
      <c r="P2139" s="8"/>
      <c r="T2139" s="7"/>
      <c r="U2139" s="8"/>
      <c r="V2139" s="8"/>
      <c r="W2139" s="244"/>
      <c r="X2139" s="8"/>
      <c r="Y2139" s="8"/>
      <c r="Z2139" s="8"/>
      <c r="AA2139" s="8"/>
      <c r="AB2139" s="8"/>
      <c r="AC2139" s="8"/>
      <c r="AD2139" s="8"/>
      <c r="AE2139" s="8"/>
      <c r="AF2139" s="8"/>
      <c r="AG2139" s="8"/>
      <c r="AH2139" s="8"/>
      <c r="AI2139" s="8"/>
    </row>
    <row r="2140" spans="1:35" ht="17.25">
      <c r="A2140" s="310">
        <v>44239</v>
      </c>
      <c r="B2140" s="250">
        <v>20</v>
      </c>
      <c r="C2140" s="246" t="s">
        <v>1430</v>
      </c>
      <c r="D2140" s="192">
        <v>775367161011</v>
      </c>
      <c r="E2140" s="303" t="s">
        <v>546</v>
      </c>
      <c r="F2140" s="193" t="s">
        <v>1691</v>
      </c>
      <c r="G2140" s="137" t="s">
        <v>96</v>
      </c>
      <c r="H2140" s="194">
        <v>11</v>
      </c>
      <c r="I2140" s="81"/>
      <c r="J2140" s="81"/>
      <c r="K2140" s="81"/>
      <c r="L2140" s="8"/>
      <c r="M2140" s="184">
        <f>590*H2140</f>
        <v>6490</v>
      </c>
      <c r="N2140" s="8"/>
      <c r="O2140" s="8"/>
      <c r="P2140" s="8"/>
      <c r="T2140" s="7"/>
      <c r="U2140" s="8"/>
      <c r="V2140" s="8"/>
      <c r="W2140" s="244"/>
      <c r="X2140" s="8"/>
      <c r="Y2140" s="8"/>
      <c r="Z2140" s="8"/>
      <c r="AA2140" s="8"/>
      <c r="AB2140" s="8"/>
      <c r="AC2140" s="8"/>
      <c r="AD2140" s="8"/>
      <c r="AE2140" s="8"/>
      <c r="AF2140" s="8"/>
      <c r="AG2140" s="8"/>
      <c r="AH2140" s="8"/>
      <c r="AI2140" s="8"/>
    </row>
    <row r="2141" spans="1:35" ht="17.25">
      <c r="A2141" s="310">
        <v>44239</v>
      </c>
      <c r="B2141" s="250">
        <v>21</v>
      </c>
      <c r="C2141" s="246" t="s">
        <v>1430</v>
      </c>
      <c r="D2141" s="192">
        <v>775367143159</v>
      </c>
      <c r="E2141" s="303" t="s">
        <v>546</v>
      </c>
      <c r="F2141" s="193" t="s">
        <v>1692</v>
      </c>
      <c r="G2141" s="137" t="s">
        <v>96</v>
      </c>
      <c r="H2141" s="194">
        <v>10</v>
      </c>
      <c r="I2141" s="81"/>
      <c r="J2141" s="81"/>
      <c r="K2141" s="81"/>
      <c r="L2141" s="8"/>
      <c r="M2141" s="184">
        <f>610*H2141</f>
        <v>6100</v>
      </c>
      <c r="N2141" s="8"/>
      <c r="O2141" s="8"/>
      <c r="P2141" s="8"/>
      <c r="T2141" s="7"/>
      <c r="U2141" s="8"/>
      <c r="V2141" s="8"/>
      <c r="W2141" s="244"/>
      <c r="X2141" s="8"/>
      <c r="Y2141" s="8"/>
      <c r="Z2141" s="8"/>
      <c r="AA2141" s="8"/>
      <c r="AB2141" s="8"/>
      <c r="AC2141" s="8"/>
      <c r="AD2141" s="8"/>
      <c r="AE2141" s="8"/>
      <c r="AF2141" s="8"/>
      <c r="AG2141" s="8"/>
      <c r="AH2141" s="8"/>
      <c r="AI2141" s="8"/>
    </row>
    <row r="2142" spans="1:35" ht="17.25">
      <c r="A2142" s="310">
        <v>44239</v>
      </c>
      <c r="B2142" s="250">
        <v>22</v>
      </c>
      <c r="C2142" s="246" t="s">
        <v>1430</v>
      </c>
      <c r="D2142" s="192">
        <v>775367093827</v>
      </c>
      <c r="E2142" s="303" t="s">
        <v>546</v>
      </c>
      <c r="F2142" s="193" t="s">
        <v>1693</v>
      </c>
      <c r="G2142" s="137" t="s">
        <v>96</v>
      </c>
      <c r="H2142" s="194">
        <v>11</v>
      </c>
      <c r="I2142" s="81"/>
      <c r="J2142" s="81"/>
      <c r="K2142" s="81"/>
      <c r="L2142" s="8"/>
      <c r="M2142" s="184">
        <f>590*H2142</f>
        <v>6490</v>
      </c>
      <c r="N2142" s="8"/>
      <c r="O2142" s="8"/>
      <c r="P2142" s="8"/>
      <c r="T2142" s="7"/>
      <c r="U2142" s="8"/>
      <c r="V2142" s="8"/>
      <c r="W2142" s="244"/>
      <c r="X2142" s="8"/>
      <c r="Y2142" s="8"/>
      <c r="Z2142" s="8"/>
      <c r="AA2142" s="8"/>
      <c r="AB2142" s="8"/>
      <c r="AC2142" s="8"/>
      <c r="AD2142" s="8"/>
      <c r="AE2142" s="8"/>
      <c r="AF2142" s="8"/>
      <c r="AG2142" s="8"/>
      <c r="AH2142" s="8"/>
      <c r="AI2142" s="8"/>
    </row>
    <row r="2143" spans="1:35" ht="17.25">
      <c r="A2143" s="310">
        <v>44239</v>
      </c>
      <c r="B2143" s="250">
        <v>23</v>
      </c>
      <c r="C2143" s="246" t="s">
        <v>1430</v>
      </c>
      <c r="D2143" s="192">
        <v>775367201122</v>
      </c>
      <c r="E2143" s="303" t="s">
        <v>546</v>
      </c>
      <c r="F2143" s="193" t="s">
        <v>1694</v>
      </c>
      <c r="G2143" s="137" t="s">
        <v>96</v>
      </c>
      <c r="H2143" s="194">
        <v>15</v>
      </c>
      <c r="I2143" s="81"/>
      <c r="J2143" s="81"/>
      <c r="K2143" s="81"/>
      <c r="L2143" s="8"/>
      <c r="M2143" s="184">
        <f>590*H2143</f>
        <v>8850</v>
      </c>
      <c r="N2143" s="8"/>
      <c r="O2143" s="8"/>
      <c r="P2143" s="8"/>
      <c r="T2143" s="7"/>
      <c r="U2143" s="8"/>
      <c r="V2143" s="8"/>
      <c r="W2143" s="244"/>
      <c r="X2143" s="8"/>
      <c r="Y2143" s="8"/>
      <c r="Z2143" s="8"/>
      <c r="AA2143" s="8"/>
      <c r="AB2143" s="8"/>
      <c r="AC2143" s="8"/>
      <c r="AD2143" s="8"/>
      <c r="AE2143" s="8"/>
      <c r="AF2143" s="8"/>
      <c r="AG2143" s="8"/>
      <c r="AH2143" s="8"/>
      <c r="AI2143" s="8"/>
    </row>
    <row r="2144" spans="1:35" ht="17.25">
      <c r="A2144" s="310">
        <v>44239</v>
      </c>
      <c r="B2144" s="250">
        <v>24</v>
      </c>
      <c r="C2144" s="246" t="s">
        <v>1430</v>
      </c>
      <c r="D2144" s="192">
        <v>775380659858</v>
      </c>
      <c r="E2144" s="303" t="s">
        <v>546</v>
      </c>
      <c r="F2144" s="193" t="s">
        <v>1695</v>
      </c>
      <c r="G2144" s="137" t="s">
        <v>2</v>
      </c>
      <c r="H2144" s="194">
        <v>11</v>
      </c>
      <c r="I2144" s="81"/>
      <c r="J2144" s="81"/>
      <c r="K2144" s="81"/>
      <c r="L2144" s="8"/>
      <c r="M2144" s="184">
        <f>580*H2144</f>
        <v>6380</v>
      </c>
      <c r="N2144" s="8"/>
      <c r="O2144" s="8"/>
      <c r="P2144" s="8"/>
      <c r="T2144" s="7"/>
      <c r="U2144" s="8"/>
      <c r="V2144" s="8"/>
      <c r="W2144" s="244"/>
      <c r="X2144" s="8"/>
      <c r="Y2144" s="8"/>
      <c r="Z2144" s="8"/>
      <c r="AA2144" s="8"/>
      <c r="AB2144" s="8"/>
      <c r="AC2144" s="8"/>
      <c r="AD2144" s="8"/>
      <c r="AE2144" s="8"/>
      <c r="AF2144" s="8"/>
      <c r="AG2144" s="8"/>
      <c r="AH2144" s="8"/>
      <c r="AI2144" s="8"/>
    </row>
    <row r="2145" spans="1:35" ht="17.25">
      <c r="A2145" s="310">
        <v>44239</v>
      </c>
      <c r="B2145" s="250">
        <v>25</v>
      </c>
      <c r="C2145" s="246"/>
      <c r="D2145" s="192">
        <v>775367093275</v>
      </c>
      <c r="E2145" s="303" t="s">
        <v>546</v>
      </c>
      <c r="F2145" s="193" t="s">
        <v>1696</v>
      </c>
      <c r="G2145" s="137" t="s">
        <v>2</v>
      </c>
      <c r="H2145" s="194">
        <v>21</v>
      </c>
      <c r="I2145" s="81"/>
      <c r="J2145" s="81"/>
      <c r="K2145" s="81"/>
      <c r="L2145" s="8"/>
      <c r="M2145" s="184">
        <f>510*H2145</f>
        <v>10710</v>
      </c>
      <c r="N2145" s="8"/>
      <c r="O2145" s="8"/>
      <c r="P2145" s="8"/>
      <c r="T2145" s="7"/>
      <c r="U2145" s="8"/>
      <c r="V2145" s="8"/>
      <c r="W2145" s="244"/>
      <c r="X2145" s="8"/>
      <c r="Y2145" s="8"/>
      <c r="Z2145" s="8"/>
      <c r="AA2145" s="8"/>
      <c r="AB2145" s="8"/>
      <c r="AC2145" s="8"/>
      <c r="AD2145" s="8"/>
      <c r="AE2145" s="8"/>
      <c r="AF2145" s="8"/>
      <c r="AG2145" s="8"/>
      <c r="AH2145" s="8"/>
      <c r="AI2145" s="8"/>
    </row>
    <row r="2146" spans="1:35" ht="17.25">
      <c r="A2146" s="310">
        <v>44239</v>
      </c>
      <c r="B2146" s="250">
        <v>26</v>
      </c>
      <c r="C2146" s="246"/>
      <c r="D2146" s="192">
        <v>775367532976</v>
      </c>
      <c r="E2146" s="303" t="s">
        <v>546</v>
      </c>
      <c r="F2146" s="193" t="s">
        <v>1697</v>
      </c>
      <c r="G2146" s="137" t="s">
        <v>4</v>
      </c>
      <c r="H2146" s="194">
        <v>12</v>
      </c>
      <c r="I2146" s="81"/>
      <c r="J2146" s="81"/>
      <c r="K2146" s="81"/>
      <c r="L2146" s="8"/>
      <c r="M2146" s="184">
        <f>570*H2146</f>
        <v>6840</v>
      </c>
      <c r="N2146" s="8"/>
      <c r="O2146" s="8"/>
      <c r="P2146" s="8"/>
      <c r="T2146" s="7"/>
      <c r="U2146" s="8"/>
      <c r="V2146" s="8"/>
      <c r="W2146" s="244"/>
      <c r="X2146" s="8"/>
      <c r="Y2146" s="8"/>
      <c r="Z2146" s="8"/>
      <c r="AA2146" s="8"/>
      <c r="AB2146" s="8"/>
      <c r="AC2146" s="8"/>
      <c r="AD2146" s="8"/>
      <c r="AE2146" s="8"/>
      <c r="AF2146" s="8"/>
      <c r="AG2146" s="8"/>
      <c r="AH2146" s="8"/>
      <c r="AI2146" s="8"/>
    </row>
    <row r="2147" spans="1:35" ht="17.25">
      <c r="A2147" s="310">
        <v>44239</v>
      </c>
      <c r="B2147" s="250">
        <v>27</v>
      </c>
      <c r="C2147" s="246"/>
      <c r="D2147" s="192">
        <v>775367342684</v>
      </c>
      <c r="E2147" s="303" t="s">
        <v>546</v>
      </c>
      <c r="F2147" s="193" t="s">
        <v>1698</v>
      </c>
      <c r="G2147" s="137" t="s">
        <v>4</v>
      </c>
      <c r="H2147" s="194">
        <v>11</v>
      </c>
      <c r="I2147" s="81"/>
      <c r="J2147" s="81"/>
      <c r="K2147" s="81"/>
      <c r="L2147" s="8"/>
      <c r="M2147" s="184">
        <f t="shared" ref="M2147:M2150" si="509">570*H2147</f>
        <v>6270</v>
      </c>
      <c r="N2147" s="8"/>
      <c r="O2147" s="8"/>
      <c r="P2147" s="8"/>
      <c r="T2147" s="7"/>
      <c r="U2147" s="8"/>
      <c r="V2147" s="8"/>
      <c r="W2147" s="244"/>
      <c r="X2147" s="8"/>
      <c r="Y2147" s="8"/>
      <c r="Z2147" s="8"/>
      <c r="AA2147" s="8"/>
      <c r="AB2147" s="8"/>
      <c r="AC2147" s="8"/>
      <c r="AD2147" s="8"/>
      <c r="AE2147" s="8"/>
      <c r="AF2147" s="8"/>
      <c r="AG2147" s="8"/>
      <c r="AH2147" s="8"/>
      <c r="AI2147" s="8"/>
    </row>
    <row r="2148" spans="1:35" ht="17.25">
      <c r="A2148" s="310">
        <v>44239</v>
      </c>
      <c r="B2148" s="250">
        <v>28</v>
      </c>
      <c r="C2148" s="246"/>
      <c r="D2148" s="192">
        <v>775367676029</v>
      </c>
      <c r="E2148" s="303" t="s">
        <v>546</v>
      </c>
      <c r="F2148" s="193" t="s">
        <v>1699</v>
      </c>
      <c r="G2148" s="137" t="s">
        <v>4</v>
      </c>
      <c r="H2148" s="194">
        <v>16</v>
      </c>
      <c r="I2148" s="81"/>
      <c r="J2148" s="81"/>
      <c r="K2148" s="81"/>
      <c r="L2148" s="8"/>
      <c r="M2148" s="184">
        <f t="shared" si="509"/>
        <v>9120</v>
      </c>
      <c r="N2148" s="8"/>
      <c r="O2148" s="8"/>
      <c r="P2148" s="8"/>
      <c r="T2148" s="7"/>
      <c r="U2148" s="8"/>
      <c r="V2148" s="8"/>
      <c r="W2148" s="244"/>
      <c r="X2148" s="8"/>
      <c r="Y2148" s="8"/>
      <c r="Z2148" s="8"/>
      <c r="AA2148" s="8"/>
      <c r="AB2148" s="8"/>
      <c r="AC2148" s="8"/>
      <c r="AD2148" s="8"/>
      <c r="AE2148" s="8"/>
      <c r="AF2148" s="8"/>
      <c r="AG2148" s="8"/>
      <c r="AH2148" s="8"/>
      <c r="AI2148" s="8"/>
    </row>
    <row r="2149" spans="1:35" ht="17.25">
      <c r="A2149" s="310">
        <v>44239</v>
      </c>
      <c r="B2149" s="250">
        <v>29</v>
      </c>
      <c r="C2149" s="246"/>
      <c r="D2149" s="192">
        <v>775367268795</v>
      </c>
      <c r="E2149" s="303" t="s">
        <v>546</v>
      </c>
      <c r="F2149" s="193" t="s">
        <v>1700</v>
      </c>
      <c r="G2149" s="137" t="s">
        <v>4</v>
      </c>
      <c r="H2149" s="194">
        <v>9</v>
      </c>
      <c r="I2149" s="81"/>
      <c r="J2149" s="81"/>
      <c r="K2149" s="81"/>
      <c r="L2149" s="8"/>
      <c r="M2149" s="184">
        <f>610*H2149</f>
        <v>5490</v>
      </c>
      <c r="N2149" s="8"/>
      <c r="O2149" s="8"/>
      <c r="P2149" s="8"/>
      <c r="T2149" s="7"/>
      <c r="U2149" s="8"/>
      <c r="V2149" s="8"/>
      <c r="W2149" s="244"/>
      <c r="X2149" s="8"/>
      <c r="Y2149" s="8"/>
      <c r="Z2149" s="8"/>
      <c r="AA2149" s="8"/>
      <c r="AB2149" s="8"/>
      <c r="AC2149" s="8"/>
      <c r="AD2149" s="8"/>
      <c r="AE2149" s="8"/>
      <c r="AF2149" s="8"/>
      <c r="AG2149" s="8"/>
      <c r="AH2149" s="8"/>
      <c r="AI2149" s="8"/>
    </row>
    <row r="2150" spans="1:35" ht="17.25">
      <c r="A2150" s="310">
        <v>44239</v>
      </c>
      <c r="B2150" s="250">
        <v>30</v>
      </c>
      <c r="C2150" s="246"/>
      <c r="D2150" s="192">
        <v>775367707937</v>
      </c>
      <c r="E2150" s="303" t="s">
        <v>546</v>
      </c>
      <c r="F2150" s="193" t="s">
        <v>1701</v>
      </c>
      <c r="G2150" s="137" t="s">
        <v>8</v>
      </c>
      <c r="H2150" s="194">
        <v>11</v>
      </c>
      <c r="I2150" s="81"/>
      <c r="J2150" s="81"/>
      <c r="K2150" s="81"/>
      <c r="L2150" s="8"/>
      <c r="M2150" s="184">
        <f t="shared" si="509"/>
        <v>6270</v>
      </c>
      <c r="N2150" s="8"/>
      <c r="O2150" s="8"/>
      <c r="P2150" s="8"/>
      <c r="T2150" s="7"/>
      <c r="U2150" s="8"/>
      <c r="V2150" s="8"/>
      <c r="W2150" s="244"/>
      <c r="X2150" s="8"/>
      <c r="Y2150" s="8"/>
      <c r="Z2150" s="8"/>
      <c r="AA2150" s="8"/>
      <c r="AB2150" s="8"/>
      <c r="AC2150" s="8"/>
      <c r="AD2150" s="8"/>
      <c r="AE2150" s="8"/>
      <c r="AF2150" s="8"/>
      <c r="AG2150" s="8"/>
      <c r="AH2150" s="8"/>
      <c r="AI2150" s="8"/>
    </row>
    <row r="2151" spans="1:35" ht="17.25">
      <c r="A2151" s="321"/>
      <c r="B2151" s="322"/>
      <c r="C2151" s="231"/>
      <c r="D2151" s="81"/>
      <c r="E2151" s="81"/>
      <c r="F2151" s="81"/>
      <c r="G2151" s="81"/>
      <c r="H2151" s="80"/>
      <c r="I2151" s="81"/>
      <c r="J2151" s="81"/>
      <c r="K2151" s="81"/>
      <c r="L2151" s="8"/>
      <c r="M2151" s="184"/>
      <c r="N2151" s="8"/>
      <c r="O2151" s="8"/>
      <c r="P2151" s="8"/>
      <c r="T2151" s="7"/>
      <c r="U2151" s="8"/>
      <c r="V2151" s="8"/>
      <c r="W2151" s="244"/>
      <c r="X2151" s="8"/>
      <c r="Y2151" s="8"/>
      <c r="Z2151" s="8"/>
      <c r="AA2151" s="8"/>
      <c r="AB2151" s="8"/>
      <c r="AC2151" s="8"/>
      <c r="AD2151" s="8"/>
      <c r="AE2151" s="8"/>
      <c r="AF2151" s="8"/>
      <c r="AG2151" s="8"/>
      <c r="AH2151" s="8"/>
      <c r="AI2151" s="8"/>
    </row>
    <row r="2152" spans="1:35" ht="17.25">
      <c r="A2152" s="253"/>
      <c r="B2152" s="189"/>
      <c r="C2152" s="169"/>
      <c r="D2152" s="41"/>
      <c r="E2152" s="41"/>
      <c r="F2152" s="41"/>
      <c r="G2152" s="41"/>
      <c r="H2152" s="77"/>
      <c r="I2152" s="41"/>
      <c r="J2152" s="41"/>
      <c r="K2152" s="41"/>
      <c r="L2152" s="45"/>
      <c r="M2152" s="44">
        <f>SUM(M2121:M2151)</f>
        <v>243600</v>
      </c>
      <c r="N2152" s="45"/>
      <c r="O2152" s="45"/>
      <c r="P2152" s="45"/>
      <c r="Q2152" s="45"/>
      <c r="R2152" s="45"/>
      <c r="S2152" s="45"/>
      <c r="T2152" s="45">
        <v>243600</v>
      </c>
      <c r="U2152" s="45"/>
      <c r="V2152" s="45"/>
      <c r="W2152" s="227">
        <v>243600</v>
      </c>
      <c r="X2152" s="45"/>
      <c r="Y2152" s="45"/>
      <c r="Z2152" s="45"/>
      <c r="AA2152" s="45"/>
      <c r="AB2152" s="45"/>
      <c r="AC2152" s="8"/>
      <c r="AD2152" s="8"/>
      <c r="AE2152" s="8"/>
      <c r="AF2152" s="8"/>
      <c r="AG2152" s="8"/>
      <c r="AH2152" s="8"/>
      <c r="AI2152" s="8"/>
    </row>
    <row r="2153" spans="1:35" ht="17.25">
      <c r="A2153" s="321"/>
      <c r="B2153" s="322"/>
      <c r="C2153" s="231"/>
      <c r="D2153" s="81"/>
      <c r="E2153" s="81"/>
      <c r="F2153" s="81"/>
      <c r="G2153" s="81"/>
      <c r="H2153" s="80"/>
      <c r="I2153" s="81"/>
      <c r="J2153" s="81"/>
      <c r="K2153" s="81"/>
      <c r="L2153" s="8"/>
      <c r="M2153" s="184"/>
      <c r="N2153" s="8"/>
      <c r="O2153" s="8"/>
      <c r="P2153" s="8"/>
      <c r="T2153" s="7"/>
      <c r="U2153" s="8"/>
      <c r="V2153" s="8"/>
      <c r="W2153" s="244"/>
      <c r="X2153" s="8"/>
      <c r="Y2153" s="8"/>
      <c r="Z2153" s="8"/>
      <c r="AA2153" s="8"/>
      <c r="AB2153" s="8"/>
      <c r="AC2153" s="8"/>
      <c r="AD2153" s="8"/>
      <c r="AE2153" s="8"/>
      <c r="AF2153" s="8"/>
      <c r="AG2153" s="8"/>
      <c r="AH2153" s="8"/>
      <c r="AI2153" s="8"/>
    </row>
    <row r="2154" spans="1:35" ht="17.25">
      <c r="A2154" s="310">
        <v>44267</v>
      </c>
      <c r="B2154" s="250">
        <v>1</v>
      </c>
      <c r="C2154" s="246"/>
      <c r="D2154" s="192">
        <v>775381281970</v>
      </c>
      <c r="E2154" s="303" t="s">
        <v>546</v>
      </c>
      <c r="F2154" s="193" t="s">
        <v>1702</v>
      </c>
      <c r="G2154" s="137" t="s">
        <v>8</v>
      </c>
      <c r="H2154" s="194">
        <v>19</v>
      </c>
      <c r="I2154" s="81"/>
      <c r="J2154" s="81"/>
      <c r="K2154" s="81"/>
      <c r="L2154" s="8"/>
      <c r="M2154" s="184">
        <f t="shared" ref="M2154:M2161" si="510">570*H2154</f>
        <v>10830</v>
      </c>
      <c r="N2154" s="8"/>
      <c r="O2154" s="8"/>
      <c r="P2154" s="8"/>
      <c r="T2154" s="7"/>
      <c r="U2154" s="8"/>
      <c r="V2154" s="8"/>
      <c r="W2154" s="244"/>
      <c r="X2154" s="8"/>
      <c r="Y2154" s="8"/>
      <c r="Z2154" s="8"/>
      <c r="AA2154" s="8"/>
      <c r="AB2154" s="8"/>
      <c r="AC2154" s="8"/>
      <c r="AD2154" s="8"/>
      <c r="AE2154" s="8"/>
      <c r="AF2154" s="8"/>
      <c r="AG2154" s="8"/>
      <c r="AH2154" s="8"/>
      <c r="AI2154" s="8"/>
    </row>
    <row r="2155" spans="1:35" ht="17.25">
      <c r="A2155" s="310">
        <v>44267</v>
      </c>
      <c r="B2155" s="250">
        <v>2</v>
      </c>
      <c r="C2155" s="246"/>
      <c r="D2155" s="192">
        <v>775381317264</v>
      </c>
      <c r="E2155" s="303" t="s">
        <v>546</v>
      </c>
      <c r="F2155" s="193" t="s">
        <v>1703</v>
      </c>
      <c r="G2155" s="137" t="s">
        <v>4</v>
      </c>
      <c r="H2155" s="194">
        <v>11</v>
      </c>
      <c r="I2155" s="81"/>
      <c r="J2155" s="81"/>
      <c r="K2155" s="81"/>
      <c r="L2155" s="8"/>
      <c r="M2155" s="184">
        <f t="shared" si="510"/>
        <v>6270</v>
      </c>
      <c r="N2155" s="8"/>
      <c r="O2155" s="8"/>
      <c r="P2155" s="8"/>
      <c r="T2155" s="7"/>
      <c r="U2155" s="8"/>
      <c r="V2155" s="8"/>
      <c r="W2155" s="244"/>
      <c r="X2155" s="8"/>
      <c r="Y2155" s="8"/>
      <c r="Z2155" s="8"/>
      <c r="AA2155" s="8"/>
      <c r="AB2155" s="8"/>
      <c r="AC2155" s="8"/>
      <c r="AD2155" s="8"/>
      <c r="AE2155" s="8"/>
      <c r="AF2155" s="8"/>
      <c r="AG2155" s="8"/>
      <c r="AH2155" s="8"/>
      <c r="AI2155" s="8"/>
    </row>
    <row r="2156" spans="1:35" ht="17.25">
      <c r="A2156" s="310">
        <v>44267</v>
      </c>
      <c r="B2156" s="250">
        <v>3</v>
      </c>
      <c r="C2156" s="246"/>
      <c r="D2156" s="192">
        <v>775381288507</v>
      </c>
      <c r="E2156" s="303" t="s">
        <v>546</v>
      </c>
      <c r="F2156" s="193" t="s">
        <v>1704</v>
      </c>
      <c r="G2156" s="137" t="s">
        <v>4</v>
      </c>
      <c r="H2156" s="194">
        <v>14</v>
      </c>
      <c r="I2156" s="81"/>
      <c r="J2156" s="81"/>
      <c r="K2156" s="81"/>
      <c r="L2156" s="8"/>
      <c r="M2156" s="184">
        <f t="shared" si="510"/>
        <v>7980</v>
      </c>
      <c r="N2156" s="8"/>
      <c r="O2156" s="8"/>
      <c r="P2156" s="8"/>
      <c r="T2156" s="7"/>
      <c r="U2156" s="8"/>
      <c r="V2156" s="8"/>
      <c r="W2156" s="244"/>
      <c r="X2156" s="8"/>
      <c r="Y2156" s="8"/>
      <c r="Z2156" s="8"/>
      <c r="AA2156" s="8"/>
      <c r="AB2156" s="8"/>
      <c r="AC2156" s="8"/>
      <c r="AD2156" s="8"/>
      <c r="AE2156" s="8"/>
      <c r="AF2156" s="8"/>
      <c r="AG2156" s="8"/>
      <c r="AH2156" s="8"/>
      <c r="AI2156" s="8"/>
    </row>
    <row r="2157" spans="1:35" ht="17.25">
      <c r="A2157" s="310">
        <v>44267</v>
      </c>
      <c r="B2157" s="250">
        <v>4</v>
      </c>
      <c r="C2157" s="246"/>
      <c r="D2157" s="192">
        <v>775381393185</v>
      </c>
      <c r="E2157" s="303" t="s">
        <v>546</v>
      </c>
      <c r="F2157" s="193" t="s">
        <v>1705</v>
      </c>
      <c r="G2157" s="137" t="s">
        <v>4</v>
      </c>
      <c r="H2157" s="194">
        <v>17</v>
      </c>
      <c r="I2157" s="81"/>
      <c r="J2157" s="81"/>
      <c r="K2157" s="81"/>
      <c r="L2157" s="8"/>
      <c r="M2157" s="184">
        <f t="shared" si="510"/>
        <v>9690</v>
      </c>
      <c r="N2157" s="8"/>
      <c r="O2157" s="8"/>
      <c r="P2157" s="8"/>
      <c r="T2157" s="7"/>
      <c r="U2157" s="8"/>
      <c r="V2157" s="8"/>
      <c r="W2157" s="244"/>
      <c r="X2157" s="8"/>
      <c r="Y2157" s="8"/>
      <c r="Z2157" s="8"/>
      <c r="AA2157" s="8"/>
      <c r="AB2157" s="8"/>
      <c r="AC2157" s="8"/>
      <c r="AD2157" s="8"/>
      <c r="AE2157" s="8"/>
      <c r="AF2157" s="8"/>
      <c r="AG2157" s="8"/>
      <c r="AH2157" s="8"/>
      <c r="AI2157" s="8"/>
    </row>
    <row r="2158" spans="1:35" ht="17.25">
      <c r="A2158" s="310">
        <v>44267</v>
      </c>
      <c r="B2158" s="250">
        <v>5</v>
      </c>
      <c r="C2158" s="246"/>
      <c r="D2158" s="192">
        <v>775381250433</v>
      </c>
      <c r="E2158" s="303" t="s">
        <v>546</v>
      </c>
      <c r="F2158" s="193" t="s">
        <v>1706</v>
      </c>
      <c r="G2158" s="137" t="s">
        <v>4</v>
      </c>
      <c r="H2158" s="194">
        <v>18</v>
      </c>
      <c r="I2158" s="81"/>
      <c r="J2158" s="81"/>
      <c r="K2158" s="81"/>
      <c r="L2158" s="8"/>
      <c r="M2158" s="184">
        <f t="shared" si="510"/>
        <v>10260</v>
      </c>
      <c r="N2158" s="8"/>
      <c r="O2158" s="8"/>
      <c r="P2158" s="8"/>
      <c r="T2158" s="7"/>
      <c r="U2158" s="8"/>
      <c r="V2158" s="8"/>
      <c r="W2158" s="244"/>
      <c r="X2158" s="8"/>
      <c r="Y2158" s="8"/>
      <c r="Z2158" s="8"/>
      <c r="AA2158" s="8"/>
      <c r="AB2158" s="8"/>
      <c r="AC2158" s="8"/>
      <c r="AD2158" s="8"/>
      <c r="AE2158" s="8"/>
      <c r="AF2158" s="8"/>
      <c r="AG2158" s="8"/>
      <c r="AH2158" s="8"/>
      <c r="AI2158" s="8"/>
    </row>
    <row r="2159" spans="1:35" ht="17.25">
      <c r="A2159" s="310">
        <v>44267</v>
      </c>
      <c r="B2159" s="250">
        <v>6</v>
      </c>
      <c r="C2159" s="246" t="s">
        <v>352</v>
      </c>
      <c r="D2159" s="192">
        <v>775381346157</v>
      </c>
      <c r="E2159" s="303" t="s">
        <v>546</v>
      </c>
      <c r="F2159" s="193" t="s">
        <v>1707</v>
      </c>
      <c r="G2159" s="137" t="s">
        <v>4</v>
      </c>
      <c r="H2159" s="194">
        <v>15</v>
      </c>
      <c r="I2159" s="81"/>
      <c r="J2159" s="81"/>
      <c r="K2159" s="81"/>
      <c r="L2159" s="8"/>
      <c r="M2159" s="184">
        <f t="shared" si="510"/>
        <v>8550</v>
      </c>
      <c r="N2159" s="8"/>
      <c r="O2159" s="8"/>
      <c r="P2159" s="8"/>
      <c r="T2159" s="7"/>
      <c r="U2159" s="8"/>
      <c r="V2159" s="8"/>
      <c r="W2159" s="244"/>
      <c r="X2159" s="8"/>
      <c r="Y2159" s="8"/>
      <c r="Z2159" s="8"/>
      <c r="AA2159" s="8"/>
      <c r="AB2159" s="8"/>
      <c r="AC2159" s="8"/>
      <c r="AD2159" s="8"/>
      <c r="AE2159" s="8"/>
      <c r="AF2159" s="8"/>
      <c r="AG2159" s="8"/>
      <c r="AH2159" s="8"/>
      <c r="AI2159" s="8"/>
    </row>
    <row r="2160" spans="1:35" ht="17.25">
      <c r="A2160" s="310">
        <v>44267</v>
      </c>
      <c r="B2160" s="250">
        <v>7</v>
      </c>
      <c r="C2160" s="246"/>
      <c r="D2160" s="192">
        <v>775381371802</v>
      </c>
      <c r="E2160" s="303" t="s">
        <v>546</v>
      </c>
      <c r="F2160" s="193" t="s">
        <v>1708</v>
      </c>
      <c r="G2160" s="137" t="s">
        <v>4</v>
      </c>
      <c r="H2160" s="194">
        <v>16</v>
      </c>
      <c r="I2160" s="81"/>
      <c r="J2160" s="81"/>
      <c r="K2160" s="81"/>
      <c r="L2160" s="8"/>
      <c r="M2160" s="184">
        <f t="shared" si="510"/>
        <v>9120</v>
      </c>
      <c r="N2160" s="8"/>
      <c r="O2160" s="8"/>
      <c r="P2160" s="8"/>
      <c r="T2160" s="7"/>
      <c r="U2160" s="8"/>
      <c r="V2160" s="8"/>
      <c r="W2160" s="244"/>
      <c r="X2160" s="8"/>
      <c r="Y2160" s="8"/>
      <c r="Z2160" s="8"/>
      <c r="AA2160" s="8"/>
      <c r="AB2160" s="8"/>
      <c r="AC2160" s="8"/>
      <c r="AD2160" s="8"/>
      <c r="AE2160" s="8"/>
      <c r="AF2160" s="8"/>
      <c r="AG2160" s="8"/>
      <c r="AH2160" s="8"/>
      <c r="AI2160" s="8"/>
    </row>
    <row r="2161" spans="1:35" ht="17.25">
      <c r="A2161" s="310">
        <v>44267</v>
      </c>
      <c r="B2161" s="250">
        <v>8</v>
      </c>
      <c r="C2161" s="246"/>
      <c r="D2161" s="192">
        <v>775381308362</v>
      </c>
      <c r="E2161" s="303" t="s">
        <v>546</v>
      </c>
      <c r="F2161" s="193" t="s">
        <v>1709</v>
      </c>
      <c r="G2161" s="137" t="s">
        <v>8</v>
      </c>
      <c r="H2161" s="194">
        <v>11</v>
      </c>
      <c r="I2161" s="81"/>
      <c r="J2161" s="81"/>
      <c r="K2161" s="81"/>
      <c r="L2161" s="8"/>
      <c r="M2161" s="184">
        <f t="shared" si="510"/>
        <v>6270</v>
      </c>
      <c r="N2161" s="8"/>
      <c r="O2161" s="8"/>
      <c r="P2161" s="8"/>
      <c r="T2161" s="7"/>
      <c r="U2161" s="8"/>
      <c r="V2161" s="8"/>
      <c r="W2161" s="244"/>
      <c r="X2161" s="8"/>
      <c r="Y2161" s="8"/>
      <c r="Z2161" s="8"/>
      <c r="AA2161" s="8"/>
      <c r="AB2161" s="8"/>
      <c r="AC2161" s="8"/>
      <c r="AD2161" s="8"/>
      <c r="AE2161" s="8"/>
      <c r="AF2161" s="8"/>
      <c r="AG2161" s="8"/>
      <c r="AH2161" s="8"/>
      <c r="AI2161" s="8"/>
    </row>
    <row r="2162" spans="1:35" ht="17.25">
      <c r="A2162" s="310">
        <v>44267</v>
      </c>
      <c r="B2162" s="250">
        <v>9</v>
      </c>
      <c r="C2162" s="246" t="s">
        <v>1430</v>
      </c>
      <c r="D2162" s="192">
        <v>775380752960</v>
      </c>
      <c r="E2162" s="303" t="s">
        <v>546</v>
      </c>
      <c r="F2162" s="193" t="s">
        <v>1710</v>
      </c>
      <c r="G2162" s="137" t="s">
        <v>96</v>
      </c>
      <c r="H2162" s="194">
        <v>15</v>
      </c>
      <c r="I2162" s="81"/>
      <c r="J2162" s="81"/>
      <c r="K2162" s="81"/>
      <c r="L2162" s="8"/>
      <c r="M2162" s="184">
        <f>590*H2162</f>
        <v>8850</v>
      </c>
      <c r="N2162" s="8"/>
      <c r="O2162" s="8"/>
      <c r="P2162" s="8"/>
      <c r="T2162" s="7"/>
      <c r="U2162" s="8"/>
      <c r="V2162" s="8"/>
      <c r="W2162" s="244"/>
      <c r="X2162" s="8"/>
      <c r="Y2162" s="8"/>
      <c r="Z2162" s="8"/>
      <c r="AA2162" s="8"/>
      <c r="AB2162" s="8"/>
      <c r="AC2162" s="8"/>
      <c r="AD2162" s="8"/>
      <c r="AE2162" s="8"/>
      <c r="AF2162" s="8"/>
      <c r="AG2162" s="8"/>
      <c r="AH2162" s="8"/>
      <c r="AI2162" s="8"/>
    </row>
    <row r="2163" spans="1:35" ht="17.25">
      <c r="A2163" s="310">
        <v>44267</v>
      </c>
      <c r="B2163" s="250">
        <v>10</v>
      </c>
      <c r="C2163" s="246"/>
      <c r="D2163" s="192">
        <v>775369879221</v>
      </c>
      <c r="E2163" s="303" t="s">
        <v>546</v>
      </c>
      <c r="F2163" s="193" t="s">
        <v>1710</v>
      </c>
      <c r="G2163" s="137" t="s">
        <v>96</v>
      </c>
      <c r="H2163" s="194">
        <v>20</v>
      </c>
      <c r="I2163" s="81"/>
      <c r="J2163" s="81"/>
      <c r="K2163" s="81"/>
      <c r="L2163" s="8"/>
      <c r="M2163" s="184">
        <f>540*H2163</f>
        <v>10800</v>
      </c>
      <c r="N2163" s="8"/>
      <c r="O2163" s="8"/>
      <c r="P2163" s="8"/>
      <c r="T2163" s="7"/>
      <c r="U2163" s="8"/>
      <c r="V2163" s="8"/>
      <c r="W2163" s="244"/>
      <c r="X2163" s="8"/>
      <c r="Y2163" s="8"/>
      <c r="Z2163" s="8"/>
      <c r="AA2163" s="8"/>
      <c r="AB2163" s="8"/>
      <c r="AC2163" s="8"/>
      <c r="AD2163" s="8"/>
      <c r="AE2163" s="8"/>
      <c r="AF2163" s="8"/>
      <c r="AG2163" s="8"/>
      <c r="AH2163" s="8"/>
      <c r="AI2163" s="8"/>
    </row>
    <row r="2164" spans="1:35" ht="17.25">
      <c r="A2164" s="310">
        <v>44267</v>
      </c>
      <c r="B2164" s="250">
        <v>11</v>
      </c>
      <c r="C2164" s="246"/>
      <c r="D2164" s="192">
        <v>775380803997</v>
      </c>
      <c r="E2164" s="303" t="s">
        <v>546</v>
      </c>
      <c r="F2164" s="193" t="s">
        <v>1710</v>
      </c>
      <c r="G2164" s="137" t="s">
        <v>96</v>
      </c>
      <c r="H2164" s="194">
        <v>14</v>
      </c>
      <c r="I2164" s="81"/>
      <c r="J2164" s="81"/>
      <c r="K2164" s="81"/>
      <c r="L2164" s="8"/>
      <c r="M2164" s="184">
        <f>540*H2164</f>
        <v>7560</v>
      </c>
      <c r="N2164" s="8"/>
      <c r="O2164" s="8"/>
      <c r="P2164" s="8"/>
      <c r="T2164" s="7"/>
      <c r="U2164" s="8"/>
      <c r="V2164" s="8"/>
      <c r="W2164" s="244"/>
      <c r="X2164" s="8"/>
      <c r="Y2164" s="8"/>
      <c r="Z2164" s="8"/>
      <c r="AA2164" s="8"/>
      <c r="AB2164" s="8"/>
      <c r="AC2164" s="8"/>
      <c r="AD2164" s="8"/>
      <c r="AE2164" s="8"/>
      <c r="AF2164" s="8"/>
      <c r="AG2164" s="8"/>
      <c r="AH2164" s="8"/>
      <c r="AI2164" s="8"/>
    </row>
    <row r="2165" spans="1:35" ht="17.25">
      <c r="A2165" s="310">
        <v>44267</v>
      </c>
      <c r="B2165" s="250">
        <v>12</v>
      </c>
      <c r="C2165" s="246" t="s">
        <v>1574</v>
      </c>
      <c r="D2165" s="192">
        <v>775381137889</v>
      </c>
      <c r="E2165" s="303" t="s">
        <v>546</v>
      </c>
      <c r="F2165" s="193" t="s">
        <v>1711</v>
      </c>
      <c r="G2165" s="137" t="s">
        <v>2</v>
      </c>
      <c r="H2165" s="194">
        <v>27</v>
      </c>
      <c r="I2165" s="81"/>
      <c r="J2165" s="81"/>
      <c r="K2165" s="81"/>
      <c r="L2165" s="8"/>
      <c r="M2165" s="184">
        <f>510*H2165</f>
        <v>13770</v>
      </c>
      <c r="N2165" s="8"/>
      <c r="O2165" s="8"/>
      <c r="P2165" s="8"/>
      <c r="T2165" s="7"/>
      <c r="U2165" s="8"/>
      <c r="V2165" s="8"/>
      <c r="W2165" s="244"/>
      <c r="X2165" s="8"/>
      <c r="Y2165" s="8"/>
      <c r="Z2165" s="8"/>
      <c r="AA2165" s="8"/>
      <c r="AB2165" s="8"/>
      <c r="AC2165" s="8"/>
      <c r="AD2165" s="8"/>
      <c r="AE2165" s="8"/>
      <c r="AF2165" s="8"/>
      <c r="AG2165" s="8"/>
      <c r="AH2165" s="8"/>
      <c r="AI2165" s="8"/>
    </row>
    <row r="2166" spans="1:35" ht="17.25">
      <c r="A2166" s="310">
        <v>44267</v>
      </c>
      <c r="B2166" s="250">
        <v>13</v>
      </c>
      <c r="C2166" s="246" t="s">
        <v>1430</v>
      </c>
      <c r="D2166" s="192">
        <v>775369175190</v>
      </c>
      <c r="E2166" s="303" t="s">
        <v>546</v>
      </c>
      <c r="F2166" s="193" t="s">
        <v>1712</v>
      </c>
      <c r="G2166" s="137" t="s">
        <v>2</v>
      </c>
      <c r="H2166" s="194">
        <v>23</v>
      </c>
      <c r="I2166" s="81"/>
      <c r="J2166" s="81"/>
      <c r="K2166" s="81"/>
      <c r="L2166" s="8"/>
      <c r="M2166" s="184">
        <f>570*H2166</f>
        <v>13110</v>
      </c>
      <c r="N2166" s="8"/>
      <c r="O2166" s="8"/>
      <c r="P2166" s="8"/>
      <c r="T2166" s="7"/>
      <c r="U2166" s="8"/>
      <c r="V2166" s="8"/>
      <c r="W2166" s="244"/>
      <c r="X2166" s="8"/>
      <c r="Y2166" s="8"/>
      <c r="Z2166" s="8"/>
      <c r="AA2166" s="8"/>
      <c r="AB2166" s="8"/>
      <c r="AC2166" s="8"/>
      <c r="AD2166" s="8"/>
      <c r="AE2166" s="8"/>
      <c r="AF2166" s="8"/>
      <c r="AG2166" s="8"/>
      <c r="AH2166" s="8"/>
      <c r="AI2166" s="8"/>
    </row>
    <row r="2167" spans="1:35" ht="17.25">
      <c r="A2167" s="310">
        <v>44267</v>
      </c>
      <c r="B2167" s="250">
        <v>14</v>
      </c>
      <c r="C2167" s="246" t="s">
        <v>1430</v>
      </c>
      <c r="D2167" s="192">
        <v>775381060770</v>
      </c>
      <c r="E2167" s="303" t="s">
        <v>546</v>
      </c>
      <c r="F2167" s="193" t="s">
        <v>1713</v>
      </c>
      <c r="G2167" s="137" t="s">
        <v>2</v>
      </c>
      <c r="H2167" s="194">
        <v>15</v>
      </c>
      <c r="I2167" s="81"/>
      <c r="J2167" s="81"/>
      <c r="K2167" s="81"/>
      <c r="L2167" s="8"/>
      <c r="M2167" s="184">
        <f t="shared" ref="M2167:M2168" si="511">570*H2167</f>
        <v>8550</v>
      </c>
      <c r="N2167" s="8"/>
      <c r="O2167" s="8"/>
      <c r="P2167" s="8"/>
      <c r="T2167" s="7"/>
      <c r="U2167" s="8"/>
      <c r="V2167" s="8"/>
      <c r="W2167" s="244"/>
      <c r="X2167" s="8"/>
      <c r="Y2167" s="8"/>
      <c r="Z2167" s="8"/>
      <c r="AA2167" s="8"/>
      <c r="AB2167" s="8"/>
      <c r="AC2167" s="8"/>
      <c r="AD2167" s="8"/>
      <c r="AE2167" s="8"/>
      <c r="AF2167" s="8"/>
      <c r="AG2167" s="8"/>
      <c r="AH2167" s="8"/>
      <c r="AI2167" s="8"/>
    </row>
    <row r="2168" spans="1:35" ht="17.25">
      <c r="A2168" s="310">
        <v>44267</v>
      </c>
      <c r="B2168" s="250">
        <v>15</v>
      </c>
      <c r="C2168" s="246" t="s">
        <v>1430</v>
      </c>
      <c r="D2168" s="192">
        <v>775369593720</v>
      </c>
      <c r="E2168" s="303" t="s">
        <v>546</v>
      </c>
      <c r="F2168" s="193" t="s">
        <v>1714</v>
      </c>
      <c r="G2168" s="137" t="s">
        <v>2</v>
      </c>
      <c r="H2168" s="194">
        <v>10</v>
      </c>
      <c r="I2168" s="81"/>
      <c r="J2168" s="81"/>
      <c r="K2168" s="81"/>
      <c r="L2168" s="8"/>
      <c r="M2168" s="184">
        <f t="shared" si="511"/>
        <v>5700</v>
      </c>
      <c r="N2168" s="8"/>
      <c r="O2168" s="8"/>
      <c r="P2168" s="8"/>
      <c r="T2168" s="7"/>
      <c r="U2168" s="8"/>
      <c r="V2168" s="8"/>
      <c r="W2168" s="244"/>
      <c r="X2168" s="8"/>
      <c r="Y2168" s="8"/>
      <c r="Z2168" s="8"/>
      <c r="AA2168" s="8"/>
      <c r="AB2168" s="8"/>
      <c r="AC2168" s="8"/>
      <c r="AD2168" s="8"/>
      <c r="AE2168" s="8"/>
      <c r="AF2168" s="8"/>
      <c r="AG2168" s="8"/>
      <c r="AH2168" s="8"/>
      <c r="AI2168" s="8"/>
    </row>
    <row r="2169" spans="1:35" ht="17.25">
      <c r="A2169" s="310">
        <v>44267</v>
      </c>
      <c r="B2169" s="250">
        <v>16</v>
      </c>
      <c r="C2169" s="246" t="s">
        <v>1430</v>
      </c>
      <c r="D2169" s="192">
        <v>775392312524</v>
      </c>
      <c r="E2169" s="303" t="s">
        <v>546</v>
      </c>
      <c r="F2169" s="193" t="s">
        <v>1715</v>
      </c>
      <c r="G2169" s="137" t="s">
        <v>2</v>
      </c>
      <c r="H2169" s="194">
        <v>14</v>
      </c>
      <c r="I2169" s="81"/>
      <c r="J2169" s="81"/>
      <c r="K2169" s="81"/>
      <c r="L2169" s="8"/>
      <c r="M2169" s="184">
        <f>610*H2169</f>
        <v>8540</v>
      </c>
      <c r="N2169" s="8"/>
      <c r="O2169" s="8"/>
      <c r="P2169" s="8"/>
      <c r="T2169" s="7"/>
      <c r="U2169" s="8"/>
      <c r="V2169" s="8"/>
      <c r="W2169" s="244"/>
      <c r="X2169" s="8"/>
      <c r="Y2169" s="8"/>
      <c r="Z2169" s="8"/>
      <c r="AA2169" s="8"/>
      <c r="AB2169" s="8"/>
      <c r="AC2169" s="8"/>
      <c r="AD2169" s="8"/>
      <c r="AE2169" s="8"/>
      <c r="AF2169" s="8"/>
      <c r="AG2169" s="8"/>
      <c r="AH2169" s="8"/>
      <c r="AI2169" s="8"/>
    </row>
    <row r="2170" spans="1:35" ht="17.25">
      <c r="A2170" s="310">
        <v>44267</v>
      </c>
      <c r="B2170" s="250">
        <v>17</v>
      </c>
      <c r="C2170" s="246" t="s">
        <v>1430</v>
      </c>
      <c r="D2170" s="192">
        <v>775380720092</v>
      </c>
      <c r="E2170" s="303" t="s">
        <v>546</v>
      </c>
      <c r="F2170" s="193" t="s">
        <v>533</v>
      </c>
      <c r="G2170" s="137" t="s">
        <v>2</v>
      </c>
      <c r="H2170" s="194">
        <v>9</v>
      </c>
      <c r="I2170" s="81"/>
      <c r="J2170" s="81"/>
      <c r="K2170" s="81"/>
      <c r="L2170" s="8"/>
      <c r="M2170" s="184">
        <f>610*H2170</f>
        <v>5490</v>
      </c>
      <c r="N2170" s="8"/>
      <c r="O2170" s="8"/>
      <c r="P2170" s="8"/>
      <c r="T2170" s="7"/>
      <c r="U2170" s="8"/>
      <c r="V2170" s="8"/>
      <c r="W2170" s="244"/>
      <c r="X2170" s="8"/>
      <c r="Y2170" s="8"/>
      <c r="Z2170" s="8"/>
      <c r="AA2170" s="8"/>
      <c r="AB2170" s="8"/>
      <c r="AC2170" s="8"/>
      <c r="AD2170" s="8"/>
      <c r="AE2170" s="8"/>
      <c r="AF2170" s="8"/>
      <c r="AG2170" s="8"/>
      <c r="AH2170" s="8"/>
      <c r="AI2170" s="8"/>
    </row>
    <row r="2171" spans="1:35" ht="17.25">
      <c r="A2171" s="310">
        <v>44267</v>
      </c>
      <c r="B2171" s="250">
        <v>18</v>
      </c>
      <c r="C2171" s="246"/>
      <c r="D2171" s="192">
        <v>775381175651</v>
      </c>
      <c r="E2171" s="303" t="s">
        <v>546</v>
      </c>
      <c r="F2171" s="193" t="s">
        <v>1716</v>
      </c>
      <c r="G2171" s="137" t="s">
        <v>2</v>
      </c>
      <c r="H2171" s="194">
        <v>17</v>
      </c>
      <c r="I2171" s="81"/>
      <c r="J2171" s="81"/>
      <c r="K2171" s="81"/>
      <c r="L2171" s="8"/>
      <c r="M2171" s="184">
        <f>520*H2171</f>
        <v>8840</v>
      </c>
      <c r="N2171" s="8"/>
      <c r="O2171" s="8"/>
      <c r="P2171" s="8"/>
      <c r="T2171" s="7"/>
      <c r="U2171" s="8"/>
      <c r="V2171" s="8"/>
      <c r="W2171" s="244"/>
      <c r="X2171" s="8"/>
      <c r="Y2171" s="8"/>
      <c r="Z2171" s="8"/>
      <c r="AA2171" s="8"/>
      <c r="AB2171" s="8"/>
      <c r="AC2171" s="8"/>
      <c r="AD2171" s="8"/>
      <c r="AE2171" s="8"/>
      <c r="AF2171" s="8"/>
      <c r="AG2171" s="8"/>
      <c r="AH2171" s="8"/>
      <c r="AI2171" s="8"/>
    </row>
    <row r="2172" spans="1:35" ht="17.25">
      <c r="A2172" s="310">
        <v>44267</v>
      </c>
      <c r="B2172" s="250">
        <v>19</v>
      </c>
      <c r="C2172" s="246"/>
      <c r="D2172" s="192">
        <v>775381366170</v>
      </c>
      <c r="E2172" s="303" t="s">
        <v>546</v>
      </c>
      <c r="F2172" s="193" t="s">
        <v>1717</v>
      </c>
      <c r="G2172" s="137" t="s">
        <v>35</v>
      </c>
      <c r="H2172" s="194">
        <v>12</v>
      </c>
      <c r="I2172" s="81"/>
      <c r="J2172" s="81"/>
      <c r="K2172" s="81"/>
      <c r="L2172" s="8"/>
      <c r="M2172" s="184">
        <f>590*H2172</f>
        <v>7080</v>
      </c>
      <c r="N2172" s="8"/>
      <c r="O2172" s="8"/>
      <c r="P2172" s="8"/>
      <c r="T2172" s="7"/>
      <c r="U2172" s="8"/>
      <c r="V2172" s="8"/>
      <c r="W2172" s="244"/>
      <c r="X2172" s="8"/>
      <c r="Y2172" s="8"/>
      <c r="Z2172" s="8"/>
      <c r="AA2172" s="8"/>
      <c r="AB2172" s="8"/>
      <c r="AC2172" s="8"/>
      <c r="AD2172" s="8"/>
      <c r="AE2172" s="8"/>
      <c r="AF2172" s="8"/>
      <c r="AG2172" s="8"/>
      <c r="AH2172" s="8"/>
      <c r="AI2172" s="8"/>
    </row>
    <row r="2173" spans="1:35" ht="17.25">
      <c r="A2173" s="310">
        <v>44267</v>
      </c>
      <c r="B2173" s="250">
        <v>20</v>
      </c>
      <c r="C2173" s="246"/>
      <c r="D2173" s="192">
        <v>775381346319</v>
      </c>
      <c r="E2173" s="303" t="s">
        <v>546</v>
      </c>
      <c r="F2173" s="193" t="s">
        <v>1718</v>
      </c>
      <c r="G2173" s="137" t="s">
        <v>35</v>
      </c>
      <c r="H2173" s="194">
        <v>30</v>
      </c>
      <c r="I2173" s="81"/>
      <c r="J2173" s="81"/>
      <c r="K2173" s="81"/>
      <c r="L2173" s="8"/>
      <c r="M2173" s="184">
        <f>580*H2173</f>
        <v>17400</v>
      </c>
      <c r="N2173" s="8"/>
      <c r="O2173" s="8"/>
      <c r="P2173" s="8"/>
      <c r="T2173" s="7"/>
      <c r="U2173" s="8"/>
      <c r="V2173" s="8"/>
      <c r="W2173" s="244"/>
      <c r="X2173" s="8"/>
      <c r="Y2173" s="8"/>
      <c r="Z2173" s="8"/>
      <c r="AA2173" s="8"/>
      <c r="AB2173" s="8"/>
      <c r="AC2173" s="8"/>
      <c r="AD2173" s="8"/>
      <c r="AE2173" s="8"/>
      <c r="AF2173" s="8"/>
      <c r="AG2173" s="8"/>
      <c r="AH2173" s="8"/>
      <c r="AI2173" s="8"/>
    </row>
    <row r="2174" spans="1:35" ht="17.25">
      <c r="A2174" s="310">
        <v>44267</v>
      </c>
      <c r="B2174" s="250">
        <v>21</v>
      </c>
      <c r="C2174" s="246" t="s">
        <v>15</v>
      </c>
      <c r="D2174" s="192">
        <v>775369553212</v>
      </c>
      <c r="E2174" s="303" t="s">
        <v>546</v>
      </c>
      <c r="F2174" s="193" t="s">
        <v>1719</v>
      </c>
      <c r="G2174" s="137" t="s">
        <v>35</v>
      </c>
      <c r="H2174" s="194">
        <v>21</v>
      </c>
      <c r="I2174" s="81"/>
      <c r="J2174" s="81"/>
      <c r="K2174" s="81"/>
      <c r="L2174" s="8"/>
      <c r="M2174" s="184">
        <f t="shared" ref="M2174" si="512">580*H2174</f>
        <v>12180</v>
      </c>
      <c r="N2174" s="8"/>
      <c r="O2174" s="8"/>
      <c r="P2174" s="8"/>
      <c r="T2174" s="7"/>
      <c r="U2174" s="8"/>
      <c r="V2174" s="8"/>
      <c r="W2174" s="244"/>
      <c r="X2174" s="8"/>
      <c r="Y2174" s="8"/>
      <c r="Z2174" s="8"/>
      <c r="AA2174" s="8"/>
      <c r="AB2174" s="8"/>
      <c r="AC2174" s="8"/>
      <c r="AD2174" s="8"/>
      <c r="AE2174" s="8"/>
      <c r="AF2174" s="8"/>
      <c r="AG2174" s="8"/>
      <c r="AH2174" s="8"/>
      <c r="AI2174" s="8"/>
    </row>
    <row r="2175" spans="1:35" ht="17.25">
      <c r="A2175" s="310"/>
      <c r="B2175" s="250"/>
      <c r="C2175" s="246"/>
      <c r="D2175" s="192"/>
      <c r="E2175" s="303"/>
      <c r="F2175" s="193"/>
      <c r="G2175" s="137"/>
      <c r="H2175" s="194"/>
      <c r="I2175" s="81"/>
      <c r="J2175" s="81"/>
      <c r="K2175" s="81"/>
      <c r="L2175" s="8"/>
      <c r="M2175" s="184">
        <v>500</v>
      </c>
      <c r="N2175" s="8"/>
      <c r="O2175" s="8"/>
      <c r="P2175" s="8"/>
      <c r="T2175" s="7"/>
      <c r="U2175" s="8"/>
      <c r="V2175" s="8"/>
      <c r="W2175" s="244"/>
      <c r="X2175" s="8"/>
      <c r="Y2175" s="8"/>
      <c r="Z2175" s="8"/>
      <c r="AA2175" s="8"/>
      <c r="AB2175" s="8"/>
      <c r="AC2175" s="8"/>
      <c r="AD2175" s="8"/>
      <c r="AE2175" s="8"/>
      <c r="AF2175" s="8"/>
      <c r="AG2175" s="8"/>
      <c r="AH2175" s="8"/>
      <c r="AI2175" s="8"/>
    </row>
    <row r="2176" spans="1:35" ht="17.25">
      <c r="A2176" s="310">
        <v>44267</v>
      </c>
      <c r="B2176" s="250">
        <v>22</v>
      </c>
      <c r="C2176" s="246"/>
      <c r="D2176" s="192">
        <v>775381380082</v>
      </c>
      <c r="E2176" s="303" t="s">
        <v>546</v>
      </c>
      <c r="F2176" s="193" t="s">
        <v>1720</v>
      </c>
      <c r="G2176" s="137" t="s">
        <v>35</v>
      </c>
      <c r="H2176" s="194">
        <v>20</v>
      </c>
      <c r="I2176" s="81"/>
      <c r="J2176" s="81"/>
      <c r="K2176" s="81"/>
      <c r="L2176" s="8"/>
      <c r="M2176" s="184">
        <f>590*H2176</f>
        <v>11800</v>
      </c>
      <c r="N2176" s="8"/>
      <c r="O2176" s="8"/>
      <c r="P2176" s="8"/>
      <c r="T2176" s="7"/>
      <c r="U2176" s="8"/>
      <c r="V2176" s="8"/>
      <c r="W2176" s="244"/>
      <c r="X2176" s="8"/>
      <c r="Y2176" s="8"/>
      <c r="Z2176" s="8"/>
      <c r="AA2176" s="8"/>
      <c r="AB2176" s="8"/>
      <c r="AC2176" s="8"/>
      <c r="AD2176" s="8"/>
      <c r="AE2176" s="8"/>
      <c r="AF2176" s="8"/>
      <c r="AG2176" s="8"/>
      <c r="AH2176" s="8"/>
      <c r="AI2176" s="8"/>
    </row>
    <row r="2177" spans="1:35" ht="17.25">
      <c r="A2177" s="310">
        <v>44267</v>
      </c>
      <c r="B2177" s="250">
        <v>23</v>
      </c>
      <c r="C2177" s="246"/>
      <c r="D2177" s="192">
        <v>775381206882</v>
      </c>
      <c r="E2177" s="303" t="s">
        <v>546</v>
      </c>
      <c r="F2177" s="193" t="s">
        <v>1721</v>
      </c>
      <c r="G2177" s="137" t="s">
        <v>2</v>
      </c>
      <c r="H2177" s="194">
        <v>21</v>
      </c>
      <c r="I2177" s="81"/>
      <c r="J2177" s="81"/>
      <c r="K2177" s="81"/>
      <c r="L2177" s="8"/>
      <c r="M2177" s="184">
        <f>510*H2177</f>
        <v>10710</v>
      </c>
      <c r="N2177" s="8"/>
      <c r="O2177" s="8"/>
      <c r="P2177" s="8"/>
      <c r="T2177" s="7"/>
      <c r="U2177" s="8"/>
      <c r="V2177" s="8"/>
      <c r="W2177" s="244"/>
      <c r="X2177" s="8"/>
      <c r="Y2177" s="8"/>
      <c r="Z2177" s="8"/>
      <c r="AA2177" s="8"/>
      <c r="AB2177" s="8"/>
      <c r="AC2177" s="8"/>
      <c r="AD2177" s="8"/>
      <c r="AE2177" s="8"/>
      <c r="AF2177" s="8"/>
      <c r="AG2177" s="8"/>
      <c r="AH2177" s="8"/>
      <c r="AI2177" s="8"/>
    </row>
    <row r="2178" spans="1:35" ht="17.25">
      <c r="A2178" s="310">
        <v>44267</v>
      </c>
      <c r="B2178" s="250">
        <v>24</v>
      </c>
      <c r="C2178" s="246"/>
      <c r="D2178" s="192">
        <v>775381323855</v>
      </c>
      <c r="E2178" s="303" t="s">
        <v>546</v>
      </c>
      <c r="F2178" s="193" t="s">
        <v>1722</v>
      </c>
      <c r="G2178" s="137" t="s">
        <v>8</v>
      </c>
      <c r="H2178" s="194">
        <v>13</v>
      </c>
      <c r="I2178" s="81"/>
      <c r="J2178" s="81"/>
      <c r="K2178" s="81"/>
      <c r="L2178" s="8"/>
      <c r="M2178" s="184">
        <f t="shared" ref="M2178" si="513">570*H2178</f>
        <v>7410</v>
      </c>
      <c r="N2178" s="8"/>
      <c r="O2178" s="8"/>
      <c r="P2178" s="8"/>
      <c r="T2178" s="7"/>
      <c r="U2178" s="8"/>
      <c r="V2178" s="8"/>
      <c r="W2178" s="244"/>
      <c r="X2178" s="8"/>
      <c r="Y2178" s="8"/>
      <c r="Z2178" s="8"/>
      <c r="AA2178" s="8"/>
      <c r="AB2178" s="8"/>
      <c r="AC2178" s="8"/>
      <c r="AD2178" s="8"/>
      <c r="AE2178" s="8"/>
      <c r="AF2178" s="8"/>
      <c r="AG2178" s="8"/>
      <c r="AH2178" s="8"/>
      <c r="AI2178" s="8"/>
    </row>
    <row r="2179" spans="1:35" ht="17.25">
      <c r="A2179" s="321"/>
      <c r="B2179" s="322"/>
      <c r="C2179" s="231"/>
      <c r="D2179" s="81"/>
      <c r="E2179" s="81"/>
      <c r="F2179" s="81"/>
      <c r="G2179" s="81"/>
      <c r="H2179" s="80"/>
      <c r="I2179" s="81"/>
      <c r="J2179" s="81"/>
      <c r="K2179" s="81"/>
      <c r="L2179" s="8"/>
      <c r="M2179" s="184"/>
      <c r="N2179" s="8"/>
      <c r="O2179" s="8"/>
      <c r="P2179" s="8"/>
      <c r="T2179" s="7"/>
      <c r="U2179" s="8"/>
      <c r="V2179" s="8"/>
      <c r="W2179" s="244"/>
      <c r="X2179" s="8"/>
      <c r="Y2179" s="8"/>
      <c r="Z2179" s="8"/>
      <c r="AA2179" s="8"/>
      <c r="AB2179" s="8"/>
      <c r="AC2179" s="8"/>
      <c r="AD2179" s="8"/>
      <c r="AE2179" s="8"/>
      <c r="AF2179" s="8"/>
      <c r="AG2179" s="8"/>
      <c r="AH2179" s="8"/>
      <c r="AI2179" s="8"/>
    </row>
    <row r="2180" spans="1:35" ht="17.25">
      <c r="A2180" s="253"/>
      <c r="B2180" s="189"/>
      <c r="C2180" s="169"/>
      <c r="D2180" s="41"/>
      <c r="E2180" s="41"/>
      <c r="F2180" s="41"/>
      <c r="G2180" s="41"/>
      <c r="H2180" s="77"/>
      <c r="I2180" s="41"/>
      <c r="J2180" s="41"/>
      <c r="K2180" s="41"/>
      <c r="L2180" s="45"/>
      <c r="M2180" s="44">
        <f>SUM(M2154:M2179)</f>
        <v>227260</v>
      </c>
      <c r="N2180" s="45"/>
      <c r="O2180" s="45"/>
      <c r="P2180" s="45"/>
      <c r="Q2180" s="45"/>
      <c r="R2180" s="45"/>
      <c r="S2180" s="45"/>
      <c r="T2180" s="45">
        <v>227260</v>
      </c>
      <c r="U2180" s="45"/>
      <c r="V2180" s="8"/>
      <c r="W2180" s="244">
        <v>227260</v>
      </c>
      <c r="X2180" s="8"/>
      <c r="Y2180" s="8"/>
      <c r="Z2180" s="8"/>
      <c r="AA2180" s="8"/>
      <c r="AB2180" s="8"/>
      <c r="AC2180" s="8"/>
      <c r="AD2180" s="8"/>
      <c r="AE2180" s="8"/>
      <c r="AF2180" s="8"/>
      <c r="AG2180" s="8"/>
      <c r="AH2180" s="8"/>
      <c r="AI2180" s="8"/>
    </row>
    <row r="2181" spans="1:35" ht="17.25">
      <c r="A2181" s="321"/>
      <c r="B2181" s="322"/>
      <c r="C2181" s="231"/>
      <c r="D2181" s="81"/>
      <c r="E2181" s="81"/>
      <c r="F2181" s="81"/>
      <c r="G2181" s="81"/>
      <c r="H2181" s="80"/>
      <c r="I2181" s="81"/>
      <c r="J2181" s="81"/>
      <c r="K2181" s="81"/>
      <c r="L2181" s="8"/>
      <c r="M2181" s="184"/>
      <c r="N2181" s="8"/>
      <c r="O2181" s="8"/>
      <c r="P2181" s="8"/>
      <c r="T2181" s="7"/>
      <c r="U2181" s="8"/>
      <c r="V2181" s="8"/>
      <c r="W2181" s="244"/>
      <c r="X2181" s="8"/>
      <c r="Y2181" s="8"/>
      <c r="Z2181" s="8"/>
      <c r="AA2181" s="8"/>
      <c r="AB2181" s="8"/>
      <c r="AC2181" s="8"/>
      <c r="AD2181" s="8"/>
      <c r="AE2181" s="8"/>
      <c r="AF2181" s="8"/>
      <c r="AG2181" s="8"/>
      <c r="AH2181" s="8"/>
      <c r="AI2181" s="8"/>
    </row>
    <row r="2182" spans="1:35" ht="17.25">
      <c r="A2182" s="310">
        <v>44298</v>
      </c>
      <c r="B2182" s="250">
        <v>1</v>
      </c>
      <c r="C2182" s="246"/>
      <c r="D2182" s="192">
        <v>775392337540</v>
      </c>
      <c r="E2182" s="303" t="s">
        <v>546</v>
      </c>
      <c r="F2182" s="193" t="s">
        <v>1723</v>
      </c>
      <c r="G2182" s="137" t="s">
        <v>672</v>
      </c>
      <c r="H2182" s="194">
        <v>24</v>
      </c>
      <c r="I2182" s="81"/>
      <c r="J2182" s="81"/>
      <c r="K2182" s="81"/>
      <c r="L2182" s="8"/>
      <c r="M2182" s="184">
        <f>520*H2182</f>
        <v>12480</v>
      </c>
      <c r="N2182" s="8"/>
      <c r="O2182" s="8"/>
      <c r="P2182" s="8"/>
      <c r="T2182" s="7"/>
      <c r="U2182" s="8"/>
      <c r="V2182" s="8"/>
      <c r="W2182" s="244"/>
      <c r="X2182" s="8"/>
      <c r="Y2182" s="8"/>
      <c r="Z2182" s="8"/>
      <c r="AA2182" s="8"/>
      <c r="AB2182" s="8"/>
      <c r="AC2182" s="8"/>
      <c r="AD2182" s="8"/>
      <c r="AE2182" s="8"/>
      <c r="AF2182" s="8"/>
      <c r="AG2182" s="8"/>
      <c r="AH2182" s="8"/>
      <c r="AI2182" s="8"/>
    </row>
    <row r="2183" spans="1:35" ht="17.25">
      <c r="A2183" s="310">
        <v>44298</v>
      </c>
      <c r="B2183" s="250">
        <v>2</v>
      </c>
      <c r="C2183" s="246"/>
      <c r="D2183" s="192">
        <v>775392345526</v>
      </c>
      <c r="E2183" s="303" t="s">
        <v>546</v>
      </c>
      <c r="F2183" s="193" t="s">
        <v>1724</v>
      </c>
      <c r="G2183" s="137" t="s">
        <v>672</v>
      </c>
      <c r="H2183" s="194">
        <v>27</v>
      </c>
      <c r="I2183" s="81"/>
      <c r="J2183" s="81"/>
      <c r="K2183" s="81"/>
      <c r="L2183" s="8"/>
      <c r="M2183" s="184">
        <f>520*H2183</f>
        <v>14040</v>
      </c>
      <c r="N2183" s="8"/>
      <c r="O2183" s="8"/>
      <c r="P2183" s="8"/>
      <c r="T2183" s="7"/>
      <c r="U2183" s="8"/>
      <c r="V2183" s="8"/>
      <c r="W2183" s="244"/>
      <c r="X2183" s="8"/>
      <c r="Y2183" s="8"/>
      <c r="Z2183" s="8"/>
      <c r="AA2183" s="8"/>
      <c r="AB2183" s="8"/>
      <c r="AC2183" s="8"/>
      <c r="AD2183" s="8"/>
      <c r="AE2183" s="8"/>
      <c r="AF2183" s="8"/>
      <c r="AG2183" s="8"/>
      <c r="AH2183" s="8"/>
      <c r="AI2183" s="8"/>
    </row>
    <row r="2184" spans="1:35" ht="17.25">
      <c r="A2184" s="310">
        <v>44298</v>
      </c>
      <c r="B2184" s="250">
        <v>3</v>
      </c>
      <c r="C2184" s="246" t="s">
        <v>1430</v>
      </c>
      <c r="D2184" s="192">
        <v>775392233302</v>
      </c>
      <c r="E2184" s="303" t="s">
        <v>546</v>
      </c>
      <c r="F2184" s="193" t="s">
        <v>1725</v>
      </c>
      <c r="G2184" s="137" t="s">
        <v>2</v>
      </c>
      <c r="H2184" s="194">
        <v>10</v>
      </c>
      <c r="I2184" s="81"/>
      <c r="J2184" s="81"/>
      <c r="K2184" s="81"/>
      <c r="L2184" s="8"/>
      <c r="M2184" s="184">
        <f>610*H2184</f>
        <v>6100</v>
      </c>
      <c r="N2184" s="8"/>
      <c r="O2184" s="8"/>
      <c r="P2184" s="8"/>
      <c r="T2184" s="7"/>
      <c r="U2184" s="8"/>
      <c r="V2184" s="8"/>
      <c r="W2184" s="244"/>
      <c r="X2184" s="8"/>
      <c r="Y2184" s="8"/>
      <c r="Z2184" s="8"/>
      <c r="AA2184" s="8"/>
      <c r="AB2184" s="8"/>
      <c r="AC2184" s="8"/>
      <c r="AD2184" s="8"/>
      <c r="AE2184" s="8"/>
      <c r="AF2184" s="8"/>
      <c r="AG2184" s="8"/>
      <c r="AH2184" s="8"/>
      <c r="AI2184" s="8"/>
    </row>
    <row r="2185" spans="1:35" ht="17.25">
      <c r="A2185" s="310">
        <v>44298</v>
      </c>
      <c r="B2185" s="250">
        <v>4</v>
      </c>
      <c r="C2185" s="246"/>
      <c r="D2185" s="192">
        <v>775392403588</v>
      </c>
      <c r="E2185" s="303" t="s">
        <v>546</v>
      </c>
      <c r="F2185" s="193" t="s">
        <v>1625</v>
      </c>
      <c r="G2185" s="137" t="s">
        <v>2</v>
      </c>
      <c r="H2185" s="194">
        <v>26</v>
      </c>
      <c r="I2185" s="81"/>
      <c r="J2185" s="81"/>
      <c r="K2185" s="81"/>
      <c r="L2185" s="8"/>
      <c r="M2185" s="184">
        <f>510*H2185</f>
        <v>13260</v>
      </c>
      <c r="N2185" s="8"/>
      <c r="O2185" s="8"/>
      <c r="P2185" s="8"/>
      <c r="T2185" s="7"/>
      <c r="U2185" s="8"/>
      <c r="V2185" s="8"/>
      <c r="W2185" s="244"/>
      <c r="X2185" s="8"/>
      <c r="Y2185" s="8"/>
      <c r="Z2185" s="8"/>
      <c r="AA2185" s="8"/>
      <c r="AB2185" s="8"/>
      <c r="AC2185" s="8"/>
      <c r="AD2185" s="8"/>
      <c r="AE2185" s="8"/>
      <c r="AF2185" s="8"/>
      <c r="AG2185" s="8"/>
      <c r="AH2185" s="8"/>
      <c r="AI2185" s="8"/>
    </row>
    <row r="2186" spans="1:35" ht="17.25">
      <c r="A2186" s="310">
        <v>44298</v>
      </c>
      <c r="B2186" s="250">
        <v>5</v>
      </c>
      <c r="C2186" s="246"/>
      <c r="D2186" s="192">
        <v>775392407540</v>
      </c>
      <c r="E2186" s="303" t="s">
        <v>546</v>
      </c>
      <c r="F2186" s="193" t="s">
        <v>1625</v>
      </c>
      <c r="G2186" s="137" t="s">
        <v>2</v>
      </c>
      <c r="H2186" s="194">
        <v>27</v>
      </c>
      <c r="I2186" s="81"/>
      <c r="J2186" s="81"/>
      <c r="K2186" s="81"/>
      <c r="L2186" s="8"/>
      <c r="M2186" s="184">
        <f t="shared" ref="M2186:M2188" si="514">510*H2186</f>
        <v>13770</v>
      </c>
      <c r="N2186" s="8"/>
      <c r="O2186" s="8"/>
      <c r="P2186" s="8"/>
      <c r="T2186" s="7"/>
      <c r="U2186" s="8"/>
      <c r="V2186" s="8"/>
      <c r="W2186" s="244"/>
      <c r="X2186" s="8"/>
      <c r="Y2186" s="8"/>
      <c r="Z2186" s="8"/>
      <c r="AA2186" s="8"/>
      <c r="AB2186" s="8"/>
      <c r="AC2186" s="8"/>
      <c r="AD2186" s="8"/>
      <c r="AE2186" s="8"/>
      <c r="AF2186" s="8"/>
      <c r="AG2186" s="8"/>
      <c r="AH2186" s="8"/>
      <c r="AI2186" s="8"/>
    </row>
    <row r="2187" spans="1:35" ht="17.25">
      <c r="A2187" s="310">
        <v>44298</v>
      </c>
      <c r="B2187" s="250">
        <v>6</v>
      </c>
      <c r="C2187" s="246"/>
      <c r="D2187" s="192">
        <v>775392400707</v>
      </c>
      <c r="E2187" s="303" t="s">
        <v>546</v>
      </c>
      <c r="F2187" s="193" t="s">
        <v>1624</v>
      </c>
      <c r="G2187" s="137" t="s">
        <v>2</v>
      </c>
      <c r="H2187" s="194">
        <v>25</v>
      </c>
      <c r="I2187" s="81"/>
      <c r="J2187" s="81"/>
      <c r="K2187" s="81"/>
      <c r="L2187" s="8"/>
      <c r="M2187" s="184">
        <f t="shared" si="514"/>
        <v>12750</v>
      </c>
      <c r="N2187" s="8"/>
      <c r="O2187" s="8"/>
      <c r="P2187" s="8"/>
      <c r="T2187" s="7"/>
      <c r="U2187" s="8"/>
      <c r="V2187" s="8"/>
      <c r="W2187" s="244"/>
      <c r="X2187" s="8"/>
      <c r="Y2187" s="8"/>
      <c r="Z2187" s="8"/>
      <c r="AA2187" s="8"/>
      <c r="AB2187" s="8"/>
      <c r="AC2187" s="8"/>
      <c r="AD2187" s="8"/>
      <c r="AE2187" s="8"/>
      <c r="AF2187" s="8"/>
      <c r="AG2187" s="8"/>
      <c r="AH2187" s="8"/>
      <c r="AI2187" s="8"/>
    </row>
    <row r="2188" spans="1:35" ht="17.25">
      <c r="A2188" s="310">
        <v>44298</v>
      </c>
      <c r="B2188" s="250">
        <v>7</v>
      </c>
      <c r="C2188" s="246"/>
      <c r="D2188" s="192">
        <v>775392398129</v>
      </c>
      <c r="E2188" s="303" t="s">
        <v>546</v>
      </c>
      <c r="F2188" s="193" t="s">
        <v>1626</v>
      </c>
      <c r="G2188" s="137" t="s">
        <v>2</v>
      </c>
      <c r="H2188" s="194">
        <v>27</v>
      </c>
      <c r="I2188" s="81"/>
      <c r="J2188" s="81"/>
      <c r="K2188" s="81"/>
      <c r="L2188" s="8"/>
      <c r="M2188" s="184">
        <f t="shared" si="514"/>
        <v>13770</v>
      </c>
      <c r="N2188" s="8"/>
      <c r="O2188" s="8"/>
      <c r="P2188" s="8"/>
      <c r="T2188" s="7"/>
      <c r="U2188" s="8"/>
      <c r="V2188" s="8"/>
      <c r="W2188" s="244"/>
      <c r="X2188" s="8"/>
      <c r="Y2188" s="8"/>
      <c r="Z2188" s="8"/>
      <c r="AA2188" s="8"/>
      <c r="AB2188" s="8"/>
      <c r="AC2188" s="8"/>
      <c r="AD2188" s="8"/>
      <c r="AE2188" s="8"/>
      <c r="AF2188" s="8"/>
      <c r="AG2188" s="8"/>
      <c r="AH2188" s="8"/>
      <c r="AI2188" s="8"/>
    </row>
    <row r="2189" spans="1:35" ht="17.25">
      <c r="A2189" s="310">
        <v>44298</v>
      </c>
      <c r="B2189" s="250">
        <v>8</v>
      </c>
      <c r="C2189" s="246" t="s">
        <v>15</v>
      </c>
      <c r="D2189" s="192">
        <v>775383084185</v>
      </c>
      <c r="E2189" s="303" t="s">
        <v>546</v>
      </c>
      <c r="F2189" s="193" t="s">
        <v>1726</v>
      </c>
      <c r="G2189" s="137" t="s">
        <v>8</v>
      </c>
      <c r="H2189" s="194">
        <v>14</v>
      </c>
      <c r="I2189" s="81"/>
      <c r="J2189" s="81"/>
      <c r="K2189" s="81"/>
      <c r="L2189" s="8"/>
      <c r="M2189" s="184">
        <f>570*H2189</f>
        <v>7980</v>
      </c>
      <c r="N2189" s="8"/>
      <c r="O2189" s="8"/>
      <c r="P2189" s="8"/>
      <c r="T2189" s="7"/>
      <c r="U2189" s="8"/>
      <c r="V2189" s="8"/>
      <c r="W2189" s="244"/>
      <c r="X2189" s="8"/>
      <c r="Y2189" s="8"/>
      <c r="Z2189" s="8"/>
      <c r="AA2189" s="8"/>
      <c r="AB2189" s="8"/>
      <c r="AC2189" s="8"/>
      <c r="AD2189" s="8"/>
      <c r="AE2189" s="8"/>
      <c r="AF2189" s="8"/>
      <c r="AG2189" s="8"/>
      <c r="AH2189" s="8"/>
      <c r="AI2189" s="8"/>
    </row>
    <row r="2190" spans="1:35" ht="17.25">
      <c r="A2190" s="310">
        <v>44298</v>
      </c>
      <c r="B2190" s="250">
        <v>9</v>
      </c>
      <c r="C2190" s="246" t="s">
        <v>15</v>
      </c>
      <c r="D2190" s="192">
        <v>775382986028</v>
      </c>
      <c r="E2190" s="303" t="s">
        <v>546</v>
      </c>
      <c r="F2190" s="193" t="s">
        <v>1727</v>
      </c>
      <c r="G2190" s="137" t="s">
        <v>4</v>
      </c>
      <c r="H2190" s="194">
        <v>24</v>
      </c>
      <c r="I2190" s="81"/>
      <c r="J2190" s="81"/>
      <c r="K2190" s="81"/>
      <c r="L2190" s="8"/>
      <c r="M2190" s="184">
        <f>560*H2190</f>
        <v>13440</v>
      </c>
      <c r="N2190" s="8"/>
      <c r="O2190" s="8"/>
      <c r="P2190" s="8"/>
      <c r="T2190" s="7"/>
      <c r="U2190" s="8"/>
      <c r="V2190" s="8"/>
      <c r="W2190" s="244"/>
      <c r="X2190" s="8"/>
      <c r="Y2190" s="8"/>
      <c r="Z2190" s="8"/>
      <c r="AA2190" s="8"/>
      <c r="AB2190" s="8"/>
      <c r="AC2190" s="8"/>
      <c r="AD2190" s="8"/>
      <c r="AE2190" s="8"/>
      <c r="AF2190" s="8"/>
      <c r="AG2190" s="8"/>
      <c r="AH2190" s="8"/>
      <c r="AI2190" s="8"/>
    </row>
    <row r="2191" spans="1:35" ht="17.25">
      <c r="A2191" s="310">
        <v>44298</v>
      </c>
      <c r="B2191" s="250">
        <v>10</v>
      </c>
      <c r="C2191" s="246" t="s">
        <v>1574</v>
      </c>
      <c r="D2191" s="192">
        <v>775392377896</v>
      </c>
      <c r="E2191" s="303" t="s">
        <v>546</v>
      </c>
      <c r="F2191" s="193" t="s">
        <v>1728</v>
      </c>
      <c r="G2191" s="137" t="s">
        <v>35</v>
      </c>
      <c r="H2191" s="194">
        <v>25</v>
      </c>
      <c r="I2191" s="81"/>
      <c r="J2191" s="81"/>
      <c r="K2191" s="81"/>
      <c r="L2191" s="8"/>
      <c r="M2191" s="184">
        <f>580*H2191</f>
        <v>14500</v>
      </c>
      <c r="N2191" s="8"/>
      <c r="O2191" s="8"/>
      <c r="P2191" s="8"/>
      <c r="T2191" s="7"/>
      <c r="U2191" s="8"/>
      <c r="V2191" s="8"/>
      <c r="W2191" s="244"/>
      <c r="X2191" s="8"/>
      <c r="Y2191" s="8"/>
      <c r="Z2191" s="8"/>
      <c r="AA2191" s="8"/>
      <c r="AB2191" s="8"/>
      <c r="AC2191" s="8"/>
      <c r="AD2191" s="8"/>
      <c r="AE2191" s="8"/>
      <c r="AF2191" s="8"/>
      <c r="AG2191" s="8"/>
      <c r="AH2191" s="8"/>
      <c r="AI2191" s="8"/>
    </row>
    <row r="2192" spans="1:35" ht="17.25">
      <c r="A2192" s="310">
        <v>44298</v>
      </c>
      <c r="B2192" s="250">
        <v>11</v>
      </c>
      <c r="C2192" s="246"/>
      <c r="D2192" s="192">
        <v>775392299784</v>
      </c>
      <c r="E2192" s="303" t="s">
        <v>546</v>
      </c>
      <c r="F2192" s="193" t="s">
        <v>1729</v>
      </c>
      <c r="G2192" s="137" t="s">
        <v>35</v>
      </c>
      <c r="H2192" s="194">
        <v>22</v>
      </c>
      <c r="I2192" s="81"/>
      <c r="J2192" s="81"/>
      <c r="K2192" s="81"/>
      <c r="L2192" s="8"/>
      <c r="M2192" s="184">
        <f>580*H2192</f>
        <v>12760</v>
      </c>
      <c r="N2192" s="8"/>
      <c r="O2192" s="8"/>
      <c r="P2192" s="8"/>
      <c r="T2192" s="7"/>
      <c r="U2192" s="8"/>
      <c r="V2192" s="8"/>
      <c r="W2192" s="244"/>
      <c r="X2192" s="8"/>
      <c r="Y2192" s="8"/>
      <c r="Z2192" s="8"/>
      <c r="AA2192" s="8"/>
      <c r="AB2192" s="8"/>
      <c r="AC2192" s="8"/>
      <c r="AD2192" s="8"/>
      <c r="AE2192" s="8"/>
      <c r="AF2192" s="8"/>
      <c r="AG2192" s="8"/>
      <c r="AH2192" s="8"/>
      <c r="AI2192" s="8"/>
    </row>
    <row r="2193" spans="1:35" ht="17.25">
      <c r="A2193" s="310">
        <v>44298</v>
      </c>
      <c r="B2193" s="250">
        <v>12</v>
      </c>
      <c r="C2193" s="246" t="s">
        <v>352</v>
      </c>
      <c r="D2193" s="192">
        <v>775392366340</v>
      </c>
      <c r="E2193" s="303" t="s">
        <v>546</v>
      </c>
      <c r="F2193" s="193" t="s">
        <v>1730</v>
      </c>
      <c r="G2193" s="137" t="s">
        <v>2</v>
      </c>
      <c r="H2193" s="194">
        <v>24</v>
      </c>
      <c r="I2193" s="81"/>
      <c r="J2193" s="81"/>
      <c r="K2193" s="81"/>
      <c r="L2193" s="8"/>
      <c r="M2193" s="184">
        <f>510*H2193</f>
        <v>12240</v>
      </c>
      <c r="N2193" s="8"/>
      <c r="O2193" s="8"/>
      <c r="P2193" s="8"/>
      <c r="T2193" s="7"/>
      <c r="U2193" s="8"/>
      <c r="V2193" s="8"/>
      <c r="W2193" s="244"/>
      <c r="X2193" s="8"/>
      <c r="Y2193" s="8"/>
      <c r="Z2193" s="8"/>
      <c r="AA2193" s="8"/>
      <c r="AB2193" s="8"/>
      <c r="AC2193" s="8"/>
      <c r="AD2193" s="8"/>
      <c r="AE2193" s="8"/>
      <c r="AF2193" s="8"/>
      <c r="AG2193" s="8"/>
      <c r="AH2193" s="8"/>
      <c r="AI2193" s="8"/>
    </row>
    <row r="2194" spans="1:35" ht="17.25">
      <c r="A2194" s="310">
        <v>44298</v>
      </c>
      <c r="B2194" s="250">
        <v>13</v>
      </c>
      <c r="C2194" s="246"/>
      <c r="D2194" s="192">
        <v>775392370148</v>
      </c>
      <c r="E2194" s="303" t="s">
        <v>546</v>
      </c>
      <c r="F2194" s="193" t="s">
        <v>1731</v>
      </c>
      <c r="G2194" s="137" t="s">
        <v>2</v>
      </c>
      <c r="H2194" s="194">
        <v>12</v>
      </c>
      <c r="I2194" s="81"/>
      <c r="J2194" s="81"/>
      <c r="K2194" s="81"/>
      <c r="L2194" s="8"/>
      <c r="M2194" s="184">
        <f>520*H2194</f>
        <v>6240</v>
      </c>
      <c r="N2194" s="8"/>
      <c r="O2194" s="8"/>
      <c r="P2194" s="8"/>
      <c r="T2194" s="7"/>
      <c r="U2194" s="8"/>
      <c r="V2194" s="8"/>
      <c r="W2194" s="244"/>
      <c r="X2194" s="8"/>
      <c r="Y2194" s="8"/>
      <c r="Z2194" s="8"/>
      <c r="AA2194" s="8"/>
      <c r="AB2194" s="8"/>
      <c r="AC2194" s="8"/>
      <c r="AD2194" s="8"/>
      <c r="AE2194" s="8"/>
      <c r="AF2194" s="8"/>
      <c r="AG2194" s="8"/>
      <c r="AH2194" s="8"/>
      <c r="AI2194" s="8"/>
    </row>
    <row r="2195" spans="1:35" ht="17.25">
      <c r="A2195" s="310">
        <v>44298</v>
      </c>
      <c r="B2195" s="250">
        <v>14</v>
      </c>
      <c r="C2195" s="246" t="s">
        <v>352</v>
      </c>
      <c r="D2195" s="192">
        <v>775392362275</v>
      </c>
      <c r="E2195" s="303" t="s">
        <v>546</v>
      </c>
      <c r="F2195" s="193" t="s">
        <v>1732</v>
      </c>
      <c r="G2195" s="137" t="s">
        <v>2</v>
      </c>
      <c r="H2195" s="194">
        <v>31</v>
      </c>
      <c r="I2195" s="81"/>
      <c r="J2195" s="81"/>
      <c r="K2195" s="81"/>
      <c r="L2195" s="8"/>
      <c r="M2195" s="184">
        <f t="shared" ref="M2195:M2199" si="515">510*H2195</f>
        <v>15810</v>
      </c>
      <c r="N2195" s="8"/>
      <c r="O2195" s="8"/>
      <c r="P2195" s="8"/>
      <c r="T2195" s="7"/>
      <c r="U2195" s="8"/>
      <c r="V2195" s="8"/>
      <c r="W2195" s="244"/>
      <c r="X2195" s="8"/>
      <c r="Y2195" s="8"/>
      <c r="Z2195" s="8"/>
      <c r="AA2195" s="8"/>
      <c r="AB2195" s="8"/>
      <c r="AC2195" s="8"/>
      <c r="AD2195" s="8"/>
      <c r="AE2195" s="8"/>
      <c r="AF2195" s="8"/>
      <c r="AG2195" s="8"/>
      <c r="AH2195" s="8"/>
      <c r="AI2195" s="8"/>
    </row>
    <row r="2196" spans="1:35" ht="17.25">
      <c r="A2196" s="310">
        <v>44298</v>
      </c>
      <c r="B2196" s="250">
        <v>15</v>
      </c>
      <c r="C2196" s="246"/>
      <c r="D2196" s="192">
        <v>775392271840</v>
      </c>
      <c r="E2196" s="303" t="s">
        <v>546</v>
      </c>
      <c r="F2196" s="193" t="s">
        <v>1733</v>
      </c>
      <c r="G2196" s="137" t="s">
        <v>2</v>
      </c>
      <c r="H2196" s="194">
        <v>31</v>
      </c>
      <c r="I2196" s="81"/>
      <c r="J2196" s="81"/>
      <c r="K2196" s="81"/>
      <c r="L2196" s="8"/>
      <c r="M2196" s="184">
        <f t="shared" si="515"/>
        <v>15810</v>
      </c>
      <c r="N2196" s="8"/>
      <c r="O2196" s="8"/>
      <c r="P2196" s="8"/>
      <c r="T2196" s="7"/>
      <c r="U2196" s="8"/>
      <c r="V2196" s="8"/>
      <c r="W2196" s="244"/>
      <c r="X2196" s="8"/>
      <c r="Y2196" s="8"/>
      <c r="Z2196" s="8"/>
      <c r="AA2196" s="8"/>
      <c r="AB2196" s="8"/>
      <c r="AC2196" s="8"/>
      <c r="AD2196" s="8"/>
      <c r="AE2196" s="8"/>
      <c r="AF2196" s="8"/>
      <c r="AG2196" s="8"/>
      <c r="AH2196" s="8"/>
      <c r="AI2196" s="8"/>
    </row>
    <row r="2197" spans="1:35" ht="17.25">
      <c r="A2197" s="310">
        <v>44298</v>
      </c>
      <c r="B2197" s="250">
        <v>16</v>
      </c>
      <c r="C2197" s="246"/>
      <c r="D2197" s="192">
        <v>775392357552</v>
      </c>
      <c r="E2197" s="303" t="s">
        <v>546</v>
      </c>
      <c r="F2197" s="193" t="s">
        <v>1734</v>
      </c>
      <c r="G2197" s="137" t="s">
        <v>2</v>
      </c>
      <c r="H2197" s="194">
        <v>31</v>
      </c>
      <c r="I2197" s="81"/>
      <c r="J2197" s="81"/>
      <c r="K2197" s="81"/>
      <c r="L2197" s="8"/>
      <c r="M2197" s="184">
        <f t="shared" si="515"/>
        <v>15810</v>
      </c>
      <c r="N2197" s="8"/>
      <c r="O2197" s="8"/>
      <c r="P2197" s="8"/>
      <c r="T2197" s="7"/>
      <c r="U2197" s="8"/>
      <c r="V2197" s="8"/>
      <c r="W2197" s="244"/>
      <c r="X2197" s="8"/>
      <c r="Y2197" s="8"/>
      <c r="Z2197" s="8"/>
      <c r="AA2197" s="8"/>
      <c r="AB2197" s="8"/>
      <c r="AC2197" s="8"/>
      <c r="AD2197" s="8"/>
      <c r="AE2197" s="8"/>
      <c r="AF2197" s="8"/>
      <c r="AG2197" s="8"/>
      <c r="AH2197" s="8"/>
      <c r="AI2197" s="8"/>
    </row>
    <row r="2198" spans="1:35" ht="17.25">
      <c r="A2198" s="310">
        <v>44298</v>
      </c>
      <c r="B2198" s="250">
        <v>17</v>
      </c>
      <c r="C2198" s="246"/>
      <c r="D2198" s="192">
        <v>775392349933</v>
      </c>
      <c r="E2198" s="303" t="s">
        <v>546</v>
      </c>
      <c r="F2198" s="193" t="s">
        <v>1734</v>
      </c>
      <c r="G2198" s="137" t="s">
        <v>2</v>
      </c>
      <c r="H2198" s="194">
        <v>26</v>
      </c>
      <c r="I2198" s="81"/>
      <c r="J2198" s="81"/>
      <c r="K2198" s="81"/>
      <c r="L2198" s="8"/>
      <c r="M2198" s="184">
        <f t="shared" si="515"/>
        <v>13260</v>
      </c>
      <c r="N2198" s="8"/>
      <c r="O2198" s="8"/>
      <c r="P2198" s="8"/>
      <c r="T2198" s="7"/>
      <c r="U2198" s="8"/>
      <c r="V2198" s="8"/>
      <c r="W2198" s="244"/>
      <c r="X2198" s="8"/>
      <c r="Y2198" s="8"/>
      <c r="Z2198" s="8"/>
      <c r="AA2198" s="8"/>
      <c r="AB2198" s="8"/>
      <c r="AC2198" s="8"/>
      <c r="AD2198" s="8"/>
      <c r="AE2198" s="8"/>
      <c r="AF2198" s="8"/>
      <c r="AG2198" s="8"/>
      <c r="AH2198" s="8"/>
      <c r="AI2198" s="8"/>
    </row>
    <row r="2199" spans="1:35" ht="17.25">
      <c r="A2199" s="310">
        <v>44298</v>
      </c>
      <c r="B2199" s="250">
        <v>18</v>
      </c>
      <c r="C2199" s="246"/>
      <c r="D2199" s="192">
        <v>775392257468</v>
      </c>
      <c r="E2199" s="303" t="s">
        <v>546</v>
      </c>
      <c r="F2199" s="193" t="s">
        <v>1721</v>
      </c>
      <c r="G2199" s="137" t="s">
        <v>2</v>
      </c>
      <c r="H2199" s="194">
        <v>28</v>
      </c>
      <c r="I2199" s="81"/>
      <c r="J2199" s="81"/>
      <c r="K2199" s="81"/>
      <c r="L2199" s="8"/>
      <c r="M2199" s="184">
        <f t="shared" si="515"/>
        <v>14280</v>
      </c>
      <c r="N2199" s="8"/>
      <c r="O2199" s="8"/>
      <c r="P2199" s="8"/>
      <c r="T2199" s="7"/>
      <c r="U2199" s="8"/>
      <c r="V2199" s="8"/>
      <c r="W2199" s="244"/>
      <c r="X2199" s="8"/>
      <c r="Y2199" s="8"/>
      <c r="Z2199" s="8"/>
      <c r="AA2199" s="8"/>
      <c r="AB2199" s="8"/>
      <c r="AC2199" s="8"/>
      <c r="AD2199" s="8"/>
      <c r="AE2199" s="8"/>
      <c r="AF2199" s="8"/>
      <c r="AG2199" s="8"/>
      <c r="AH2199" s="8"/>
      <c r="AI2199" s="8"/>
    </row>
    <row r="2200" spans="1:35" ht="17.25">
      <c r="A2200" s="321"/>
      <c r="B2200" s="322"/>
      <c r="C2200" s="231"/>
      <c r="D2200" s="81"/>
      <c r="E2200" s="81"/>
      <c r="F2200" s="81"/>
      <c r="G2200" s="81"/>
      <c r="H2200" s="80"/>
      <c r="I2200" s="81"/>
      <c r="J2200" s="81"/>
      <c r="K2200" s="81"/>
      <c r="L2200" s="8"/>
      <c r="M2200" s="184"/>
      <c r="N2200" s="8"/>
      <c r="O2200" s="8"/>
      <c r="P2200" s="8"/>
      <c r="T2200" s="7"/>
      <c r="U2200" s="8"/>
      <c r="V2200" s="8"/>
      <c r="W2200" s="244"/>
      <c r="X2200" s="8"/>
      <c r="Y2200" s="8"/>
      <c r="Z2200" s="8"/>
      <c r="AA2200" s="8"/>
      <c r="AB2200" s="8"/>
      <c r="AC2200" s="8"/>
      <c r="AD2200" s="8"/>
      <c r="AE2200" s="8"/>
      <c r="AF2200" s="8"/>
      <c r="AG2200" s="8"/>
      <c r="AH2200" s="8"/>
      <c r="AI2200" s="8"/>
    </row>
    <row r="2201" spans="1:35" ht="17.25">
      <c r="A2201" s="253"/>
      <c r="B2201" s="189"/>
      <c r="C2201" s="169"/>
      <c r="D2201" s="41"/>
      <c r="E2201" s="41"/>
      <c r="F2201" s="41"/>
      <c r="G2201" s="41"/>
      <c r="H2201" s="77"/>
      <c r="I2201" s="41"/>
      <c r="J2201" s="41"/>
      <c r="K2201" s="41"/>
      <c r="L2201" s="45"/>
      <c r="M2201" s="44">
        <f>SUM(M2182:M2200)</f>
        <v>228300</v>
      </c>
      <c r="N2201" s="45"/>
      <c r="O2201" s="45"/>
      <c r="P2201" s="45"/>
      <c r="Q2201" s="45"/>
      <c r="R2201" s="45"/>
      <c r="S2201" s="45"/>
      <c r="T2201" s="45">
        <v>228300</v>
      </c>
      <c r="U2201" s="45"/>
      <c r="V2201" s="45"/>
      <c r="W2201" s="227">
        <v>228300</v>
      </c>
      <c r="X2201" s="45"/>
      <c r="Y2201" s="45"/>
      <c r="Z2201" s="8"/>
      <c r="AA2201" s="8"/>
      <c r="AB2201" s="8"/>
      <c r="AC2201" s="8"/>
      <c r="AD2201" s="8"/>
      <c r="AE2201" s="8"/>
      <c r="AF2201" s="8"/>
      <c r="AG2201" s="8"/>
      <c r="AH2201" s="8"/>
      <c r="AI2201" s="8"/>
    </row>
    <row r="2202" spans="1:35" ht="17.25">
      <c r="A2202" s="321"/>
      <c r="B2202" s="322"/>
      <c r="C2202" s="231"/>
      <c r="D2202" s="81"/>
      <c r="E2202" s="81"/>
      <c r="F2202" s="81"/>
      <c r="G2202" s="81"/>
      <c r="H2202" s="80"/>
      <c r="I2202" s="81"/>
      <c r="J2202" s="81"/>
      <c r="K2202" s="81"/>
      <c r="L2202" s="8"/>
      <c r="M2202" s="184"/>
      <c r="N2202" s="8"/>
      <c r="O2202" s="8"/>
      <c r="P2202" s="8"/>
      <c r="T2202" s="7"/>
      <c r="U2202" s="8"/>
      <c r="V2202" s="8"/>
      <c r="W2202" s="244"/>
      <c r="X2202" s="8"/>
      <c r="Y2202" s="8"/>
      <c r="Z2202" s="8"/>
      <c r="AA2202" s="8"/>
      <c r="AB2202" s="8"/>
      <c r="AC2202" s="8"/>
      <c r="AD2202" s="8"/>
      <c r="AE2202" s="8"/>
      <c r="AF2202" s="8"/>
      <c r="AG2202" s="8"/>
      <c r="AH2202" s="8"/>
      <c r="AI2202" s="8"/>
    </row>
    <row r="2203" spans="1:35" ht="17.25">
      <c r="A2203" s="310">
        <v>44298</v>
      </c>
      <c r="B2203" s="250">
        <v>1</v>
      </c>
      <c r="C2203" s="246" t="s">
        <v>1430</v>
      </c>
      <c r="D2203" s="192">
        <v>775392579806</v>
      </c>
      <c r="E2203" s="303" t="s">
        <v>546</v>
      </c>
      <c r="F2203" s="193" t="s">
        <v>1735</v>
      </c>
      <c r="G2203" s="137" t="s">
        <v>96</v>
      </c>
      <c r="H2203" s="194">
        <v>18</v>
      </c>
      <c r="I2203" s="81"/>
      <c r="J2203" s="81"/>
      <c r="K2203" s="81"/>
      <c r="L2203" s="8"/>
      <c r="M2203" s="184">
        <f>590*H2203</f>
        <v>10620</v>
      </c>
      <c r="N2203" s="8"/>
      <c r="O2203" s="8"/>
      <c r="P2203" s="8"/>
      <c r="T2203" s="7"/>
      <c r="U2203" s="8"/>
      <c r="V2203" s="8"/>
      <c r="W2203" s="244"/>
      <c r="X2203" s="8"/>
      <c r="Y2203" s="8"/>
      <c r="Z2203" s="8"/>
      <c r="AA2203" s="8"/>
      <c r="AB2203" s="8"/>
      <c r="AC2203" s="8"/>
      <c r="AD2203" s="8"/>
      <c r="AE2203" s="8"/>
      <c r="AF2203" s="8"/>
      <c r="AG2203" s="8"/>
      <c r="AH2203" s="8"/>
      <c r="AI2203" s="8"/>
    </row>
    <row r="2204" spans="1:35" ht="17.25">
      <c r="A2204" s="310">
        <v>44298</v>
      </c>
      <c r="B2204" s="250">
        <v>2</v>
      </c>
      <c r="C2204" s="246" t="s">
        <v>1430</v>
      </c>
      <c r="D2204" s="192">
        <v>775392588741</v>
      </c>
      <c r="E2204" s="303" t="s">
        <v>546</v>
      </c>
      <c r="F2204" s="193" t="s">
        <v>1736</v>
      </c>
      <c r="G2204" s="137" t="s">
        <v>96</v>
      </c>
      <c r="H2204" s="194">
        <v>8</v>
      </c>
      <c r="I2204" s="81"/>
      <c r="J2204" s="81"/>
      <c r="K2204" s="81"/>
      <c r="L2204" s="8"/>
      <c r="M2204" s="184">
        <f>630*H2204</f>
        <v>5040</v>
      </c>
      <c r="N2204" s="8"/>
      <c r="O2204" s="8"/>
      <c r="P2204" s="8"/>
      <c r="T2204" s="7"/>
      <c r="U2204" s="8"/>
      <c r="V2204" s="8"/>
      <c r="W2204" s="244"/>
      <c r="X2204" s="8"/>
      <c r="Y2204" s="8"/>
      <c r="Z2204" s="8"/>
      <c r="AA2204" s="8"/>
      <c r="AB2204" s="8"/>
      <c r="AC2204" s="8"/>
      <c r="AD2204" s="8"/>
      <c r="AE2204" s="8"/>
      <c r="AF2204" s="8"/>
      <c r="AG2204" s="8"/>
      <c r="AH2204" s="8"/>
      <c r="AI2204" s="8"/>
    </row>
    <row r="2205" spans="1:35" ht="17.25">
      <c r="A2205" s="310">
        <v>44298</v>
      </c>
      <c r="B2205" s="250">
        <v>3</v>
      </c>
      <c r="C2205" s="246"/>
      <c r="D2205" s="192">
        <v>775392569768</v>
      </c>
      <c r="E2205" s="303" t="s">
        <v>546</v>
      </c>
      <c r="F2205" s="193" t="s">
        <v>1737</v>
      </c>
      <c r="G2205" s="137" t="s">
        <v>96</v>
      </c>
      <c r="H2205" s="194">
        <v>16</v>
      </c>
      <c r="I2205" s="81"/>
      <c r="J2205" s="81"/>
      <c r="K2205" s="81"/>
      <c r="L2205" s="8"/>
      <c r="M2205" s="184">
        <f>540*H2205</f>
        <v>8640</v>
      </c>
      <c r="N2205" s="8"/>
      <c r="O2205" s="8"/>
      <c r="P2205" s="8"/>
      <c r="T2205" s="7"/>
      <c r="U2205" s="8"/>
      <c r="V2205" s="8"/>
      <c r="W2205" s="244"/>
      <c r="X2205" s="8"/>
      <c r="Y2205" s="8"/>
      <c r="Z2205" s="8"/>
      <c r="AA2205" s="8"/>
      <c r="AB2205" s="8"/>
      <c r="AC2205" s="8"/>
      <c r="AD2205" s="8"/>
      <c r="AE2205" s="8"/>
      <c r="AF2205" s="8"/>
      <c r="AG2205" s="8"/>
      <c r="AH2205" s="8"/>
      <c r="AI2205" s="8"/>
    </row>
    <row r="2206" spans="1:35" ht="17.25">
      <c r="A2206" s="310">
        <v>44298</v>
      </c>
      <c r="B2206" s="250">
        <v>4</v>
      </c>
      <c r="C2206" s="246" t="s">
        <v>1430</v>
      </c>
      <c r="D2206" s="192">
        <v>775392590730</v>
      </c>
      <c r="E2206" s="303" t="s">
        <v>546</v>
      </c>
      <c r="F2206" s="193" t="s">
        <v>1738</v>
      </c>
      <c r="G2206" s="137" t="s">
        <v>2</v>
      </c>
      <c r="H2206" s="194">
        <v>8</v>
      </c>
      <c r="I2206" s="81"/>
      <c r="J2206" s="81"/>
      <c r="K2206" s="81"/>
      <c r="L2206" s="8"/>
      <c r="M2206" s="184">
        <f>610*H2206</f>
        <v>4880</v>
      </c>
      <c r="N2206" s="8"/>
      <c r="O2206" s="8"/>
      <c r="P2206" s="8"/>
      <c r="T2206" s="7"/>
      <c r="U2206" s="8"/>
      <c r="V2206" s="8"/>
      <c r="W2206" s="244"/>
      <c r="X2206" s="8"/>
      <c r="Y2206" s="8"/>
      <c r="Z2206" s="8"/>
      <c r="AA2206" s="8"/>
      <c r="AB2206" s="8"/>
      <c r="AC2206" s="8"/>
      <c r="AD2206" s="8"/>
      <c r="AE2206" s="8"/>
      <c r="AF2206" s="8"/>
      <c r="AG2206" s="8"/>
      <c r="AH2206" s="8"/>
      <c r="AI2206" s="8"/>
    </row>
    <row r="2207" spans="1:35" ht="17.25">
      <c r="A2207" s="310">
        <v>44298</v>
      </c>
      <c r="B2207" s="250">
        <v>5</v>
      </c>
      <c r="C2207" s="246" t="s">
        <v>1430</v>
      </c>
      <c r="D2207" s="192">
        <v>775392579986</v>
      </c>
      <c r="E2207" s="303" t="s">
        <v>546</v>
      </c>
      <c r="F2207" s="193" t="s">
        <v>1739</v>
      </c>
      <c r="G2207" s="137" t="s">
        <v>2</v>
      </c>
      <c r="H2207" s="194">
        <v>13</v>
      </c>
      <c r="I2207" s="81"/>
      <c r="J2207" s="81"/>
      <c r="K2207" s="81"/>
      <c r="L2207" s="8"/>
      <c r="M2207" s="184">
        <f>580*H2207</f>
        <v>7540</v>
      </c>
      <c r="N2207" s="8"/>
      <c r="O2207" s="8"/>
      <c r="P2207" s="8"/>
      <c r="T2207" s="7"/>
      <c r="U2207" s="8"/>
      <c r="V2207" s="8"/>
      <c r="W2207" s="244"/>
      <c r="X2207" s="8"/>
      <c r="Y2207" s="8"/>
      <c r="Z2207" s="8"/>
      <c r="AA2207" s="8"/>
      <c r="AB2207" s="8"/>
      <c r="AC2207" s="8"/>
      <c r="AD2207" s="8"/>
      <c r="AE2207" s="8"/>
      <c r="AF2207" s="8"/>
      <c r="AG2207" s="8"/>
      <c r="AH2207" s="8"/>
      <c r="AI2207" s="8"/>
    </row>
    <row r="2208" spans="1:35" ht="17.25">
      <c r="A2208" s="310">
        <v>44298</v>
      </c>
      <c r="B2208" s="250">
        <v>6</v>
      </c>
      <c r="C2208" s="246" t="s">
        <v>1430</v>
      </c>
      <c r="D2208" s="192">
        <v>775392599360</v>
      </c>
      <c r="E2208" s="303" t="s">
        <v>546</v>
      </c>
      <c r="F2208" s="193" t="s">
        <v>1740</v>
      </c>
      <c r="G2208" s="137" t="s">
        <v>2</v>
      </c>
      <c r="H2208" s="194">
        <v>13</v>
      </c>
      <c r="I2208" s="81"/>
      <c r="J2208" s="81"/>
      <c r="K2208" s="81"/>
      <c r="L2208" s="8"/>
      <c r="M2208" s="184">
        <f>580*H2208</f>
        <v>7540</v>
      </c>
      <c r="N2208" s="8"/>
      <c r="O2208" s="8"/>
      <c r="P2208" s="8"/>
      <c r="T2208" s="7"/>
      <c r="U2208" s="8"/>
      <c r="V2208" s="8"/>
      <c r="W2208" s="244"/>
      <c r="X2208" s="8"/>
      <c r="Y2208" s="8"/>
      <c r="Z2208" s="8"/>
      <c r="AA2208" s="8"/>
      <c r="AB2208" s="8"/>
      <c r="AC2208" s="8"/>
      <c r="AD2208" s="8"/>
      <c r="AE2208" s="8"/>
      <c r="AF2208" s="8"/>
      <c r="AG2208" s="8"/>
      <c r="AH2208" s="8"/>
      <c r="AI2208" s="8"/>
    </row>
    <row r="2209" spans="1:35" ht="17.25">
      <c r="A2209" s="310">
        <v>44298</v>
      </c>
      <c r="B2209" s="250">
        <v>7</v>
      </c>
      <c r="C2209" s="246"/>
      <c r="D2209" s="192">
        <v>775392625095</v>
      </c>
      <c r="E2209" s="303" t="s">
        <v>546</v>
      </c>
      <c r="F2209" s="193" t="s">
        <v>1741</v>
      </c>
      <c r="G2209" s="137" t="s">
        <v>1742</v>
      </c>
      <c r="H2209" s="194">
        <v>30</v>
      </c>
      <c r="I2209" s="81"/>
      <c r="J2209" s="81"/>
      <c r="K2209" s="81"/>
      <c r="L2209" s="8"/>
      <c r="M2209" s="184">
        <f>520*H2209</f>
        <v>15600</v>
      </c>
      <c r="N2209" s="8"/>
      <c r="O2209" s="8"/>
      <c r="P2209" s="8"/>
      <c r="T2209" s="7"/>
      <c r="U2209" s="8"/>
      <c r="V2209" s="8"/>
      <c r="W2209" s="244"/>
      <c r="X2209" s="8"/>
      <c r="Y2209" s="8"/>
      <c r="Z2209" s="8"/>
      <c r="AA2209" s="8"/>
      <c r="AB2209" s="8"/>
      <c r="AC2209" s="8"/>
      <c r="AD2209" s="8"/>
      <c r="AE2209" s="8"/>
      <c r="AF2209" s="8"/>
      <c r="AG2209" s="8"/>
      <c r="AH2209" s="8"/>
      <c r="AI2209" s="8"/>
    </row>
    <row r="2210" spans="1:35" ht="17.25">
      <c r="A2210" s="310">
        <v>44298</v>
      </c>
      <c r="B2210" s="250">
        <v>8</v>
      </c>
      <c r="C2210" s="246"/>
      <c r="D2210" s="192">
        <v>775392612496</v>
      </c>
      <c r="E2210" s="303" t="s">
        <v>546</v>
      </c>
      <c r="F2210" s="193" t="s">
        <v>1743</v>
      </c>
      <c r="G2210" s="137" t="s">
        <v>1742</v>
      </c>
      <c r="H2210" s="194">
        <v>29</v>
      </c>
      <c r="I2210" s="81"/>
      <c r="J2210" s="81"/>
      <c r="K2210" s="81"/>
      <c r="L2210" s="8"/>
      <c r="M2210" s="184">
        <f>520*H2210</f>
        <v>15080</v>
      </c>
      <c r="N2210" s="8"/>
      <c r="O2210" s="8"/>
      <c r="P2210" s="8"/>
      <c r="T2210" s="7"/>
      <c r="U2210" s="8"/>
      <c r="V2210" s="8"/>
      <c r="W2210" s="244"/>
      <c r="X2210" s="8"/>
      <c r="Y2210" s="8"/>
      <c r="Z2210" s="8"/>
      <c r="AA2210" s="8"/>
      <c r="AB2210" s="8"/>
      <c r="AC2210" s="8"/>
      <c r="AD2210" s="8"/>
      <c r="AE2210" s="8"/>
      <c r="AF2210" s="8"/>
      <c r="AG2210" s="8"/>
      <c r="AH2210" s="8"/>
      <c r="AI2210" s="8"/>
    </row>
    <row r="2211" spans="1:35" ht="17.25">
      <c r="A2211" s="321"/>
      <c r="B2211" s="322"/>
      <c r="C2211" s="231"/>
      <c r="D2211" s="81"/>
      <c r="E2211" s="81"/>
      <c r="F2211" s="81"/>
      <c r="G2211" s="81"/>
      <c r="H2211" s="80"/>
      <c r="I2211" s="81"/>
      <c r="J2211" s="81"/>
      <c r="K2211" s="81"/>
      <c r="L2211" s="8"/>
      <c r="M2211" s="184"/>
      <c r="N2211" s="8"/>
      <c r="O2211" s="8"/>
      <c r="P2211" s="8"/>
      <c r="T2211" s="7"/>
      <c r="U2211" s="8"/>
      <c r="V2211" s="8"/>
      <c r="W2211" s="244"/>
      <c r="X2211" s="8"/>
      <c r="Y2211" s="8"/>
      <c r="Z2211" s="8"/>
      <c r="AA2211" s="8"/>
      <c r="AB2211" s="8"/>
      <c r="AC2211" s="8"/>
      <c r="AD2211" s="8"/>
      <c r="AE2211" s="8"/>
      <c r="AF2211" s="8"/>
      <c r="AG2211" s="8"/>
      <c r="AH2211" s="8"/>
      <c r="AI2211" s="8"/>
    </row>
    <row r="2212" spans="1:35" ht="17.25">
      <c r="A2212" s="253"/>
      <c r="B2212" s="189"/>
      <c r="C2212" s="169"/>
      <c r="D2212" s="41"/>
      <c r="E2212" s="41"/>
      <c r="F2212" s="41"/>
      <c r="G2212" s="41"/>
      <c r="H2212" s="77"/>
      <c r="I2212" s="41"/>
      <c r="J2212" s="41"/>
      <c r="K2212" s="41"/>
      <c r="L2212" s="45"/>
      <c r="M2212" s="44">
        <f>SUM(M2203:M2211)</f>
        <v>74940</v>
      </c>
      <c r="N2212" s="45"/>
      <c r="O2212" s="45"/>
      <c r="P2212" s="45"/>
      <c r="Q2212" s="45"/>
      <c r="R2212" s="45"/>
      <c r="S2212" s="45"/>
      <c r="T2212" s="45">
        <v>74940</v>
      </c>
      <c r="U2212" s="45"/>
      <c r="V2212" s="45"/>
      <c r="W2212" s="227">
        <v>74940</v>
      </c>
      <c r="X2212" s="45"/>
      <c r="Y2212" s="45"/>
      <c r="Z2212" s="45"/>
      <c r="AA2212" s="8"/>
      <c r="AB2212" s="8"/>
      <c r="AC2212" s="8"/>
      <c r="AD2212" s="8"/>
      <c r="AE2212" s="8"/>
      <c r="AF2212" s="8"/>
      <c r="AG2212" s="8"/>
      <c r="AH2212" s="8"/>
      <c r="AI2212" s="8"/>
    </row>
    <row r="2213" spans="1:35" ht="17.25">
      <c r="A2213" s="321"/>
      <c r="B2213" s="322"/>
      <c r="C2213" s="231"/>
      <c r="D2213" s="81"/>
      <c r="E2213" s="81"/>
      <c r="F2213" s="81"/>
      <c r="G2213" s="81"/>
      <c r="H2213" s="80"/>
      <c r="I2213" s="81"/>
      <c r="J2213" s="81"/>
      <c r="K2213" s="81"/>
      <c r="L2213" s="8"/>
      <c r="M2213" s="184"/>
      <c r="N2213" s="8"/>
      <c r="O2213" s="8"/>
      <c r="P2213" s="8"/>
      <c r="T2213" s="7"/>
      <c r="U2213" s="8"/>
      <c r="V2213" s="8"/>
      <c r="W2213" s="244"/>
      <c r="X2213" s="8"/>
      <c r="Y2213" s="8"/>
      <c r="Z2213" s="8"/>
      <c r="AA2213" s="8"/>
      <c r="AB2213" s="8"/>
      <c r="AC2213" s="8"/>
      <c r="AD2213" s="8"/>
      <c r="AE2213" s="8"/>
      <c r="AF2213" s="8"/>
      <c r="AG2213" s="8"/>
      <c r="AH2213" s="8"/>
      <c r="AI2213" s="8"/>
    </row>
    <row r="2214" spans="1:35" ht="17.25">
      <c r="A2214" s="310">
        <v>44420</v>
      </c>
      <c r="B2214" s="250">
        <v>1</v>
      </c>
      <c r="C2214" s="246"/>
      <c r="D2214" s="192">
        <v>775424885533</v>
      </c>
      <c r="E2214" s="303" t="s">
        <v>546</v>
      </c>
      <c r="F2214" s="193" t="s">
        <v>1744</v>
      </c>
      <c r="G2214" s="137" t="s">
        <v>529</v>
      </c>
      <c r="H2214" s="194">
        <v>30</v>
      </c>
      <c r="I2214" s="81"/>
      <c r="J2214" s="81"/>
      <c r="K2214" s="81"/>
      <c r="L2214" s="8"/>
      <c r="M2214" s="184">
        <f t="shared" ref="M2214:M2218" si="516">580*H2214</f>
        <v>17400</v>
      </c>
      <c r="N2214" s="8"/>
      <c r="O2214" s="8"/>
      <c r="P2214" s="8"/>
      <c r="T2214" s="7"/>
      <c r="U2214" s="8"/>
      <c r="V2214" s="8"/>
      <c r="W2214" s="244"/>
      <c r="X2214" s="8"/>
      <c r="Y2214" s="8"/>
      <c r="Z2214" s="8"/>
      <c r="AA2214" s="8"/>
      <c r="AB2214" s="8"/>
      <c r="AC2214" s="8"/>
      <c r="AD2214" s="8"/>
      <c r="AE2214" s="8"/>
      <c r="AF2214" s="8"/>
      <c r="AG2214" s="8"/>
      <c r="AH2214" s="8"/>
      <c r="AI2214" s="8"/>
    </row>
    <row r="2215" spans="1:35" ht="17.25">
      <c r="A2215" s="310">
        <v>44420</v>
      </c>
      <c r="B2215" s="250">
        <v>2</v>
      </c>
      <c r="C2215" s="311" t="s">
        <v>15</v>
      </c>
      <c r="D2215" s="192">
        <v>775412706948</v>
      </c>
      <c r="E2215" s="303" t="s">
        <v>546</v>
      </c>
      <c r="F2215" s="193" t="s">
        <v>1745</v>
      </c>
      <c r="G2215" s="137" t="s">
        <v>31</v>
      </c>
      <c r="H2215" s="194">
        <v>14</v>
      </c>
      <c r="I2215" s="81"/>
      <c r="J2215" s="81"/>
      <c r="K2215" s="81"/>
      <c r="L2215" s="8"/>
      <c r="M2215" s="184">
        <f>590*H2215</f>
        <v>8260</v>
      </c>
      <c r="N2215" s="8"/>
      <c r="O2215" s="8"/>
      <c r="P2215" s="8"/>
      <c r="T2215" s="7"/>
      <c r="U2215" s="8"/>
      <c r="V2215" s="8"/>
      <c r="W2215" s="244"/>
      <c r="X2215" s="8"/>
      <c r="Y2215" s="8"/>
      <c r="Z2215" s="8"/>
      <c r="AA2215" s="8"/>
      <c r="AB2215" s="8"/>
      <c r="AC2215" s="8"/>
      <c r="AD2215" s="8"/>
      <c r="AE2215" s="8"/>
      <c r="AF2215" s="8"/>
      <c r="AG2215" s="8"/>
      <c r="AH2215" s="8"/>
      <c r="AI2215" s="8"/>
    </row>
    <row r="2216" spans="1:35" ht="17.25">
      <c r="A2216" s="310"/>
      <c r="B2216" s="250"/>
      <c r="C2216" s="311"/>
      <c r="D2216" s="192"/>
      <c r="E2216" s="303"/>
      <c r="F2216" s="193"/>
      <c r="G2216" s="137"/>
      <c r="H2216" s="194"/>
      <c r="I2216" s="81"/>
      <c r="J2216" s="81"/>
      <c r="K2216" s="81"/>
      <c r="L2216" s="8"/>
      <c r="M2216" s="184">
        <v>500</v>
      </c>
      <c r="N2216" s="8"/>
      <c r="O2216" s="8"/>
      <c r="P2216" s="8"/>
      <c r="T2216" s="7"/>
      <c r="U2216" s="8"/>
      <c r="V2216" s="8"/>
      <c r="W2216" s="244"/>
      <c r="X2216" s="8"/>
      <c r="Y2216" s="8"/>
      <c r="Z2216" s="8"/>
      <c r="AA2216" s="8"/>
      <c r="AB2216" s="8"/>
      <c r="AC2216" s="8"/>
      <c r="AD2216" s="8"/>
      <c r="AE2216" s="8"/>
      <c r="AF2216" s="8"/>
      <c r="AG2216" s="8"/>
      <c r="AH2216" s="8"/>
      <c r="AI2216" s="8"/>
    </row>
    <row r="2217" spans="1:35" ht="17.25">
      <c r="A2217" s="310">
        <v>44420</v>
      </c>
      <c r="B2217" s="250">
        <v>3</v>
      </c>
      <c r="C2217" s="246"/>
      <c r="D2217" s="192">
        <v>775424867096</v>
      </c>
      <c r="E2217" s="303" t="s">
        <v>546</v>
      </c>
      <c r="F2217" s="193" t="s">
        <v>1746</v>
      </c>
      <c r="G2217" s="137" t="s">
        <v>846</v>
      </c>
      <c r="H2217" s="194">
        <v>24</v>
      </c>
      <c r="I2217" s="81"/>
      <c r="J2217" s="81"/>
      <c r="K2217" s="81"/>
      <c r="L2217" s="8"/>
      <c r="M2217" s="184">
        <f t="shared" si="516"/>
        <v>13920</v>
      </c>
      <c r="N2217" s="8"/>
      <c r="O2217" s="8"/>
      <c r="P2217" s="8"/>
      <c r="T2217" s="7"/>
      <c r="U2217" s="8"/>
      <c r="V2217" s="8"/>
      <c r="W2217" s="244"/>
      <c r="X2217" s="8"/>
      <c r="Y2217" s="8"/>
      <c r="Z2217" s="8"/>
      <c r="AA2217" s="8"/>
      <c r="AB2217" s="8"/>
      <c r="AC2217" s="8"/>
      <c r="AD2217" s="8"/>
      <c r="AE2217" s="8"/>
      <c r="AF2217" s="8"/>
      <c r="AG2217" s="8"/>
      <c r="AH2217" s="8"/>
      <c r="AI2217" s="8"/>
    </row>
    <row r="2218" spans="1:35" ht="17.25">
      <c r="A2218" s="310">
        <v>44420</v>
      </c>
      <c r="B2218" s="250">
        <v>4</v>
      </c>
      <c r="C2218" s="246" t="s">
        <v>15</v>
      </c>
      <c r="D2218" s="192">
        <v>775412377480</v>
      </c>
      <c r="E2218" s="303" t="s">
        <v>546</v>
      </c>
      <c r="F2218" s="193" t="s">
        <v>1747</v>
      </c>
      <c r="G2218" s="137" t="s">
        <v>846</v>
      </c>
      <c r="H2218" s="194">
        <v>29</v>
      </c>
      <c r="I2218" s="81"/>
      <c r="J2218" s="81"/>
      <c r="K2218" s="81"/>
      <c r="L2218" s="8"/>
      <c r="M2218" s="184">
        <f t="shared" si="516"/>
        <v>16820</v>
      </c>
      <c r="N2218" s="8"/>
      <c r="O2218" s="8"/>
      <c r="P2218" s="8"/>
      <c r="T2218" s="7"/>
      <c r="U2218" s="8"/>
      <c r="V2218" s="8"/>
      <c r="W2218" s="244"/>
      <c r="X2218" s="8"/>
      <c r="Y2218" s="8"/>
      <c r="Z2218" s="8"/>
      <c r="AA2218" s="8"/>
      <c r="AB2218" s="8"/>
      <c r="AC2218" s="8"/>
      <c r="AD2218" s="8"/>
      <c r="AE2218" s="8"/>
      <c r="AF2218" s="8"/>
      <c r="AG2218" s="8"/>
      <c r="AH2218" s="8"/>
      <c r="AI2218" s="8"/>
    </row>
    <row r="2219" spans="1:35" ht="17.25">
      <c r="A2219" s="310"/>
      <c r="B2219" s="250"/>
      <c r="C2219" s="246"/>
      <c r="D2219" s="192"/>
      <c r="E2219" s="303"/>
      <c r="F2219" s="193"/>
      <c r="G2219" s="137"/>
      <c r="H2219" s="194"/>
      <c r="I2219" s="81"/>
      <c r="J2219" s="81"/>
      <c r="K2219" s="81"/>
      <c r="L2219" s="8"/>
      <c r="M2219" s="184">
        <v>500</v>
      </c>
      <c r="N2219" s="8"/>
      <c r="O2219" s="8"/>
      <c r="P2219" s="8"/>
      <c r="T2219" s="7"/>
      <c r="U2219" s="8"/>
      <c r="V2219" s="8"/>
      <c r="W2219" s="244"/>
      <c r="X2219" s="8"/>
      <c r="Y2219" s="8"/>
      <c r="Z2219" s="8"/>
      <c r="AA2219" s="8"/>
      <c r="AB2219" s="8"/>
      <c r="AC2219" s="8"/>
      <c r="AD2219" s="8"/>
      <c r="AE2219" s="8"/>
      <c r="AF2219" s="8"/>
      <c r="AG2219" s="8"/>
      <c r="AH2219" s="8"/>
      <c r="AI2219" s="8"/>
    </row>
    <row r="2220" spans="1:35" ht="17.25">
      <c r="A2220" s="310">
        <v>44420</v>
      </c>
      <c r="B2220" s="250">
        <v>5</v>
      </c>
      <c r="C2220" s="246"/>
      <c r="D2220" s="192">
        <v>775425092091</v>
      </c>
      <c r="E2220" s="303" t="s">
        <v>546</v>
      </c>
      <c r="F2220" s="193" t="s">
        <v>1748</v>
      </c>
      <c r="G2220" s="137" t="s">
        <v>35</v>
      </c>
      <c r="H2220" s="194">
        <v>21</v>
      </c>
      <c r="I2220" s="81"/>
      <c r="J2220" s="81"/>
      <c r="K2220" s="81"/>
      <c r="L2220" s="8"/>
      <c r="M2220" s="184">
        <f t="shared" ref="M2220:M2221" si="517">580*H2220</f>
        <v>12180</v>
      </c>
      <c r="N2220" s="8"/>
      <c r="O2220" s="8"/>
      <c r="P2220" s="8"/>
      <c r="T2220" s="7"/>
      <c r="U2220" s="8"/>
      <c r="V2220" s="8"/>
      <c r="W2220" s="244"/>
      <c r="X2220" s="8"/>
      <c r="Y2220" s="8"/>
      <c r="Z2220" s="8"/>
      <c r="AA2220" s="8"/>
      <c r="AB2220" s="8"/>
      <c r="AC2220" s="8"/>
      <c r="AD2220" s="8"/>
      <c r="AE2220" s="8"/>
      <c r="AF2220" s="8"/>
      <c r="AG2220" s="8"/>
      <c r="AH2220" s="8"/>
      <c r="AI2220" s="8"/>
    </row>
    <row r="2221" spans="1:35" ht="17.25">
      <c r="A2221" s="310">
        <v>44420</v>
      </c>
      <c r="B2221" s="250">
        <v>6</v>
      </c>
      <c r="C2221" s="246"/>
      <c r="D2221" s="192">
        <v>775424907678</v>
      </c>
      <c r="E2221" s="303" t="s">
        <v>546</v>
      </c>
      <c r="F2221" s="193" t="s">
        <v>1199</v>
      </c>
      <c r="G2221" s="137" t="s">
        <v>35</v>
      </c>
      <c r="H2221" s="194">
        <v>25</v>
      </c>
      <c r="I2221" s="81"/>
      <c r="J2221" s="81"/>
      <c r="K2221" s="81"/>
      <c r="L2221" s="8"/>
      <c r="M2221" s="184">
        <f t="shared" si="517"/>
        <v>14500</v>
      </c>
      <c r="N2221" s="8"/>
      <c r="O2221" s="8"/>
      <c r="P2221" s="8"/>
      <c r="T2221" s="7"/>
      <c r="U2221" s="8"/>
      <c r="V2221" s="8"/>
      <c r="W2221" s="244"/>
      <c r="X2221" s="8"/>
      <c r="Y2221" s="8"/>
      <c r="Z2221" s="8"/>
      <c r="AA2221" s="8"/>
      <c r="AB2221" s="8"/>
      <c r="AC2221" s="8"/>
      <c r="AD2221" s="8"/>
      <c r="AE2221" s="8"/>
      <c r="AF2221" s="8"/>
      <c r="AG2221" s="8"/>
      <c r="AH2221" s="8"/>
      <c r="AI2221" s="8"/>
    </row>
    <row r="2222" spans="1:35" ht="17.25">
      <c r="A2222" s="310">
        <v>44420</v>
      </c>
      <c r="B2222" s="250">
        <v>7</v>
      </c>
      <c r="C2222" s="246"/>
      <c r="D2222" s="192">
        <v>775424981519</v>
      </c>
      <c r="E2222" s="303" t="s">
        <v>546</v>
      </c>
      <c r="F2222" s="193" t="s">
        <v>1749</v>
      </c>
      <c r="G2222" s="137" t="s">
        <v>2</v>
      </c>
      <c r="H2222" s="194">
        <v>7</v>
      </c>
      <c r="I2222" s="81"/>
      <c r="J2222" s="81"/>
      <c r="K2222" s="81"/>
      <c r="L2222" s="8"/>
      <c r="M2222" s="184">
        <f>610*H2222</f>
        <v>4270</v>
      </c>
      <c r="N2222" s="8"/>
      <c r="O2222" s="8"/>
      <c r="P2222" s="8"/>
      <c r="T2222" s="7"/>
      <c r="U2222" s="8"/>
      <c r="V2222" s="8"/>
      <c r="W2222" s="244"/>
      <c r="X2222" s="8"/>
      <c r="Y2222" s="8"/>
      <c r="Z2222" s="8"/>
      <c r="AA2222" s="8"/>
      <c r="AB2222" s="8"/>
      <c r="AC2222" s="8"/>
      <c r="AD2222" s="8"/>
      <c r="AE2222" s="8"/>
      <c r="AF2222" s="8"/>
      <c r="AG2222" s="8"/>
      <c r="AH2222" s="8"/>
      <c r="AI2222" s="8"/>
    </row>
    <row r="2223" spans="1:35" ht="17.25">
      <c r="A2223" s="310">
        <v>44420</v>
      </c>
      <c r="B2223" s="250">
        <v>8</v>
      </c>
      <c r="C2223" s="246"/>
      <c r="D2223" s="192">
        <v>775425191889</v>
      </c>
      <c r="E2223" s="303" t="s">
        <v>546</v>
      </c>
      <c r="F2223" s="193" t="s">
        <v>1750</v>
      </c>
      <c r="G2223" s="137" t="s">
        <v>2</v>
      </c>
      <c r="H2223" s="194">
        <v>31</v>
      </c>
      <c r="I2223" s="81"/>
      <c r="J2223" s="81"/>
      <c r="K2223" s="81"/>
      <c r="L2223" s="8"/>
      <c r="M2223" s="184">
        <f t="shared" ref="M2223:M2224" si="518">510*H2223</f>
        <v>15810</v>
      </c>
      <c r="N2223" s="8"/>
      <c r="O2223" s="8"/>
      <c r="P2223" s="8"/>
      <c r="T2223" s="7"/>
      <c r="U2223" s="8"/>
      <c r="V2223" s="8"/>
      <c r="W2223" s="244"/>
      <c r="X2223" s="8"/>
      <c r="Y2223" s="8"/>
      <c r="Z2223" s="8"/>
      <c r="AA2223" s="8"/>
      <c r="AB2223" s="8"/>
      <c r="AC2223" s="8"/>
      <c r="AD2223" s="8"/>
      <c r="AE2223" s="8"/>
      <c r="AF2223" s="8"/>
      <c r="AG2223" s="8"/>
      <c r="AH2223" s="8"/>
      <c r="AI2223" s="8"/>
    </row>
    <row r="2224" spans="1:35" ht="17.25">
      <c r="A2224" s="310">
        <v>44420</v>
      </c>
      <c r="B2224" s="250">
        <v>9</v>
      </c>
      <c r="C2224" s="246"/>
      <c r="D2224" s="192">
        <v>775425174934</v>
      </c>
      <c r="E2224" s="303" t="s">
        <v>546</v>
      </c>
      <c r="F2224" s="193" t="s">
        <v>1751</v>
      </c>
      <c r="G2224" s="137" t="s">
        <v>2</v>
      </c>
      <c r="H2224" s="194">
        <v>33</v>
      </c>
      <c r="I2224" s="81"/>
      <c r="J2224" s="81"/>
      <c r="K2224" s="81"/>
      <c r="L2224" s="8"/>
      <c r="M2224" s="184">
        <f t="shared" si="518"/>
        <v>16830</v>
      </c>
      <c r="N2224" s="8"/>
      <c r="O2224" s="8"/>
      <c r="P2224" s="8"/>
      <c r="T2224" s="7"/>
      <c r="U2224" s="8"/>
      <c r="V2224" s="8"/>
      <c r="W2224" s="244"/>
      <c r="X2224" s="8"/>
      <c r="Y2224" s="8"/>
      <c r="Z2224" s="8"/>
      <c r="AA2224" s="8"/>
      <c r="AB2224" s="8"/>
      <c r="AC2224" s="8"/>
      <c r="AD2224" s="8"/>
      <c r="AE2224" s="8"/>
      <c r="AF2224" s="8"/>
      <c r="AG2224" s="8"/>
      <c r="AH2224" s="8"/>
      <c r="AI2224" s="8"/>
    </row>
    <row r="2225" spans="1:35" ht="17.25">
      <c r="A2225" s="310">
        <v>44420</v>
      </c>
      <c r="B2225" s="250">
        <v>10</v>
      </c>
      <c r="C2225" s="246" t="s">
        <v>1430</v>
      </c>
      <c r="D2225" s="192">
        <v>775424748514</v>
      </c>
      <c r="E2225" s="303" t="s">
        <v>546</v>
      </c>
      <c r="F2225" s="193" t="s">
        <v>1752</v>
      </c>
      <c r="G2225" s="137" t="s">
        <v>2</v>
      </c>
      <c r="H2225" s="194">
        <v>15</v>
      </c>
      <c r="I2225" s="81"/>
      <c r="J2225" s="81"/>
      <c r="K2225" s="81"/>
      <c r="L2225" s="8"/>
      <c r="M2225" s="184">
        <f>580*H2225</f>
        <v>8700</v>
      </c>
      <c r="N2225" s="8"/>
      <c r="O2225" s="8"/>
      <c r="P2225" s="8"/>
      <c r="T2225" s="7"/>
      <c r="U2225" s="8"/>
      <c r="V2225" s="8"/>
      <c r="W2225" s="244"/>
      <c r="X2225" s="8"/>
      <c r="Y2225" s="8"/>
      <c r="Z2225" s="8"/>
      <c r="AA2225" s="8"/>
      <c r="AB2225" s="8"/>
      <c r="AC2225" s="8"/>
      <c r="AD2225" s="8"/>
      <c r="AE2225" s="8"/>
      <c r="AF2225" s="8"/>
      <c r="AG2225" s="8"/>
      <c r="AH2225" s="8"/>
      <c r="AI2225" s="8"/>
    </row>
    <row r="2226" spans="1:35" ht="17.25">
      <c r="A2226" s="310">
        <v>44420</v>
      </c>
      <c r="B2226" s="250">
        <v>11</v>
      </c>
      <c r="C2226" s="246" t="s">
        <v>1430</v>
      </c>
      <c r="D2226" s="192">
        <v>775424799950</v>
      </c>
      <c r="E2226" s="303" t="s">
        <v>546</v>
      </c>
      <c r="F2226" s="193" t="s">
        <v>1753</v>
      </c>
      <c r="G2226" s="137" t="s">
        <v>96</v>
      </c>
      <c r="H2226" s="194">
        <v>13</v>
      </c>
      <c r="I2226" s="81"/>
      <c r="J2226" s="81"/>
      <c r="K2226" s="81"/>
      <c r="L2226" s="8"/>
      <c r="M2226" s="184">
        <f>590*H2226</f>
        <v>7670</v>
      </c>
      <c r="N2226" s="8"/>
      <c r="O2226" s="8"/>
      <c r="P2226" s="8"/>
      <c r="T2226" s="7"/>
      <c r="U2226" s="8"/>
      <c r="V2226" s="8"/>
      <c r="W2226" s="244"/>
      <c r="X2226" s="8"/>
      <c r="Y2226" s="8"/>
      <c r="Z2226" s="8"/>
      <c r="AA2226" s="8"/>
      <c r="AB2226" s="8"/>
      <c r="AC2226" s="8"/>
      <c r="AD2226" s="8"/>
      <c r="AE2226" s="8"/>
      <c r="AF2226" s="8"/>
      <c r="AG2226" s="8"/>
      <c r="AH2226" s="8"/>
      <c r="AI2226" s="8"/>
    </row>
    <row r="2227" spans="1:35" ht="17.25">
      <c r="A2227" s="310">
        <v>44420</v>
      </c>
      <c r="B2227" s="250">
        <v>12</v>
      </c>
      <c r="C2227" s="246" t="s">
        <v>15</v>
      </c>
      <c r="D2227" s="192">
        <v>775427030990</v>
      </c>
      <c r="E2227" s="303" t="s">
        <v>546</v>
      </c>
      <c r="F2227" s="193" t="s">
        <v>1754</v>
      </c>
      <c r="G2227" s="137" t="s">
        <v>4</v>
      </c>
      <c r="H2227" s="194">
        <v>16</v>
      </c>
      <c r="I2227" s="81"/>
      <c r="J2227" s="81"/>
      <c r="K2227" s="81"/>
      <c r="L2227" s="8"/>
      <c r="M2227" s="184">
        <f>570*H2227</f>
        <v>9120</v>
      </c>
      <c r="N2227" s="8"/>
      <c r="O2227" s="8"/>
      <c r="P2227" s="8"/>
      <c r="T2227" s="7"/>
      <c r="U2227" s="8"/>
      <c r="V2227" s="8"/>
      <c r="W2227" s="244"/>
      <c r="X2227" s="8"/>
      <c r="Y2227" s="8"/>
      <c r="Z2227" s="8"/>
      <c r="AA2227" s="8"/>
      <c r="AB2227" s="8"/>
      <c r="AC2227" s="8"/>
      <c r="AD2227" s="8"/>
      <c r="AE2227" s="8"/>
      <c r="AF2227" s="8"/>
      <c r="AG2227" s="8"/>
      <c r="AH2227" s="8"/>
      <c r="AI2227" s="8"/>
    </row>
    <row r="2228" spans="1:35" ht="17.25">
      <c r="A2228" s="310"/>
      <c r="B2228" s="250"/>
      <c r="C2228" s="246"/>
      <c r="D2228" s="192"/>
      <c r="E2228" s="303"/>
      <c r="F2228" s="193"/>
      <c r="G2228" s="137"/>
      <c r="H2228" s="194"/>
      <c r="I2228" s="81"/>
      <c r="J2228" s="81"/>
      <c r="K2228" s="81"/>
      <c r="L2228" s="8"/>
      <c r="M2228" s="184">
        <v>500</v>
      </c>
      <c r="N2228" s="8"/>
      <c r="O2228" s="8"/>
      <c r="P2228" s="8"/>
      <c r="T2228" s="7"/>
      <c r="U2228" s="8"/>
      <c r="V2228" s="8"/>
      <c r="W2228" s="244"/>
      <c r="X2228" s="8"/>
      <c r="Y2228" s="8"/>
      <c r="Z2228" s="8"/>
      <c r="AA2228" s="8"/>
      <c r="AB2228" s="8"/>
      <c r="AC2228" s="8"/>
      <c r="AD2228" s="8"/>
      <c r="AE2228" s="8"/>
      <c r="AF2228" s="8"/>
      <c r="AG2228" s="8"/>
      <c r="AH2228" s="8"/>
      <c r="AI2228" s="8"/>
    </row>
    <row r="2229" spans="1:35" ht="17.25">
      <c r="A2229" s="310">
        <v>44420</v>
      </c>
      <c r="B2229" s="250">
        <v>13</v>
      </c>
      <c r="C2229" s="246"/>
      <c r="D2229" s="192">
        <v>775440422270</v>
      </c>
      <c r="E2229" s="303" t="s">
        <v>546</v>
      </c>
      <c r="F2229" s="193" t="s">
        <v>1755</v>
      </c>
      <c r="G2229" s="137" t="s">
        <v>4</v>
      </c>
      <c r="H2229" s="194">
        <v>30</v>
      </c>
      <c r="I2229" s="81"/>
      <c r="J2229" s="81"/>
      <c r="K2229" s="81"/>
      <c r="L2229" s="8"/>
      <c r="M2229" s="184">
        <f>560*H2228:H2229</f>
        <v>16800</v>
      </c>
      <c r="N2229" s="8"/>
      <c r="O2229" s="8"/>
      <c r="P2229" s="8"/>
      <c r="T2229" s="7"/>
      <c r="U2229" s="8"/>
      <c r="V2229" s="8"/>
      <c r="W2229" s="244"/>
      <c r="X2229" s="8"/>
      <c r="Y2229" s="8"/>
      <c r="Z2229" s="8"/>
      <c r="AA2229" s="8"/>
      <c r="AB2229" s="8"/>
      <c r="AC2229" s="8"/>
      <c r="AD2229" s="8"/>
      <c r="AE2229" s="8"/>
      <c r="AF2229" s="8"/>
      <c r="AG2229" s="8"/>
      <c r="AH2229" s="8"/>
      <c r="AI2229" s="8"/>
    </row>
    <row r="2230" spans="1:35" ht="17.25">
      <c r="A2230" s="310">
        <v>44420</v>
      </c>
      <c r="B2230" s="250">
        <v>14</v>
      </c>
      <c r="C2230" s="246"/>
      <c r="D2230" s="192">
        <v>775425369297</v>
      </c>
      <c r="E2230" s="303" t="s">
        <v>546</v>
      </c>
      <c r="F2230" s="193" t="s">
        <v>1756</v>
      </c>
      <c r="G2230" s="137" t="s">
        <v>4</v>
      </c>
      <c r="H2230" s="194">
        <v>12</v>
      </c>
      <c r="I2230" s="81"/>
      <c r="J2230" s="81"/>
      <c r="K2230" s="81"/>
      <c r="L2230" s="8"/>
      <c r="M2230" s="184">
        <f>570*H2230</f>
        <v>6840</v>
      </c>
      <c r="N2230" s="8"/>
      <c r="O2230" s="8"/>
      <c r="P2230" s="8"/>
      <c r="T2230" s="7"/>
      <c r="U2230" s="8"/>
      <c r="V2230" s="8"/>
      <c r="W2230" s="244"/>
      <c r="X2230" s="8"/>
      <c r="Y2230" s="8"/>
      <c r="Z2230" s="8"/>
      <c r="AA2230" s="8"/>
      <c r="AB2230" s="8"/>
      <c r="AC2230" s="8"/>
      <c r="AD2230" s="8"/>
      <c r="AE2230" s="8"/>
      <c r="AF2230" s="8"/>
      <c r="AG2230" s="8"/>
      <c r="AH2230" s="8"/>
      <c r="AI2230" s="8"/>
    </row>
    <row r="2231" spans="1:35" ht="17.25">
      <c r="A2231" s="310">
        <v>44420</v>
      </c>
      <c r="B2231" s="250">
        <v>15</v>
      </c>
      <c r="C2231" s="246"/>
      <c r="D2231" s="192">
        <v>775425385157</v>
      </c>
      <c r="E2231" s="303" t="s">
        <v>546</v>
      </c>
      <c r="F2231" s="193" t="s">
        <v>1757</v>
      </c>
      <c r="G2231" s="137" t="s">
        <v>8</v>
      </c>
      <c r="H2231" s="194">
        <v>11</v>
      </c>
      <c r="I2231" s="81"/>
      <c r="J2231" s="81"/>
      <c r="K2231" s="81"/>
      <c r="L2231" s="8"/>
      <c r="M2231" s="184">
        <f>570*H2231</f>
        <v>6270</v>
      </c>
      <c r="N2231" s="8"/>
      <c r="O2231" s="8"/>
      <c r="P2231" s="8"/>
      <c r="T2231" s="7"/>
      <c r="U2231" s="8"/>
      <c r="V2231" s="8"/>
      <c r="W2231" s="244"/>
      <c r="X2231" s="8"/>
      <c r="Y2231" s="8"/>
      <c r="Z2231" s="8"/>
      <c r="AA2231" s="8"/>
      <c r="AB2231" s="8"/>
      <c r="AC2231" s="8"/>
      <c r="AD2231" s="8"/>
      <c r="AE2231" s="8"/>
      <c r="AF2231" s="8"/>
      <c r="AG2231" s="8"/>
      <c r="AH2231" s="8"/>
      <c r="AI2231" s="8"/>
    </row>
    <row r="2232" spans="1:35" ht="17.25">
      <c r="A2232" s="310">
        <v>44420</v>
      </c>
      <c r="B2232" s="250">
        <v>16</v>
      </c>
      <c r="C2232" s="246" t="s">
        <v>1430</v>
      </c>
      <c r="D2232" s="192">
        <v>775412571145</v>
      </c>
      <c r="E2232" s="303" t="s">
        <v>546</v>
      </c>
      <c r="F2232" s="193" t="s">
        <v>1758</v>
      </c>
      <c r="G2232" s="137" t="s">
        <v>2</v>
      </c>
      <c r="H2232" s="194">
        <v>22</v>
      </c>
      <c r="I2232" s="81"/>
      <c r="J2232" s="81"/>
      <c r="K2232" s="81"/>
      <c r="L2232" s="8"/>
      <c r="M2232" s="184">
        <f>570*H2232</f>
        <v>12540</v>
      </c>
      <c r="N2232" s="8"/>
      <c r="O2232" s="8"/>
      <c r="P2232" s="8"/>
      <c r="T2232" s="7"/>
      <c r="U2232" s="8"/>
      <c r="V2232" s="8"/>
      <c r="W2232" s="244"/>
      <c r="X2232" s="8"/>
      <c r="Y2232" s="8"/>
      <c r="Z2232" s="8"/>
      <c r="AA2232" s="8"/>
      <c r="AB2232" s="8"/>
      <c r="AC2232" s="8"/>
      <c r="AD2232" s="8"/>
      <c r="AE2232" s="8"/>
      <c r="AF2232" s="8"/>
      <c r="AG2232" s="8"/>
      <c r="AH2232" s="8"/>
      <c r="AI2232" s="8"/>
    </row>
    <row r="2233" spans="1:35" ht="17.25">
      <c r="A2233" s="310">
        <v>44420</v>
      </c>
      <c r="B2233" s="250">
        <v>17</v>
      </c>
      <c r="C2233" s="246" t="s">
        <v>1430</v>
      </c>
      <c r="D2233" s="192">
        <v>775412620618</v>
      </c>
      <c r="E2233" s="303" t="s">
        <v>546</v>
      </c>
      <c r="F2233" s="193" t="s">
        <v>1758</v>
      </c>
      <c r="G2233" s="137" t="s">
        <v>2</v>
      </c>
      <c r="H2233" s="194">
        <v>23</v>
      </c>
      <c r="I2233" s="81"/>
      <c r="J2233" s="81"/>
      <c r="K2233" s="81"/>
      <c r="L2233" s="8"/>
      <c r="M2233" s="184">
        <f>570*H2233</f>
        <v>13110</v>
      </c>
      <c r="N2233" s="8"/>
      <c r="O2233" s="8"/>
      <c r="P2233" s="8"/>
      <c r="T2233" s="7"/>
      <c r="U2233" s="8"/>
      <c r="V2233" s="8"/>
      <c r="W2233" s="244"/>
      <c r="X2233" s="8"/>
      <c r="Y2233" s="8"/>
      <c r="Z2233" s="8"/>
      <c r="AA2233" s="8"/>
      <c r="AB2233" s="8"/>
      <c r="AC2233" s="8"/>
      <c r="AD2233" s="8"/>
      <c r="AE2233" s="8"/>
      <c r="AF2233" s="8"/>
      <c r="AG2233" s="8"/>
      <c r="AH2233" s="8"/>
      <c r="AI2233" s="8"/>
    </row>
    <row r="2234" spans="1:35" ht="17.25">
      <c r="A2234" s="310">
        <v>44420</v>
      </c>
      <c r="B2234" s="250">
        <v>18</v>
      </c>
      <c r="C2234" s="246"/>
      <c r="D2234" s="192">
        <v>775424928220</v>
      </c>
      <c r="E2234" s="303" t="s">
        <v>546</v>
      </c>
      <c r="F2234" s="193" t="s">
        <v>1759</v>
      </c>
      <c r="G2234" s="137" t="s">
        <v>1616</v>
      </c>
      <c r="H2234" s="194">
        <v>22</v>
      </c>
      <c r="I2234" s="81"/>
      <c r="J2234" s="81"/>
      <c r="K2234" s="81"/>
      <c r="L2234" s="8"/>
      <c r="M2234" s="184">
        <f>340*H2234</f>
        <v>7480</v>
      </c>
      <c r="N2234" s="8"/>
      <c r="O2234" s="8"/>
      <c r="P2234" s="8"/>
      <c r="T2234" s="7"/>
      <c r="U2234" s="8"/>
      <c r="V2234" s="8"/>
      <c r="W2234" s="244"/>
      <c r="X2234" s="8"/>
      <c r="Y2234" s="8"/>
      <c r="Z2234" s="8"/>
      <c r="AA2234" s="8"/>
      <c r="AB2234" s="8"/>
      <c r="AC2234" s="8"/>
      <c r="AD2234" s="8"/>
      <c r="AE2234" s="8"/>
      <c r="AF2234" s="8"/>
      <c r="AG2234" s="8"/>
      <c r="AH2234" s="8"/>
      <c r="AI2234" s="8"/>
    </row>
    <row r="2235" spans="1:35" ht="17.25">
      <c r="A2235" s="310">
        <v>44420</v>
      </c>
      <c r="B2235" s="250">
        <v>19</v>
      </c>
      <c r="C2235" s="246" t="s">
        <v>1430</v>
      </c>
      <c r="D2235" s="192">
        <v>775424777598</v>
      </c>
      <c r="E2235" s="303" t="s">
        <v>546</v>
      </c>
      <c r="F2235" s="193" t="s">
        <v>1760</v>
      </c>
      <c r="G2235" s="137" t="s">
        <v>2</v>
      </c>
      <c r="H2235" s="194">
        <v>10</v>
      </c>
      <c r="I2235" s="81"/>
      <c r="J2235" s="81"/>
      <c r="K2235" s="81"/>
      <c r="L2235" s="8"/>
      <c r="M2235" s="184">
        <f>630*H2235</f>
        <v>6300</v>
      </c>
      <c r="N2235" s="8"/>
      <c r="O2235" s="8"/>
      <c r="P2235" s="8"/>
      <c r="T2235" s="7"/>
      <c r="U2235" s="8"/>
      <c r="V2235" s="8"/>
      <c r="W2235" s="244"/>
      <c r="X2235" s="8"/>
      <c r="Y2235" s="8"/>
      <c r="Z2235" s="8"/>
      <c r="AA2235" s="8"/>
      <c r="AB2235" s="8"/>
      <c r="AC2235" s="8"/>
      <c r="AD2235" s="8"/>
      <c r="AE2235" s="8"/>
      <c r="AF2235" s="8"/>
      <c r="AG2235" s="8"/>
      <c r="AH2235" s="8"/>
      <c r="AI2235" s="8"/>
    </row>
    <row r="2236" spans="1:35" ht="17.25">
      <c r="A2236" s="310">
        <v>44420</v>
      </c>
      <c r="B2236" s="250">
        <v>20</v>
      </c>
      <c r="C2236" s="246"/>
      <c r="D2236" s="192">
        <v>775424944135</v>
      </c>
      <c r="E2236" s="303" t="s">
        <v>546</v>
      </c>
      <c r="F2236" s="193" t="s">
        <v>1761</v>
      </c>
      <c r="G2236" s="137" t="s">
        <v>35</v>
      </c>
      <c r="H2236" s="194">
        <v>8</v>
      </c>
      <c r="I2236" s="81"/>
      <c r="J2236" s="81"/>
      <c r="K2236" s="81"/>
      <c r="L2236" s="8"/>
      <c r="M2236" s="184">
        <f>650*H2236</f>
        <v>5200</v>
      </c>
      <c r="N2236" s="8"/>
      <c r="O2236" s="8"/>
      <c r="P2236" s="8"/>
      <c r="T2236" s="7"/>
      <c r="U2236" s="8"/>
      <c r="V2236" s="8"/>
      <c r="W2236" s="244"/>
      <c r="X2236" s="8"/>
      <c r="Y2236" s="8"/>
      <c r="Z2236" s="8"/>
      <c r="AA2236" s="8"/>
      <c r="AB2236" s="8"/>
      <c r="AC2236" s="8"/>
      <c r="AD2236" s="8"/>
      <c r="AE2236" s="8"/>
      <c r="AF2236" s="8"/>
      <c r="AG2236" s="8"/>
      <c r="AH2236" s="8"/>
      <c r="AI2236" s="8"/>
    </row>
    <row r="2237" spans="1:35" ht="17.25">
      <c r="A2237" s="310">
        <v>44420</v>
      </c>
      <c r="B2237" s="250">
        <v>21</v>
      </c>
      <c r="C2237" s="246"/>
      <c r="D2237" s="192">
        <v>775425249384</v>
      </c>
      <c r="E2237" s="303" t="s">
        <v>546</v>
      </c>
      <c r="F2237" s="193" t="s">
        <v>1762</v>
      </c>
      <c r="G2237" s="137" t="s">
        <v>96</v>
      </c>
      <c r="H2237" s="194">
        <v>22</v>
      </c>
      <c r="I2237" s="81"/>
      <c r="J2237" s="81"/>
      <c r="K2237" s="81"/>
      <c r="L2237" s="8"/>
      <c r="M2237" s="184">
        <f>530*H2237</f>
        <v>11660</v>
      </c>
      <c r="N2237" s="8"/>
      <c r="O2237" s="8"/>
      <c r="P2237" s="8"/>
      <c r="T2237" s="7"/>
      <c r="U2237" s="8"/>
      <c r="V2237" s="8"/>
      <c r="W2237" s="244"/>
      <c r="X2237" s="8"/>
      <c r="Y2237" s="8"/>
      <c r="Z2237" s="8"/>
      <c r="AA2237" s="8"/>
      <c r="AB2237" s="8"/>
      <c r="AC2237" s="8"/>
      <c r="AD2237" s="8"/>
      <c r="AE2237" s="8"/>
      <c r="AF2237" s="8"/>
      <c r="AG2237" s="8"/>
      <c r="AH2237" s="8"/>
      <c r="AI2237" s="8"/>
    </row>
    <row r="2238" spans="1:35" ht="17.25">
      <c r="A2238" s="310">
        <v>44420</v>
      </c>
      <c r="B2238" s="250">
        <v>22</v>
      </c>
      <c r="C2238" s="246"/>
      <c r="D2238" s="192">
        <v>775439171048</v>
      </c>
      <c r="E2238" s="303" t="s">
        <v>546</v>
      </c>
      <c r="F2238" s="193" t="s">
        <v>1763</v>
      </c>
      <c r="G2238" s="137" t="s">
        <v>96</v>
      </c>
      <c r="H2238" s="194">
        <v>11</v>
      </c>
      <c r="I2238" s="81"/>
      <c r="J2238" s="81"/>
      <c r="K2238" s="81"/>
      <c r="L2238" s="8"/>
      <c r="M2238" s="184">
        <f t="shared" ref="M2238" si="519">540*H2238</f>
        <v>5940</v>
      </c>
      <c r="N2238" s="8"/>
      <c r="O2238" s="8"/>
      <c r="P2238" s="8"/>
      <c r="T2238" s="7"/>
      <c r="U2238" s="8"/>
      <c r="V2238" s="8"/>
      <c r="W2238" s="244"/>
      <c r="X2238" s="8"/>
      <c r="Y2238" s="8"/>
      <c r="Z2238" s="8"/>
      <c r="AA2238" s="8"/>
      <c r="AB2238" s="8"/>
      <c r="AC2238" s="8"/>
      <c r="AD2238" s="8"/>
      <c r="AE2238" s="8"/>
      <c r="AF2238" s="8"/>
      <c r="AG2238" s="8"/>
      <c r="AH2238" s="8"/>
      <c r="AI2238" s="8"/>
    </row>
    <row r="2239" spans="1:35" ht="17.25">
      <c r="A2239" s="310">
        <v>44420</v>
      </c>
      <c r="B2239" s="250">
        <v>23</v>
      </c>
      <c r="C2239" s="246" t="s">
        <v>1430</v>
      </c>
      <c r="D2239" s="192">
        <v>775424961631</v>
      </c>
      <c r="E2239" s="303" t="s">
        <v>546</v>
      </c>
      <c r="F2239" s="193" t="s">
        <v>1764</v>
      </c>
      <c r="G2239" s="137" t="s">
        <v>96</v>
      </c>
      <c r="H2239" s="194">
        <v>15</v>
      </c>
      <c r="I2239" s="81"/>
      <c r="J2239" s="81"/>
      <c r="K2239" s="81"/>
      <c r="L2239" s="8"/>
      <c r="M2239" s="184">
        <f>590*H2239</f>
        <v>8850</v>
      </c>
      <c r="N2239" s="8"/>
      <c r="O2239" s="8"/>
      <c r="P2239" s="8"/>
      <c r="T2239" s="7"/>
      <c r="U2239" s="8"/>
      <c r="V2239" s="8"/>
      <c r="W2239" s="244"/>
      <c r="X2239" s="8"/>
      <c r="Y2239" s="8"/>
      <c r="Z2239" s="8"/>
      <c r="AA2239" s="8"/>
      <c r="AB2239" s="8"/>
      <c r="AC2239" s="8"/>
      <c r="AD2239" s="8"/>
      <c r="AE2239" s="8"/>
      <c r="AF2239" s="8"/>
      <c r="AG2239" s="8"/>
      <c r="AH2239" s="8"/>
      <c r="AI2239" s="8"/>
    </row>
    <row r="2240" spans="1:35" ht="17.25">
      <c r="A2240" s="310">
        <v>44420</v>
      </c>
      <c r="B2240" s="250">
        <v>24</v>
      </c>
      <c r="C2240" s="246" t="s">
        <v>1430</v>
      </c>
      <c r="D2240" s="192">
        <v>775424845253</v>
      </c>
      <c r="E2240" s="303" t="s">
        <v>546</v>
      </c>
      <c r="F2240" s="193" t="s">
        <v>1765</v>
      </c>
      <c r="G2240" s="137" t="s">
        <v>96</v>
      </c>
      <c r="H2240" s="194">
        <v>21</v>
      </c>
      <c r="I2240" s="81"/>
      <c r="J2240" s="81"/>
      <c r="K2240" s="81"/>
      <c r="L2240" s="8"/>
      <c r="M2240" s="184">
        <f>580*H2240</f>
        <v>12180</v>
      </c>
      <c r="N2240" s="8"/>
      <c r="O2240" s="8"/>
      <c r="P2240" s="8"/>
      <c r="T2240" s="7"/>
      <c r="U2240" s="8"/>
      <c r="V2240" s="8"/>
      <c r="W2240" s="244"/>
      <c r="X2240" s="8"/>
      <c r="Y2240" s="8"/>
      <c r="Z2240" s="8"/>
      <c r="AA2240" s="8"/>
      <c r="AB2240" s="8"/>
      <c r="AC2240" s="8"/>
      <c r="AD2240" s="8"/>
      <c r="AE2240" s="8"/>
      <c r="AF2240" s="8"/>
      <c r="AG2240" s="8"/>
      <c r="AH2240" s="8"/>
      <c r="AI2240" s="8"/>
    </row>
    <row r="2241" spans="1:35" ht="17.25">
      <c r="A2241" s="310">
        <v>44420</v>
      </c>
      <c r="B2241" s="250">
        <v>25</v>
      </c>
      <c r="C2241" s="246"/>
      <c r="D2241" s="192">
        <v>775425115420</v>
      </c>
      <c r="E2241" s="303" t="s">
        <v>546</v>
      </c>
      <c r="F2241" s="193" t="s">
        <v>1766</v>
      </c>
      <c r="G2241" s="137" t="s">
        <v>2</v>
      </c>
      <c r="H2241" s="194">
        <v>27</v>
      </c>
      <c r="I2241" s="81"/>
      <c r="J2241" s="81"/>
      <c r="K2241" s="81"/>
      <c r="L2241" s="8"/>
      <c r="M2241" s="184">
        <f t="shared" ref="M2241" si="520">510*H2241</f>
        <v>13770</v>
      </c>
      <c r="N2241" s="8"/>
      <c r="O2241" s="8"/>
      <c r="P2241" s="8"/>
      <c r="T2241" s="7"/>
      <c r="U2241" s="8"/>
      <c r="V2241" s="8"/>
      <c r="W2241" s="244"/>
      <c r="X2241" s="8"/>
      <c r="Y2241" s="8"/>
      <c r="Z2241" s="8"/>
      <c r="AA2241" s="8"/>
      <c r="AB2241" s="8"/>
      <c r="AC2241" s="8"/>
      <c r="AD2241" s="8"/>
      <c r="AE2241" s="8"/>
      <c r="AF2241" s="8"/>
      <c r="AG2241" s="8"/>
      <c r="AH2241" s="8"/>
      <c r="AI2241" s="8"/>
    </row>
    <row r="2242" spans="1:35" ht="17.25">
      <c r="A2242" s="310">
        <v>44420</v>
      </c>
      <c r="B2242" s="250">
        <v>26</v>
      </c>
      <c r="C2242" s="246" t="s">
        <v>1430</v>
      </c>
      <c r="D2242" s="192">
        <v>775424822024</v>
      </c>
      <c r="E2242" s="303" t="s">
        <v>546</v>
      </c>
      <c r="F2242" s="193" t="s">
        <v>1767</v>
      </c>
      <c r="G2242" s="137" t="s">
        <v>96</v>
      </c>
      <c r="H2242" s="194">
        <v>18</v>
      </c>
      <c r="I2242" s="81"/>
      <c r="J2242" s="81"/>
      <c r="K2242" s="81"/>
      <c r="L2242" s="8"/>
      <c r="M2242" s="184">
        <f>590*H2242</f>
        <v>10620</v>
      </c>
      <c r="N2242" s="8"/>
      <c r="O2242" s="8"/>
      <c r="P2242" s="8"/>
      <c r="T2242" s="7"/>
      <c r="U2242" s="8"/>
      <c r="V2242" s="8"/>
      <c r="W2242" s="244"/>
      <c r="X2242" s="8"/>
      <c r="Y2242" s="8"/>
      <c r="Z2242" s="8"/>
      <c r="AA2242" s="8"/>
      <c r="AB2242" s="8"/>
      <c r="AC2242" s="8"/>
      <c r="AD2242" s="8"/>
      <c r="AE2242" s="8"/>
      <c r="AF2242" s="8"/>
      <c r="AG2242" s="8"/>
      <c r="AH2242" s="8"/>
      <c r="AI2242" s="8"/>
    </row>
    <row r="2243" spans="1:35" ht="17.25">
      <c r="A2243" s="310">
        <v>44420</v>
      </c>
      <c r="B2243" s="250">
        <v>27</v>
      </c>
      <c r="C2243" s="246" t="s">
        <v>1430</v>
      </c>
      <c r="D2243" s="192">
        <v>775412510934</v>
      </c>
      <c r="E2243" s="303" t="s">
        <v>546</v>
      </c>
      <c r="F2243" s="193" t="s">
        <v>1768</v>
      </c>
      <c r="G2243" s="137" t="s">
        <v>2</v>
      </c>
      <c r="H2243" s="194">
        <v>11</v>
      </c>
      <c r="I2243" s="81"/>
      <c r="J2243" s="81"/>
      <c r="K2243" s="81"/>
      <c r="L2243" s="8"/>
      <c r="M2243" s="184">
        <f t="shared" ref="M2243:M2244" si="521">580*H2243</f>
        <v>6380</v>
      </c>
      <c r="N2243" s="8"/>
      <c r="O2243" s="8"/>
      <c r="P2243" s="8"/>
      <c r="T2243" s="7"/>
      <c r="U2243" s="8"/>
      <c r="V2243" s="8"/>
      <c r="W2243" s="244"/>
      <c r="X2243" s="8"/>
      <c r="Y2243" s="8"/>
      <c r="Z2243" s="8"/>
      <c r="AA2243" s="8"/>
      <c r="AB2243" s="8"/>
      <c r="AC2243" s="8"/>
      <c r="AD2243" s="8"/>
      <c r="AE2243" s="8"/>
      <c r="AF2243" s="8"/>
      <c r="AG2243" s="8"/>
      <c r="AH2243" s="8"/>
      <c r="AI2243" s="8"/>
    </row>
    <row r="2244" spans="1:35" ht="17.25">
      <c r="A2244" s="310">
        <v>44420</v>
      </c>
      <c r="B2244" s="250">
        <v>28</v>
      </c>
      <c r="C2244" s="246" t="s">
        <v>1430</v>
      </c>
      <c r="D2244" s="192">
        <v>775412444105</v>
      </c>
      <c r="E2244" s="303" t="s">
        <v>546</v>
      </c>
      <c r="F2244" s="193" t="s">
        <v>1769</v>
      </c>
      <c r="G2244" s="137" t="s">
        <v>2</v>
      </c>
      <c r="H2244" s="194">
        <v>12</v>
      </c>
      <c r="I2244" s="81"/>
      <c r="J2244" s="81"/>
      <c r="K2244" s="81"/>
      <c r="L2244" s="8"/>
      <c r="M2244" s="184">
        <f t="shared" si="521"/>
        <v>6960</v>
      </c>
      <c r="N2244" s="8"/>
      <c r="O2244" s="8"/>
      <c r="P2244" s="8"/>
      <c r="T2244" s="7"/>
      <c r="U2244" s="8"/>
      <c r="V2244" s="8"/>
      <c r="W2244" s="244"/>
      <c r="X2244" s="8"/>
      <c r="Y2244" s="8"/>
      <c r="Z2244" s="8"/>
      <c r="AA2244" s="8"/>
      <c r="AB2244" s="8"/>
      <c r="AC2244" s="8"/>
      <c r="AD2244" s="8"/>
      <c r="AE2244" s="8"/>
      <c r="AF2244" s="8"/>
      <c r="AG2244" s="8"/>
      <c r="AH2244" s="8"/>
      <c r="AI2244" s="8"/>
    </row>
    <row r="2245" spans="1:35" ht="17.25">
      <c r="A2245" s="310">
        <v>44420</v>
      </c>
      <c r="B2245" s="250">
        <v>29</v>
      </c>
      <c r="C2245" s="246"/>
      <c r="D2245" s="192">
        <v>775439039650</v>
      </c>
      <c r="E2245" s="303" t="s">
        <v>546</v>
      </c>
      <c r="F2245" s="193" t="s">
        <v>1770</v>
      </c>
      <c r="G2245" s="137" t="s">
        <v>4</v>
      </c>
      <c r="H2245" s="194">
        <v>16</v>
      </c>
      <c r="I2245" s="81"/>
      <c r="J2245" s="81"/>
      <c r="K2245" s="81"/>
      <c r="L2245" s="8"/>
      <c r="M2245" s="184">
        <f>570*H2245</f>
        <v>9120</v>
      </c>
      <c r="N2245" s="8"/>
      <c r="O2245" s="8"/>
      <c r="P2245" s="8"/>
      <c r="T2245" s="7"/>
      <c r="U2245" s="8"/>
      <c r="V2245" s="8"/>
      <c r="W2245" s="244"/>
      <c r="X2245" s="8"/>
      <c r="Y2245" s="8"/>
      <c r="Z2245" s="8"/>
      <c r="AA2245" s="8"/>
      <c r="AB2245" s="8"/>
      <c r="AC2245" s="8"/>
      <c r="AD2245" s="8"/>
      <c r="AE2245" s="8"/>
      <c r="AF2245" s="8"/>
      <c r="AG2245" s="8"/>
      <c r="AH2245" s="8"/>
      <c r="AI2245" s="8"/>
    </row>
    <row r="2246" spans="1:35" ht="17.25">
      <c r="A2246" s="310">
        <v>44420</v>
      </c>
      <c r="B2246" s="250">
        <v>30</v>
      </c>
      <c r="C2246" s="246"/>
      <c r="D2246" s="192">
        <v>775425336825</v>
      </c>
      <c r="E2246" s="303" t="s">
        <v>546</v>
      </c>
      <c r="F2246" s="193" t="s">
        <v>1771</v>
      </c>
      <c r="G2246" s="137" t="s">
        <v>8</v>
      </c>
      <c r="H2246" s="194">
        <v>10</v>
      </c>
      <c r="I2246" s="81"/>
      <c r="J2246" s="81"/>
      <c r="K2246" s="81"/>
      <c r="L2246" s="8"/>
      <c r="M2246" s="184">
        <f>610*H2246</f>
        <v>6100</v>
      </c>
      <c r="N2246" s="8"/>
      <c r="O2246" s="8"/>
      <c r="P2246" s="8"/>
      <c r="T2246" s="7"/>
      <c r="U2246" s="8"/>
      <c r="V2246" s="8"/>
      <c r="W2246" s="244"/>
      <c r="X2246" s="8"/>
      <c r="Y2246" s="8"/>
      <c r="Z2246" s="8"/>
      <c r="AA2246" s="8"/>
      <c r="AB2246" s="8"/>
      <c r="AC2246" s="8"/>
      <c r="AD2246" s="8"/>
      <c r="AE2246" s="8"/>
      <c r="AF2246" s="8"/>
      <c r="AG2246" s="8"/>
      <c r="AH2246" s="8"/>
      <c r="AI2246" s="8"/>
    </row>
    <row r="2247" spans="1:35" ht="17.25">
      <c r="A2247" s="310">
        <v>44420</v>
      </c>
      <c r="B2247" s="250">
        <v>31</v>
      </c>
      <c r="C2247" s="246"/>
      <c r="D2247" s="192">
        <v>775425353037</v>
      </c>
      <c r="E2247" s="303" t="s">
        <v>546</v>
      </c>
      <c r="F2247" s="193" t="s">
        <v>1772</v>
      </c>
      <c r="G2247" s="137" t="s">
        <v>8</v>
      </c>
      <c r="H2247" s="194">
        <v>22</v>
      </c>
      <c r="I2247" s="81"/>
      <c r="J2247" s="81"/>
      <c r="K2247" s="81"/>
      <c r="L2247" s="8"/>
      <c r="M2247" s="184">
        <f>560*H2247</f>
        <v>12320</v>
      </c>
      <c r="N2247" s="8"/>
      <c r="O2247" s="8"/>
      <c r="P2247" s="8"/>
      <c r="T2247" s="7"/>
      <c r="U2247" s="8"/>
      <c r="V2247" s="8"/>
      <c r="W2247" s="244"/>
      <c r="X2247" s="8"/>
      <c r="Y2247" s="8"/>
      <c r="Z2247" s="8"/>
      <c r="AA2247" s="8"/>
      <c r="AB2247" s="8"/>
      <c r="AC2247" s="8"/>
      <c r="AD2247" s="8"/>
      <c r="AE2247" s="8"/>
      <c r="AF2247" s="8"/>
      <c r="AG2247" s="8"/>
      <c r="AH2247" s="8"/>
      <c r="AI2247" s="8"/>
    </row>
    <row r="2248" spans="1:35" ht="17.25">
      <c r="A2248" s="310">
        <v>44420</v>
      </c>
      <c r="B2248" s="250">
        <v>32</v>
      </c>
      <c r="C2248" s="246"/>
      <c r="D2248" s="192">
        <v>775425279262</v>
      </c>
      <c r="E2248" s="303" t="s">
        <v>546</v>
      </c>
      <c r="F2248" s="193" t="s">
        <v>1773</v>
      </c>
      <c r="G2248" s="137" t="s">
        <v>8</v>
      </c>
      <c r="H2248" s="194">
        <v>10</v>
      </c>
      <c r="I2248" s="81"/>
      <c r="J2248" s="81"/>
      <c r="K2248" s="81"/>
      <c r="L2248" s="8"/>
      <c r="M2248" s="184">
        <f>610*H2248</f>
        <v>6100</v>
      </c>
      <c r="N2248" s="8"/>
      <c r="O2248" s="8"/>
      <c r="P2248" s="8"/>
      <c r="T2248" s="7"/>
      <c r="U2248" s="8"/>
      <c r="V2248" s="8"/>
      <c r="W2248" s="244"/>
      <c r="X2248" s="8"/>
      <c r="Y2248" s="8"/>
      <c r="Z2248" s="8"/>
      <c r="AA2248" s="8"/>
      <c r="AB2248" s="8"/>
      <c r="AC2248" s="8"/>
      <c r="AD2248" s="8"/>
      <c r="AE2248" s="8"/>
      <c r="AF2248" s="8"/>
      <c r="AG2248" s="8"/>
      <c r="AH2248" s="8"/>
      <c r="AI2248" s="8"/>
    </row>
    <row r="2249" spans="1:35" ht="17.25">
      <c r="A2249" s="310">
        <v>44420</v>
      </c>
      <c r="B2249" s="250">
        <v>33</v>
      </c>
      <c r="C2249" s="246"/>
      <c r="D2249" s="192">
        <v>775439006555</v>
      </c>
      <c r="E2249" s="303" t="s">
        <v>546</v>
      </c>
      <c r="F2249" s="193" t="s">
        <v>1774</v>
      </c>
      <c r="G2249" s="137" t="s">
        <v>4</v>
      </c>
      <c r="H2249" s="194">
        <v>9</v>
      </c>
      <c r="I2249" s="81"/>
      <c r="J2249" s="81"/>
      <c r="K2249" s="81"/>
      <c r="L2249" s="8"/>
      <c r="M2249" s="184">
        <f>610*H2249</f>
        <v>5490</v>
      </c>
      <c r="N2249" s="8"/>
      <c r="O2249" s="8"/>
      <c r="P2249" s="8"/>
      <c r="T2249" s="7"/>
      <c r="U2249" s="8"/>
      <c r="V2249" s="8"/>
      <c r="W2249" s="244"/>
      <c r="X2249" s="8"/>
      <c r="Y2249" s="8"/>
      <c r="Z2249" s="8"/>
      <c r="AA2249" s="8"/>
      <c r="AB2249" s="8"/>
      <c r="AC2249" s="8"/>
      <c r="AD2249" s="8"/>
      <c r="AE2249" s="8"/>
      <c r="AF2249" s="8"/>
      <c r="AG2249" s="8"/>
      <c r="AH2249" s="8"/>
      <c r="AI2249" s="8"/>
    </row>
    <row r="2250" spans="1:35" ht="17.25">
      <c r="A2250" s="310">
        <v>44420</v>
      </c>
      <c r="B2250" s="250">
        <v>34</v>
      </c>
      <c r="C2250" s="246"/>
      <c r="D2250" s="192">
        <v>775425294457</v>
      </c>
      <c r="E2250" s="303" t="s">
        <v>546</v>
      </c>
      <c r="F2250" s="193" t="s">
        <v>1775</v>
      </c>
      <c r="G2250" s="137" t="s">
        <v>4</v>
      </c>
      <c r="H2250" s="194">
        <v>19</v>
      </c>
      <c r="I2250" s="81"/>
      <c r="J2250" s="81"/>
      <c r="K2250" s="81"/>
      <c r="L2250" s="8"/>
      <c r="M2250" s="184">
        <f t="shared" ref="M2250:M2253" si="522">570*H2250</f>
        <v>10830</v>
      </c>
      <c r="N2250" s="8"/>
      <c r="O2250" s="8"/>
      <c r="P2250" s="8"/>
      <c r="T2250" s="7"/>
      <c r="U2250" s="8"/>
      <c r="V2250" s="8"/>
      <c r="W2250" s="244"/>
      <c r="X2250" s="8"/>
      <c r="Y2250" s="8"/>
      <c r="Z2250" s="8"/>
      <c r="AA2250" s="8"/>
      <c r="AB2250" s="8"/>
      <c r="AC2250" s="8"/>
      <c r="AD2250" s="8"/>
      <c r="AE2250" s="8"/>
      <c r="AF2250" s="8"/>
      <c r="AG2250" s="8"/>
      <c r="AH2250" s="8"/>
      <c r="AI2250" s="8"/>
    </row>
    <row r="2251" spans="1:35" ht="17.25">
      <c r="A2251" s="310">
        <v>44420</v>
      </c>
      <c r="B2251" s="250">
        <v>35</v>
      </c>
      <c r="C2251" s="246"/>
      <c r="D2251" s="192">
        <v>775425312200</v>
      </c>
      <c r="E2251" s="303" t="s">
        <v>546</v>
      </c>
      <c r="F2251" s="193" t="s">
        <v>1775</v>
      </c>
      <c r="G2251" s="137" t="s">
        <v>4</v>
      </c>
      <c r="H2251" s="194">
        <v>11</v>
      </c>
      <c r="I2251" s="81"/>
      <c r="J2251" s="81"/>
      <c r="K2251" s="81"/>
      <c r="L2251" s="8"/>
      <c r="M2251" s="184">
        <f t="shared" si="522"/>
        <v>6270</v>
      </c>
      <c r="N2251" s="8"/>
      <c r="O2251" s="8"/>
      <c r="P2251" s="8"/>
      <c r="T2251" s="7"/>
      <c r="U2251" s="8"/>
      <c r="V2251" s="8"/>
      <c r="W2251" s="244"/>
      <c r="X2251" s="8"/>
      <c r="Y2251" s="8"/>
      <c r="Z2251" s="8"/>
      <c r="AA2251" s="8"/>
      <c r="AB2251" s="8"/>
      <c r="AC2251" s="8"/>
      <c r="AD2251" s="8"/>
      <c r="AE2251" s="8"/>
      <c r="AF2251" s="8"/>
      <c r="AG2251" s="8"/>
      <c r="AH2251" s="8"/>
      <c r="AI2251" s="8"/>
    </row>
    <row r="2252" spans="1:35" ht="17.25">
      <c r="A2252" s="310">
        <v>44420</v>
      </c>
      <c r="B2252" s="250">
        <v>36</v>
      </c>
      <c r="C2252" s="246"/>
      <c r="D2252" s="192">
        <v>775440227975</v>
      </c>
      <c r="E2252" s="303" t="s">
        <v>546</v>
      </c>
      <c r="F2252" s="193" t="s">
        <v>1776</v>
      </c>
      <c r="G2252" s="137" t="s">
        <v>4</v>
      </c>
      <c r="H2252" s="194">
        <v>20</v>
      </c>
      <c r="I2252" s="81"/>
      <c r="J2252" s="81"/>
      <c r="K2252" s="81"/>
      <c r="L2252" s="8"/>
      <c r="M2252" s="184">
        <f>560*H2252</f>
        <v>11200</v>
      </c>
      <c r="N2252" s="8"/>
      <c r="O2252" s="8"/>
      <c r="P2252" s="8"/>
      <c r="T2252" s="7"/>
      <c r="U2252" s="8"/>
      <c r="V2252" s="8"/>
      <c r="W2252" s="244"/>
      <c r="X2252" s="8"/>
      <c r="Y2252" s="8"/>
      <c r="Z2252" s="8"/>
      <c r="AA2252" s="8"/>
      <c r="AB2252" s="8"/>
      <c r="AC2252" s="8"/>
      <c r="AD2252" s="8"/>
      <c r="AE2252" s="8"/>
      <c r="AF2252" s="8"/>
      <c r="AG2252" s="8"/>
      <c r="AH2252" s="8"/>
      <c r="AI2252" s="8"/>
    </row>
    <row r="2253" spans="1:35" ht="17.25">
      <c r="A2253" s="310">
        <v>44420</v>
      </c>
      <c r="B2253" s="250">
        <v>37</v>
      </c>
      <c r="C2253" s="246"/>
      <c r="D2253" s="192">
        <v>775425401102</v>
      </c>
      <c r="E2253" s="303" t="s">
        <v>546</v>
      </c>
      <c r="F2253" s="193" t="s">
        <v>1777</v>
      </c>
      <c r="G2253" s="137" t="s">
        <v>8</v>
      </c>
      <c r="H2253" s="194">
        <v>21</v>
      </c>
      <c r="I2253" s="81"/>
      <c r="J2253" s="81"/>
      <c r="K2253" s="81"/>
      <c r="L2253" s="8"/>
      <c r="M2253" s="184">
        <f t="shared" si="522"/>
        <v>11970</v>
      </c>
      <c r="N2253" s="8"/>
      <c r="O2253" s="8"/>
      <c r="P2253" s="8"/>
      <c r="T2253" s="7"/>
      <c r="U2253" s="8"/>
      <c r="V2253" s="8"/>
      <c r="W2253" s="244"/>
      <c r="X2253" s="8"/>
      <c r="Y2253" s="8"/>
      <c r="Z2253" s="8"/>
      <c r="AA2253" s="8"/>
      <c r="AB2253" s="8"/>
      <c r="AC2253" s="8"/>
      <c r="AD2253" s="8"/>
      <c r="AE2253" s="8"/>
      <c r="AF2253" s="8"/>
      <c r="AG2253" s="8"/>
      <c r="AH2253" s="8"/>
      <c r="AI2253" s="8"/>
    </row>
    <row r="2254" spans="1:35" ht="17.25">
      <c r="A2254" s="310">
        <v>44420</v>
      </c>
      <c r="B2254" s="250">
        <v>38</v>
      </c>
      <c r="C2254" s="246"/>
      <c r="D2254" s="192">
        <v>775425001178</v>
      </c>
      <c r="E2254" s="303" t="s">
        <v>546</v>
      </c>
      <c r="F2254" s="193" t="s">
        <v>1318</v>
      </c>
      <c r="G2254" s="137" t="s">
        <v>2</v>
      </c>
      <c r="H2254" s="194">
        <v>26</v>
      </c>
      <c r="I2254" s="81"/>
      <c r="J2254" s="81"/>
      <c r="K2254" s="81"/>
      <c r="L2254" s="8"/>
      <c r="M2254" s="184">
        <f t="shared" ref="M2254:M2257" si="523">510*H2254</f>
        <v>13260</v>
      </c>
      <c r="N2254" s="8"/>
      <c r="O2254" s="8"/>
      <c r="P2254" s="8"/>
      <c r="T2254" s="7"/>
      <c r="U2254" s="8"/>
      <c r="V2254" s="8"/>
      <c r="W2254" s="244"/>
      <c r="X2254" s="8"/>
      <c r="Y2254" s="8"/>
      <c r="Z2254" s="8"/>
      <c r="AA2254" s="8"/>
      <c r="AB2254" s="8"/>
      <c r="AC2254" s="8"/>
      <c r="AD2254" s="8"/>
      <c r="AE2254" s="8"/>
      <c r="AF2254" s="8"/>
      <c r="AG2254" s="8"/>
      <c r="AH2254" s="8"/>
      <c r="AI2254" s="8"/>
    </row>
    <row r="2255" spans="1:35" ht="17.25">
      <c r="A2255" s="310">
        <v>44420</v>
      </c>
      <c r="B2255" s="250">
        <v>39</v>
      </c>
      <c r="C2255" s="246"/>
      <c r="D2255" s="192">
        <v>775425013610</v>
      </c>
      <c r="E2255" s="303" t="s">
        <v>546</v>
      </c>
      <c r="F2255" s="193" t="s">
        <v>1778</v>
      </c>
      <c r="G2255" s="137" t="s">
        <v>2</v>
      </c>
      <c r="H2255" s="194">
        <v>25</v>
      </c>
      <c r="I2255" s="81"/>
      <c r="J2255" s="81"/>
      <c r="K2255" s="81"/>
      <c r="L2255" s="8"/>
      <c r="M2255" s="184">
        <f t="shared" si="523"/>
        <v>12750</v>
      </c>
      <c r="N2255" s="8"/>
      <c r="O2255" s="8"/>
      <c r="P2255" s="8"/>
      <c r="T2255" s="7"/>
      <c r="U2255" s="8"/>
      <c r="V2255" s="8"/>
      <c r="W2255" s="244"/>
      <c r="X2255" s="8"/>
      <c r="Y2255" s="8"/>
      <c r="Z2255" s="8"/>
      <c r="AA2255" s="8"/>
      <c r="AB2255" s="8"/>
      <c r="AC2255" s="8"/>
      <c r="AD2255" s="8"/>
      <c r="AE2255" s="8"/>
      <c r="AF2255" s="8"/>
      <c r="AG2255" s="8"/>
      <c r="AH2255" s="8"/>
      <c r="AI2255" s="8"/>
    </row>
    <row r="2256" spans="1:35" ht="17.25">
      <c r="A2256" s="310">
        <v>44420</v>
      </c>
      <c r="B2256" s="250">
        <v>40</v>
      </c>
      <c r="C2256" s="246"/>
      <c r="D2256" s="192">
        <v>775425044744</v>
      </c>
      <c r="E2256" s="303" t="s">
        <v>546</v>
      </c>
      <c r="F2256" s="193" t="s">
        <v>1779</v>
      </c>
      <c r="G2256" s="137" t="s">
        <v>2</v>
      </c>
      <c r="H2256" s="194">
        <v>26</v>
      </c>
      <c r="I2256" s="81"/>
      <c r="J2256" s="81"/>
      <c r="K2256" s="81"/>
      <c r="L2256" s="8"/>
      <c r="M2256" s="184">
        <f t="shared" si="523"/>
        <v>13260</v>
      </c>
      <c r="N2256" s="8"/>
      <c r="O2256" s="8"/>
      <c r="P2256" s="8"/>
      <c r="T2256" s="7"/>
      <c r="U2256" s="8"/>
      <c r="V2256" s="8"/>
      <c r="W2256" s="244"/>
      <c r="X2256" s="8"/>
      <c r="Y2256" s="8"/>
      <c r="Z2256" s="8"/>
      <c r="AA2256" s="8"/>
      <c r="AB2256" s="8"/>
      <c r="AC2256" s="8"/>
      <c r="AD2256" s="8"/>
      <c r="AE2256" s="8"/>
      <c r="AF2256" s="8"/>
      <c r="AG2256" s="8"/>
      <c r="AH2256" s="8"/>
      <c r="AI2256" s="8"/>
    </row>
    <row r="2257" spans="1:35" ht="17.25">
      <c r="A2257" s="310">
        <v>44420</v>
      </c>
      <c r="B2257" s="250">
        <v>41</v>
      </c>
      <c r="C2257" s="246"/>
      <c r="D2257" s="192">
        <v>775424677779</v>
      </c>
      <c r="E2257" s="303" t="s">
        <v>546</v>
      </c>
      <c r="F2257" s="193" t="s">
        <v>1319</v>
      </c>
      <c r="G2257" s="137" t="s">
        <v>2</v>
      </c>
      <c r="H2257" s="194">
        <v>21</v>
      </c>
      <c r="I2257" s="81"/>
      <c r="J2257" s="81"/>
      <c r="K2257" s="81"/>
      <c r="L2257" s="8"/>
      <c r="M2257" s="184">
        <f t="shared" si="523"/>
        <v>10710</v>
      </c>
      <c r="N2257" s="8"/>
      <c r="O2257" s="8"/>
      <c r="P2257" s="8"/>
      <c r="T2257" s="7"/>
      <c r="U2257" s="8"/>
      <c r="V2257" s="8"/>
      <c r="W2257" s="244"/>
      <c r="X2257" s="8"/>
      <c r="Y2257" s="8"/>
      <c r="Z2257" s="8"/>
      <c r="AA2257" s="8"/>
      <c r="AB2257" s="8"/>
      <c r="AC2257" s="8"/>
      <c r="AD2257" s="8"/>
      <c r="AE2257" s="8"/>
      <c r="AF2257" s="8"/>
      <c r="AG2257" s="8"/>
      <c r="AH2257" s="8"/>
      <c r="AI2257" s="8"/>
    </row>
    <row r="2258" spans="1:35" ht="17.25">
      <c r="A2258" s="310">
        <v>44420</v>
      </c>
      <c r="B2258" s="250">
        <v>42</v>
      </c>
      <c r="C2258" s="246"/>
      <c r="D2258" s="192">
        <v>775440311707</v>
      </c>
      <c r="E2258" s="303" t="s">
        <v>546</v>
      </c>
      <c r="F2258" s="193" t="s">
        <v>1780</v>
      </c>
      <c r="G2258" s="137" t="s">
        <v>4</v>
      </c>
      <c r="H2258" s="194">
        <v>10</v>
      </c>
      <c r="I2258" s="81"/>
      <c r="J2258" s="81"/>
      <c r="K2258" s="81"/>
      <c r="L2258" s="8"/>
      <c r="M2258" s="184">
        <f>610*H2258</f>
        <v>6100</v>
      </c>
      <c r="N2258" s="8"/>
      <c r="O2258" s="8"/>
      <c r="P2258" s="8"/>
      <c r="T2258" s="7"/>
      <c r="U2258" s="8"/>
      <c r="V2258" s="8"/>
      <c r="W2258" s="244"/>
      <c r="X2258" s="8"/>
      <c r="Y2258" s="8"/>
      <c r="Z2258" s="8"/>
      <c r="AA2258" s="8"/>
      <c r="AB2258" s="8"/>
      <c r="AC2258" s="8"/>
      <c r="AD2258" s="8"/>
      <c r="AE2258" s="8"/>
      <c r="AF2258" s="8"/>
      <c r="AG2258" s="8"/>
      <c r="AH2258" s="8"/>
      <c r="AI2258" s="8"/>
    </row>
    <row r="2259" spans="1:35" ht="17.25">
      <c r="A2259" s="321"/>
      <c r="B2259" s="322"/>
      <c r="C2259" s="231"/>
      <c r="D2259" s="81"/>
      <c r="E2259" s="81"/>
      <c r="F2259" s="81"/>
      <c r="G2259" s="81"/>
      <c r="H2259" s="80"/>
      <c r="I2259" s="81"/>
      <c r="J2259" s="81"/>
      <c r="K2259" s="81"/>
      <c r="L2259" s="8"/>
      <c r="M2259" s="184"/>
      <c r="N2259" s="8"/>
      <c r="O2259" s="8"/>
      <c r="P2259" s="8"/>
      <c r="T2259" s="7"/>
      <c r="U2259" s="8"/>
      <c r="V2259" s="8"/>
      <c r="W2259" s="244"/>
      <c r="X2259" s="8"/>
      <c r="Y2259" s="8"/>
      <c r="Z2259" s="8"/>
      <c r="AA2259" s="8"/>
      <c r="AB2259" s="8"/>
      <c r="AC2259" s="8"/>
      <c r="AD2259" s="8"/>
      <c r="AE2259" s="8"/>
      <c r="AF2259" s="8"/>
      <c r="AG2259" s="8"/>
      <c r="AH2259" s="8"/>
      <c r="AI2259" s="8"/>
    </row>
    <row r="2260" spans="1:35" ht="17.25">
      <c r="A2260" s="253"/>
      <c r="B2260" s="189"/>
      <c r="C2260" s="169"/>
      <c r="D2260" s="41"/>
      <c r="E2260" s="41"/>
      <c r="F2260" s="41"/>
      <c r="G2260" s="41"/>
      <c r="H2260" s="77"/>
      <c r="I2260" s="41"/>
      <c r="J2260" s="41"/>
      <c r="K2260" s="41"/>
      <c r="L2260" s="45"/>
      <c r="M2260" s="44">
        <f>SUM(M2214:M2259)</f>
        <v>433360</v>
      </c>
      <c r="N2260" s="45"/>
      <c r="O2260" s="45"/>
      <c r="P2260" s="45"/>
      <c r="Q2260" s="45"/>
      <c r="R2260" s="45"/>
      <c r="S2260" s="45"/>
      <c r="T2260" s="45">
        <v>433360</v>
      </c>
      <c r="U2260" s="45"/>
      <c r="V2260" s="45"/>
      <c r="W2260" s="227">
        <v>433360</v>
      </c>
      <c r="X2260" s="45"/>
      <c r="Y2260" s="45"/>
      <c r="Z2260" s="45"/>
      <c r="AA2260" s="45"/>
      <c r="AB2260" s="45"/>
      <c r="AC2260" s="45"/>
      <c r="AD2260" s="45"/>
      <c r="AE2260" s="8"/>
      <c r="AF2260" s="8"/>
      <c r="AG2260" s="8"/>
      <c r="AH2260" s="8"/>
      <c r="AI2260" s="8"/>
    </row>
    <row r="2261" spans="1:35" ht="17.25">
      <c r="A2261" s="321"/>
      <c r="B2261" s="322"/>
      <c r="C2261" s="231"/>
      <c r="D2261" s="81"/>
      <c r="E2261" s="81"/>
      <c r="F2261" s="81"/>
      <c r="G2261" s="81"/>
      <c r="H2261" s="80"/>
      <c r="I2261" s="81"/>
      <c r="J2261" s="81"/>
      <c r="K2261" s="81"/>
      <c r="L2261" s="8"/>
      <c r="M2261" s="184"/>
      <c r="N2261" s="8"/>
      <c r="O2261" s="8"/>
      <c r="P2261" s="8"/>
      <c r="T2261" s="7"/>
      <c r="U2261" s="8"/>
      <c r="V2261" s="8"/>
      <c r="W2261" s="244"/>
      <c r="X2261" s="8"/>
      <c r="Y2261" s="8"/>
      <c r="Z2261" s="8"/>
      <c r="AA2261" s="8"/>
      <c r="AB2261" s="8"/>
      <c r="AC2261" s="8"/>
      <c r="AD2261" s="8"/>
      <c r="AE2261" s="8"/>
      <c r="AF2261" s="8"/>
      <c r="AG2261" s="8"/>
      <c r="AH2261" s="8"/>
      <c r="AI2261" s="8"/>
    </row>
    <row r="2262" spans="1:35" ht="17.25">
      <c r="A2262" s="310">
        <v>44451</v>
      </c>
      <c r="B2262" s="250">
        <v>1</v>
      </c>
      <c r="C2262" s="246" t="s">
        <v>1430</v>
      </c>
      <c r="D2262" s="192">
        <v>775427653830</v>
      </c>
      <c r="E2262" s="303" t="s">
        <v>546</v>
      </c>
      <c r="F2262" s="193" t="s">
        <v>1781</v>
      </c>
      <c r="G2262" s="137" t="s">
        <v>2</v>
      </c>
      <c r="H2262" s="194">
        <v>17</v>
      </c>
      <c r="I2262" s="81"/>
      <c r="J2262" s="81"/>
      <c r="K2262" s="81"/>
      <c r="L2262" s="8"/>
      <c r="M2262" s="184">
        <f t="shared" ref="M2262" si="524">580*H2262</f>
        <v>9860</v>
      </c>
      <c r="N2262" s="8"/>
      <c r="O2262" s="8"/>
      <c r="P2262" s="8"/>
      <c r="T2262" s="7"/>
      <c r="U2262" s="8"/>
      <c r="V2262" s="8"/>
      <c r="W2262" s="244"/>
      <c r="X2262" s="8"/>
      <c r="Y2262" s="8"/>
      <c r="Z2262" s="8"/>
      <c r="AA2262" s="8"/>
      <c r="AB2262" s="8"/>
      <c r="AC2262" s="8"/>
      <c r="AD2262" s="8"/>
      <c r="AE2262" s="8"/>
      <c r="AF2262" s="8"/>
      <c r="AG2262" s="8"/>
      <c r="AH2262" s="8"/>
      <c r="AI2262" s="8"/>
    </row>
    <row r="2263" spans="1:35" ht="17.25">
      <c r="A2263" s="310">
        <v>44451</v>
      </c>
      <c r="B2263" s="250">
        <v>2</v>
      </c>
      <c r="C2263" s="311"/>
      <c r="D2263" s="192">
        <v>775438634603</v>
      </c>
      <c r="E2263" s="303" t="s">
        <v>546</v>
      </c>
      <c r="F2263" s="193" t="s">
        <v>1782</v>
      </c>
      <c r="G2263" s="137" t="s">
        <v>2</v>
      </c>
      <c r="H2263" s="194">
        <v>8</v>
      </c>
      <c r="I2263" s="81"/>
      <c r="J2263" s="81"/>
      <c r="K2263" s="81"/>
      <c r="L2263" s="8"/>
      <c r="M2263" s="184">
        <f>610*H2263</f>
        <v>4880</v>
      </c>
      <c r="N2263" s="8"/>
      <c r="O2263" s="8"/>
      <c r="P2263" s="8"/>
      <c r="T2263" s="7"/>
      <c r="U2263" s="8"/>
      <c r="V2263" s="8"/>
      <c r="W2263" s="244"/>
      <c r="X2263" s="8"/>
      <c r="Y2263" s="8"/>
      <c r="Z2263" s="8"/>
      <c r="AA2263" s="8"/>
      <c r="AB2263" s="8"/>
      <c r="AC2263" s="8"/>
      <c r="AD2263" s="8"/>
      <c r="AE2263" s="8"/>
      <c r="AF2263" s="8"/>
      <c r="AG2263" s="8"/>
      <c r="AH2263" s="8"/>
      <c r="AI2263" s="8"/>
    </row>
    <row r="2264" spans="1:35" ht="17.25">
      <c r="A2264" s="310">
        <v>44451</v>
      </c>
      <c r="B2264" s="250">
        <v>3</v>
      </c>
      <c r="C2264" s="246" t="s">
        <v>1430</v>
      </c>
      <c r="D2264" s="192">
        <v>775438680576</v>
      </c>
      <c r="E2264" s="303" t="s">
        <v>546</v>
      </c>
      <c r="F2264" s="193" t="s">
        <v>1783</v>
      </c>
      <c r="G2264" s="137" t="s">
        <v>96</v>
      </c>
      <c r="H2264" s="194">
        <v>17</v>
      </c>
      <c r="I2264" s="81"/>
      <c r="J2264" s="81"/>
      <c r="K2264" s="81"/>
      <c r="L2264" s="8"/>
      <c r="M2264" s="184">
        <f>590*H2264</f>
        <v>10030</v>
      </c>
      <c r="N2264" s="8"/>
      <c r="O2264" s="8"/>
      <c r="P2264" s="8"/>
      <c r="T2264" s="7"/>
      <c r="U2264" s="8"/>
      <c r="V2264" s="8"/>
      <c r="W2264" s="244"/>
      <c r="X2264" s="8"/>
      <c r="Y2264" s="8"/>
      <c r="Z2264" s="8"/>
      <c r="AA2264" s="8"/>
      <c r="AB2264" s="8"/>
      <c r="AC2264" s="8"/>
      <c r="AD2264" s="8"/>
      <c r="AE2264" s="8"/>
      <c r="AF2264" s="8"/>
      <c r="AG2264" s="8"/>
      <c r="AH2264" s="8"/>
      <c r="AI2264" s="8"/>
    </row>
    <row r="2265" spans="1:35" ht="17.25">
      <c r="A2265" s="310">
        <v>44451</v>
      </c>
      <c r="B2265" s="250">
        <v>4</v>
      </c>
      <c r="C2265" s="246" t="s">
        <v>1430</v>
      </c>
      <c r="D2265" s="192">
        <v>775426878030</v>
      </c>
      <c r="E2265" s="303" t="s">
        <v>546</v>
      </c>
      <c r="F2265" s="193" t="s">
        <v>1784</v>
      </c>
      <c r="G2265" s="137" t="s">
        <v>2</v>
      </c>
      <c r="H2265" s="194">
        <v>11</v>
      </c>
      <c r="I2265" s="81"/>
      <c r="J2265" s="81"/>
      <c r="K2265" s="81"/>
      <c r="L2265" s="8"/>
      <c r="M2265" s="184">
        <f t="shared" ref="M2265" si="525">580*H2265</f>
        <v>6380</v>
      </c>
      <c r="N2265" s="8"/>
      <c r="O2265" s="8"/>
      <c r="P2265" s="8"/>
      <c r="T2265" s="7"/>
      <c r="U2265" s="8"/>
      <c r="V2265" s="8"/>
      <c r="W2265" s="244"/>
      <c r="X2265" s="8"/>
      <c r="Y2265" s="8"/>
      <c r="Z2265" s="8"/>
      <c r="AA2265" s="8"/>
      <c r="AB2265" s="8"/>
      <c r="AC2265" s="8"/>
      <c r="AD2265" s="8"/>
      <c r="AE2265" s="8"/>
      <c r="AF2265" s="8"/>
      <c r="AG2265" s="8"/>
      <c r="AH2265" s="8"/>
      <c r="AI2265" s="8"/>
    </row>
    <row r="2266" spans="1:35" ht="17.25">
      <c r="A2266" s="310">
        <v>44451</v>
      </c>
      <c r="B2266" s="250">
        <v>5</v>
      </c>
      <c r="C2266" s="246" t="s">
        <v>15</v>
      </c>
      <c r="D2266" s="192">
        <v>775427306300</v>
      </c>
      <c r="E2266" s="303" t="s">
        <v>546</v>
      </c>
      <c r="F2266" s="193" t="s">
        <v>1785</v>
      </c>
      <c r="G2266" s="137" t="s">
        <v>96</v>
      </c>
      <c r="H2266" s="194">
        <v>26</v>
      </c>
      <c r="I2266" s="81"/>
      <c r="J2266" s="81"/>
      <c r="K2266" s="81"/>
      <c r="L2266" s="8"/>
      <c r="M2266" s="184">
        <f>530*H2266</f>
        <v>13780</v>
      </c>
      <c r="N2266" s="8"/>
      <c r="O2266" s="8"/>
      <c r="P2266" s="8"/>
      <c r="T2266" s="7"/>
      <c r="U2266" s="8"/>
      <c r="V2266" s="8"/>
      <c r="W2266" s="244"/>
      <c r="X2266" s="8"/>
      <c r="Y2266" s="8"/>
      <c r="Z2266" s="8"/>
      <c r="AA2266" s="8"/>
      <c r="AB2266" s="8"/>
      <c r="AC2266" s="8"/>
      <c r="AD2266" s="8"/>
      <c r="AE2266" s="8"/>
      <c r="AF2266" s="8"/>
      <c r="AG2266" s="8"/>
      <c r="AH2266" s="8"/>
      <c r="AI2266" s="8"/>
    </row>
    <row r="2267" spans="1:35" ht="17.25">
      <c r="A2267" s="310"/>
      <c r="B2267" s="250"/>
      <c r="C2267" s="246"/>
      <c r="D2267" s="192"/>
      <c r="E2267" s="303"/>
      <c r="F2267" s="193"/>
      <c r="G2267" s="137"/>
      <c r="H2267" s="194"/>
      <c r="I2267" s="81"/>
      <c r="J2267" s="81"/>
      <c r="K2267" s="81"/>
      <c r="L2267" s="8"/>
      <c r="M2267" s="184">
        <v>500</v>
      </c>
      <c r="N2267" s="8"/>
      <c r="O2267" s="8"/>
      <c r="P2267" s="8"/>
      <c r="T2267" s="7"/>
      <c r="U2267" s="8"/>
      <c r="V2267" s="8"/>
      <c r="W2267" s="244"/>
      <c r="X2267" s="8"/>
      <c r="Y2267" s="8"/>
      <c r="Z2267" s="8"/>
      <c r="AA2267" s="8"/>
      <c r="AB2267" s="8"/>
      <c r="AC2267" s="8"/>
      <c r="AD2267" s="8"/>
      <c r="AE2267" s="8"/>
      <c r="AF2267" s="8"/>
      <c r="AG2267" s="8"/>
      <c r="AH2267" s="8"/>
      <c r="AI2267" s="8"/>
    </row>
    <row r="2268" spans="1:35" ht="17.25">
      <c r="A2268" s="310">
        <v>44451</v>
      </c>
      <c r="B2268" s="250">
        <v>6</v>
      </c>
      <c r="C2268" s="311"/>
      <c r="D2268" s="192">
        <v>775438756541</v>
      </c>
      <c r="E2268" s="303" t="s">
        <v>546</v>
      </c>
      <c r="F2268" s="193" t="s">
        <v>1786</v>
      </c>
      <c r="G2268" s="137" t="s">
        <v>96</v>
      </c>
      <c r="H2268" s="194">
        <v>11</v>
      </c>
      <c r="I2268" s="81"/>
      <c r="J2268" s="81"/>
      <c r="K2268" s="81"/>
      <c r="L2268" s="8"/>
      <c r="M2268" s="184">
        <f>540*H2268</f>
        <v>5940</v>
      </c>
      <c r="N2268" s="8"/>
      <c r="O2268" s="8"/>
      <c r="P2268" s="8"/>
      <c r="T2268" s="7"/>
      <c r="U2268" s="8"/>
      <c r="V2268" s="8"/>
      <c r="W2268" s="244"/>
      <c r="X2268" s="8"/>
      <c r="Y2268" s="8"/>
      <c r="Z2268" s="8"/>
      <c r="AA2268" s="8"/>
      <c r="AB2268" s="8"/>
      <c r="AC2268" s="8"/>
      <c r="AD2268" s="8"/>
      <c r="AE2268" s="8"/>
      <c r="AF2268" s="8"/>
      <c r="AG2268" s="8"/>
      <c r="AH2268" s="8"/>
      <c r="AI2268" s="8"/>
    </row>
    <row r="2269" spans="1:35" ht="17.25">
      <c r="A2269" s="310">
        <v>44451</v>
      </c>
      <c r="B2269" s="250">
        <v>7</v>
      </c>
      <c r="C2269" s="246" t="s">
        <v>1430</v>
      </c>
      <c r="D2269" s="192">
        <v>775426771982</v>
      </c>
      <c r="E2269" s="303" t="s">
        <v>546</v>
      </c>
      <c r="F2269" s="193" t="s">
        <v>1787</v>
      </c>
      <c r="G2269" s="137" t="s">
        <v>2</v>
      </c>
      <c r="H2269" s="194">
        <v>14</v>
      </c>
      <c r="I2269" s="81"/>
      <c r="J2269" s="81"/>
      <c r="K2269" s="81"/>
      <c r="L2269" s="8"/>
      <c r="M2269" s="184">
        <f t="shared" ref="M2269:M2270" si="526">580*H2269</f>
        <v>8120</v>
      </c>
      <c r="N2269" s="8"/>
      <c r="O2269" s="8"/>
      <c r="P2269" s="8"/>
      <c r="T2269" s="7"/>
      <c r="U2269" s="8"/>
      <c r="V2269" s="8"/>
      <c r="W2269" s="244"/>
      <c r="X2269" s="8"/>
      <c r="Y2269" s="8"/>
      <c r="Z2269" s="8"/>
      <c r="AA2269" s="8"/>
      <c r="AB2269" s="8"/>
      <c r="AC2269" s="8"/>
      <c r="AD2269" s="8"/>
      <c r="AE2269" s="8"/>
      <c r="AF2269" s="8"/>
      <c r="AG2269" s="8"/>
      <c r="AH2269" s="8"/>
      <c r="AI2269" s="8"/>
    </row>
    <row r="2270" spans="1:35" ht="17.25">
      <c r="A2270" s="310">
        <v>44451</v>
      </c>
      <c r="B2270" s="250">
        <v>8</v>
      </c>
      <c r="C2270" s="246"/>
      <c r="D2270" s="192">
        <v>775438653675</v>
      </c>
      <c r="E2270" s="303" t="s">
        <v>546</v>
      </c>
      <c r="F2270" s="193" t="s">
        <v>1788</v>
      </c>
      <c r="G2270" s="137" t="s">
        <v>2</v>
      </c>
      <c r="H2270" s="194">
        <v>11</v>
      </c>
      <c r="I2270" s="81"/>
      <c r="J2270" s="81"/>
      <c r="K2270" s="81"/>
      <c r="L2270" s="8"/>
      <c r="M2270" s="184">
        <f t="shared" si="526"/>
        <v>6380</v>
      </c>
      <c r="N2270" s="8"/>
      <c r="O2270" s="8"/>
      <c r="P2270" s="8"/>
      <c r="T2270" s="7"/>
      <c r="U2270" s="8"/>
      <c r="V2270" s="8"/>
      <c r="W2270" s="244"/>
      <c r="X2270" s="8"/>
      <c r="Y2270" s="8"/>
      <c r="Z2270" s="8"/>
      <c r="AA2270" s="8"/>
      <c r="AB2270" s="8"/>
      <c r="AC2270" s="8"/>
      <c r="AD2270" s="8"/>
      <c r="AE2270" s="8"/>
      <c r="AF2270" s="8"/>
      <c r="AG2270" s="8"/>
      <c r="AH2270" s="8"/>
      <c r="AI2270" s="8"/>
    </row>
    <row r="2271" spans="1:35" ht="17.25">
      <c r="A2271" s="310">
        <v>44451</v>
      </c>
      <c r="B2271" s="250">
        <v>9</v>
      </c>
      <c r="C2271" s="311"/>
      <c r="D2271" s="192">
        <v>775438782950</v>
      </c>
      <c r="E2271" s="303" t="s">
        <v>546</v>
      </c>
      <c r="F2271" s="193" t="s">
        <v>1789</v>
      </c>
      <c r="G2271" s="137" t="s">
        <v>96</v>
      </c>
      <c r="H2271" s="194">
        <v>11</v>
      </c>
      <c r="I2271" s="81"/>
      <c r="J2271" s="81"/>
      <c r="K2271" s="81"/>
      <c r="L2271" s="8"/>
      <c r="M2271" s="184">
        <f>540*H2271</f>
        <v>5940</v>
      </c>
      <c r="N2271" s="8"/>
      <c r="O2271" s="8"/>
      <c r="P2271" s="8"/>
      <c r="T2271" s="7"/>
      <c r="U2271" s="8"/>
      <c r="V2271" s="8"/>
      <c r="W2271" s="244"/>
      <c r="X2271" s="8"/>
      <c r="Y2271" s="8"/>
      <c r="Z2271" s="8"/>
      <c r="AA2271" s="8"/>
      <c r="AB2271" s="8"/>
      <c r="AC2271" s="8"/>
      <c r="AD2271" s="8"/>
      <c r="AE2271" s="8"/>
      <c r="AF2271" s="8"/>
      <c r="AG2271" s="8"/>
      <c r="AH2271" s="8"/>
      <c r="AI2271" s="8"/>
    </row>
    <row r="2272" spans="1:35" ht="17.25">
      <c r="A2272" s="310">
        <v>44451</v>
      </c>
      <c r="B2272" s="250">
        <v>10</v>
      </c>
      <c r="C2272" s="311"/>
      <c r="D2272" s="192">
        <v>775438648437</v>
      </c>
      <c r="E2272" s="303" t="s">
        <v>546</v>
      </c>
      <c r="F2272" s="193" t="s">
        <v>1790</v>
      </c>
      <c r="G2272" s="137" t="s">
        <v>2</v>
      </c>
      <c r="H2272" s="194">
        <v>25</v>
      </c>
      <c r="I2272" s="81"/>
      <c r="J2272" s="81"/>
      <c r="K2272" s="81"/>
      <c r="L2272" s="8"/>
      <c r="M2272" s="184">
        <f t="shared" ref="M2272:M2275" si="527">510*H2272</f>
        <v>12750</v>
      </c>
      <c r="N2272" s="8"/>
      <c r="O2272" s="8"/>
      <c r="P2272" s="8"/>
      <c r="T2272" s="7"/>
      <c r="U2272" s="8"/>
      <c r="V2272" s="8"/>
      <c r="W2272" s="244"/>
      <c r="X2272" s="8"/>
      <c r="Y2272" s="8"/>
      <c r="Z2272" s="8"/>
      <c r="AA2272" s="8"/>
      <c r="AB2272" s="8"/>
      <c r="AC2272" s="8"/>
      <c r="AD2272" s="8"/>
      <c r="AE2272" s="8"/>
      <c r="AF2272" s="8"/>
      <c r="AG2272" s="8"/>
      <c r="AH2272" s="8"/>
      <c r="AI2272" s="8"/>
    </row>
    <row r="2273" spans="1:35" ht="17.25">
      <c r="A2273" s="310">
        <v>44451</v>
      </c>
      <c r="B2273" s="250">
        <v>11</v>
      </c>
      <c r="C2273" s="311"/>
      <c r="D2273" s="192">
        <v>775439181005</v>
      </c>
      <c r="E2273" s="303" t="s">
        <v>546</v>
      </c>
      <c r="F2273" s="193" t="s">
        <v>1321</v>
      </c>
      <c r="G2273" s="137" t="s">
        <v>2</v>
      </c>
      <c r="H2273" s="194">
        <v>25</v>
      </c>
      <c r="I2273" s="81"/>
      <c r="J2273" s="81"/>
      <c r="K2273" s="81"/>
      <c r="L2273" s="8"/>
      <c r="M2273" s="184">
        <f t="shared" si="527"/>
        <v>12750</v>
      </c>
      <c r="N2273" s="8"/>
      <c r="O2273" s="8"/>
      <c r="P2273" s="8"/>
      <c r="T2273" s="7"/>
      <c r="U2273" s="8"/>
      <c r="V2273" s="8"/>
      <c r="W2273" s="244"/>
      <c r="X2273" s="8"/>
      <c r="Y2273" s="8"/>
      <c r="Z2273" s="8"/>
      <c r="AA2273" s="8"/>
      <c r="AB2273" s="8"/>
      <c r="AC2273" s="8"/>
      <c r="AD2273" s="8"/>
      <c r="AE2273" s="8"/>
      <c r="AF2273" s="8"/>
      <c r="AG2273" s="8"/>
      <c r="AH2273" s="8"/>
      <c r="AI2273" s="8"/>
    </row>
    <row r="2274" spans="1:35" ht="17.25">
      <c r="A2274" s="310">
        <v>44451</v>
      </c>
      <c r="B2274" s="250">
        <v>12</v>
      </c>
      <c r="C2274" s="311"/>
      <c r="D2274" s="192">
        <v>775439202154</v>
      </c>
      <c r="E2274" s="303" t="s">
        <v>546</v>
      </c>
      <c r="F2274" s="193" t="s">
        <v>1791</v>
      </c>
      <c r="G2274" s="137" t="s">
        <v>2</v>
      </c>
      <c r="H2274" s="194">
        <v>25</v>
      </c>
      <c r="I2274" s="81"/>
      <c r="J2274" s="81"/>
      <c r="K2274" s="81"/>
      <c r="L2274" s="8"/>
      <c r="M2274" s="184">
        <f t="shared" si="527"/>
        <v>12750</v>
      </c>
      <c r="N2274" s="8"/>
      <c r="O2274" s="8"/>
      <c r="P2274" s="8"/>
      <c r="T2274" s="7"/>
      <c r="U2274" s="8"/>
      <c r="V2274" s="8"/>
      <c r="W2274" s="244"/>
      <c r="X2274" s="8"/>
      <c r="Y2274" s="8"/>
      <c r="Z2274" s="8"/>
      <c r="AA2274" s="8"/>
      <c r="AB2274" s="8"/>
      <c r="AC2274" s="8"/>
      <c r="AD2274" s="8"/>
      <c r="AE2274" s="8"/>
      <c r="AF2274" s="8"/>
      <c r="AG2274" s="8"/>
      <c r="AH2274" s="8"/>
      <c r="AI2274" s="8"/>
    </row>
    <row r="2275" spans="1:35" ht="17.25">
      <c r="A2275" s="310">
        <v>44451</v>
      </c>
      <c r="B2275" s="250">
        <v>13</v>
      </c>
      <c r="C2275" s="311"/>
      <c r="D2275" s="192">
        <v>775439221491</v>
      </c>
      <c r="E2275" s="303" t="s">
        <v>546</v>
      </c>
      <c r="F2275" s="193" t="s">
        <v>1792</v>
      </c>
      <c r="G2275" s="137" t="s">
        <v>2</v>
      </c>
      <c r="H2275" s="194">
        <v>24</v>
      </c>
      <c r="I2275" s="81"/>
      <c r="J2275" s="81"/>
      <c r="K2275" s="81"/>
      <c r="L2275" s="8"/>
      <c r="M2275" s="184">
        <f t="shared" si="527"/>
        <v>12240</v>
      </c>
      <c r="N2275" s="8"/>
      <c r="O2275" s="8"/>
      <c r="P2275" s="8"/>
      <c r="T2275" s="7"/>
      <c r="U2275" s="8"/>
      <c r="V2275" s="8"/>
      <c r="W2275" s="244"/>
      <c r="X2275" s="8"/>
      <c r="Y2275" s="8"/>
      <c r="Z2275" s="8"/>
      <c r="AA2275" s="8"/>
      <c r="AB2275" s="8"/>
      <c r="AC2275" s="8"/>
      <c r="AD2275" s="8"/>
      <c r="AE2275" s="8"/>
      <c r="AF2275" s="8"/>
      <c r="AG2275" s="8"/>
      <c r="AH2275" s="8"/>
      <c r="AI2275" s="8"/>
    </row>
    <row r="2276" spans="1:35" ht="17.25">
      <c r="A2276" s="310">
        <v>44451</v>
      </c>
      <c r="B2276" s="250">
        <v>14</v>
      </c>
      <c r="C2276" s="246" t="s">
        <v>1430</v>
      </c>
      <c r="D2276" s="192">
        <v>775453620206</v>
      </c>
      <c r="E2276" s="303" t="s">
        <v>546</v>
      </c>
      <c r="F2276" s="193" t="s">
        <v>1793</v>
      </c>
      <c r="G2276" s="137" t="s">
        <v>96</v>
      </c>
      <c r="H2276" s="194">
        <v>18</v>
      </c>
      <c r="I2276" s="81"/>
      <c r="J2276" s="81"/>
      <c r="K2276" s="81"/>
      <c r="L2276" s="8"/>
      <c r="M2276" s="184">
        <f>590*H2276</f>
        <v>10620</v>
      </c>
      <c r="N2276" s="8"/>
      <c r="O2276" s="8"/>
      <c r="P2276" s="8"/>
      <c r="T2276" s="7"/>
      <c r="U2276" s="8"/>
      <c r="V2276" s="8"/>
      <c r="W2276" s="244"/>
      <c r="X2276" s="8"/>
      <c r="Y2276" s="8"/>
      <c r="Z2276" s="8"/>
      <c r="AA2276" s="8"/>
      <c r="AB2276" s="8"/>
      <c r="AC2276" s="8"/>
      <c r="AD2276" s="8"/>
      <c r="AE2276" s="8"/>
      <c r="AF2276" s="8"/>
      <c r="AG2276" s="8"/>
      <c r="AH2276" s="8"/>
      <c r="AI2276" s="8"/>
    </row>
    <row r="2277" spans="1:35" ht="17.25">
      <c r="A2277" s="310">
        <v>44451</v>
      </c>
      <c r="B2277" s="250">
        <v>15</v>
      </c>
      <c r="C2277" s="246" t="s">
        <v>1430</v>
      </c>
      <c r="D2277" s="192">
        <v>775453603410</v>
      </c>
      <c r="E2277" s="303" t="s">
        <v>546</v>
      </c>
      <c r="F2277" s="193" t="s">
        <v>1794</v>
      </c>
      <c r="G2277" s="137" t="s">
        <v>96</v>
      </c>
      <c r="H2277" s="194">
        <v>19</v>
      </c>
      <c r="I2277" s="81"/>
      <c r="J2277" s="81"/>
      <c r="K2277" s="81"/>
      <c r="L2277" s="8"/>
      <c r="M2277" s="184">
        <f>590*H2277</f>
        <v>11210</v>
      </c>
      <c r="N2277" s="8"/>
      <c r="O2277" s="8"/>
      <c r="P2277" s="8"/>
      <c r="T2277" s="7"/>
      <c r="U2277" s="8"/>
      <c r="V2277" s="8"/>
      <c r="W2277" s="244"/>
      <c r="X2277" s="8"/>
      <c r="Y2277" s="8"/>
      <c r="Z2277" s="8"/>
      <c r="AA2277" s="8"/>
      <c r="AB2277" s="8"/>
      <c r="AC2277" s="8"/>
      <c r="AD2277" s="8"/>
      <c r="AE2277" s="8"/>
      <c r="AF2277" s="8"/>
      <c r="AG2277" s="8"/>
      <c r="AH2277" s="8"/>
      <c r="AI2277" s="8"/>
    </row>
    <row r="2278" spans="1:35" ht="17.25">
      <c r="A2278" s="310">
        <v>44451</v>
      </c>
      <c r="B2278" s="250">
        <v>16</v>
      </c>
      <c r="C2278" s="246" t="s">
        <v>1430</v>
      </c>
      <c r="D2278" s="192">
        <v>775427573173</v>
      </c>
      <c r="E2278" s="303" t="s">
        <v>546</v>
      </c>
      <c r="F2278" s="193" t="s">
        <v>1795</v>
      </c>
      <c r="G2278" s="137" t="s">
        <v>2</v>
      </c>
      <c r="H2278" s="194">
        <v>14</v>
      </c>
      <c r="I2278" s="81"/>
      <c r="J2278" s="81"/>
      <c r="K2278" s="81"/>
      <c r="L2278" s="8"/>
      <c r="M2278" s="184">
        <f t="shared" ref="M2278" si="528">580*H2278</f>
        <v>8120</v>
      </c>
      <c r="N2278" s="8"/>
      <c r="O2278" s="8"/>
      <c r="P2278" s="8"/>
      <c r="T2278" s="7"/>
      <c r="U2278" s="8"/>
      <c r="V2278" s="8"/>
      <c r="W2278" s="244"/>
      <c r="X2278" s="8"/>
      <c r="Y2278" s="8"/>
      <c r="Z2278" s="8"/>
      <c r="AA2278" s="8"/>
      <c r="AB2278" s="8"/>
      <c r="AC2278" s="8"/>
      <c r="AD2278" s="8"/>
      <c r="AE2278" s="8"/>
      <c r="AF2278" s="8"/>
      <c r="AG2278" s="8"/>
      <c r="AH2278" s="8"/>
      <c r="AI2278" s="8"/>
    </row>
    <row r="2279" spans="1:35" ht="17.25">
      <c r="A2279" s="310">
        <v>44451</v>
      </c>
      <c r="B2279" s="250">
        <v>17</v>
      </c>
      <c r="C2279" s="246" t="s">
        <v>15</v>
      </c>
      <c r="D2279" s="192">
        <v>775427222830</v>
      </c>
      <c r="E2279" s="303" t="s">
        <v>546</v>
      </c>
      <c r="F2279" s="193" t="s">
        <v>1796</v>
      </c>
      <c r="G2279" s="137" t="s">
        <v>8</v>
      </c>
      <c r="H2279" s="194">
        <v>21</v>
      </c>
      <c r="I2279" s="81"/>
      <c r="J2279" s="81"/>
      <c r="K2279" s="81"/>
      <c r="L2279" s="8"/>
      <c r="M2279" s="184">
        <f>560*H2279</f>
        <v>11760</v>
      </c>
      <c r="N2279" s="8"/>
      <c r="O2279" s="8"/>
      <c r="P2279" s="8"/>
      <c r="T2279" s="7"/>
      <c r="U2279" s="8"/>
      <c r="V2279" s="8"/>
      <c r="W2279" s="244"/>
      <c r="X2279" s="8"/>
      <c r="Y2279" s="8"/>
      <c r="Z2279" s="8"/>
      <c r="AA2279" s="8"/>
      <c r="AB2279" s="8"/>
      <c r="AC2279" s="8"/>
      <c r="AD2279" s="8"/>
      <c r="AE2279" s="8"/>
      <c r="AF2279" s="8"/>
      <c r="AG2279" s="8"/>
      <c r="AH2279" s="8"/>
      <c r="AI2279" s="8"/>
    </row>
    <row r="2280" spans="1:35" ht="17.25">
      <c r="A2280" s="310"/>
      <c r="B2280" s="250"/>
      <c r="C2280" s="246"/>
      <c r="D2280" s="192"/>
      <c r="E2280" s="303"/>
      <c r="F2280" s="193"/>
      <c r="G2280" s="137"/>
      <c r="H2280" s="194"/>
      <c r="I2280" s="81"/>
      <c r="J2280" s="81"/>
      <c r="K2280" s="81"/>
      <c r="L2280" s="8"/>
      <c r="M2280" s="184">
        <v>500</v>
      </c>
      <c r="N2280" s="8"/>
      <c r="O2280" s="8"/>
      <c r="P2280" s="8"/>
      <c r="T2280" s="7"/>
      <c r="U2280" s="8"/>
      <c r="V2280" s="8"/>
      <c r="W2280" s="244"/>
      <c r="X2280" s="8"/>
      <c r="Y2280" s="8"/>
      <c r="Z2280" s="8"/>
      <c r="AA2280" s="8"/>
      <c r="AB2280" s="8"/>
      <c r="AC2280" s="8"/>
      <c r="AD2280" s="8"/>
      <c r="AE2280" s="8"/>
      <c r="AF2280" s="8"/>
      <c r="AG2280" s="8"/>
      <c r="AH2280" s="8"/>
      <c r="AI2280" s="8"/>
    </row>
    <row r="2281" spans="1:35" ht="17.25">
      <c r="A2281" s="310">
        <v>44451</v>
      </c>
      <c r="B2281" s="250">
        <v>18</v>
      </c>
      <c r="C2281" s="246" t="s">
        <v>1430</v>
      </c>
      <c r="D2281" s="192">
        <v>775426711998</v>
      </c>
      <c r="E2281" s="303" t="s">
        <v>546</v>
      </c>
      <c r="F2281" s="193" t="s">
        <v>1797</v>
      </c>
      <c r="G2281" s="137" t="s">
        <v>2</v>
      </c>
      <c r="H2281" s="194">
        <v>14</v>
      </c>
      <c r="I2281" s="81"/>
      <c r="J2281" s="81"/>
      <c r="K2281" s="81"/>
      <c r="L2281" s="8"/>
      <c r="M2281" s="184">
        <f t="shared" ref="M2281" si="529">580*H2281</f>
        <v>8120</v>
      </c>
      <c r="N2281" s="8"/>
      <c r="O2281" s="8"/>
      <c r="P2281" s="8"/>
      <c r="T2281" s="7"/>
      <c r="U2281" s="8"/>
      <c r="V2281" s="8"/>
      <c r="W2281" s="244"/>
      <c r="X2281" s="8"/>
      <c r="Y2281" s="8"/>
      <c r="Z2281" s="8"/>
      <c r="AA2281" s="8"/>
      <c r="AB2281" s="8"/>
      <c r="AC2281" s="8"/>
      <c r="AD2281" s="8"/>
      <c r="AE2281" s="8"/>
      <c r="AF2281" s="8"/>
      <c r="AG2281" s="8"/>
      <c r="AH2281" s="8"/>
      <c r="AI2281" s="8"/>
    </row>
    <row r="2282" spans="1:35" ht="17.25">
      <c r="A2282" s="310">
        <v>44451</v>
      </c>
      <c r="B2282" s="250">
        <v>19</v>
      </c>
      <c r="C2282" s="311"/>
      <c r="D2282" s="192">
        <v>775438986491</v>
      </c>
      <c r="E2282" s="303" t="s">
        <v>546</v>
      </c>
      <c r="F2282" s="193" t="s">
        <v>1798</v>
      </c>
      <c r="G2282" s="137" t="s">
        <v>4</v>
      </c>
      <c r="H2282" s="194">
        <v>22</v>
      </c>
      <c r="I2282" s="81"/>
      <c r="J2282" s="81"/>
      <c r="K2282" s="81"/>
      <c r="L2282" s="8"/>
      <c r="M2282" s="184">
        <f>560*H2282</f>
        <v>12320</v>
      </c>
      <c r="N2282" s="8"/>
      <c r="O2282" s="8"/>
      <c r="P2282" s="8"/>
      <c r="T2282" s="7"/>
      <c r="U2282" s="8"/>
      <c r="V2282" s="8"/>
      <c r="W2282" s="244"/>
      <c r="X2282" s="8"/>
      <c r="Y2282" s="8"/>
      <c r="Z2282" s="8"/>
      <c r="AA2282" s="8"/>
      <c r="AB2282" s="8"/>
      <c r="AC2282" s="8"/>
      <c r="AD2282" s="8"/>
      <c r="AE2282" s="8"/>
      <c r="AF2282" s="8"/>
      <c r="AG2282" s="8"/>
      <c r="AH2282" s="8"/>
      <c r="AI2282" s="8"/>
    </row>
    <row r="2283" spans="1:35" ht="17.25">
      <c r="A2283" s="310">
        <v>44451</v>
      </c>
      <c r="B2283" s="250">
        <v>20</v>
      </c>
      <c r="C2283" s="246" t="s">
        <v>1430</v>
      </c>
      <c r="D2283" s="192">
        <v>775427503648</v>
      </c>
      <c r="E2283" s="303" t="s">
        <v>546</v>
      </c>
      <c r="F2283" s="193" t="s">
        <v>1799</v>
      </c>
      <c r="G2283" s="137" t="s">
        <v>2</v>
      </c>
      <c r="H2283" s="194">
        <v>8</v>
      </c>
      <c r="I2283" s="81"/>
      <c r="J2283" s="81"/>
      <c r="K2283" s="81"/>
      <c r="L2283" s="8"/>
      <c r="M2283" s="184">
        <f>610*H2283</f>
        <v>4880</v>
      </c>
      <c r="N2283" s="8"/>
      <c r="O2283" s="8"/>
      <c r="P2283" s="8"/>
      <c r="T2283" s="7"/>
      <c r="U2283" s="8"/>
      <c r="V2283" s="8"/>
      <c r="W2283" s="244"/>
      <c r="X2283" s="8"/>
      <c r="Y2283" s="8"/>
      <c r="Z2283" s="8"/>
      <c r="AA2283" s="8"/>
      <c r="AB2283" s="8"/>
      <c r="AC2283" s="8"/>
      <c r="AD2283" s="8"/>
      <c r="AE2283" s="8"/>
      <c r="AF2283" s="8"/>
      <c r="AG2283" s="8"/>
      <c r="AH2283" s="8"/>
      <c r="AI2283" s="8"/>
    </row>
    <row r="2284" spans="1:35" ht="17.25">
      <c r="A2284" s="310">
        <v>44451</v>
      </c>
      <c r="B2284" s="250">
        <v>21</v>
      </c>
      <c r="C2284" s="246" t="s">
        <v>15</v>
      </c>
      <c r="D2284" s="192">
        <v>775426642192</v>
      </c>
      <c r="E2284" s="303" t="s">
        <v>546</v>
      </c>
      <c r="F2284" s="193" t="s">
        <v>1800</v>
      </c>
      <c r="G2284" s="137" t="s">
        <v>1801</v>
      </c>
      <c r="H2284" s="194">
        <v>10</v>
      </c>
      <c r="I2284" s="81"/>
      <c r="J2284" s="81"/>
      <c r="K2284" s="81"/>
      <c r="L2284" s="8"/>
      <c r="M2284" s="184">
        <v>6500</v>
      </c>
      <c r="N2284" s="8"/>
      <c r="O2284" s="8"/>
      <c r="P2284" s="8"/>
      <c r="T2284" s="7"/>
      <c r="U2284" s="8"/>
      <c r="V2284" s="8"/>
      <c r="W2284" s="244"/>
      <c r="X2284" s="8"/>
      <c r="Y2284" s="8"/>
      <c r="Z2284" s="8"/>
      <c r="AA2284" s="8"/>
      <c r="AB2284" s="8"/>
      <c r="AC2284" s="8"/>
      <c r="AD2284" s="8"/>
      <c r="AE2284" s="8"/>
      <c r="AF2284" s="8"/>
      <c r="AG2284" s="8"/>
      <c r="AH2284" s="8"/>
      <c r="AI2284" s="8"/>
    </row>
    <row r="2285" spans="1:35" ht="17.25">
      <c r="A2285" s="310"/>
      <c r="B2285" s="250"/>
      <c r="C2285" s="246"/>
      <c r="D2285" s="192"/>
      <c r="E2285" s="303"/>
      <c r="F2285" s="193"/>
      <c r="G2285" s="137"/>
      <c r="H2285" s="194"/>
      <c r="I2285" s="81"/>
      <c r="J2285" s="81"/>
      <c r="K2285" s="81"/>
      <c r="L2285" s="8"/>
      <c r="M2285" s="184">
        <v>500</v>
      </c>
      <c r="N2285" s="8"/>
      <c r="O2285" s="8"/>
      <c r="P2285" s="8"/>
      <c r="T2285" s="7"/>
      <c r="U2285" s="8"/>
      <c r="V2285" s="8"/>
      <c r="W2285" s="244"/>
      <c r="X2285" s="8"/>
      <c r="Y2285" s="8"/>
      <c r="Z2285" s="8"/>
      <c r="AA2285" s="8"/>
      <c r="AB2285" s="8"/>
      <c r="AC2285" s="8"/>
      <c r="AD2285" s="8"/>
      <c r="AE2285" s="8"/>
      <c r="AF2285" s="8"/>
      <c r="AG2285" s="8"/>
      <c r="AH2285" s="8"/>
      <c r="AI2285" s="8"/>
    </row>
    <row r="2286" spans="1:35" ht="17.25">
      <c r="A2286" s="310">
        <v>44451</v>
      </c>
      <c r="B2286" s="250">
        <v>22</v>
      </c>
      <c r="C2286" s="311"/>
      <c r="D2286" s="192">
        <v>775438612127</v>
      </c>
      <c r="E2286" s="303" t="s">
        <v>546</v>
      </c>
      <c r="F2286" s="193" t="s">
        <v>1802</v>
      </c>
      <c r="G2286" s="137" t="s">
        <v>1803</v>
      </c>
      <c r="H2286" s="194">
        <v>13</v>
      </c>
      <c r="I2286" s="81"/>
      <c r="J2286" s="81"/>
      <c r="K2286" s="81"/>
      <c r="L2286" s="8"/>
      <c r="M2286" s="184">
        <f>590*H2286</f>
        <v>7670</v>
      </c>
      <c r="N2286" s="8"/>
      <c r="O2286" s="8"/>
      <c r="P2286" s="8"/>
      <c r="T2286" s="7"/>
      <c r="U2286" s="8"/>
      <c r="V2286" s="8"/>
      <c r="W2286" s="244"/>
      <c r="X2286" s="8"/>
      <c r="Y2286" s="8"/>
      <c r="Z2286" s="8"/>
      <c r="AA2286" s="8"/>
      <c r="AB2286" s="8"/>
      <c r="AC2286" s="8"/>
      <c r="AD2286" s="8"/>
      <c r="AE2286" s="8"/>
      <c r="AF2286" s="8"/>
      <c r="AG2286" s="8"/>
      <c r="AH2286" s="8"/>
      <c r="AI2286" s="8"/>
    </row>
    <row r="2287" spans="1:35" ht="17.25">
      <c r="A2287" s="310">
        <v>44451</v>
      </c>
      <c r="B2287" s="250">
        <v>23</v>
      </c>
      <c r="C2287" s="311"/>
      <c r="D2287" s="192">
        <v>775438961925</v>
      </c>
      <c r="E2287" s="303" t="s">
        <v>546</v>
      </c>
      <c r="F2287" s="193" t="s">
        <v>1804</v>
      </c>
      <c r="G2287" s="137" t="s">
        <v>4</v>
      </c>
      <c r="H2287" s="194">
        <v>14</v>
      </c>
      <c r="I2287" s="81"/>
      <c r="J2287" s="81"/>
      <c r="K2287" s="81"/>
      <c r="L2287" s="8"/>
      <c r="M2287" s="184">
        <f>570*H2287</f>
        <v>7980</v>
      </c>
      <c r="N2287" s="8"/>
      <c r="O2287" s="8"/>
      <c r="P2287" s="8"/>
      <c r="T2287" s="7"/>
      <c r="U2287" s="8"/>
      <c r="V2287" s="8"/>
      <c r="W2287" s="244"/>
      <c r="X2287" s="8"/>
      <c r="Y2287" s="8"/>
      <c r="Z2287" s="8"/>
      <c r="AA2287" s="8"/>
      <c r="AB2287" s="8"/>
      <c r="AC2287" s="8"/>
      <c r="AD2287" s="8"/>
      <c r="AE2287" s="8"/>
      <c r="AF2287" s="8"/>
      <c r="AG2287" s="8"/>
      <c r="AH2287" s="8"/>
      <c r="AI2287" s="8"/>
    </row>
    <row r="2288" spans="1:35" ht="17.25">
      <c r="A2288" s="310">
        <v>44451</v>
      </c>
      <c r="B2288" s="250">
        <v>24</v>
      </c>
      <c r="C2288" s="311"/>
      <c r="D2288" s="192">
        <v>775439243810</v>
      </c>
      <c r="E2288" s="303" t="s">
        <v>546</v>
      </c>
      <c r="F2288" s="193" t="s">
        <v>1805</v>
      </c>
      <c r="G2288" s="137" t="s">
        <v>2</v>
      </c>
      <c r="H2288" s="194">
        <v>11</v>
      </c>
      <c r="I2288" s="81"/>
      <c r="J2288" s="81"/>
      <c r="K2288" s="81"/>
      <c r="L2288" s="8"/>
      <c r="M2288" s="184">
        <f t="shared" ref="M2288:M2291" si="530">580*H2288</f>
        <v>6380</v>
      </c>
      <c r="N2288" s="8"/>
      <c r="O2288" s="8"/>
      <c r="P2288" s="8"/>
      <c r="T2288" s="7"/>
      <c r="U2288" s="8"/>
      <c r="V2288" s="8"/>
      <c r="W2288" s="244"/>
      <c r="X2288" s="8"/>
      <c r="Y2288" s="8"/>
      <c r="Z2288" s="8"/>
      <c r="AA2288" s="8"/>
      <c r="AB2288" s="8"/>
      <c r="AC2288" s="8"/>
      <c r="AD2288" s="8"/>
      <c r="AE2288" s="8"/>
      <c r="AF2288" s="8"/>
      <c r="AG2288" s="8"/>
      <c r="AH2288" s="8"/>
      <c r="AI2288" s="8"/>
    </row>
    <row r="2289" spans="1:35" ht="17.25">
      <c r="A2289" s="310">
        <v>44451</v>
      </c>
      <c r="B2289" s="250">
        <v>25</v>
      </c>
      <c r="C2289" s="246" t="s">
        <v>1430</v>
      </c>
      <c r="D2289" s="192">
        <v>775426940739</v>
      </c>
      <c r="E2289" s="303" t="s">
        <v>546</v>
      </c>
      <c r="F2289" s="193" t="s">
        <v>1806</v>
      </c>
      <c r="G2289" s="137" t="s">
        <v>2</v>
      </c>
      <c r="H2289" s="194">
        <v>14</v>
      </c>
      <c r="I2289" s="81"/>
      <c r="J2289" s="81"/>
      <c r="K2289" s="81"/>
      <c r="L2289" s="8"/>
      <c r="M2289" s="184">
        <f t="shared" si="530"/>
        <v>8120</v>
      </c>
      <c r="N2289" s="8"/>
      <c r="O2289" s="8"/>
      <c r="P2289" s="8"/>
      <c r="T2289" s="7"/>
      <c r="U2289" s="8"/>
      <c r="V2289" s="8"/>
      <c r="W2289" s="244"/>
      <c r="X2289" s="8"/>
      <c r="Y2289" s="8"/>
      <c r="Z2289" s="8"/>
      <c r="AA2289" s="8"/>
      <c r="AB2289" s="8"/>
      <c r="AC2289" s="8"/>
      <c r="AD2289" s="8"/>
      <c r="AE2289" s="8"/>
      <c r="AF2289" s="8"/>
      <c r="AG2289" s="8"/>
      <c r="AH2289" s="8"/>
      <c r="AI2289" s="8"/>
    </row>
    <row r="2290" spans="1:35" ht="17.25">
      <c r="A2290" s="310">
        <v>44451</v>
      </c>
      <c r="B2290" s="250">
        <v>26</v>
      </c>
      <c r="C2290" s="311"/>
      <c r="D2290" s="192">
        <v>775438799810</v>
      </c>
      <c r="E2290" s="303" t="s">
        <v>546</v>
      </c>
      <c r="F2290" s="193" t="s">
        <v>1807</v>
      </c>
      <c r="G2290" s="137" t="s">
        <v>96</v>
      </c>
      <c r="H2290" s="194">
        <v>24</v>
      </c>
      <c r="I2290" s="81"/>
      <c r="J2290" s="81"/>
      <c r="K2290" s="81"/>
      <c r="L2290" s="8"/>
      <c r="M2290" s="184">
        <f>530*H2290</f>
        <v>12720</v>
      </c>
      <c r="N2290" s="8"/>
      <c r="O2290" s="8"/>
      <c r="P2290" s="8"/>
      <c r="T2290" s="7"/>
      <c r="U2290" s="8"/>
      <c r="V2290" s="8"/>
      <c r="W2290" s="244"/>
      <c r="X2290" s="8"/>
      <c r="Y2290" s="8"/>
      <c r="Z2290" s="8"/>
      <c r="AA2290" s="8"/>
      <c r="AB2290" s="8"/>
      <c r="AC2290" s="8"/>
      <c r="AD2290" s="8"/>
      <c r="AE2290" s="8"/>
      <c r="AF2290" s="8"/>
      <c r="AG2290" s="8"/>
      <c r="AH2290" s="8"/>
      <c r="AI2290" s="8"/>
    </row>
    <row r="2291" spans="1:35" ht="17.25">
      <c r="A2291" s="310">
        <v>44451</v>
      </c>
      <c r="B2291" s="250">
        <v>27</v>
      </c>
      <c r="C2291" s="311"/>
      <c r="D2291" s="192">
        <v>775438878803</v>
      </c>
      <c r="E2291" s="303" t="s">
        <v>546</v>
      </c>
      <c r="F2291" s="193" t="s">
        <v>1808</v>
      </c>
      <c r="G2291" s="137" t="s">
        <v>2</v>
      </c>
      <c r="H2291" s="194">
        <v>17</v>
      </c>
      <c r="I2291" s="81"/>
      <c r="J2291" s="81"/>
      <c r="K2291" s="81"/>
      <c r="L2291" s="8"/>
      <c r="M2291" s="184">
        <f t="shared" si="530"/>
        <v>9860</v>
      </c>
      <c r="N2291" s="8"/>
      <c r="O2291" s="8"/>
      <c r="P2291" s="8"/>
      <c r="T2291" s="7"/>
      <c r="U2291" s="8"/>
      <c r="V2291" s="8"/>
      <c r="W2291" s="244"/>
      <c r="X2291" s="8"/>
      <c r="Y2291" s="8"/>
      <c r="Z2291" s="8"/>
      <c r="AA2291" s="8"/>
      <c r="AB2291" s="8"/>
      <c r="AC2291" s="8"/>
      <c r="AD2291" s="8"/>
      <c r="AE2291" s="8"/>
      <c r="AF2291" s="8"/>
      <c r="AG2291" s="8"/>
      <c r="AH2291" s="8"/>
      <c r="AI2291" s="8"/>
    </row>
    <row r="2292" spans="1:35" ht="17.25">
      <c r="A2292" s="310">
        <v>44451</v>
      </c>
      <c r="B2292" s="250">
        <v>28</v>
      </c>
      <c r="C2292" s="311"/>
      <c r="D2292" s="192">
        <v>775438836895</v>
      </c>
      <c r="E2292" s="303" t="s">
        <v>546</v>
      </c>
      <c r="F2292" s="193" t="s">
        <v>1809</v>
      </c>
      <c r="G2292" s="137" t="s">
        <v>2</v>
      </c>
      <c r="H2292" s="194">
        <v>29</v>
      </c>
      <c r="I2292" s="81"/>
      <c r="J2292" s="81"/>
      <c r="K2292" s="81"/>
      <c r="L2292" s="8"/>
      <c r="M2292" s="184">
        <f t="shared" ref="M2292" si="531">510*H2292</f>
        <v>14790</v>
      </c>
      <c r="N2292" s="8"/>
      <c r="O2292" s="8"/>
      <c r="P2292" s="8"/>
      <c r="T2292" s="7"/>
      <c r="U2292" s="8"/>
      <c r="V2292" s="8"/>
      <c r="W2292" s="244"/>
      <c r="X2292" s="8"/>
      <c r="Y2292" s="8"/>
      <c r="Z2292" s="8"/>
      <c r="AA2292" s="8"/>
      <c r="AB2292" s="8"/>
      <c r="AC2292" s="8"/>
      <c r="AD2292" s="8"/>
      <c r="AE2292" s="8"/>
      <c r="AF2292" s="8"/>
      <c r="AG2292" s="8"/>
      <c r="AH2292" s="8"/>
      <c r="AI2292" s="8"/>
    </row>
    <row r="2293" spans="1:35" ht="17.25">
      <c r="A2293" s="321"/>
      <c r="B2293" s="322"/>
      <c r="C2293" s="231"/>
      <c r="D2293" s="81"/>
      <c r="E2293" s="81"/>
      <c r="F2293" s="81"/>
      <c r="G2293" s="81"/>
      <c r="H2293" s="80"/>
      <c r="I2293" s="81"/>
      <c r="J2293" s="81"/>
      <c r="K2293" s="81"/>
      <c r="L2293" s="8"/>
      <c r="M2293" s="184"/>
      <c r="N2293" s="8"/>
      <c r="O2293" s="8"/>
      <c r="P2293" s="8"/>
      <c r="T2293" s="7"/>
      <c r="U2293" s="8"/>
      <c r="V2293" s="8"/>
      <c r="W2293" s="244"/>
      <c r="X2293" s="8"/>
      <c r="Y2293" s="8"/>
      <c r="Z2293" s="8"/>
      <c r="AA2293" s="8"/>
      <c r="AB2293" s="8"/>
      <c r="AC2293" s="8"/>
      <c r="AD2293" s="8"/>
      <c r="AE2293" s="8"/>
      <c r="AF2293" s="8"/>
      <c r="AG2293" s="8"/>
      <c r="AH2293" s="8"/>
      <c r="AI2293" s="8"/>
    </row>
    <row r="2294" spans="1:35" ht="17.25">
      <c r="A2294" s="253"/>
      <c r="B2294" s="189"/>
      <c r="C2294" s="169"/>
      <c r="D2294" s="41"/>
      <c r="E2294" s="41"/>
      <c r="F2294" s="41"/>
      <c r="G2294" s="41"/>
      <c r="H2294" s="77"/>
      <c r="I2294" s="41"/>
      <c r="J2294" s="41"/>
      <c r="K2294" s="41"/>
      <c r="L2294" s="45"/>
      <c r="M2294" s="44">
        <f>SUM(M2262:M2293)</f>
        <v>264350</v>
      </c>
      <c r="N2294" s="45"/>
      <c r="O2294" s="45"/>
      <c r="P2294" s="45"/>
      <c r="Q2294" s="45"/>
      <c r="R2294" s="45"/>
      <c r="S2294" s="45"/>
      <c r="T2294" s="45">
        <v>264350</v>
      </c>
      <c r="U2294" s="45"/>
      <c r="V2294" s="45"/>
      <c r="W2294" s="227">
        <v>264350</v>
      </c>
      <c r="X2294" s="45"/>
      <c r="Y2294" s="45"/>
      <c r="Z2294" s="45"/>
      <c r="AA2294" s="45"/>
      <c r="AB2294" s="45"/>
      <c r="AC2294" s="8"/>
      <c r="AD2294" s="8"/>
      <c r="AE2294" s="8"/>
      <c r="AF2294" s="8"/>
      <c r="AG2294" s="8"/>
      <c r="AH2294" s="8"/>
      <c r="AI2294" s="8"/>
    </row>
    <row r="2295" spans="1:35" ht="17.25">
      <c r="A2295" s="321"/>
      <c r="B2295" s="322"/>
      <c r="C2295" s="231"/>
      <c r="D2295" s="81"/>
      <c r="E2295" s="81"/>
      <c r="F2295" s="81"/>
      <c r="G2295" s="81"/>
      <c r="H2295" s="80"/>
      <c r="I2295" s="81"/>
      <c r="J2295" s="81"/>
      <c r="K2295" s="81"/>
      <c r="L2295" s="8"/>
      <c r="M2295" s="184"/>
      <c r="N2295" s="8"/>
      <c r="O2295" s="8"/>
      <c r="P2295" s="8"/>
      <c r="T2295" s="7"/>
      <c r="U2295" s="8"/>
      <c r="V2295" s="8"/>
      <c r="W2295" s="244"/>
      <c r="X2295" s="8"/>
      <c r="Y2295" s="8"/>
      <c r="Z2295" s="8"/>
      <c r="AA2295" s="8"/>
      <c r="AB2295" s="8"/>
      <c r="AC2295" s="8"/>
      <c r="AD2295" s="8"/>
      <c r="AE2295" s="8"/>
      <c r="AF2295" s="8"/>
      <c r="AG2295" s="8"/>
      <c r="AH2295" s="8"/>
      <c r="AI2295" s="8"/>
    </row>
    <row r="2296" spans="1:35" ht="17.25">
      <c r="A2296" s="310">
        <v>44481</v>
      </c>
      <c r="B2296" s="250">
        <v>1</v>
      </c>
      <c r="C2296" s="246" t="s">
        <v>1430</v>
      </c>
      <c r="D2296" s="192">
        <v>775440830577</v>
      </c>
      <c r="E2296" s="303" t="s">
        <v>546</v>
      </c>
      <c r="F2296" s="193" t="s">
        <v>1810</v>
      </c>
      <c r="G2296" s="137" t="s">
        <v>2</v>
      </c>
      <c r="H2296" s="194">
        <v>30</v>
      </c>
      <c r="I2296" s="81"/>
      <c r="J2296" s="81"/>
      <c r="K2296" s="81"/>
      <c r="L2296" s="8"/>
      <c r="M2296" s="184">
        <f>570*H2296</f>
        <v>17100</v>
      </c>
      <c r="N2296" s="8"/>
      <c r="O2296" s="8"/>
      <c r="P2296" s="8"/>
      <c r="T2296" s="7"/>
      <c r="U2296" s="8"/>
      <c r="V2296" s="8"/>
      <c r="W2296" s="244"/>
      <c r="X2296" s="8"/>
      <c r="Y2296" s="8"/>
      <c r="Z2296" s="8"/>
      <c r="AA2296" s="8"/>
      <c r="AB2296" s="8"/>
      <c r="AC2296" s="8"/>
      <c r="AD2296" s="8"/>
      <c r="AE2296" s="8"/>
      <c r="AF2296" s="8"/>
      <c r="AG2296" s="8"/>
      <c r="AH2296" s="8"/>
      <c r="AI2296" s="8"/>
    </row>
    <row r="2297" spans="1:35" ht="17.25">
      <c r="A2297" s="310">
        <v>44481</v>
      </c>
      <c r="B2297" s="250">
        <v>2</v>
      </c>
      <c r="C2297" s="246"/>
      <c r="D2297" s="192">
        <v>775453044550</v>
      </c>
      <c r="E2297" s="303" t="s">
        <v>546</v>
      </c>
      <c r="F2297" s="193" t="s">
        <v>1811</v>
      </c>
      <c r="G2297" s="137" t="s">
        <v>96</v>
      </c>
      <c r="H2297" s="194">
        <v>18</v>
      </c>
      <c r="I2297" s="81"/>
      <c r="J2297" s="81"/>
      <c r="K2297" s="81"/>
      <c r="L2297" s="8"/>
      <c r="M2297" s="184">
        <f t="shared" ref="M2297" si="532">540*H2297</f>
        <v>9720</v>
      </c>
      <c r="N2297" s="8"/>
      <c r="O2297" s="8"/>
      <c r="P2297" s="8"/>
      <c r="T2297" s="7"/>
      <c r="U2297" s="8"/>
      <c r="V2297" s="8"/>
      <c r="W2297" s="244"/>
      <c r="X2297" s="8"/>
      <c r="Y2297" s="8"/>
      <c r="Z2297" s="8"/>
      <c r="AA2297" s="8"/>
      <c r="AB2297" s="8"/>
      <c r="AC2297" s="8"/>
      <c r="AD2297" s="8"/>
      <c r="AE2297" s="8"/>
      <c r="AF2297" s="8"/>
      <c r="AG2297" s="8"/>
      <c r="AH2297" s="8"/>
      <c r="AI2297" s="8"/>
    </row>
    <row r="2298" spans="1:35" ht="17.25">
      <c r="A2298" s="310">
        <v>44481</v>
      </c>
      <c r="B2298" s="250">
        <v>3</v>
      </c>
      <c r="C2298" s="246"/>
      <c r="D2298" s="192">
        <v>775453251362</v>
      </c>
      <c r="E2298" s="303" t="s">
        <v>546</v>
      </c>
      <c r="F2298" s="193" t="s">
        <v>1812</v>
      </c>
      <c r="G2298" s="137" t="s">
        <v>2</v>
      </c>
      <c r="H2298" s="194">
        <v>25</v>
      </c>
      <c r="I2298" s="81"/>
      <c r="J2298" s="81"/>
      <c r="K2298" s="81"/>
      <c r="L2298" s="8"/>
      <c r="M2298" s="184">
        <f t="shared" ref="M2298" si="533">570*H2298</f>
        <v>14250</v>
      </c>
      <c r="N2298" s="8"/>
      <c r="O2298" s="8"/>
      <c r="P2298" s="8"/>
      <c r="T2298" s="7"/>
      <c r="U2298" s="8"/>
      <c r="V2298" s="8"/>
      <c r="W2298" s="244"/>
      <c r="X2298" s="8"/>
      <c r="Y2298" s="8"/>
      <c r="Z2298" s="8"/>
      <c r="AA2298" s="8"/>
      <c r="AB2298" s="8"/>
      <c r="AC2298" s="8"/>
      <c r="AD2298" s="8"/>
      <c r="AE2298" s="8"/>
      <c r="AF2298" s="8"/>
      <c r="AG2298" s="8"/>
      <c r="AH2298" s="8"/>
      <c r="AI2298" s="8"/>
    </row>
    <row r="2299" spans="1:35" ht="17.25">
      <c r="A2299" s="310">
        <v>44481</v>
      </c>
      <c r="B2299" s="250">
        <v>4</v>
      </c>
      <c r="C2299" s="246" t="s">
        <v>15</v>
      </c>
      <c r="D2299" s="192">
        <v>775440601049</v>
      </c>
      <c r="E2299" s="303" t="s">
        <v>546</v>
      </c>
      <c r="F2299" s="193" t="s">
        <v>1813</v>
      </c>
      <c r="G2299" s="137" t="s">
        <v>2</v>
      </c>
      <c r="H2299" s="194">
        <v>23</v>
      </c>
      <c r="I2299" s="81"/>
      <c r="J2299" s="81"/>
      <c r="K2299" s="81"/>
      <c r="L2299" s="8"/>
      <c r="M2299" s="184">
        <f>510*H2299</f>
        <v>11730</v>
      </c>
      <c r="N2299" s="8"/>
      <c r="O2299" s="8"/>
      <c r="P2299" s="8"/>
      <c r="T2299" s="7"/>
      <c r="U2299" s="8"/>
      <c r="V2299" s="8"/>
      <c r="W2299" s="244"/>
      <c r="X2299" s="8"/>
      <c r="Y2299" s="8"/>
      <c r="Z2299" s="8"/>
      <c r="AA2299" s="8"/>
      <c r="AB2299" s="8"/>
      <c r="AC2299" s="8"/>
      <c r="AD2299" s="8"/>
      <c r="AE2299" s="8"/>
      <c r="AF2299" s="8"/>
      <c r="AG2299" s="8"/>
      <c r="AH2299" s="8"/>
      <c r="AI2299" s="8"/>
    </row>
    <row r="2300" spans="1:35" ht="17.25">
      <c r="A2300" s="310"/>
      <c r="B2300" s="250"/>
      <c r="C2300" s="246"/>
      <c r="D2300" s="192"/>
      <c r="E2300" s="303"/>
      <c r="F2300" s="193"/>
      <c r="G2300" s="137"/>
      <c r="H2300" s="194"/>
      <c r="I2300" s="81"/>
      <c r="J2300" s="81"/>
      <c r="K2300" s="81"/>
      <c r="L2300" s="8"/>
      <c r="M2300" s="184">
        <v>500</v>
      </c>
      <c r="N2300" s="8"/>
      <c r="O2300" s="8"/>
      <c r="P2300" s="8"/>
      <c r="T2300" s="7"/>
      <c r="U2300" s="8"/>
      <c r="V2300" s="8"/>
      <c r="W2300" s="244"/>
      <c r="X2300" s="8"/>
      <c r="Y2300" s="8"/>
      <c r="Z2300" s="8"/>
      <c r="AA2300" s="8"/>
      <c r="AB2300" s="8"/>
      <c r="AC2300" s="8"/>
      <c r="AD2300" s="8"/>
      <c r="AE2300" s="8"/>
      <c r="AF2300" s="8"/>
      <c r="AG2300" s="8"/>
      <c r="AH2300" s="8"/>
      <c r="AI2300" s="8"/>
    </row>
    <row r="2301" spans="1:35" ht="17.25">
      <c r="A2301" s="310">
        <v>44481</v>
      </c>
      <c r="B2301" s="250">
        <v>5</v>
      </c>
      <c r="C2301" s="246"/>
      <c r="D2301" s="192">
        <v>775453000182</v>
      </c>
      <c r="E2301" s="303" t="s">
        <v>546</v>
      </c>
      <c r="F2301" s="193" t="s">
        <v>1814</v>
      </c>
      <c r="G2301" s="137" t="s">
        <v>846</v>
      </c>
      <c r="H2301" s="194">
        <v>21</v>
      </c>
      <c r="I2301" s="81"/>
      <c r="J2301" s="81"/>
      <c r="K2301" s="81"/>
      <c r="L2301" s="8"/>
      <c r="M2301" s="184">
        <f t="shared" ref="M2301" si="534">580*H2301</f>
        <v>12180</v>
      </c>
      <c r="N2301" s="8"/>
      <c r="O2301" s="8"/>
      <c r="P2301" s="8"/>
      <c r="T2301" s="7"/>
      <c r="U2301" s="8"/>
      <c r="V2301" s="8"/>
      <c r="W2301" s="244"/>
      <c r="X2301" s="8"/>
      <c r="Y2301" s="8"/>
      <c r="Z2301" s="8"/>
      <c r="AA2301" s="8"/>
      <c r="AB2301" s="8"/>
      <c r="AC2301" s="8"/>
      <c r="AD2301" s="8"/>
      <c r="AE2301" s="8"/>
      <c r="AF2301" s="8"/>
      <c r="AG2301" s="8"/>
      <c r="AH2301" s="8"/>
      <c r="AI2301" s="8"/>
    </row>
    <row r="2302" spans="1:35" ht="17.25">
      <c r="A2302" s="310">
        <v>44481</v>
      </c>
      <c r="B2302" s="250">
        <v>6</v>
      </c>
      <c r="C2302" s="246"/>
      <c r="D2302" s="192">
        <v>775452927740</v>
      </c>
      <c r="E2302" s="303" t="s">
        <v>546</v>
      </c>
      <c r="F2302" s="193" t="s">
        <v>1815</v>
      </c>
      <c r="G2302" s="137" t="s">
        <v>846</v>
      </c>
      <c r="H2302" s="194">
        <v>18</v>
      </c>
      <c r="I2302" s="81"/>
      <c r="J2302" s="81"/>
      <c r="K2302" s="81"/>
      <c r="L2302" s="8"/>
      <c r="M2302" s="184">
        <f>590*H2302</f>
        <v>10620</v>
      </c>
      <c r="N2302" s="8"/>
      <c r="O2302" s="8"/>
      <c r="P2302" s="8"/>
      <c r="T2302" s="7"/>
      <c r="U2302" s="8"/>
      <c r="V2302" s="8"/>
      <c r="W2302" s="244"/>
      <c r="X2302" s="8"/>
      <c r="Y2302" s="8"/>
      <c r="Z2302" s="8"/>
      <c r="AA2302" s="8"/>
      <c r="AB2302" s="8"/>
      <c r="AC2302" s="8"/>
      <c r="AD2302" s="8"/>
      <c r="AE2302" s="8"/>
      <c r="AF2302" s="8"/>
      <c r="AG2302" s="8"/>
      <c r="AH2302" s="8"/>
      <c r="AI2302" s="8"/>
    </row>
    <row r="2303" spans="1:35" ht="17.25">
      <c r="A2303" s="310">
        <v>44481</v>
      </c>
      <c r="B2303" s="250">
        <v>7</v>
      </c>
      <c r="C2303" s="246"/>
      <c r="D2303" s="192">
        <v>775452863951</v>
      </c>
      <c r="E2303" s="303" t="s">
        <v>546</v>
      </c>
      <c r="F2303" s="193" t="s">
        <v>1816</v>
      </c>
      <c r="G2303" s="137" t="s">
        <v>35</v>
      </c>
      <c r="H2303" s="194">
        <v>9</v>
      </c>
      <c r="I2303" s="81"/>
      <c r="J2303" s="81"/>
      <c r="K2303" s="81"/>
      <c r="L2303" s="8"/>
      <c r="M2303" s="184">
        <f>650*H2303</f>
        <v>5850</v>
      </c>
      <c r="N2303" s="8"/>
      <c r="O2303" s="8"/>
      <c r="P2303" s="8"/>
      <c r="T2303" s="7"/>
      <c r="U2303" s="8"/>
      <c r="V2303" s="8"/>
      <c r="W2303" s="244"/>
      <c r="X2303" s="8"/>
      <c r="Y2303" s="8"/>
      <c r="Z2303" s="8"/>
      <c r="AA2303" s="8"/>
      <c r="AB2303" s="8"/>
      <c r="AC2303" s="8"/>
      <c r="AD2303" s="8"/>
      <c r="AE2303" s="8"/>
      <c r="AF2303" s="8"/>
      <c r="AG2303" s="8"/>
      <c r="AH2303" s="8"/>
      <c r="AI2303" s="8"/>
    </row>
    <row r="2304" spans="1:35" ht="17.25">
      <c r="A2304" s="310">
        <v>44481</v>
      </c>
      <c r="B2304" s="250">
        <v>8</v>
      </c>
      <c r="C2304" s="246"/>
      <c r="D2304" s="192">
        <v>775453376586</v>
      </c>
      <c r="E2304" s="303" t="s">
        <v>546</v>
      </c>
      <c r="F2304" s="193" t="s">
        <v>1817</v>
      </c>
      <c r="G2304" s="137" t="s">
        <v>2</v>
      </c>
      <c r="H2304" s="194">
        <v>17</v>
      </c>
      <c r="I2304" s="81"/>
      <c r="J2304" s="81"/>
      <c r="K2304" s="81"/>
      <c r="L2304" s="8"/>
      <c r="M2304" s="184">
        <f t="shared" ref="M2304" si="535">580*H2304</f>
        <v>9860</v>
      </c>
      <c r="N2304" s="8"/>
      <c r="O2304" s="8"/>
      <c r="P2304" s="8"/>
      <c r="T2304" s="7"/>
      <c r="U2304" s="8"/>
      <c r="V2304" s="8"/>
      <c r="W2304" s="244"/>
      <c r="X2304" s="8"/>
      <c r="Y2304" s="8"/>
      <c r="Z2304" s="8"/>
      <c r="AA2304" s="8"/>
      <c r="AB2304" s="8"/>
      <c r="AC2304" s="8"/>
      <c r="AD2304" s="8"/>
      <c r="AE2304" s="8"/>
      <c r="AF2304" s="8"/>
      <c r="AG2304" s="8"/>
      <c r="AH2304" s="8"/>
      <c r="AI2304" s="8"/>
    </row>
    <row r="2305" spans="1:35" ht="17.25">
      <c r="A2305" s="310">
        <v>44481</v>
      </c>
      <c r="B2305" s="250">
        <v>9</v>
      </c>
      <c r="C2305" s="246" t="s">
        <v>1430</v>
      </c>
      <c r="D2305" s="192">
        <v>775453530947</v>
      </c>
      <c r="E2305" s="303" t="s">
        <v>546</v>
      </c>
      <c r="F2305" s="193" t="s">
        <v>1818</v>
      </c>
      <c r="G2305" s="137" t="s">
        <v>96</v>
      </c>
      <c r="H2305" s="194">
        <v>11</v>
      </c>
      <c r="I2305" s="81"/>
      <c r="J2305" s="81"/>
      <c r="K2305" s="81"/>
      <c r="L2305" s="8"/>
      <c r="M2305" s="184">
        <f>590*H2305</f>
        <v>6490</v>
      </c>
      <c r="N2305" s="8"/>
      <c r="O2305" s="8"/>
      <c r="P2305" s="8"/>
      <c r="T2305" s="7"/>
      <c r="U2305" s="8"/>
      <c r="V2305" s="8"/>
      <c r="W2305" s="244"/>
      <c r="X2305" s="8"/>
      <c r="Y2305" s="8"/>
      <c r="Z2305" s="8"/>
      <c r="AA2305" s="8"/>
      <c r="AB2305" s="8"/>
      <c r="AC2305" s="8"/>
      <c r="AD2305" s="8"/>
      <c r="AE2305" s="8"/>
      <c r="AF2305" s="8"/>
      <c r="AG2305" s="8"/>
      <c r="AH2305" s="8"/>
      <c r="AI2305" s="8"/>
    </row>
    <row r="2306" spans="1:35" ht="17.25">
      <c r="A2306" s="310">
        <v>44481</v>
      </c>
      <c r="B2306" s="250">
        <v>10</v>
      </c>
      <c r="C2306" s="246" t="s">
        <v>1430</v>
      </c>
      <c r="D2306" s="192">
        <v>775453580610</v>
      </c>
      <c r="E2306" s="303" t="s">
        <v>546</v>
      </c>
      <c r="F2306" s="193" t="s">
        <v>1819</v>
      </c>
      <c r="G2306" s="137" t="s">
        <v>96</v>
      </c>
      <c r="H2306" s="194">
        <v>11</v>
      </c>
      <c r="I2306" s="81"/>
      <c r="J2306" s="81"/>
      <c r="K2306" s="81"/>
      <c r="L2306" s="8"/>
      <c r="M2306" s="184">
        <f>590*H2306</f>
        <v>6490</v>
      </c>
      <c r="N2306" s="8"/>
      <c r="O2306" s="8"/>
      <c r="P2306" s="8"/>
      <c r="T2306" s="7"/>
      <c r="U2306" s="8"/>
      <c r="V2306" s="8"/>
      <c r="W2306" s="244"/>
      <c r="X2306" s="8"/>
      <c r="Y2306" s="8"/>
      <c r="Z2306" s="8"/>
      <c r="AA2306" s="8"/>
      <c r="AB2306" s="8"/>
      <c r="AC2306" s="8"/>
      <c r="AD2306" s="8"/>
      <c r="AE2306" s="8"/>
      <c r="AF2306" s="8"/>
      <c r="AG2306" s="8"/>
      <c r="AH2306" s="8"/>
      <c r="AI2306" s="8"/>
    </row>
    <row r="2307" spans="1:35" ht="17.25">
      <c r="A2307" s="310">
        <v>44481</v>
      </c>
      <c r="B2307" s="250">
        <v>11</v>
      </c>
      <c r="C2307" s="246"/>
      <c r="D2307" s="192">
        <v>775453183880</v>
      </c>
      <c r="E2307" s="303" t="s">
        <v>546</v>
      </c>
      <c r="F2307" s="193" t="s">
        <v>1820</v>
      </c>
      <c r="G2307" s="137" t="s">
        <v>2</v>
      </c>
      <c r="H2307" s="194">
        <v>21</v>
      </c>
      <c r="I2307" s="81"/>
      <c r="J2307" s="81"/>
      <c r="K2307" s="81"/>
      <c r="L2307" s="8"/>
      <c r="M2307" s="184">
        <f t="shared" ref="M2307:M2317" si="536">510*H2307</f>
        <v>10710</v>
      </c>
      <c r="N2307" s="8"/>
      <c r="O2307" s="8"/>
      <c r="P2307" s="8"/>
      <c r="T2307" s="7"/>
      <c r="U2307" s="8"/>
      <c r="V2307" s="8"/>
      <c r="W2307" s="244"/>
      <c r="X2307" s="8"/>
      <c r="Y2307" s="8"/>
      <c r="Z2307" s="8"/>
      <c r="AA2307" s="8"/>
      <c r="AB2307" s="8"/>
      <c r="AC2307" s="8"/>
      <c r="AD2307" s="8"/>
      <c r="AE2307" s="8"/>
      <c r="AF2307" s="8"/>
      <c r="AG2307" s="8"/>
      <c r="AH2307" s="8"/>
      <c r="AI2307" s="8"/>
    </row>
    <row r="2308" spans="1:35" ht="17.25">
      <c r="A2308" s="310">
        <v>44481</v>
      </c>
      <c r="B2308" s="250">
        <v>12</v>
      </c>
      <c r="C2308" s="246"/>
      <c r="D2308" s="192">
        <v>775453200821</v>
      </c>
      <c r="E2308" s="303" t="s">
        <v>546</v>
      </c>
      <c r="F2308" s="193" t="s">
        <v>1820</v>
      </c>
      <c r="G2308" s="137" t="s">
        <v>2</v>
      </c>
      <c r="H2308" s="194">
        <v>21</v>
      </c>
      <c r="I2308" s="81"/>
      <c r="J2308" s="81"/>
      <c r="K2308" s="81"/>
      <c r="L2308" s="8"/>
      <c r="M2308" s="184">
        <f t="shared" si="536"/>
        <v>10710</v>
      </c>
      <c r="N2308" s="8"/>
      <c r="O2308" s="8"/>
      <c r="P2308" s="8"/>
      <c r="T2308" s="7"/>
      <c r="U2308" s="8"/>
      <c r="V2308" s="8"/>
      <c r="W2308" s="244"/>
      <c r="X2308" s="8"/>
      <c r="Y2308" s="8"/>
      <c r="Z2308" s="8"/>
      <c r="AA2308" s="8"/>
      <c r="AB2308" s="8"/>
      <c r="AC2308" s="8"/>
      <c r="AD2308" s="8"/>
      <c r="AE2308" s="8"/>
      <c r="AF2308" s="8"/>
      <c r="AG2308" s="8"/>
      <c r="AH2308" s="8"/>
      <c r="AI2308" s="8"/>
    </row>
    <row r="2309" spans="1:35" ht="17.25">
      <c r="A2309" s="310">
        <v>44481</v>
      </c>
      <c r="B2309" s="250">
        <v>13</v>
      </c>
      <c r="C2309" s="246"/>
      <c r="D2309" s="192">
        <v>775453239464</v>
      </c>
      <c r="E2309" s="303" t="s">
        <v>546</v>
      </c>
      <c r="F2309" s="193" t="s">
        <v>1821</v>
      </c>
      <c r="G2309" s="137" t="s">
        <v>2</v>
      </c>
      <c r="H2309" s="194">
        <v>21</v>
      </c>
      <c r="I2309" s="81"/>
      <c r="J2309" s="81"/>
      <c r="K2309" s="81"/>
      <c r="L2309" s="8"/>
      <c r="M2309" s="184">
        <f t="shared" si="536"/>
        <v>10710</v>
      </c>
      <c r="N2309" s="8"/>
      <c r="O2309" s="8"/>
      <c r="P2309" s="8"/>
      <c r="T2309" s="7"/>
      <c r="U2309" s="8"/>
      <c r="V2309" s="8"/>
      <c r="W2309" s="244"/>
      <c r="X2309" s="8"/>
      <c r="Y2309" s="8"/>
      <c r="Z2309" s="8"/>
      <c r="AA2309" s="8"/>
      <c r="AB2309" s="8"/>
      <c r="AC2309" s="8"/>
      <c r="AD2309" s="8"/>
      <c r="AE2309" s="8"/>
      <c r="AF2309" s="8"/>
      <c r="AG2309" s="8"/>
      <c r="AH2309" s="8"/>
      <c r="AI2309" s="8"/>
    </row>
    <row r="2310" spans="1:35" ht="17.25">
      <c r="A2310" s="310">
        <v>44481</v>
      </c>
      <c r="B2310" s="250">
        <v>14</v>
      </c>
      <c r="C2310" s="246"/>
      <c r="D2310" s="192">
        <v>775453491306</v>
      </c>
      <c r="E2310" s="303" t="s">
        <v>546</v>
      </c>
      <c r="F2310" s="193" t="s">
        <v>1822</v>
      </c>
      <c r="G2310" s="137" t="s">
        <v>2</v>
      </c>
      <c r="H2310" s="194">
        <v>22</v>
      </c>
      <c r="I2310" s="81"/>
      <c r="J2310" s="81"/>
      <c r="K2310" s="81"/>
      <c r="L2310" s="8"/>
      <c r="M2310" s="184">
        <f t="shared" si="536"/>
        <v>11220</v>
      </c>
      <c r="N2310" s="8"/>
      <c r="O2310" s="8"/>
      <c r="P2310" s="8"/>
      <c r="T2310" s="7"/>
      <c r="U2310" s="8"/>
      <c r="V2310" s="8"/>
      <c r="W2310" s="244"/>
      <c r="X2310" s="8"/>
      <c r="Y2310" s="8"/>
      <c r="Z2310" s="8"/>
      <c r="AA2310" s="8"/>
      <c r="AB2310" s="8"/>
      <c r="AC2310" s="8"/>
      <c r="AD2310" s="8"/>
      <c r="AE2310" s="8"/>
      <c r="AF2310" s="8"/>
      <c r="AG2310" s="8"/>
      <c r="AH2310" s="8"/>
      <c r="AI2310" s="8"/>
    </row>
    <row r="2311" spans="1:35" ht="17.25">
      <c r="A2311" s="310">
        <v>44481</v>
      </c>
      <c r="B2311" s="250">
        <v>15</v>
      </c>
      <c r="C2311" s="246"/>
      <c r="D2311" s="192">
        <v>775453165296</v>
      </c>
      <c r="E2311" s="303" t="s">
        <v>546</v>
      </c>
      <c r="F2311" s="193" t="s">
        <v>1823</v>
      </c>
      <c r="G2311" s="137" t="s">
        <v>2</v>
      </c>
      <c r="H2311" s="194">
        <v>22</v>
      </c>
      <c r="I2311" s="81"/>
      <c r="J2311" s="81"/>
      <c r="K2311" s="81"/>
      <c r="L2311" s="8"/>
      <c r="M2311" s="184">
        <f t="shared" si="536"/>
        <v>11220</v>
      </c>
      <c r="N2311" s="8"/>
      <c r="O2311" s="8"/>
      <c r="P2311" s="8"/>
      <c r="T2311" s="7"/>
      <c r="U2311" s="8"/>
      <c r="V2311" s="8"/>
      <c r="W2311" s="244"/>
      <c r="X2311" s="8"/>
      <c r="Y2311" s="8"/>
      <c r="Z2311" s="8"/>
      <c r="AA2311" s="8"/>
      <c r="AB2311" s="8"/>
      <c r="AC2311" s="8"/>
      <c r="AD2311" s="8"/>
      <c r="AE2311" s="8"/>
      <c r="AF2311" s="8"/>
      <c r="AG2311" s="8"/>
      <c r="AH2311" s="8"/>
      <c r="AI2311" s="8"/>
    </row>
    <row r="2312" spans="1:35" ht="17.25">
      <c r="A2312" s="310">
        <v>44481</v>
      </c>
      <c r="B2312" s="250">
        <v>16</v>
      </c>
      <c r="C2312" s="246"/>
      <c r="D2312" s="192">
        <v>775453127229</v>
      </c>
      <c r="E2312" s="303" t="s">
        <v>546</v>
      </c>
      <c r="F2312" s="193" t="s">
        <v>1824</v>
      </c>
      <c r="G2312" s="137" t="s">
        <v>2</v>
      </c>
      <c r="H2312" s="194">
        <v>22</v>
      </c>
      <c r="I2312" s="81"/>
      <c r="J2312" s="81"/>
      <c r="K2312" s="81"/>
      <c r="L2312" s="8"/>
      <c r="M2312" s="184">
        <f t="shared" si="536"/>
        <v>11220</v>
      </c>
      <c r="N2312" s="8"/>
      <c r="O2312" s="8"/>
      <c r="P2312" s="8"/>
      <c r="T2312" s="7"/>
      <c r="U2312" s="8"/>
      <c r="V2312" s="8"/>
      <c r="W2312" s="244"/>
      <c r="X2312" s="8"/>
      <c r="Y2312" s="8"/>
      <c r="Z2312" s="8"/>
      <c r="AA2312" s="8"/>
      <c r="AB2312" s="8"/>
      <c r="AC2312" s="8"/>
      <c r="AD2312" s="8"/>
      <c r="AE2312" s="8"/>
      <c r="AF2312" s="8"/>
      <c r="AG2312" s="8"/>
      <c r="AH2312" s="8"/>
      <c r="AI2312" s="8"/>
    </row>
    <row r="2313" spans="1:35" ht="17.25">
      <c r="A2313" s="310">
        <v>44481</v>
      </c>
      <c r="B2313" s="250">
        <v>17</v>
      </c>
      <c r="C2313" s="246"/>
      <c r="D2313" s="192">
        <v>775453354592</v>
      </c>
      <c r="E2313" s="303" t="s">
        <v>546</v>
      </c>
      <c r="F2313" s="193" t="s">
        <v>1825</v>
      </c>
      <c r="G2313" s="137" t="s">
        <v>2</v>
      </c>
      <c r="H2313" s="194">
        <v>21</v>
      </c>
      <c r="I2313" s="81"/>
      <c r="J2313" s="81"/>
      <c r="K2313" s="81"/>
      <c r="L2313" s="8"/>
      <c r="M2313" s="184">
        <f t="shared" si="536"/>
        <v>10710</v>
      </c>
      <c r="N2313" s="8"/>
      <c r="O2313" s="8"/>
      <c r="P2313" s="8"/>
      <c r="T2313" s="7"/>
      <c r="U2313" s="8"/>
      <c r="V2313" s="8"/>
      <c r="W2313" s="244"/>
      <c r="X2313" s="8"/>
      <c r="Y2313" s="8"/>
      <c r="Z2313" s="8"/>
      <c r="AA2313" s="8"/>
      <c r="AB2313" s="8"/>
      <c r="AC2313" s="8"/>
      <c r="AD2313" s="8"/>
      <c r="AE2313" s="8"/>
      <c r="AF2313" s="8"/>
      <c r="AG2313" s="8"/>
      <c r="AH2313" s="8"/>
      <c r="AI2313" s="8"/>
    </row>
    <row r="2314" spans="1:35" ht="17.25">
      <c r="A2314" s="310">
        <v>44481</v>
      </c>
      <c r="B2314" s="250">
        <v>18</v>
      </c>
      <c r="C2314" s="246"/>
      <c r="D2314" s="192">
        <v>775453339802</v>
      </c>
      <c r="E2314" s="303" t="s">
        <v>546</v>
      </c>
      <c r="F2314" s="193" t="s">
        <v>1826</v>
      </c>
      <c r="G2314" s="137" t="s">
        <v>2</v>
      </c>
      <c r="H2314" s="194">
        <v>21</v>
      </c>
      <c r="I2314" s="81"/>
      <c r="J2314" s="81"/>
      <c r="K2314" s="81"/>
      <c r="L2314" s="8"/>
      <c r="M2314" s="184">
        <f t="shared" si="536"/>
        <v>10710</v>
      </c>
      <c r="N2314" s="8"/>
      <c r="O2314" s="8"/>
      <c r="P2314" s="8"/>
      <c r="T2314" s="7"/>
      <c r="U2314" s="8"/>
      <c r="V2314" s="8"/>
      <c r="W2314" s="244"/>
      <c r="X2314" s="8"/>
      <c r="Y2314" s="8"/>
      <c r="Z2314" s="8"/>
      <c r="AA2314" s="8"/>
      <c r="AB2314" s="8"/>
      <c r="AC2314" s="8"/>
      <c r="AD2314" s="8"/>
      <c r="AE2314" s="8"/>
      <c r="AF2314" s="8"/>
      <c r="AG2314" s="8"/>
      <c r="AH2314" s="8"/>
      <c r="AI2314" s="8"/>
    </row>
    <row r="2315" spans="1:35" ht="17.25">
      <c r="A2315" s="310">
        <v>44481</v>
      </c>
      <c r="B2315" s="250">
        <v>19</v>
      </c>
      <c r="C2315" s="246"/>
      <c r="D2315" s="192">
        <v>775453309497</v>
      </c>
      <c r="E2315" s="303" t="s">
        <v>546</v>
      </c>
      <c r="F2315" s="193" t="s">
        <v>1827</v>
      </c>
      <c r="G2315" s="137" t="s">
        <v>2</v>
      </c>
      <c r="H2315" s="194">
        <v>24</v>
      </c>
      <c r="I2315" s="81"/>
      <c r="J2315" s="81"/>
      <c r="K2315" s="81"/>
      <c r="L2315" s="8"/>
      <c r="M2315" s="184">
        <f t="shared" si="536"/>
        <v>12240</v>
      </c>
      <c r="N2315" s="8"/>
      <c r="O2315" s="8"/>
      <c r="P2315" s="8"/>
      <c r="T2315" s="7"/>
      <c r="U2315" s="8"/>
      <c r="V2315" s="8"/>
      <c r="W2315" s="244"/>
      <c r="X2315" s="8"/>
      <c r="Y2315" s="8"/>
      <c r="Z2315" s="8"/>
      <c r="AA2315" s="8"/>
      <c r="AB2315" s="8"/>
      <c r="AC2315" s="8"/>
      <c r="AD2315" s="8"/>
      <c r="AE2315" s="8"/>
      <c r="AF2315" s="8"/>
      <c r="AG2315" s="8"/>
      <c r="AH2315" s="8"/>
      <c r="AI2315" s="8"/>
    </row>
    <row r="2316" spans="1:35" ht="17.25">
      <c r="A2316" s="310">
        <v>44481</v>
      </c>
      <c r="B2316" s="250">
        <v>20</v>
      </c>
      <c r="C2316" s="246"/>
      <c r="D2316" s="192">
        <v>775453286985</v>
      </c>
      <c r="E2316" s="303" t="s">
        <v>546</v>
      </c>
      <c r="F2316" s="193" t="s">
        <v>1828</v>
      </c>
      <c r="G2316" s="137" t="s">
        <v>2</v>
      </c>
      <c r="H2316" s="194">
        <v>21</v>
      </c>
      <c r="I2316" s="81"/>
      <c r="J2316" s="81"/>
      <c r="K2316" s="81"/>
      <c r="L2316" s="8"/>
      <c r="M2316" s="184">
        <f t="shared" si="536"/>
        <v>10710</v>
      </c>
      <c r="N2316" s="8"/>
      <c r="O2316" s="8"/>
      <c r="P2316" s="8"/>
      <c r="T2316" s="7"/>
      <c r="U2316" s="8"/>
      <c r="V2316" s="8"/>
      <c r="W2316" s="244"/>
      <c r="X2316" s="8"/>
      <c r="Y2316" s="8"/>
      <c r="Z2316" s="8"/>
      <c r="AA2316" s="8"/>
      <c r="AB2316" s="8"/>
      <c r="AC2316" s="8"/>
      <c r="AD2316" s="8"/>
      <c r="AE2316" s="8"/>
      <c r="AF2316" s="8"/>
      <c r="AG2316" s="8"/>
      <c r="AH2316" s="8"/>
      <c r="AI2316" s="8"/>
    </row>
    <row r="2317" spans="1:35" ht="17.25">
      <c r="A2317" s="310">
        <v>44481</v>
      </c>
      <c r="B2317" s="250">
        <v>21</v>
      </c>
      <c r="C2317" s="246"/>
      <c r="D2317" s="192">
        <v>775453268449</v>
      </c>
      <c r="E2317" s="303" t="s">
        <v>546</v>
      </c>
      <c r="F2317" s="193" t="s">
        <v>1829</v>
      </c>
      <c r="G2317" s="137" t="s">
        <v>2</v>
      </c>
      <c r="H2317" s="194">
        <v>21</v>
      </c>
      <c r="I2317" s="81"/>
      <c r="J2317" s="81"/>
      <c r="K2317" s="81"/>
      <c r="L2317" s="8"/>
      <c r="M2317" s="184">
        <f t="shared" si="536"/>
        <v>10710</v>
      </c>
      <c r="N2317" s="8"/>
      <c r="O2317" s="8"/>
      <c r="P2317" s="8"/>
      <c r="T2317" s="7"/>
      <c r="U2317" s="8"/>
      <c r="V2317" s="8"/>
      <c r="W2317" s="244"/>
      <c r="X2317" s="8"/>
      <c r="Y2317" s="8"/>
      <c r="Z2317" s="8"/>
      <c r="AA2317" s="8"/>
      <c r="AB2317" s="8"/>
      <c r="AC2317" s="8"/>
      <c r="AD2317" s="8"/>
      <c r="AE2317" s="8"/>
      <c r="AF2317" s="8"/>
      <c r="AG2317" s="8"/>
      <c r="AH2317" s="8"/>
      <c r="AI2317" s="8"/>
    </row>
    <row r="2318" spans="1:35" ht="17.25">
      <c r="A2318" s="321"/>
      <c r="B2318" s="322"/>
      <c r="C2318" s="231"/>
      <c r="D2318" s="81"/>
      <c r="E2318" s="81"/>
      <c r="F2318" s="81"/>
      <c r="G2318" s="81"/>
      <c r="H2318" s="80"/>
      <c r="I2318" s="81"/>
      <c r="J2318" s="81"/>
      <c r="K2318" s="81"/>
      <c r="L2318" s="8"/>
      <c r="M2318" s="184"/>
      <c r="N2318" s="8"/>
      <c r="O2318" s="8"/>
      <c r="P2318" s="8"/>
      <c r="T2318" s="7"/>
      <c r="U2318" s="8"/>
      <c r="V2318" s="8"/>
      <c r="W2318" s="244"/>
      <c r="X2318" s="8"/>
      <c r="Y2318" s="8"/>
      <c r="Z2318" s="8"/>
      <c r="AA2318" s="8"/>
      <c r="AB2318" s="8"/>
      <c r="AC2318" s="8"/>
      <c r="AD2318" s="8"/>
      <c r="AE2318" s="8"/>
      <c r="AF2318" s="8"/>
      <c r="AG2318" s="8"/>
      <c r="AH2318" s="8"/>
      <c r="AI2318" s="8"/>
    </row>
    <row r="2319" spans="1:35" ht="17.25">
      <c r="A2319" s="253"/>
      <c r="B2319" s="189"/>
      <c r="C2319" s="169"/>
      <c r="D2319" s="41"/>
      <c r="E2319" s="41"/>
      <c r="F2319" s="41"/>
      <c r="G2319" s="41"/>
      <c r="H2319" s="77"/>
      <c r="I2319" s="41"/>
      <c r="J2319" s="41"/>
      <c r="K2319" s="41"/>
      <c r="L2319" s="45"/>
      <c r="M2319" s="44">
        <f>SUM(M2296:M2318)</f>
        <v>225660</v>
      </c>
      <c r="N2319" s="45"/>
      <c r="O2319" s="45"/>
      <c r="P2319" s="45"/>
      <c r="Q2319" s="45"/>
      <c r="R2319" s="45"/>
      <c r="S2319" s="45"/>
      <c r="T2319" s="45">
        <v>225660</v>
      </c>
      <c r="U2319" s="45"/>
      <c r="V2319" s="45"/>
      <c r="W2319" s="227">
        <v>225660</v>
      </c>
      <c r="X2319" s="45"/>
      <c r="Y2319" s="45"/>
      <c r="Z2319" s="45"/>
      <c r="AA2319" s="45"/>
      <c r="AB2319" s="8"/>
      <c r="AC2319" s="8"/>
      <c r="AD2319" s="8"/>
      <c r="AE2319" s="8"/>
      <c r="AF2319" s="8"/>
      <c r="AG2319" s="8"/>
      <c r="AH2319" s="8"/>
      <c r="AI2319" s="8"/>
    </row>
    <row r="2320" spans="1:35" ht="17.25">
      <c r="A2320" s="321"/>
      <c r="B2320" s="322"/>
      <c r="C2320" s="231"/>
      <c r="D2320" s="81"/>
      <c r="E2320" s="81"/>
      <c r="F2320" s="81"/>
      <c r="G2320" s="81"/>
      <c r="H2320" s="80"/>
      <c r="I2320" s="81"/>
      <c r="J2320" s="81"/>
      <c r="K2320" s="81"/>
      <c r="L2320" s="8"/>
      <c r="M2320" s="184"/>
      <c r="N2320" s="8"/>
      <c r="O2320" s="8"/>
      <c r="P2320" s="8"/>
      <c r="T2320" s="7"/>
      <c r="U2320" s="8"/>
      <c r="V2320" s="8"/>
      <c r="W2320" s="244"/>
      <c r="X2320" s="8"/>
      <c r="Y2320" s="8"/>
      <c r="Z2320" s="8"/>
      <c r="AA2320" s="8"/>
      <c r="AB2320" s="8"/>
      <c r="AC2320" s="8"/>
      <c r="AD2320" s="8"/>
      <c r="AE2320" s="8"/>
      <c r="AF2320" s="8"/>
      <c r="AG2320" s="8"/>
      <c r="AH2320" s="8"/>
      <c r="AI2320" s="8"/>
    </row>
    <row r="2321" spans="1:35" ht="17.25">
      <c r="A2321" s="310">
        <v>44512</v>
      </c>
      <c r="B2321" s="250">
        <v>1</v>
      </c>
      <c r="C2321" s="246" t="s">
        <v>15</v>
      </c>
      <c r="D2321" s="192">
        <v>775455407776</v>
      </c>
      <c r="E2321" s="303" t="s">
        <v>546</v>
      </c>
      <c r="F2321" s="193" t="s">
        <v>1830</v>
      </c>
      <c r="G2321" s="137" t="s">
        <v>4</v>
      </c>
      <c r="H2321" s="194">
        <v>15</v>
      </c>
      <c r="I2321" s="81"/>
      <c r="J2321" s="81"/>
      <c r="K2321" s="81"/>
      <c r="L2321" s="8"/>
      <c r="M2321" s="184">
        <f>570*H2321</f>
        <v>8550</v>
      </c>
      <c r="N2321" s="8"/>
      <c r="O2321" s="8"/>
      <c r="P2321" s="8"/>
      <c r="T2321" s="7"/>
      <c r="U2321" s="8"/>
      <c r="V2321" s="8"/>
      <c r="W2321" s="244"/>
      <c r="X2321" s="8"/>
      <c r="Y2321" s="8"/>
      <c r="Z2321" s="8"/>
      <c r="AA2321" s="8"/>
      <c r="AB2321" s="8"/>
      <c r="AC2321" s="8"/>
      <c r="AD2321" s="8"/>
      <c r="AE2321" s="8"/>
      <c r="AF2321" s="8"/>
      <c r="AG2321" s="8"/>
      <c r="AH2321" s="8"/>
      <c r="AI2321" s="8"/>
    </row>
    <row r="2322" spans="1:35" ht="17.25">
      <c r="A2322" s="310"/>
      <c r="B2322" s="250"/>
      <c r="C2322" s="246"/>
      <c r="D2322" s="192"/>
      <c r="E2322" s="303"/>
      <c r="F2322" s="193"/>
      <c r="G2322" s="137"/>
      <c r="H2322" s="194"/>
      <c r="I2322" s="81"/>
      <c r="J2322" s="81"/>
      <c r="K2322" s="81"/>
      <c r="L2322" s="8"/>
      <c r="M2322" s="184">
        <v>500</v>
      </c>
      <c r="N2322" s="8"/>
      <c r="O2322" s="8"/>
      <c r="P2322" s="8"/>
      <c r="T2322" s="7"/>
      <c r="U2322" s="8"/>
      <c r="V2322" s="8"/>
      <c r="W2322" s="244"/>
      <c r="X2322" s="8"/>
      <c r="Y2322" s="8"/>
      <c r="Z2322" s="8"/>
      <c r="AA2322" s="8"/>
      <c r="AB2322" s="8"/>
      <c r="AC2322" s="8"/>
      <c r="AD2322" s="8"/>
      <c r="AE2322" s="8"/>
      <c r="AF2322" s="8"/>
      <c r="AG2322" s="8"/>
      <c r="AH2322" s="8"/>
      <c r="AI2322" s="8"/>
    </row>
    <row r="2323" spans="1:35" ht="17.25">
      <c r="A2323" s="310">
        <v>44512</v>
      </c>
      <c r="B2323" s="250">
        <v>2</v>
      </c>
      <c r="C2323" s="246"/>
      <c r="D2323" s="192">
        <v>775464706864</v>
      </c>
      <c r="E2323" s="303" t="s">
        <v>546</v>
      </c>
      <c r="F2323" s="193" t="s">
        <v>1831</v>
      </c>
      <c r="G2323" s="137" t="s">
        <v>35</v>
      </c>
      <c r="H2323" s="194">
        <v>16</v>
      </c>
      <c r="I2323" s="81"/>
      <c r="J2323" s="81"/>
      <c r="K2323" s="81"/>
      <c r="L2323" s="8"/>
      <c r="M2323" s="184">
        <f>590*H2323</f>
        <v>9440</v>
      </c>
      <c r="N2323" s="8"/>
      <c r="O2323" s="8"/>
      <c r="P2323" s="8"/>
      <c r="T2323" s="7"/>
      <c r="U2323" s="8"/>
      <c r="V2323" s="8"/>
      <c r="W2323" s="244"/>
      <c r="X2323" s="8"/>
      <c r="Y2323" s="8"/>
      <c r="Z2323" s="8"/>
      <c r="AA2323" s="8"/>
      <c r="AB2323" s="8"/>
      <c r="AC2323" s="8"/>
      <c r="AD2323" s="8"/>
      <c r="AE2323" s="8"/>
      <c r="AF2323" s="8"/>
      <c r="AG2323" s="8"/>
      <c r="AH2323" s="8"/>
      <c r="AI2323" s="8"/>
    </row>
    <row r="2324" spans="1:35" ht="17.25">
      <c r="A2324" s="310">
        <v>44512</v>
      </c>
      <c r="B2324" s="250">
        <v>3</v>
      </c>
      <c r="C2324" s="246"/>
      <c r="D2324" s="192">
        <v>775464771880</v>
      </c>
      <c r="E2324" s="303" t="s">
        <v>546</v>
      </c>
      <c r="F2324" s="193" t="s">
        <v>1832</v>
      </c>
      <c r="G2324" s="137" t="s">
        <v>2</v>
      </c>
      <c r="H2324" s="194">
        <v>11</v>
      </c>
      <c r="I2324" s="81"/>
      <c r="J2324" s="81"/>
      <c r="K2324" s="81"/>
      <c r="L2324" s="8"/>
      <c r="M2324" s="184">
        <f>520*H2324</f>
        <v>5720</v>
      </c>
      <c r="N2324" s="8"/>
      <c r="O2324" s="8"/>
      <c r="P2324" s="8"/>
      <c r="T2324" s="7"/>
      <c r="U2324" s="8"/>
      <c r="V2324" s="8"/>
      <c r="W2324" s="244"/>
      <c r="X2324" s="8"/>
      <c r="Y2324" s="8"/>
      <c r="Z2324" s="8"/>
      <c r="AA2324" s="8"/>
      <c r="AB2324" s="8"/>
      <c r="AC2324" s="8"/>
      <c r="AD2324" s="8"/>
      <c r="AE2324" s="8"/>
      <c r="AF2324" s="8"/>
      <c r="AG2324" s="8"/>
      <c r="AH2324" s="8"/>
      <c r="AI2324" s="8"/>
    </row>
    <row r="2325" spans="1:35" ht="17.25">
      <c r="A2325" s="310">
        <v>44512</v>
      </c>
      <c r="B2325" s="250">
        <v>4</v>
      </c>
      <c r="C2325" s="246"/>
      <c r="D2325" s="192">
        <v>775464776128</v>
      </c>
      <c r="E2325" s="303" t="s">
        <v>546</v>
      </c>
      <c r="F2325" s="193" t="s">
        <v>1832</v>
      </c>
      <c r="G2325" s="137" t="s">
        <v>2</v>
      </c>
      <c r="H2325" s="194">
        <v>17</v>
      </c>
      <c r="I2325" s="81"/>
      <c r="J2325" s="81"/>
      <c r="K2325" s="81"/>
      <c r="L2325" s="8"/>
      <c r="M2325" s="184">
        <f t="shared" ref="M2325" si="537">520*H2325</f>
        <v>8840</v>
      </c>
      <c r="N2325" s="8"/>
      <c r="O2325" s="8"/>
      <c r="P2325" s="8"/>
      <c r="T2325" s="7"/>
      <c r="U2325" s="8"/>
      <c r="V2325" s="8"/>
      <c r="W2325" s="244"/>
      <c r="X2325" s="8"/>
      <c r="Y2325" s="8"/>
      <c r="Z2325" s="8"/>
      <c r="AA2325" s="8"/>
      <c r="AB2325" s="8"/>
      <c r="AC2325" s="8"/>
      <c r="AD2325" s="8"/>
      <c r="AE2325" s="8"/>
      <c r="AF2325" s="8"/>
      <c r="AG2325" s="8"/>
      <c r="AH2325" s="8"/>
      <c r="AI2325" s="8"/>
    </row>
    <row r="2326" spans="1:35" ht="17.25">
      <c r="A2326" s="310">
        <v>44512</v>
      </c>
      <c r="B2326" s="250">
        <v>5</v>
      </c>
      <c r="C2326" s="246"/>
      <c r="D2326" s="192">
        <v>775464729270</v>
      </c>
      <c r="E2326" s="303" t="s">
        <v>546</v>
      </c>
      <c r="F2326" s="193" t="s">
        <v>1833</v>
      </c>
      <c r="G2326" s="137" t="s">
        <v>2</v>
      </c>
      <c r="H2326" s="194">
        <v>21</v>
      </c>
      <c r="I2326" s="81"/>
      <c r="J2326" s="81"/>
      <c r="K2326" s="81"/>
      <c r="L2326" s="8"/>
      <c r="M2326" s="184">
        <f>510*H2326</f>
        <v>10710</v>
      </c>
      <c r="N2326" s="8"/>
      <c r="O2326" s="8"/>
      <c r="P2326" s="8"/>
      <c r="T2326" s="7"/>
      <c r="U2326" s="8"/>
      <c r="V2326" s="8"/>
      <c r="W2326" s="244"/>
      <c r="X2326" s="8"/>
      <c r="Y2326" s="8"/>
      <c r="Z2326" s="8"/>
      <c r="AA2326" s="8"/>
      <c r="AB2326" s="8"/>
      <c r="AC2326" s="8"/>
      <c r="AD2326" s="8"/>
      <c r="AE2326" s="8"/>
      <c r="AF2326" s="8"/>
      <c r="AG2326" s="8"/>
      <c r="AH2326" s="8"/>
      <c r="AI2326" s="8"/>
    </row>
    <row r="2327" spans="1:35" ht="17.25">
      <c r="A2327" s="310">
        <v>44512</v>
      </c>
      <c r="B2327" s="250">
        <v>6</v>
      </c>
      <c r="C2327" s="246"/>
      <c r="D2327" s="192">
        <v>775464732817</v>
      </c>
      <c r="E2327" s="303" t="s">
        <v>546</v>
      </c>
      <c r="F2327" s="193" t="s">
        <v>1828</v>
      </c>
      <c r="G2327" s="137" t="s">
        <v>2</v>
      </c>
      <c r="H2327" s="194">
        <v>23</v>
      </c>
      <c r="I2327" s="81"/>
      <c r="J2327" s="81"/>
      <c r="K2327" s="81"/>
      <c r="L2327" s="8"/>
      <c r="M2327" s="184">
        <f t="shared" ref="M2327:M2335" si="538">510*H2327</f>
        <v>11730</v>
      </c>
      <c r="N2327" s="8"/>
      <c r="O2327" s="8"/>
      <c r="P2327" s="8"/>
      <c r="T2327" s="7"/>
      <c r="U2327" s="8"/>
      <c r="V2327" s="8"/>
      <c r="W2327" s="244"/>
      <c r="X2327" s="8"/>
      <c r="Y2327" s="8"/>
      <c r="Z2327" s="8"/>
      <c r="AA2327" s="8"/>
      <c r="AB2327" s="8"/>
      <c r="AC2327" s="8"/>
      <c r="AD2327" s="8"/>
      <c r="AE2327" s="8"/>
      <c r="AF2327" s="8"/>
      <c r="AG2327" s="8"/>
      <c r="AH2327" s="8"/>
      <c r="AI2327" s="8"/>
    </row>
    <row r="2328" spans="1:35" ht="17.25">
      <c r="A2328" s="310">
        <v>44512</v>
      </c>
      <c r="B2328" s="250">
        <v>7</v>
      </c>
      <c r="C2328" s="246"/>
      <c r="D2328" s="192">
        <v>775464764477</v>
      </c>
      <c r="E2328" s="303" t="s">
        <v>546</v>
      </c>
      <c r="F2328" s="193" t="s">
        <v>1834</v>
      </c>
      <c r="G2328" s="137" t="s">
        <v>2</v>
      </c>
      <c r="H2328" s="194">
        <v>21</v>
      </c>
      <c r="I2328" s="81"/>
      <c r="J2328" s="81"/>
      <c r="K2328" s="81"/>
      <c r="L2328" s="8"/>
      <c r="M2328" s="184">
        <f t="shared" si="538"/>
        <v>10710</v>
      </c>
      <c r="N2328" s="8"/>
      <c r="O2328" s="8"/>
      <c r="P2328" s="8"/>
      <c r="T2328" s="7"/>
      <c r="U2328" s="8"/>
      <c r="V2328" s="8"/>
      <c r="W2328" s="244"/>
      <c r="X2328" s="8"/>
      <c r="Y2328" s="8"/>
      <c r="Z2328" s="8"/>
      <c r="AA2328" s="8"/>
      <c r="AB2328" s="8"/>
      <c r="AC2328" s="8"/>
      <c r="AD2328" s="8"/>
      <c r="AE2328" s="8"/>
      <c r="AF2328" s="8"/>
      <c r="AG2328" s="8"/>
      <c r="AH2328" s="8"/>
      <c r="AI2328" s="8"/>
    </row>
    <row r="2329" spans="1:35" ht="17.25">
      <c r="A2329" s="310">
        <v>44512</v>
      </c>
      <c r="B2329" s="250">
        <v>8</v>
      </c>
      <c r="C2329" s="246"/>
      <c r="D2329" s="192">
        <v>775464760324</v>
      </c>
      <c r="E2329" s="303" t="s">
        <v>546</v>
      </c>
      <c r="F2329" s="193" t="s">
        <v>1820</v>
      </c>
      <c r="G2329" s="137" t="s">
        <v>2</v>
      </c>
      <c r="H2329" s="194">
        <v>21</v>
      </c>
      <c r="I2329" s="81"/>
      <c r="J2329" s="81"/>
      <c r="K2329" s="81"/>
      <c r="L2329" s="8"/>
      <c r="M2329" s="184">
        <f t="shared" si="538"/>
        <v>10710</v>
      </c>
      <c r="N2329" s="8"/>
      <c r="O2329" s="8"/>
      <c r="P2329" s="8"/>
      <c r="T2329" s="7"/>
      <c r="U2329" s="8"/>
      <c r="V2329" s="8"/>
      <c r="W2329" s="244"/>
      <c r="X2329" s="8"/>
      <c r="Y2329" s="8"/>
      <c r="Z2329" s="8"/>
      <c r="AA2329" s="8"/>
      <c r="AB2329" s="8"/>
      <c r="AC2329" s="8"/>
      <c r="AD2329" s="8"/>
      <c r="AE2329" s="8"/>
      <c r="AF2329" s="8"/>
      <c r="AG2329" s="8"/>
      <c r="AH2329" s="8"/>
      <c r="AI2329" s="8"/>
    </row>
    <row r="2330" spans="1:35" ht="17.25">
      <c r="A2330" s="310">
        <v>44512</v>
      </c>
      <c r="B2330" s="250">
        <v>9</v>
      </c>
      <c r="C2330" s="246"/>
      <c r="D2330" s="192">
        <v>775464753790</v>
      </c>
      <c r="E2330" s="303" t="s">
        <v>546</v>
      </c>
      <c r="F2330" s="193" t="s">
        <v>1835</v>
      </c>
      <c r="G2330" s="137" t="s">
        <v>2</v>
      </c>
      <c r="H2330" s="194">
        <v>21</v>
      </c>
      <c r="I2330" s="81"/>
      <c r="J2330" s="81"/>
      <c r="K2330" s="81"/>
      <c r="L2330" s="8"/>
      <c r="M2330" s="184">
        <f t="shared" si="538"/>
        <v>10710</v>
      </c>
      <c r="N2330" s="8"/>
      <c r="O2330" s="8"/>
      <c r="P2330" s="8"/>
      <c r="T2330" s="7"/>
      <c r="U2330" s="8"/>
      <c r="V2330" s="8"/>
      <c r="W2330" s="244"/>
      <c r="X2330" s="8"/>
      <c r="Y2330" s="8"/>
      <c r="Z2330" s="8"/>
      <c r="AA2330" s="8"/>
      <c r="AB2330" s="8"/>
      <c r="AC2330" s="8"/>
      <c r="AD2330" s="8"/>
      <c r="AE2330" s="8"/>
      <c r="AF2330" s="8"/>
      <c r="AG2330" s="8"/>
      <c r="AH2330" s="8"/>
      <c r="AI2330" s="8"/>
    </row>
    <row r="2331" spans="1:35" ht="17.25">
      <c r="A2331" s="310">
        <v>44512</v>
      </c>
      <c r="B2331" s="250">
        <v>10</v>
      </c>
      <c r="C2331" s="246"/>
      <c r="D2331" s="192">
        <v>775464751948</v>
      </c>
      <c r="E2331" s="303" t="s">
        <v>546</v>
      </c>
      <c r="F2331" s="193" t="s">
        <v>1824</v>
      </c>
      <c r="G2331" s="137" t="s">
        <v>2</v>
      </c>
      <c r="H2331" s="194">
        <v>21</v>
      </c>
      <c r="I2331" s="81"/>
      <c r="J2331" s="81"/>
      <c r="K2331" s="81"/>
      <c r="L2331" s="8"/>
      <c r="M2331" s="184">
        <f t="shared" si="538"/>
        <v>10710</v>
      </c>
      <c r="N2331" s="8"/>
      <c r="O2331" s="8"/>
      <c r="P2331" s="8"/>
      <c r="T2331" s="7"/>
      <c r="U2331" s="8"/>
      <c r="V2331" s="8"/>
      <c r="W2331" s="244"/>
      <c r="X2331" s="8"/>
      <c r="Y2331" s="8"/>
      <c r="Z2331" s="8"/>
      <c r="AA2331" s="8"/>
      <c r="AB2331" s="8"/>
      <c r="AC2331" s="8"/>
      <c r="AD2331" s="8"/>
      <c r="AE2331" s="8"/>
      <c r="AF2331" s="8"/>
      <c r="AG2331" s="8"/>
      <c r="AH2331" s="8"/>
      <c r="AI2331" s="8"/>
    </row>
    <row r="2332" spans="1:35" ht="17.25">
      <c r="A2332" s="310">
        <v>44512</v>
      </c>
      <c r="B2332" s="250">
        <v>11</v>
      </c>
      <c r="C2332" s="246"/>
      <c r="D2332" s="192">
        <v>775464748264</v>
      </c>
      <c r="E2332" s="303" t="s">
        <v>546</v>
      </c>
      <c r="F2332" s="193" t="s">
        <v>1836</v>
      </c>
      <c r="G2332" s="137" t="s">
        <v>2</v>
      </c>
      <c r="H2332" s="194">
        <v>22</v>
      </c>
      <c r="I2332" s="81"/>
      <c r="J2332" s="81"/>
      <c r="K2332" s="81"/>
      <c r="L2332" s="8"/>
      <c r="M2332" s="184">
        <f t="shared" si="538"/>
        <v>11220</v>
      </c>
      <c r="N2332" s="8"/>
      <c r="O2332" s="8"/>
      <c r="P2332" s="8"/>
      <c r="T2332" s="7"/>
      <c r="U2332" s="8"/>
      <c r="V2332" s="8"/>
      <c r="W2332" s="244"/>
      <c r="X2332" s="8"/>
      <c r="Y2332" s="8"/>
      <c r="Z2332" s="8"/>
      <c r="AA2332" s="8"/>
      <c r="AB2332" s="8"/>
      <c r="AC2332" s="8"/>
      <c r="AD2332" s="8"/>
      <c r="AE2332" s="8"/>
      <c r="AF2332" s="8"/>
      <c r="AG2332" s="8"/>
      <c r="AH2332" s="8"/>
      <c r="AI2332" s="8"/>
    </row>
    <row r="2333" spans="1:35" ht="17.25">
      <c r="A2333" s="310">
        <v>44512</v>
      </c>
      <c r="B2333" s="250">
        <v>12</v>
      </c>
      <c r="C2333" s="246"/>
      <c r="D2333" s="192">
        <v>775464743490</v>
      </c>
      <c r="E2333" s="303" t="s">
        <v>546</v>
      </c>
      <c r="F2333" s="193" t="s">
        <v>1837</v>
      </c>
      <c r="G2333" s="137" t="s">
        <v>2</v>
      </c>
      <c r="H2333" s="194">
        <v>22</v>
      </c>
      <c r="I2333" s="81"/>
      <c r="J2333" s="81"/>
      <c r="K2333" s="81"/>
      <c r="L2333" s="8"/>
      <c r="M2333" s="184">
        <f t="shared" si="538"/>
        <v>11220</v>
      </c>
      <c r="N2333" s="8"/>
      <c r="O2333" s="8"/>
      <c r="P2333" s="8"/>
      <c r="T2333" s="7"/>
      <c r="U2333" s="8"/>
      <c r="V2333" s="8"/>
      <c r="W2333" s="244"/>
      <c r="X2333" s="8"/>
      <c r="Y2333" s="8"/>
      <c r="Z2333" s="8"/>
      <c r="AA2333" s="8"/>
      <c r="AB2333" s="8"/>
      <c r="AC2333" s="8"/>
      <c r="AD2333" s="8"/>
      <c r="AE2333" s="8"/>
      <c r="AF2333" s="8"/>
      <c r="AG2333" s="8"/>
      <c r="AH2333" s="8"/>
      <c r="AI2333" s="8"/>
    </row>
    <row r="2334" spans="1:35" ht="17.25">
      <c r="A2334" s="310">
        <v>44512</v>
      </c>
      <c r="B2334" s="250">
        <v>13</v>
      </c>
      <c r="C2334" s="246"/>
      <c r="D2334" s="192">
        <v>775464739454</v>
      </c>
      <c r="E2334" s="303" t="s">
        <v>546</v>
      </c>
      <c r="F2334" s="193" t="s">
        <v>1838</v>
      </c>
      <c r="G2334" s="137" t="s">
        <v>2</v>
      </c>
      <c r="H2334" s="194">
        <v>21</v>
      </c>
      <c r="I2334" s="81"/>
      <c r="J2334" s="81"/>
      <c r="K2334" s="81"/>
      <c r="L2334" s="8"/>
      <c r="M2334" s="184">
        <f t="shared" si="538"/>
        <v>10710</v>
      </c>
      <c r="N2334" s="8"/>
      <c r="O2334" s="8"/>
      <c r="P2334" s="8"/>
      <c r="T2334" s="7"/>
      <c r="U2334" s="8"/>
      <c r="V2334" s="8"/>
      <c r="W2334" s="244"/>
      <c r="X2334" s="8"/>
      <c r="Y2334" s="8"/>
      <c r="Z2334" s="8"/>
      <c r="AA2334" s="8"/>
      <c r="AB2334" s="8"/>
      <c r="AC2334" s="8"/>
      <c r="AD2334" s="8"/>
      <c r="AE2334" s="8"/>
      <c r="AF2334" s="8"/>
      <c r="AG2334" s="8"/>
      <c r="AH2334" s="8"/>
      <c r="AI2334" s="8"/>
    </row>
    <row r="2335" spans="1:35" ht="17.25">
      <c r="A2335" s="310">
        <v>44512</v>
      </c>
      <c r="B2335" s="250">
        <v>14</v>
      </c>
      <c r="C2335" s="246"/>
      <c r="D2335" s="192">
        <v>775464734810</v>
      </c>
      <c r="E2335" s="303" t="s">
        <v>546</v>
      </c>
      <c r="F2335" s="193" t="s">
        <v>1826</v>
      </c>
      <c r="G2335" s="137" t="s">
        <v>2</v>
      </c>
      <c r="H2335" s="194">
        <v>21</v>
      </c>
      <c r="I2335" s="81"/>
      <c r="J2335" s="81"/>
      <c r="K2335" s="81"/>
      <c r="L2335" s="8"/>
      <c r="M2335" s="184">
        <f t="shared" si="538"/>
        <v>10710</v>
      </c>
      <c r="N2335" s="8"/>
      <c r="O2335" s="8"/>
      <c r="P2335" s="8"/>
      <c r="T2335" s="7"/>
      <c r="U2335" s="8"/>
      <c r="V2335" s="8"/>
      <c r="W2335" s="244"/>
      <c r="X2335" s="8"/>
      <c r="Y2335" s="8"/>
      <c r="Z2335" s="8"/>
      <c r="AA2335" s="8"/>
      <c r="AB2335" s="8"/>
      <c r="AC2335" s="8"/>
      <c r="AD2335" s="8"/>
      <c r="AE2335" s="8"/>
      <c r="AF2335" s="8"/>
      <c r="AG2335" s="8"/>
      <c r="AH2335" s="8"/>
      <c r="AI2335" s="8"/>
    </row>
    <row r="2336" spans="1:35" ht="17.25">
      <c r="A2336" s="310">
        <v>44512</v>
      </c>
      <c r="B2336" s="250">
        <v>15</v>
      </c>
      <c r="C2336" s="246" t="s">
        <v>1430</v>
      </c>
      <c r="D2336" s="192">
        <v>775455252898</v>
      </c>
      <c r="E2336" s="303" t="s">
        <v>546</v>
      </c>
      <c r="F2336" s="193" t="s">
        <v>1839</v>
      </c>
      <c r="G2336" s="137" t="s">
        <v>2</v>
      </c>
      <c r="H2336" s="194">
        <v>11</v>
      </c>
      <c r="I2336" s="81"/>
      <c r="J2336" s="81"/>
      <c r="K2336" s="81"/>
      <c r="L2336" s="8"/>
      <c r="M2336" s="184">
        <f>580*H2336</f>
        <v>6380</v>
      </c>
      <c r="N2336" s="8"/>
      <c r="O2336" s="8"/>
      <c r="P2336" s="8"/>
      <c r="T2336" s="7"/>
      <c r="U2336" s="8"/>
      <c r="V2336" s="8"/>
      <c r="W2336" s="244"/>
      <c r="X2336" s="8"/>
      <c r="Y2336" s="8"/>
      <c r="Z2336" s="8"/>
      <c r="AA2336" s="8"/>
      <c r="AB2336" s="8"/>
      <c r="AC2336" s="8"/>
      <c r="AD2336" s="8"/>
      <c r="AE2336" s="8"/>
      <c r="AF2336" s="8"/>
      <c r="AG2336" s="8"/>
      <c r="AH2336" s="8"/>
      <c r="AI2336" s="8"/>
    </row>
    <row r="2337" spans="1:35" ht="17.25">
      <c r="A2337" s="310">
        <v>44512</v>
      </c>
      <c r="B2337" s="250">
        <v>16</v>
      </c>
      <c r="C2337" s="246" t="s">
        <v>1430</v>
      </c>
      <c r="D2337" s="192">
        <v>775455341595</v>
      </c>
      <c r="E2337" s="303" t="s">
        <v>546</v>
      </c>
      <c r="F2337" s="193" t="s">
        <v>1840</v>
      </c>
      <c r="G2337" s="137" t="s">
        <v>2</v>
      </c>
      <c r="H2337" s="194">
        <v>13</v>
      </c>
      <c r="I2337" s="81"/>
      <c r="J2337" s="81"/>
      <c r="K2337" s="81"/>
      <c r="L2337" s="8"/>
      <c r="M2337" s="184">
        <f>580*H2337</f>
        <v>7540</v>
      </c>
      <c r="N2337" s="8"/>
      <c r="O2337" s="8"/>
      <c r="P2337" s="8"/>
      <c r="T2337" s="7"/>
      <c r="U2337" s="8"/>
      <c r="V2337" s="8"/>
      <c r="W2337" s="244"/>
      <c r="X2337" s="8"/>
      <c r="Y2337" s="8"/>
      <c r="Z2337" s="8"/>
      <c r="AA2337" s="8"/>
      <c r="AB2337" s="8"/>
      <c r="AC2337" s="8"/>
      <c r="AD2337" s="8"/>
      <c r="AE2337" s="8"/>
      <c r="AF2337" s="8"/>
      <c r="AG2337" s="8"/>
      <c r="AH2337" s="8"/>
      <c r="AI2337" s="8"/>
    </row>
    <row r="2338" spans="1:35" ht="17.25">
      <c r="A2338" s="310">
        <v>44512</v>
      </c>
      <c r="B2338" s="250">
        <v>17</v>
      </c>
      <c r="C2338" s="246"/>
      <c r="D2338" s="192">
        <v>775464716968</v>
      </c>
      <c r="E2338" s="303" t="s">
        <v>546</v>
      </c>
      <c r="F2338" s="193" t="s">
        <v>1812</v>
      </c>
      <c r="G2338" s="137" t="s">
        <v>2</v>
      </c>
      <c r="H2338" s="194">
        <v>21</v>
      </c>
      <c r="I2338" s="81"/>
      <c r="J2338" s="81"/>
      <c r="K2338" s="81"/>
      <c r="L2338" s="8"/>
      <c r="M2338" s="184">
        <f t="shared" ref="M2338" si="539">510*H2338</f>
        <v>10710</v>
      </c>
      <c r="N2338" s="8"/>
      <c r="O2338" s="8"/>
      <c r="P2338" s="8"/>
      <c r="T2338" s="7"/>
      <c r="U2338" s="8"/>
      <c r="V2338" s="8"/>
      <c r="W2338" s="244"/>
      <c r="X2338" s="8"/>
      <c r="Y2338" s="8"/>
      <c r="Z2338" s="8"/>
      <c r="AA2338" s="8"/>
      <c r="AB2338" s="8"/>
      <c r="AC2338" s="8"/>
      <c r="AD2338" s="8"/>
      <c r="AE2338" s="8"/>
      <c r="AF2338" s="8"/>
      <c r="AG2338" s="8"/>
      <c r="AH2338" s="8"/>
      <c r="AI2338" s="8"/>
    </row>
    <row r="2339" spans="1:35" ht="17.25">
      <c r="A2339" s="310">
        <v>44512</v>
      </c>
      <c r="B2339" s="250">
        <v>18</v>
      </c>
      <c r="C2339" s="246" t="s">
        <v>1841</v>
      </c>
      <c r="D2339" s="192">
        <v>775455192800</v>
      </c>
      <c r="E2339" s="303" t="s">
        <v>546</v>
      </c>
      <c r="F2339" s="193" t="s">
        <v>1842</v>
      </c>
      <c r="G2339" s="137" t="s">
        <v>2</v>
      </c>
      <c r="H2339" s="194">
        <v>11</v>
      </c>
      <c r="I2339" s="81"/>
      <c r="J2339" s="81"/>
      <c r="K2339" s="81"/>
      <c r="L2339" s="8"/>
      <c r="M2339" s="184">
        <f t="shared" ref="M2339" si="540">520*H2339</f>
        <v>5720</v>
      </c>
      <c r="N2339" s="8"/>
      <c r="O2339" s="8"/>
      <c r="P2339" s="8"/>
      <c r="T2339" s="7"/>
      <c r="U2339" s="8"/>
      <c r="V2339" s="8"/>
      <c r="W2339" s="244"/>
      <c r="X2339" s="8"/>
      <c r="Y2339" s="8"/>
      <c r="Z2339" s="8"/>
      <c r="AA2339" s="8"/>
      <c r="AB2339" s="8"/>
      <c r="AC2339" s="8"/>
      <c r="AD2339" s="8"/>
      <c r="AE2339" s="8"/>
      <c r="AF2339" s="8"/>
      <c r="AG2339" s="8"/>
      <c r="AH2339" s="8"/>
      <c r="AI2339" s="8"/>
    </row>
    <row r="2340" spans="1:35" ht="17.25">
      <c r="A2340" s="310"/>
      <c r="B2340" s="250"/>
      <c r="C2340" s="246"/>
      <c r="D2340" s="192"/>
      <c r="E2340" s="303"/>
      <c r="F2340" s="193"/>
      <c r="G2340" s="137"/>
      <c r="H2340" s="194"/>
      <c r="I2340" s="81"/>
      <c r="J2340" s="81"/>
      <c r="K2340" s="81"/>
      <c r="L2340" s="8"/>
      <c r="M2340" s="184">
        <v>500</v>
      </c>
      <c r="N2340" s="8"/>
      <c r="O2340" s="8"/>
      <c r="P2340" s="8"/>
      <c r="T2340" s="7"/>
      <c r="U2340" s="8"/>
      <c r="V2340" s="8"/>
      <c r="W2340" s="244"/>
      <c r="X2340" s="8"/>
      <c r="Y2340" s="8"/>
      <c r="Z2340" s="8"/>
      <c r="AA2340" s="8"/>
      <c r="AB2340" s="8"/>
      <c r="AC2340" s="8"/>
      <c r="AD2340" s="8"/>
      <c r="AE2340" s="8"/>
      <c r="AF2340" s="8"/>
      <c r="AG2340" s="8"/>
      <c r="AH2340" s="8"/>
      <c r="AI2340" s="8"/>
    </row>
    <row r="2341" spans="1:35" ht="17.25">
      <c r="A2341" s="310">
        <v>44512</v>
      </c>
      <c r="B2341" s="250">
        <v>19</v>
      </c>
      <c r="C2341" s="246" t="s">
        <v>1430</v>
      </c>
      <c r="D2341" s="192">
        <v>775464712105</v>
      </c>
      <c r="E2341" s="303" t="s">
        <v>546</v>
      </c>
      <c r="F2341" s="193" t="s">
        <v>1843</v>
      </c>
      <c r="G2341" s="137" t="s">
        <v>96</v>
      </c>
      <c r="H2341" s="194">
        <v>17</v>
      </c>
      <c r="I2341" s="81"/>
      <c r="J2341" s="81"/>
      <c r="K2341" s="81"/>
      <c r="L2341" s="8"/>
      <c r="M2341" s="184">
        <f>590*H2341</f>
        <v>10030</v>
      </c>
      <c r="N2341" s="8"/>
      <c r="O2341" s="8"/>
      <c r="P2341" s="8"/>
      <c r="T2341" s="7"/>
      <c r="U2341" s="8"/>
      <c r="V2341" s="8"/>
      <c r="W2341" s="244"/>
      <c r="X2341" s="8"/>
      <c r="Y2341" s="8"/>
      <c r="Z2341" s="8"/>
      <c r="AA2341" s="8"/>
      <c r="AB2341" s="8"/>
      <c r="AC2341" s="8"/>
      <c r="AD2341" s="8"/>
      <c r="AE2341" s="8"/>
      <c r="AF2341" s="8"/>
      <c r="AG2341" s="8"/>
      <c r="AH2341" s="8"/>
      <c r="AI2341" s="8"/>
    </row>
    <row r="2342" spans="1:35" ht="17.25">
      <c r="A2342" s="310">
        <v>44512</v>
      </c>
      <c r="B2342" s="250">
        <v>20</v>
      </c>
      <c r="C2342" s="246"/>
      <c r="D2342" s="192">
        <v>775464701071</v>
      </c>
      <c r="E2342" s="303" t="s">
        <v>546</v>
      </c>
      <c r="F2342" s="193" t="s">
        <v>1844</v>
      </c>
      <c r="G2342" s="137" t="s">
        <v>1614</v>
      </c>
      <c r="H2342" s="194">
        <v>24</v>
      </c>
      <c r="I2342" s="81"/>
      <c r="J2342" s="81"/>
      <c r="K2342" s="81"/>
      <c r="L2342" s="8"/>
      <c r="M2342" s="184">
        <f>520*H2341</f>
        <v>8840</v>
      </c>
      <c r="N2342" s="8"/>
      <c r="O2342" s="8"/>
      <c r="P2342" s="8"/>
      <c r="T2342" s="7"/>
      <c r="U2342" s="8"/>
      <c r="V2342" s="8"/>
      <c r="W2342" s="244"/>
      <c r="X2342" s="8"/>
      <c r="Y2342" s="8"/>
      <c r="Z2342" s="8"/>
      <c r="AA2342" s="8"/>
      <c r="AB2342" s="8"/>
      <c r="AC2342" s="8"/>
      <c r="AD2342" s="8"/>
      <c r="AE2342" s="8"/>
      <c r="AF2342" s="8"/>
      <c r="AG2342" s="8"/>
      <c r="AH2342" s="8"/>
      <c r="AI2342" s="8"/>
    </row>
    <row r="2343" spans="1:35" ht="17.25">
      <c r="A2343" s="321"/>
      <c r="B2343" s="322"/>
      <c r="C2343" s="231"/>
      <c r="D2343" s="81"/>
      <c r="E2343" s="81"/>
      <c r="F2343" s="81"/>
      <c r="G2343" s="81"/>
      <c r="H2343" s="80"/>
      <c r="I2343" s="81"/>
      <c r="J2343" s="81"/>
      <c r="K2343" s="81"/>
      <c r="L2343" s="8"/>
      <c r="M2343" s="184"/>
      <c r="N2343" s="8"/>
      <c r="O2343" s="8"/>
      <c r="P2343" s="8"/>
      <c r="T2343" s="7"/>
      <c r="U2343" s="8"/>
      <c r="V2343" s="8"/>
      <c r="W2343" s="244"/>
      <c r="X2343" s="8"/>
      <c r="Y2343" s="8"/>
      <c r="Z2343" s="8"/>
      <c r="AA2343" s="8"/>
      <c r="AB2343" s="8"/>
      <c r="AC2343" s="8"/>
      <c r="AD2343" s="8"/>
      <c r="AE2343" s="8"/>
      <c r="AF2343" s="8"/>
      <c r="AG2343" s="8"/>
      <c r="AH2343" s="8"/>
      <c r="AI2343" s="8"/>
    </row>
    <row r="2344" spans="1:35" ht="17.25">
      <c r="A2344" s="253"/>
      <c r="B2344" s="189"/>
      <c r="C2344" s="169"/>
      <c r="D2344" s="41"/>
      <c r="E2344" s="41"/>
      <c r="F2344" s="41"/>
      <c r="G2344" s="41"/>
      <c r="H2344" s="77"/>
      <c r="I2344" s="41"/>
      <c r="J2344" s="41"/>
      <c r="K2344" s="41"/>
      <c r="L2344" s="45"/>
      <c r="M2344" s="44">
        <f>SUM(M2321:M2343)</f>
        <v>191910</v>
      </c>
      <c r="N2344" s="45"/>
      <c r="O2344" s="45"/>
      <c r="P2344" s="45"/>
      <c r="Q2344" s="45"/>
      <c r="R2344" s="45"/>
      <c r="S2344" s="45"/>
      <c r="T2344" s="45">
        <v>191910</v>
      </c>
      <c r="U2344" s="45"/>
      <c r="V2344" s="45"/>
      <c r="W2344" s="227">
        <v>191910</v>
      </c>
      <c r="X2344" s="45"/>
      <c r="Y2344" s="45"/>
      <c r="Z2344" s="45"/>
      <c r="AA2344" s="45"/>
      <c r="AB2344" s="8"/>
      <c r="AC2344" s="8"/>
      <c r="AD2344" s="8"/>
      <c r="AE2344" s="8"/>
      <c r="AF2344" s="8"/>
      <c r="AG2344" s="8"/>
      <c r="AH2344" s="8"/>
      <c r="AI2344" s="8"/>
    </row>
    <row r="2345" spans="1:35" ht="17.25">
      <c r="A2345" s="321"/>
      <c r="B2345" s="322"/>
      <c r="C2345" s="231"/>
      <c r="D2345" s="81"/>
      <c r="E2345" s="81"/>
      <c r="F2345" s="81"/>
      <c r="G2345" s="81"/>
      <c r="H2345" s="80"/>
      <c r="I2345" s="81"/>
      <c r="J2345" s="81"/>
      <c r="K2345" s="81"/>
      <c r="L2345" s="8"/>
      <c r="M2345" s="184"/>
      <c r="N2345" s="8"/>
      <c r="O2345" s="8"/>
      <c r="P2345" s="8"/>
      <c r="T2345" s="7"/>
      <c r="U2345" s="8"/>
      <c r="V2345" s="8"/>
      <c r="W2345" s="244"/>
      <c r="X2345" s="8"/>
      <c r="Y2345" s="8"/>
      <c r="Z2345" s="8"/>
      <c r="AA2345" s="8"/>
      <c r="AB2345" s="8"/>
      <c r="AC2345" s="8"/>
      <c r="AD2345" s="8"/>
      <c r="AE2345" s="8"/>
      <c r="AF2345" s="8"/>
      <c r="AG2345" s="8"/>
      <c r="AH2345" s="8"/>
      <c r="AI2345" s="8"/>
    </row>
    <row r="2346" spans="1:35" ht="17.25">
      <c r="A2346" s="310" t="s">
        <v>1228</v>
      </c>
      <c r="B2346" s="250">
        <v>1</v>
      </c>
      <c r="C2346" s="246" t="s">
        <v>1430</v>
      </c>
      <c r="D2346" s="192">
        <v>775468984366</v>
      </c>
      <c r="E2346" s="303" t="s">
        <v>546</v>
      </c>
      <c r="F2346" s="193" t="s">
        <v>1845</v>
      </c>
      <c r="G2346" s="137" t="s">
        <v>2</v>
      </c>
      <c r="H2346" s="194">
        <v>19</v>
      </c>
      <c r="I2346" s="81"/>
      <c r="J2346" s="81"/>
      <c r="K2346" s="81"/>
      <c r="L2346" s="8"/>
      <c r="M2346" s="184">
        <f t="shared" ref="M2346:M2349" si="541">580*H2346</f>
        <v>11020</v>
      </c>
      <c r="N2346" s="8"/>
      <c r="O2346" s="8"/>
      <c r="P2346" s="8"/>
      <c r="T2346" s="7"/>
      <c r="U2346" s="8"/>
      <c r="V2346" s="8"/>
      <c r="W2346" s="244"/>
      <c r="X2346" s="8"/>
      <c r="Y2346" s="8"/>
      <c r="Z2346" s="8"/>
      <c r="AA2346" s="8"/>
      <c r="AB2346" s="8"/>
      <c r="AC2346" s="8"/>
      <c r="AD2346" s="8"/>
      <c r="AE2346" s="8"/>
      <c r="AF2346" s="8"/>
      <c r="AG2346" s="8"/>
      <c r="AH2346" s="8"/>
      <c r="AI2346" s="8"/>
    </row>
    <row r="2347" spans="1:35" ht="17.25">
      <c r="A2347" s="310" t="s">
        <v>1228</v>
      </c>
      <c r="B2347" s="250">
        <v>2</v>
      </c>
      <c r="C2347" s="246" t="s">
        <v>1430</v>
      </c>
      <c r="D2347" s="192">
        <v>775464979203</v>
      </c>
      <c r="E2347" s="303" t="s">
        <v>546</v>
      </c>
      <c r="F2347" s="193" t="s">
        <v>1781</v>
      </c>
      <c r="G2347" s="137" t="s">
        <v>2</v>
      </c>
      <c r="H2347" s="194">
        <v>11</v>
      </c>
      <c r="I2347" s="81"/>
      <c r="J2347" s="81"/>
      <c r="K2347" s="81"/>
      <c r="L2347" s="8"/>
      <c r="M2347" s="184">
        <f t="shared" si="541"/>
        <v>6380</v>
      </c>
      <c r="N2347" s="8"/>
      <c r="O2347" s="8"/>
      <c r="P2347" s="8"/>
      <c r="T2347" s="7"/>
      <c r="U2347" s="8"/>
      <c r="V2347" s="8"/>
      <c r="W2347" s="244"/>
      <c r="X2347" s="8"/>
      <c r="Y2347" s="8"/>
      <c r="Z2347" s="8"/>
      <c r="AA2347" s="8"/>
      <c r="AB2347" s="8"/>
      <c r="AC2347" s="8"/>
      <c r="AD2347" s="8"/>
      <c r="AE2347" s="8"/>
      <c r="AF2347" s="8"/>
      <c r="AG2347" s="8"/>
      <c r="AH2347" s="8"/>
      <c r="AI2347" s="8"/>
    </row>
    <row r="2348" spans="1:35" ht="17.25">
      <c r="A2348" s="310" t="s">
        <v>1228</v>
      </c>
      <c r="B2348" s="250">
        <v>3</v>
      </c>
      <c r="C2348" s="246" t="s">
        <v>1430</v>
      </c>
      <c r="D2348" s="192">
        <v>775468914094</v>
      </c>
      <c r="E2348" s="303" t="s">
        <v>546</v>
      </c>
      <c r="F2348" s="193" t="s">
        <v>1846</v>
      </c>
      <c r="G2348" s="137" t="s">
        <v>2</v>
      </c>
      <c r="H2348" s="194">
        <v>18</v>
      </c>
      <c r="I2348" s="81"/>
      <c r="J2348" s="81"/>
      <c r="K2348" s="81"/>
      <c r="L2348" s="8"/>
      <c r="M2348" s="184">
        <f t="shared" si="541"/>
        <v>10440</v>
      </c>
      <c r="N2348" s="8"/>
      <c r="O2348" s="8"/>
      <c r="P2348" s="8"/>
      <c r="T2348" s="7"/>
      <c r="U2348" s="8"/>
      <c r="V2348" s="8"/>
      <c r="W2348" s="244"/>
      <c r="X2348" s="8"/>
      <c r="Y2348" s="8"/>
      <c r="Z2348" s="8"/>
      <c r="AA2348" s="8"/>
      <c r="AB2348" s="8"/>
      <c r="AC2348" s="8"/>
      <c r="AD2348" s="8"/>
      <c r="AE2348" s="8"/>
      <c r="AF2348" s="8"/>
      <c r="AG2348" s="8"/>
      <c r="AH2348" s="8"/>
      <c r="AI2348" s="8"/>
    </row>
    <row r="2349" spans="1:35" ht="17.25">
      <c r="A2349" s="310" t="s">
        <v>1228</v>
      </c>
      <c r="B2349" s="250">
        <v>4</v>
      </c>
      <c r="C2349" s="246" t="s">
        <v>1430</v>
      </c>
      <c r="D2349" s="192">
        <v>775465003380</v>
      </c>
      <c r="E2349" s="303" t="s">
        <v>546</v>
      </c>
      <c r="F2349" s="193" t="s">
        <v>1847</v>
      </c>
      <c r="G2349" s="137" t="s">
        <v>2</v>
      </c>
      <c r="H2349" s="194">
        <v>16</v>
      </c>
      <c r="I2349" s="81"/>
      <c r="J2349" s="81"/>
      <c r="K2349" s="81"/>
      <c r="L2349" s="8"/>
      <c r="M2349" s="184">
        <f t="shared" si="541"/>
        <v>9280</v>
      </c>
      <c r="N2349" s="8"/>
      <c r="O2349" s="8"/>
      <c r="P2349" s="8"/>
      <c r="T2349" s="7"/>
      <c r="U2349" s="8"/>
      <c r="V2349" s="8"/>
      <c r="W2349" s="244"/>
      <c r="X2349" s="8"/>
      <c r="Y2349" s="8"/>
      <c r="Z2349" s="8"/>
      <c r="AA2349" s="8"/>
      <c r="AB2349" s="8"/>
      <c r="AC2349" s="8"/>
      <c r="AD2349" s="8"/>
      <c r="AE2349" s="8"/>
      <c r="AF2349" s="8"/>
      <c r="AG2349" s="8"/>
      <c r="AH2349" s="8"/>
      <c r="AI2349" s="8"/>
    </row>
    <row r="2350" spans="1:35" ht="17.25">
      <c r="A2350" s="310" t="s">
        <v>1228</v>
      </c>
      <c r="B2350" s="250">
        <v>5</v>
      </c>
      <c r="C2350" s="246" t="s">
        <v>1430</v>
      </c>
      <c r="D2350" s="192">
        <v>775468894537</v>
      </c>
      <c r="E2350" s="303" t="s">
        <v>546</v>
      </c>
      <c r="F2350" s="193" t="s">
        <v>1848</v>
      </c>
      <c r="G2350" s="137" t="s">
        <v>2</v>
      </c>
      <c r="H2350" s="194">
        <v>8</v>
      </c>
      <c r="I2350" s="81"/>
      <c r="J2350" s="81"/>
      <c r="K2350" s="81"/>
      <c r="L2350" s="8"/>
      <c r="M2350" s="184">
        <f>610*H2350</f>
        <v>4880</v>
      </c>
      <c r="N2350" s="8"/>
      <c r="O2350" s="8"/>
      <c r="P2350" s="8"/>
      <c r="T2350" s="7"/>
      <c r="U2350" s="8"/>
      <c r="V2350" s="8"/>
      <c r="W2350" s="244"/>
      <c r="X2350" s="8"/>
      <c r="Y2350" s="8"/>
      <c r="Z2350" s="8"/>
      <c r="AA2350" s="8"/>
      <c r="AB2350" s="8"/>
      <c r="AC2350" s="8"/>
      <c r="AD2350" s="8"/>
      <c r="AE2350" s="8"/>
      <c r="AF2350" s="8"/>
      <c r="AG2350" s="8"/>
      <c r="AH2350" s="8"/>
      <c r="AI2350" s="8"/>
    </row>
    <row r="2351" spans="1:35" ht="17.25">
      <c r="A2351" s="310" t="s">
        <v>1228</v>
      </c>
      <c r="B2351" s="250">
        <v>6</v>
      </c>
      <c r="C2351" s="246"/>
      <c r="D2351" s="192">
        <v>775469105164</v>
      </c>
      <c r="E2351" s="303" t="s">
        <v>546</v>
      </c>
      <c r="F2351" s="193" t="s">
        <v>1849</v>
      </c>
      <c r="G2351" s="137" t="s">
        <v>2</v>
      </c>
      <c r="H2351" s="194">
        <v>30</v>
      </c>
      <c r="I2351" s="81"/>
      <c r="J2351" s="81"/>
      <c r="K2351" s="81"/>
      <c r="L2351" s="8"/>
      <c r="M2351" s="184">
        <f>510*H2351</f>
        <v>15300</v>
      </c>
      <c r="N2351" s="8"/>
      <c r="O2351" s="8"/>
      <c r="P2351" s="8"/>
      <c r="T2351" s="7"/>
      <c r="U2351" s="8"/>
      <c r="V2351" s="8"/>
      <c r="W2351" s="244"/>
      <c r="X2351" s="8"/>
      <c r="Y2351" s="8"/>
      <c r="Z2351" s="8"/>
      <c r="AA2351" s="8"/>
      <c r="AB2351" s="8"/>
      <c r="AC2351" s="8"/>
      <c r="AD2351" s="8"/>
      <c r="AE2351" s="8"/>
      <c r="AF2351" s="8"/>
      <c r="AG2351" s="8"/>
      <c r="AH2351" s="8"/>
      <c r="AI2351" s="8"/>
    </row>
    <row r="2352" spans="1:35" ht="17.25">
      <c r="A2352" s="310" t="s">
        <v>1228</v>
      </c>
      <c r="B2352" s="250">
        <v>7</v>
      </c>
      <c r="C2352" s="246"/>
      <c r="D2352" s="192">
        <v>775469410356</v>
      </c>
      <c r="E2352" s="303" t="s">
        <v>546</v>
      </c>
      <c r="F2352" s="193" t="s">
        <v>1850</v>
      </c>
      <c r="G2352" s="137" t="s">
        <v>2</v>
      </c>
      <c r="H2352" s="194">
        <v>28</v>
      </c>
      <c r="I2352" s="81"/>
      <c r="J2352" s="81"/>
      <c r="K2352" s="81"/>
      <c r="L2352" s="8"/>
      <c r="M2352" s="184">
        <f t="shared" ref="M2352:M2353" si="542">510*H2352</f>
        <v>14280</v>
      </c>
      <c r="N2352" s="8"/>
      <c r="O2352" s="8"/>
      <c r="P2352" s="8"/>
      <c r="T2352" s="7"/>
      <c r="U2352" s="8"/>
      <c r="V2352" s="8"/>
      <c r="W2352" s="244"/>
      <c r="X2352" s="8"/>
      <c r="Y2352" s="8"/>
      <c r="Z2352" s="8"/>
      <c r="AA2352" s="8"/>
      <c r="AB2352" s="8"/>
      <c r="AC2352" s="8"/>
      <c r="AD2352" s="8"/>
      <c r="AE2352" s="8"/>
      <c r="AF2352" s="8"/>
      <c r="AG2352" s="8"/>
      <c r="AH2352" s="8"/>
      <c r="AI2352" s="8"/>
    </row>
    <row r="2353" spans="1:35" ht="17.25">
      <c r="A2353" s="310" t="s">
        <v>1228</v>
      </c>
      <c r="B2353" s="250">
        <v>8</v>
      </c>
      <c r="C2353" s="246"/>
      <c r="D2353" s="192">
        <v>775469357064</v>
      </c>
      <c r="E2353" s="303" t="s">
        <v>546</v>
      </c>
      <c r="F2353" s="193" t="s">
        <v>1849</v>
      </c>
      <c r="G2353" s="137" t="s">
        <v>2</v>
      </c>
      <c r="H2353" s="194">
        <v>30</v>
      </c>
      <c r="I2353" s="81"/>
      <c r="J2353" s="81"/>
      <c r="K2353" s="81"/>
      <c r="L2353" s="8"/>
      <c r="M2353" s="184">
        <f t="shared" si="542"/>
        <v>15300</v>
      </c>
      <c r="N2353" s="8"/>
      <c r="O2353" s="8"/>
      <c r="P2353" s="8"/>
      <c r="T2353" s="7"/>
      <c r="U2353" s="8"/>
      <c r="V2353" s="8"/>
      <c r="W2353" s="244"/>
      <c r="X2353" s="8"/>
      <c r="Y2353" s="8"/>
      <c r="Z2353" s="8"/>
      <c r="AA2353" s="8"/>
      <c r="AB2353" s="8"/>
      <c r="AC2353" s="8"/>
      <c r="AD2353" s="8"/>
      <c r="AE2353" s="8"/>
      <c r="AF2353" s="8"/>
      <c r="AG2353" s="8"/>
      <c r="AH2353" s="8"/>
      <c r="AI2353" s="8"/>
    </row>
    <row r="2354" spans="1:35" ht="17.25">
      <c r="A2354" s="310" t="s">
        <v>1228</v>
      </c>
      <c r="B2354" s="250">
        <v>9</v>
      </c>
      <c r="C2354" s="246" t="s">
        <v>1430</v>
      </c>
      <c r="D2354" s="192">
        <v>775465009643</v>
      </c>
      <c r="E2354" s="303" t="s">
        <v>546</v>
      </c>
      <c r="F2354" s="193" t="s">
        <v>1851</v>
      </c>
      <c r="G2354" s="137" t="s">
        <v>2</v>
      </c>
      <c r="H2354" s="194">
        <v>23</v>
      </c>
      <c r="I2354" s="81"/>
      <c r="J2354" s="81"/>
      <c r="K2354" s="81"/>
      <c r="L2354" s="8"/>
      <c r="M2354" s="184">
        <f>570*H2354</f>
        <v>13110</v>
      </c>
      <c r="N2354" s="8"/>
      <c r="O2354" s="8"/>
      <c r="P2354" s="8"/>
      <c r="T2354" s="7"/>
      <c r="U2354" s="8"/>
      <c r="V2354" s="8"/>
      <c r="W2354" s="244"/>
      <c r="X2354" s="8"/>
      <c r="Y2354" s="8"/>
      <c r="Z2354" s="8"/>
      <c r="AA2354" s="8"/>
      <c r="AB2354" s="8"/>
      <c r="AC2354" s="8"/>
      <c r="AD2354" s="8"/>
      <c r="AE2354" s="8"/>
      <c r="AF2354" s="8"/>
      <c r="AG2354" s="8"/>
      <c r="AH2354" s="8"/>
      <c r="AI2354" s="8"/>
    </row>
    <row r="2355" spans="1:35" ht="17.25">
      <c r="A2355" s="310" t="s">
        <v>1228</v>
      </c>
      <c r="B2355" s="250">
        <v>10</v>
      </c>
      <c r="C2355" s="246" t="s">
        <v>1430</v>
      </c>
      <c r="D2355" s="192">
        <v>775465032685</v>
      </c>
      <c r="E2355" s="303" t="s">
        <v>546</v>
      </c>
      <c r="F2355" s="193" t="s">
        <v>1852</v>
      </c>
      <c r="G2355" s="137" t="s">
        <v>2</v>
      </c>
      <c r="H2355" s="194">
        <v>30</v>
      </c>
      <c r="I2355" s="81"/>
      <c r="J2355" s="81"/>
      <c r="K2355" s="81"/>
      <c r="L2355" s="8"/>
      <c r="M2355" s="184">
        <f>570*H2355</f>
        <v>17100</v>
      </c>
      <c r="N2355" s="8"/>
      <c r="O2355" s="8"/>
      <c r="P2355" s="8"/>
      <c r="T2355" s="7"/>
      <c r="U2355" s="8"/>
      <c r="V2355" s="8"/>
      <c r="W2355" s="244"/>
      <c r="X2355" s="8"/>
      <c r="Y2355" s="8"/>
      <c r="Z2355" s="8"/>
      <c r="AA2355" s="8"/>
      <c r="AB2355" s="8"/>
      <c r="AC2355" s="8"/>
      <c r="AD2355" s="8"/>
      <c r="AE2355" s="8"/>
      <c r="AF2355" s="8"/>
      <c r="AG2355" s="8"/>
      <c r="AH2355" s="8"/>
      <c r="AI2355" s="8"/>
    </row>
    <row r="2356" spans="1:35" ht="17.25">
      <c r="A2356" s="310" t="s">
        <v>1228</v>
      </c>
      <c r="B2356" s="250">
        <v>11</v>
      </c>
      <c r="C2356" s="246" t="s">
        <v>1430</v>
      </c>
      <c r="D2356" s="192">
        <v>775465023029</v>
      </c>
      <c r="E2356" s="303" t="s">
        <v>546</v>
      </c>
      <c r="F2356" s="193" t="s">
        <v>1853</v>
      </c>
      <c r="G2356" s="137" t="s">
        <v>2</v>
      </c>
      <c r="H2356" s="194">
        <v>28</v>
      </c>
      <c r="I2356" s="81"/>
      <c r="J2356" s="81"/>
      <c r="K2356" s="81"/>
      <c r="L2356" s="8"/>
      <c r="M2356" s="184">
        <f>570*H2356</f>
        <v>15960</v>
      </c>
      <c r="N2356" s="8"/>
      <c r="O2356" s="8"/>
      <c r="P2356" s="8"/>
      <c r="T2356" s="7"/>
      <c r="U2356" s="8"/>
      <c r="V2356" s="8"/>
      <c r="W2356" s="244"/>
      <c r="X2356" s="8"/>
      <c r="Y2356" s="8"/>
      <c r="Z2356" s="8"/>
      <c r="AA2356" s="8"/>
      <c r="AB2356" s="8"/>
      <c r="AC2356" s="8"/>
      <c r="AD2356" s="8"/>
      <c r="AE2356" s="8"/>
      <c r="AF2356" s="8"/>
      <c r="AG2356" s="8"/>
      <c r="AH2356" s="8"/>
      <c r="AI2356" s="8"/>
    </row>
    <row r="2357" spans="1:35" ht="17.25">
      <c r="A2357" s="310" t="s">
        <v>1228</v>
      </c>
      <c r="B2357" s="250">
        <v>12</v>
      </c>
      <c r="C2357" s="246" t="s">
        <v>1430</v>
      </c>
      <c r="D2357" s="192">
        <v>775470301043</v>
      </c>
      <c r="E2357" s="303" t="s">
        <v>546</v>
      </c>
      <c r="F2357" s="193" t="s">
        <v>1854</v>
      </c>
      <c r="G2357" s="137" t="s">
        <v>2</v>
      </c>
      <c r="H2357" s="194">
        <v>8</v>
      </c>
      <c r="I2357" s="81"/>
      <c r="J2357" s="81"/>
      <c r="K2357" s="81"/>
      <c r="L2357" s="8"/>
      <c r="M2357" s="184">
        <f>650*H2357</f>
        <v>5200</v>
      </c>
      <c r="N2357" s="8"/>
      <c r="O2357" s="8"/>
      <c r="P2357" s="8"/>
      <c r="T2357" s="7"/>
      <c r="U2357" s="8"/>
      <c r="V2357" s="8"/>
      <c r="W2357" s="244"/>
      <c r="X2357" s="8"/>
      <c r="Y2357" s="8"/>
      <c r="Z2357" s="8"/>
      <c r="AA2357" s="8"/>
      <c r="AB2357" s="8"/>
      <c r="AC2357" s="8"/>
      <c r="AD2357" s="8"/>
      <c r="AE2357" s="8"/>
      <c r="AF2357" s="8"/>
      <c r="AG2357" s="8"/>
      <c r="AH2357" s="8"/>
      <c r="AI2357" s="8"/>
    </row>
    <row r="2358" spans="1:35" ht="17.25">
      <c r="A2358" s="310" t="s">
        <v>1228</v>
      </c>
      <c r="B2358" s="250">
        <v>13</v>
      </c>
      <c r="C2358" s="246"/>
      <c r="D2358" s="192">
        <v>775470133775</v>
      </c>
      <c r="E2358" s="303" t="s">
        <v>546</v>
      </c>
      <c r="F2358" s="193" t="s">
        <v>1855</v>
      </c>
      <c r="G2358" s="137" t="s">
        <v>2</v>
      </c>
      <c r="H2358" s="194">
        <v>21</v>
      </c>
      <c r="I2358" s="81"/>
      <c r="J2358" s="81"/>
      <c r="K2358" s="81"/>
      <c r="L2358" s="8"/>
      <c r="M2358" s="184">
        <f>510*H2358</f>
        <v>10710</v>
      </c>
      <c r="N2358" s="8"/>
      <c r="O2358" s="8"/>
      <c r="P2358" s="8"/>
      <c r="T2358" s="7"/>
      <c r="U2358" s="8"/>
      <c r="V2358" s="8"/>
      <c r="W2358" s="244"/>
      <c r="X2358" s="8"/>
      <c r="Y2358" s="8"/>
      <c r="Z2358" s="8"/>
      <c r="AA2358" s="8"/>
      <c r="AB2358" s="8"/>
      <c r="AC2358" s="8"/>
      <c r="AD2358" s="8"/>
      <c r="AE2358" s="8"/>
      <c r="AF2358" s="8"/>
      <c r="AG2358" s="8"/>
      <c r="AH2358" s="8"/>
      <c r="AI2358" s="8"/>
    </row>
    <row r="2359" spans="1:35" ht="17.25">
      <c r="A2359" s="310" t="s">
        <v>1228</v>
      </c>
      <c r="B2359" s="250">
        <v>14</v>
      </c>
      <c r="C2359" s="246"/>
      <c r="D2359" s="192">
        <v>775470171950</v>
      </c>
      <c r="E2359" s="303" t="s">
        <v>546</v>
      </c>
      <c r="F2359" s="193" t="s">
        <v>1855</v>
      </c>
      <c r="G2359" s="137" t="s">
        <v>2</v>
      </c>
      <c r="H2359" s="194">
        <v>12</v>
      </c>
      <c r="I2359" s="81"/>
      <c r="J2359" s="81"/>
      <c r="K2359" s="81"/>
      <c r="L2359" s="8"/>
      <c r="M2359" s="184">
        <f>520*H2359</f>
        <v>6240</v>
      </c>
      <c r="N2359" s="8"/>
      <c r="O2359" s="8"/>
      <c r="P2359" s="8"/>
      <c r="T2359" s="7"/>
      <c r="U2359" s="8"/>
      <c r="V2359" s="8"/>
      <c r="W2359" s="244"/>
      <c r="X2359" s="8"/>
      <c r="Y2359" s="8"/>
      <c r="Z2359" s="8"/>
      <c r="AA2359" s="8"/>
      <c r="AB2359" s="8"/>
      <c r="AC2359" s="8"/>
      <c r="AD2359" s="8"/>
      <c r="AE2359" s="8"/>
      <c r="AF2359" s="8"/>
      <c r="AG2359" s="8"/>
      <c r="AH2359" s="8"/>
      <c r="AI2359" s="8"/>
    </row>
    <row r="2360" spans="1:35" ht="17.25">
      <c r="A2360" s="310" t="s">
        <v>1228</v>
      </c>
      <c r="B2360" s="250">
        <v>15</v>
      </c>
      <c r="C2360" s="246"/>
      <c r="D2360" s="192">
        <v>775469391585</v>
      </c>
      <c r="E2360" s="303" t="s">
        <v>546</v>
      </c>
      <c r="F2360" s="193" t="s">
        <v>1856</v>
      </c>
      <c r="G2360" s="137" t="s">
        <v>2</v>
      </c>
      <c r="H2360" s="194">
        <v>11</v>
      </c>
      <c r="I2360" s="81"/>
      <c r="J2360" s="81"/>
      <c r="K2360" s="81"/>
      <c r="L2360" s="8"/>
      <c r="M2360" s="184">
        <f t="shared" ref="M2360" si="543">520*H2360</f>
        <v>5720</v>
      </c>
      <c r="N2360" s="8"/>
      <c r="O2360" s="8"/>
      <c r="P2360" s="8"/>
      <c r="T2360" s="7"/>
      <c r="U2360" s="8"/>
      <c r="V2360" s="8"/>
      <c r="W2360" s="244"/>
      <c r="X2360" s="8"/>
      <c r="Y2360" s="8"/>
      <c r="Z2360" s="8"/>
      <c r="AA2360" s="8"/>
      <c r="AB2360" s="8"/>
      <c r="AC2360" s="8"/>
      <c r="AD2360" s="8"/>
      <c r="AE2360" s="8"/>
      <c r="AF2360" s="8"/>
      <c r="AG2360" s="8"/>
      <c r="AH2360" s="8"/>
      <c r="AI2360" s="8"/>
    </row>
    <row r="2361" spans="1:35" ht="17.25">
      <c r="A2361" s="310" t="s">
        <v>1228</v>
      </c>
      <c r="B2361" s="250">
        <v>16</v>
      </c>
      <c r="C2361" s="246"/>
      <c r="D2361" s="192">
        <v>775469449790</v>
      </c>
      <c r="E2361" s="303" t="s">
        <v>546</v>
      </c>
      <c r="F2361" s="193" t="s">
        <v>1857</v>
      </c>
      <c r="G2361" s="137" t="s">
        <v>2</v>
      </c>
      <c r="H2361" s="194">
        <v>23</v>
      </c>
      <c r="I2361" s="81"/>
      <c r="J2361" s="81"/>
      <c r="K2361" s="81"/>
      <c r="L2361" s="8"/>
      <c r="M2361" s="184">
        <f t="shared" ref="M2361:M2362" si="544">510*H2361</f>
        <v>11730</v>
      </c>
      <c r="N2361" s="8"/>
      <c r="O2361" s="8"/>
      <c r="P2361" s="8"/>
      <c r="T2361" s="7"/>
      <c r="U2361" s="8"/>
      <c r="V2361" s="8"/>
      <c r="W2361" s="244"/>
      <c r="X2361" s="8"/>
      <c r="Y2361" s="8"/>
      <c r="Z2361" s="8"/>
      <c r="AA2361" s="8"/>
      <c r="AB2361" s="8"/>
      <c r="AC2361" s="8"/>
      <c r="AD2361" s="8"/>
      <c r="AE2361" s="8"/>
      <c r="AF2361" s="8"/>
      <c r="AG2361" s="8"/>
      <c r="AH2361" s="8"/>
      <c r="AI2361" s="8"/>
    </row>
    <row r="2362" spans="1:35" ht="17.25">
      <c r="A2362" s="310" t="s">
        <v>1228</v>
      </c>
      <c r="B2362" s="250">
        <v>17</v>
      </c>
      <c r="C2362" s="246"/>
      <c r="D2362" s="192">
        <v>775469431814</v>
      </c>
      <c r="E2362" s="303" t="s">
        <v>546</v>
      </c>
      <c r="F2362" s="193" t="s">
        <v>1858</v>
      </c>
      <c r="G2362" s="137" t="s">
        <v>2</v>
      </c>
      <c r="H2362" s="194">
        <v>25</v>
      </c>
      <c r="I2362" s="81"/>
      <c r="J2362" s="81"/>
      <c r="K2362" s="81"/>
      <c r="L2362" s="8"/>
      <c r="M2362" s="184">
        <f t="shared" si="544"/>
        <v>12750</v>
      </c>
      <c r="N2362" s="8"/>
      <c r="O2362" s="8"/>
      <c r="P2362" s="8"/>
      <c r="T2362" s="7"/>
      <c r="U2362" s="8"/>
      <c r="V2362" s="8"/>
      <c r="W2362" s="244"/>
      <c r="X2362" s="8"/>
      <c r="Y2362" s="8"/>
      <c r="Z2362" s="8"/>
      <c r="AA2362" s="8"/>
      <c r="AB2362" s="8"/>
      <c r="AC2362" s="8"/>
      <c r="AD2362" s="8"/>
      <c r="AE2362" s="8"/>
      <c r="AF2362" s="8"/>
      <c r="AG2362" s="8"/>
      <c r="AH2362" s="8"/>
      <c r="AI2362" s="8"/>
    </row>
    <row r="2363" spans="1:35" ht="17.25">
      <c r="A2363" s="310" t="s">
        <v>1228</v>
      </c>
      <c r="B2363" s="250">
        <v>18</v>
      </c>
      <c r="C2363" s="246"/>
      <c r="D2363" s="192">
        <v>775469035624</v>
      </c>
      <c r="E2363" s="303" t="s">
        <v>546</v>
      </c>
      <c r="F2363" s="193" t="s">
        <v>1859</v>
      </c>
      <c r="G2363" s="137" t="s">
        <v>96</v>
      </c>
      <c r="H2363" s="194">
        <v>23</v>
      </c>
      <c r="I2363" s="81"/>
      <c r="J2363" s="81"/>
      <c r="K2363" s="81"/>
      <c r="L2363" s="8"/>
      <c r="M2363" s="184">
        <f>530*H2363</f>
        <v>12190</v>
      </c>
      <c r="N2363" s="8"/>
      <c r="O2363" s="8"/>
      <c r="P2363" s="8"/>
      <c r="T2363" s="7"/>
      <c r="U2363" s="8"/>
      <c r="V2363" s="8"/>
      <c r="W2363" s="244"/>
      <c r="X2363" s="8"/>
      <c r="Y2363" s="8"/>
      <c r="Z2363" s="8"/>
      <c r="AA2363" s="8"/>
      <c r="AB2363" s="8"/>
      <c r="AC2363" s="8"/>
      <c r="AD2363" s="8"/>
      <c r="AE2363" s="8"/>
      <c r="AF2363" s="8"/>
      <c r="AG2363" s="8"/>
      <c r="AH2363" s="8"/>
      <c r="AI2363" s="8"/>
    </row>
    <row r="2364" spans="1:35" ht="17.25">
      <c r="A2364" s="310" t="s">
        <v>1228</v>
      </c>
      <c r="B2364" s="250">
        <v>19</v>
      </c>
      <c r="C2364" s="246"/>
      <c r="D2364" s="192">
        <v>775469121322</v>
      </c>
      <c r="E2364" s="303" t="s">
        <v>546</v>
      </c>
      <c r="F2364" s="193" t="s">
        <v>1860</v>
      </c>
      <c r="G2364" s="137" t="s">
        <v>96</v>
      </c>
      <c r="H2364" s="194">
        <v>25</v>
      </c>
      <c r="I2364" s="81"/>
      <c r="J2364" s="81"/>
      <c r="K2364" s="81"/>
      <c r="L2364" s="8"/>
      <c r="M2364" s="184">
        <f t="shared" ref="M2364" si="545">530*H2364</f>
        <v>13250</v>
      </c>
      <c r="N2364" s="8"/>
      <c r="O2364" s="8"/>
      <c r="P2364" s="8"/>
      <c r="T2364" s="7"/>
      <c r="U2364" s="8"/>
      <c r="V2364" s="8"/>
      <c r="W2364" s="244"/>
      <c r="X2364" s="8"/>
      <c r="Y2364" s="8"/>
      <c r="Z2364" s="8"/>
      <c r="AA2364" s="8"/>
      <c r="AB2364" s="8"/>
      <c r="AC2364" s="8"/>
      <c r="AD2364" s="8"/>
      <c r="AE2364" s="8"/>
      <c r="AF2364" s="8"/>
      <c r="AG2364" s="8"/>
      <c r="AH2364" s="8"/>
      <c r="AI2364" s="8"/>
    </row>
    <row r="2365" spans="1:35" ht="17.25">
      <c r="A2365" s="310" t="s">
        <v>1228</v>
      </c>
      <c r="B2365" s="250">
        <v>20</v>
      </c>
      <c r="C2365" s="246" t="s">
        <v>1430</v>
      </c>
      <c r="D2365" s="192">
        <v>775469006569</v>
      </c>
      <c r="E2365" s="303" t="s">
        <v>546</v>
      </c>
      <c r="F2365" s="193" t="s">
        <v>1861</v>
      </c>
      <c r="G2365" s="137" t="s">
        <v>96</v>
      </c>
      <c r="H2365" s="194">
        <v>14</v>
      </c>
      <c r="I2365" s="81"/>
      <c r="J2365" s="81"/>
      <c r="K2365" s="81"/>
      <c r="L2365" s="8"/>
      <c r="M2365" s="184">
        <f>590*H2365</f>
        <v>8260</v>
      </c>
      <c r="N2365" s="8"/>
      <c r="O2365" s="8"/>
      <c r="P2365" s="8"/>
      <c r="T2365" s="7"/>
      <c r="U2365" s="8"/>
      <c r="V2365" s="8"/>
      <c r="W2365" s="244"/>
      <c r="X2365" s="8"/>
      <c r="Y2365" s="8"/>
      <c r="Z2365" s="8"/>
      <c r="AA2365" s="8"/>
      <c r="AB2365" s="8"/>
      <c r="AC2365" s="8"/>
      <c r="AD2365" s="8"/>
      <c r="AE2365" s="8"/>
      <c r="AF2365" s="8"/>
      <c r="AG2365" s="8"/>
      <c r="AH2365" s="8"/>
      <c r="AI2365" s="8"/>
    </row>
    <row r="2366" spans="1:35" ht="17.25">
      <c r="A2366" s="310" t="s">
        <v>1228</v>
      </c>
      <c r="B2366" s="250">
        <v>21</v>
      </c>
      <c r="C2366" s="246"/>
      <c r="D2366" s="192">
        <v>775468861877</v>
      </c>
      <c r="E2366" s="303" t="s">
        <v>546</v>
      </c>
      <c r="F2366" s="193" t="s">
        <v>1862</v>
      </c>
      <c r="G2366" s="137" t="s">
        <v>2</v>
      </c>
      <c r="H2366" s="194">
        <v>7</v>
      </c>
      <c r="I2366" s="81"/>
      <c r="J2366" s="81"/>
      <c r="K2366" s="81"/>
      <c r="L2366" s="8"/>
      <c r="M2366" s="184">
        <f>610*H2366</f>
        <v>4270</v>
      </c>
      <c r="N2366" s="8"/>
      <c r="O2366" s="8"/>
      <c r="P2366" s="8"/>
      <c r="T2366" s="7"/>
      <c r="U2366" s="8"/>
      <c r="V2366" s="8"/>
      <c r="W2366" s="244"/>
      <c r="X2366" s="8"/>
      <c r="Y2366" s="8"/>
      <c r="Z2366" s="8"/>
      <c r="AA2366" s="8"/>
      <c r="AB2366" s="8"/>
      <c r="AC2366" s="8"/>
      <c r="AD2366" s="8"/>
      <c r="AE2366" s="8"/>
      <c r="AF2366" s="8"/>
      <c r="AG2366" s="8"/>
      <c r="AH2366" s="8"/>
      <c r="AI2366" s="8"/>
    </row>
    <row r="2367" spans="1:35" ht="17.25">
      <c r="A2367" s="310" t="s">
        <v>1228</v>
      </c>
      <c r="B2367" s="250">
        <v>22</v>
      </c>
      <c r="C2367" s="246"/>
      <c r="D2367" s="192">
        <v>775469332873</v>
      </c>
      <c r="E2367" s="303" t="s">
        <v>546</v>
      </c>
      <c r="F2367" s="193" t="s">
        <v>1863</v>
      </c>
      <c r="G2367" s="137" t="s">
        <v>96</v>
      </c>
      <c r="H2367" s="194">
        <v>12</v>
      </c>
      <c r="I2367" s="81"/>
      <c r="J2367" s="81"/>
      <c r="K2367" s="81"/>
      <c r="L2367" s="8"/>
      <c r="M2367" s="184">
        <f>540*H2367</f>
        <v>6480</v>
      </c>
      <c r="N2367" s="8"/>
      <c r="O2367" s="8"/>
      <c r="P2367" s="8"/>
      <c r="T2367" s="7"/>
      <c r="U2367" s="8"/>
      <c r="V2367" s="8"/>
      <c r="W2367" s="244"/>
      <c r="X2367" s="8"/>
      <c r="Y2367" s="8"/>
      <c r="Z2367" s="8"/>
      <c r="AA2367" s="8"/>
      <c r="AB2367" s="8"/>
      <c r="AC2367" s="8"/>
      <c r="AD2367" s="8"/>
      <c r="AE2367" s="8"/>
      <c r="AF2367" s="8"/>
      <c r="AG2367" s="8"/>
      <c r="AH2367" s="8"/>
      <c r="AI2367" s="8"/>
    </row>
    <row r="2368" spans="1:35" ht="17.25">
      <c r="A2368" s="310" t="s">
        <v>1228</v>
      </c>
      <c r="B2368" s="250">
        <v>23</v>
      </c>
      <c r="C2368" s="246"/>
      <c r="D2368" s="192">
        <v>775469274064</v>
      </c>
      <c r="E2368" s="303" t="s">
        <v>546</v>
      </c>
      <c r="F2368" s="193" t="s">
        <v>1864</v>
      </c>
      <c r="G2368" s="137" t="s">
        <v>672</v>
      </c>
      <c r="H2368" s="194">
        <v>27</v>
      </c>
      <c r="I2368" s="81"/>
      <c r="J2368" s="81"/>
      <c r="K2368" s="81"/>
      <c r="L2368" s="8"/>
      <c r="M2368" s="184">
        <f>520*H2368</f>
        <v>14040</v>
      </c>
      <c r="N2368" s="8"/>
      <c r="O2368" s="8"/>
      <c r="P2368" s="8"/>
      <c r="T2368" s="7"/>
      <c r="U2368" s="8"/>
      <c r="V2368" s="8"/>
      <c r="W2368" s="244"/>
      <c r="X2368" s="8"/>
      <c r="Y2368" s="8"/>
      <c r="Z2368" s="8"/>
      <c r="AA2368" s="8"/>
      <c r="AB2368" s="8"/>
      <c r="AC2368" s="8"/>
      <c r="AD2368" s="8"/>
      <c r="AE2368" s="8"/>
      <c r="AF2368" s="8"/>
      <c r="AG2368" s="8"/>
      <c r="AH2368" s="8"/>
      <c r="AI2368" s="8"/>
    </row>
    <row r="2369" spans="1:35" ht="17.25">
      <c r="A2369" s="310" t="s">
        <v>1228</v>
      </c>
      <c r="B2369" s="250">
        <v>24</v>
      </c>
      <c r="C2369" s="246"/>
      <c r="D2369" s="192">
        <v>775469247494</v>
      </c>
      <c r="E2369" s="303" t="s">
        <v>546</v>
      </c>
      <c r="F2369" s="193" t="s">
        <v>1865</v>
      </c>
      <c r="G2369" s="137" t="s">
        <v>672</v>
      </c>
      <c r="H2369" s="194">
        <v>28</v>
      </c>
      <c r="I2369" s="81"/>
      <c r="J2369" s="81"/>
      <c r="K2369" s="81"/>
      <c r="L2369" s="8"/>
      <c r="M2369" s="184">
        <f t="shared" ref="M2369:M2370" si="546">520*H2369</f>
        <v>14560</v>
      </c>
      <c r="N2369" s="8"/>
      <c r="O2369" s="8"/>
      <c r="P2369" s="8"/>
      <c r="T2369" s="7"/>
      <c r="U2369" s="8"/>
      <c r="V2369" s="8"/>
      <c r="W2369" s="244"/>
      <c r="X2369" s="8"/>
      <c r="Y2369" s="8"/>
      <c r="Z2369" s="8"/>
      <c r="AA2369" s="8"/>
      <c r="AB2369" s="8"/>
      <c r="AC2369" s="8"/>
      <c r="AD2369" s="8"/>
      <c r="AE2369" s="8"/>
      <c r="AF2369" s="8"/>
      <c r="AG2369" s="8"/>
      <c r="AH2369" s="8"/>
      <c r="AI2369" s="8"/>
    </row>
    <row r="2370" spans="1:35" ht="17.25">
      <c r="A2370" s="310" t="s">
        <v>1228</v>
      </c>
      <c r="B2370" s="250">
        <v>25</v>
      </c>
      <c r="C2370" s="246"/>
      <c r="D2370" s="192">
        <v>775469229999</v>
      </c>
      <c r="E2370" s="303" t="s">
        <v>546</v>
      </c>
      <c r="F2370" s="193" t="s">
        <v>1866</v>
      </c>
      <c r="G2370" s="137" t="s">
        <v>672</v>
      </c>
      <c r="H2370" s="194">
        <v>21</v>
      </c>
      <c r="I2370" s="81"/>
      <c r="J2370" s="81"/>
      <c r="K2370" s="81"/>
      <c r="L2370" s="8"/>
      <c r="M2370" s="184">
        <f t="shared" si="546"/>
        <v>10920</v>
      </c>
      <c r="N2370" s="8"/>
      <c r="O2370" s="8"/>
      <c r="P2370" s="8"/>
      <c r="T2370" s="7"/>
      <c r="U2370" s="8"/>
      <c r="V2370" s="8"/>
      <c r="W2370" s="244"/>
      <c r="X2370" s="8"/>
      <c r="Y2370" s="8"/>
      <c r="Z2370" s="8"/>
      <c r="AA2370" s="8"/>
      <c r="AB2370" s="8"/>
      <c r="AC2370" s="8"/>
      <c r="AD2370" s="8"/>
      <c r="AE2370" s="8"/>
      <c r="AF2370" s="8"/>
      <c r="AG2370" s="8"/>
      <c r="AH2370" s="8"/>
      <c r="AI2370" s="8"/>
    </row>
    <row r="2371" spans="1:35" ht="18.75">
      <c r="A2371" s="249" t="s">
        <v>1228</v>
      </c>
      <c r="B2371" s="250">
        <v>26</v>
      </c>
      <c r="C2371" s="206"/>
      <c r="D2371" s="326" t="s">
        <v>284</v>
      </c>
      <c r="E2371" s="327"/>
      <c r="F2371" s="328"/>
      <c r="G2371" s="329"/>
      <c r="H2371" s="329"/>
      <c r="I2371" s="81"/>
      <c r="J2371" s="81"/>
      <c r="K2371" s="81"/>
      <c r="L2371" s="8"/>
      <c r="M2371" s="184"/>
      <c r="N2371" s="8"/>
      <c r="O2371" s="8"/>
      <c r="P2371" s="8"/>
      <c r="T2371" s="7"/>
      <c r="U2371" s="8"/>
      <c r="V2371" s="8"/>
      <c r="W2371" s="244"/>
      <c r="X2371" s="8"/>
      <c r="Y2371" s="8"/>
      <c r="Z2371" s="8"/>
      <c r="AA2371" s="8"/>
      <c r="AB2371" s="8"/>
      <c r="AC2371" s="8"/>
      <c r="AD2371" s="8"/>
      <c r="AE2371" s="8"/>
      <c r="AF2371" s="8"/>
      <c r="AG2371" s="8"/>
      <c r="AH2371" s="8"/>
      <c r="AI2371" s="8"/>
    </row>
    <row r="2372" spans="1:35" ht="17.25">
      <c r="A2372" s="310" t="s">
        <v>1228</v>
      </c>
      <c r="B2372" s="250">
        <v>27</v>
      </c>
      <c r="C2372" s="246"/>
      <c r="D2372" s="192">
        <v>775469201389</v>
      </c>
      <c r="E2372" s="303" t="s">
        <v>546</v>
      </c>
      <c r="F2372" s="193" t="s">
        <v>1867</v>
      </c>
      <c r="G2372" s="137" t="s">
        <v>4</v>
      </c>
      <c r="H2372" s="194">
        <v>19</v>
      </c>
      <c r="I2372" s="81"/>
      <c r="J2372" s="81"/>
      <c r="K2372" s="81"/>
      <c r="L2372" s="8"/>
      <c r="M2372" s="184">
        <f>570*H2372</f>
        <v>10830</v>
      </c>
      <c r="N2372" s="8"/>
      <c r="O2372" s="8"/>
      <c r="P2372" s="8"/>
      <c r="T2372" s="7"/>
      <c r="U2372" s="8"/>
      <c r="V2372" s="8"/>
      <c r="W2372" s="244"/>
      <c r="X2372" s="8"/>
      <c r="Y2372" s="8"/>
      <c r="Z2372" s="8"/>
      <c r="AA2372" s="8"/>
      <c r="AB2372" s="8"/>
      <c r="AC2372" s="8"/>
      <c r="AD2372" s="8"/>
      <c r="AE2372" s="8"/>
      <c r="AF2372" s="8"/>
      <c r="AG2372" s="8"/>
      <c r="AH2372" s="8"/>
      <c r="AI2372" s="8"/>
    </row>
    <row r="2373" spans="1:35" ht="17.25">
      <c r="A2373" s="310" t="s">
        <v>1228</v>
      </c>
      <c r="B2373" s="250">
        <v>28</v>
      </c>
      <c r="C2373" s="246"/>
      <c r="D2373" s="192">
        <v>775469299469</v>
      </c>
      <c r="E2373" s="303" t="s">
        <v>546</v>
      </c>
      <c r="F2373" s="193" t="s">
        <v>1868</v>
      </c>
      <c r="G2373" s="137" t="s">
        <v>31</v>
      </c>
      <c r="H2373" s="194">
        <v>8</v>
      </c>
      <c r="I2373" s="81"/>
      <c r="J2373" s="81"/>
      <c r="K2373" s="81"/>
      <c r="L2373" s="8"/>
      <c r="M2373" s="184">
        <f>650*H2373</f>
        <v>5200</v>
      </c>
      <c r="N2373" s="8"/>
      <c r="O2373" s="8"/>
      <c r="P2373" s="8"/>
      <c r="T2373" s="7"/>
      <c r="U2373" s="8"/>
      <c r="V2373" s="8"/>
      <c r="W2373" s="244"/>
      <c r="X2373" s="8"/>
      <c r="Y2373" s="8"/>
      <c r="Z2373" s="8"/>
      <c r="AA2373" s="8"/>
      <c r="AB2373" s="8"/>
      <c r="AC2373" s="8"/>
      <c r="AD2373" s="8"/>
      <c r="AE2373" s="8"/>
      <c r="AF2373" s="8"/>
      <c r="AG2373" s="8"/>
      <c r="AH2373" s="8"/>
      <c r="AI2373" s="8"/>
    </row>
    <row r="2374" spans="1:35" ht="17.25">
      <c r="A2374" s="321"/>
      <c r="B2374" s="322"/>
      <c r="C2374" s="231"/>
      <c r="D2374" s="81"/>
      <c r="E2374" s="81"/>
      <c r="F2374" s="81"/>
      <c r="G2374" s="81"/>
      <c r="H2374" s="80"/>
      <c r="I2374" s="81"/>
      <c r="J2374" s="81"/>
      <c r="K2374" s="81"/>
      <c r="L2374" s="8"/>
      <c r="M2374" s="184"/>
      <c r="N2374" s="8"/>
      <c r="O2374" s="8"/>
      <c r="P2374" s="8"/>
      <c r="T2374" s="7"/>
      <c r="U2374" s="8"/>
      <c r="V2374" s="8"/>
      <c r="W2374" s="244"/>
      <c r="X2374" s="8"/>
      <c r="Y2374" s="8"/>
      <c r="Z2374" s="8"/>
      <c r="AA2374" s="8"/>
      <c r="AB2374" s="8"/>
      <c r="AC2374" s="8"/>
      <c r="AD2374" s="8"/>
      <c r="AE2374" s="8"/>
      <c r="AF2374" s="8"/>
      <c r="AG2374" s="8"/>
      <c r="AH2374" s="8"/>
      <c r="AI2374" s="8"/>
    </row>
    <row r="2375" spans="1:35" ht="17.25">
      <c r="A2375" s="253"/>
      <c r="B2375" s="189"/>
      <c r="C2375" s="169"/>
      <c r="D2375" s="41"/>
      <c r="E2375" s="41"/>
      <c r="F2375" s="41"/>
      <c r="G2375" s="41"/>
      <c r="H2375" s="77"/>
      <c r="I2375" s="41"/>
      <c r="J2375" s="41"/>
      <c r="K2375" s="41"/>
      <c r="L2375" s="45"/>
      <c r="M2375" s="44">
        <f>SUM(M2346:M2374)</f>
        <v>285400</v>
      </c>
      <c r="N2375" s="45"/>
      <c r="O2375" s="45"/>
      <c r="P2375" s="45"/>
      <c r="Q2375" s="45"/>
      <c r="R2375" s="45"/>
      <c r="S2375" s="45"/>
      <c r="T2375" s="45">
        <v>285400</v>
      </c>
      <c r="U2375" s="45"/>
      <c r="V2375" s="45"/>
      <c r="W2375" s="227">
        <v>285400</v>
      </c>
      <c r="X2375" s="45"/>
      <c r="Y2375" s="45"/>
      <c r="Z2375" s="45"/>
      <c r="AA2375" s="8"/>
      <c r="AB2375" s="8"/>
      <c r="AC2375" s="8"/>
      <c r="AD2375" s="8"/>
      <c r="AE2375" s="8"/>
      <c r="AF2375" s="8"/>
      <c r="AG2375" s="8"/>
      <c r="AH2375" s="8"/>
      <c r="AI2375" s="8"/>
    </row>
    <row r="2376" spans="1:35" ht="17.25">
      <c r="A2376" s="321"/>
      <c r="B2376" s="322"/>
      <c r="C2376" s="231"/>
      <c r="D2376" s="81"/>
      <c r="E2376" s="81"/>
      <c r="F2376" s="81"/>
      <c r="G2376" s="81"/>
      <c r="H2376" s="80"/>
      <c r="I2376" s="81"/>
      <c r="J2376" s="81"/>
      <c r="K2376" s="81"/>
      <c r="L2376" s="8"/>
      <c r="M2376" s="184"/>
      <c r="N2376" s="8"/>
      <c r="O2376" s="8"/>
      <c r="P2376" s="8"/>
      <c r="T2376" s="7"/>
      <c r="U2376" s="8"/>
      <c r="V2376" s="8"/>
      <c r="W2376" s="244"/>
      <c r="X2376" s="8"/>
      <c r="Y2376" s="8"/>
      <c r="Z2376" s="8"/>
      <c r="AA2376" s="8"/>
      <c r="AB2376" s="8"/>
      <c r="AC2376" s="8"/>
      <c r="AD2376" s="8"/>
      <c r="AE2376" s="8"/>
      <c r="AF2376" s="8"/>
      <c r="AG2376" s="8"/>
      <c r="AH2376" s="8"/>
      <c r="AI2376" s="8"/>
    </row>
    <row r="2377" spans="1:35" ht="17.25">
      <c r="A2377" s="310" t="s">
        <v>1869</v>
      </c>
      <c r="B2377" s="250">
        <v>1</v>
      </c>
      <c r="C2377" s="246"/>
      <c r="D2377" s="192">
        <v>775471010138</v>
      </c>
      <c r="E2377" s="303" t="s">
        <v>546</v>
      </c>
      <c r="F2377" s="193" t="s">
        <v>1870</v>
      </c>
      <c r="G2377" s="137" t="s">
        <v>1871</v>
      </c>
      <c r="H2377" s="194">
        <v>18</v>
      </c>
      <c r="I2377" s="81"/>
      <c r="J2377" s="81"/>
      <c r="K2377" s="81"/>
      <c r="L2377" s="8"/>
      <c r="M2377" s="184">
        <f>590*H2377</f>
        <v>10620</v>
      </c>
      <c r="N2377" s="8"/>
      <c r="O2377" s="8"/>
      <c r="P2377" s="8"/>
      <c r="T2377" s="7"/>
      <c r="U2377" s="8"/>
      <c r="V2377" s="8"/>
      <c r="W2377" s="244"/>
      <c r="X2377" s="8"/>
      <c r="Y2377" s="8"/>
      <c r="Z2377" s="8"/>
      <c r="AA2377" s="8"/>
      <c r="AB2377" s="8"/>
      <c r="AC2377" s="8"/>
      <c r="AD2377" s="8"/>
      <c r="AE2377" s="8"/>
      <c r="AF2377" s="8"/>
      <c r="AG2377" s="8"/>
      <c r="AH2377" s="8"/>
      <c r="AI2377" s="8"/>
    </row>
    <row r="2378" spans="1:35" ht="17.25">
      <c r="A2378" s="310" t="s">
        <v>1869</v>
      </c>
      <c r="B2378" s="250">
        <v>2</v>
      </c>
      <c r="C2378" s="246" t="s">
        <v>1430</v>
      </c>
      <c r="D2378" s="192">
        <v>775484209953</v>
      </c>
      <c r="E2378" s="303" t="s">
        <v>546</v>
      </c>
      <c r="F2378" s="193" t="s">
        <v>1872</v>
      </c>
      <c r="G2378" s="137" t="s">
        <v>96</v>
      </c>
      <c r="H2378" s="194">
        <v>11</v>
      </c>
      <c r="I2378" s="81"/>
      <c r="J2378" s="81"/>
      <c r="K2378" s="81"/>
      <c r="L2378" s="8"/>
      <c r="M2378" s="184">
        <f>590*H2378</f>
        <v>6490</v>
      </c>
      <c r="N2378" s="8"/>
      <c r="O2378" s="8"/>
      <c r="P2378" s="8"/>
      <c r="T2378" s="7"/>
      <c r="U2378" s="8"/>
      <c r="V2378" s="8"/>
      <c r="W2378" s="244"/>
      <c r="X2378" s="8"/>
      <c r="Y2378" s="8"/>
      <c r="Z2378" s="8"/>
      <c r="AA2378" s="8"/>
      <c r="AB2378" s="8"/>
      <c r="AC2378" s="8"/>
      <c r="AD2378" s="8"/>
      <c r="AE2378" s="8"/>
      <c r="AF2378" s="8"/>
      <c r="AG2378" s="8"/>
      <c r="AH2378" s="8"/>
      <c r="AI2378" s="8"/>
    </row>
    <row r="2379" spans="1:35" ht="17.25">
      <c r="A2379" s="310" t="s">
        <v>1869</v>
      </c>
      <c r="B2379" s="250">
        <v>3</v>
      </c>
      <c r="C2379" s="246"/>
      <c r="D2379" s="192">
        <v>775484099280</v>
      </c>
      <c r="E2379" s="303" t="s">
        <v>1131</v>
      </c>
      <c r="F2379" s="193" t="s">
        <v>1873</v>
      </c>
      <c r="G2379" s="137" t="s">
        <v>2</v>
      </c>
      <c r="H2379" s="194">
        <v>28</v>
      </c>
      <c r="I2379" s="81"/>
      <c r="J2379" s="81"/>
      <c r="K2379" s="81"/>
      <c r="L2379" s="8"/>
      <c r="M2379" s="184">
        <f>510*H2379</f>
        <v>14280</v>
      </c>
      <c r="N2379" s="8"/>
      <c r="O2379" s="8"/>
      <c r="P2379" s="8"/>
      <c r="T2379" s="7"/>
      <c r="U2379" s="8"/>
      <c r="V2379" s="8"/>
      <c r="W2379" s="244"/>
      <c r="X2379" s="8"/>
      <c r="Y2379" s="8"/>
      <c r="Z2379" s="8"/>
      <c r="AA2379" s="8"/>
      <c r="AB2379" s="8"/>
      <c r="AC2379" s="8"/>
      <c r="AD2379" s="8"/>
      <c r="AE2379" s="8"/>
      <c r="AF2379" s="8"/>
      <c r="AG2379" s="8"/>
      <c r="AH2379" s="8"/>
      <c r="AI2379" s="8"/>
    </row>
    <row r="2380" spans="1:35" ht="17.25">
      <c r="A2380" s="310" t="s">
        <v>1869</v>
      </c>
      <c r="B2380" s="250">
        <v>4</v>
      </c>
      <c r="C2380" s="246" t="s">
        <v>1430</v>
      </c>
      <c r="D2380" s="192">
        <v>775484234119</v>
      </c>
      <c r="E2380" s="303" t="s">
        <v>546</v>
      </c>
      <c r="F2380" s="193" t="s">
        <v>1874</v>
      </c>
      <c r="G2380" s="137" t="s">
        <v>96</v>
      </c>
      <c r="H2380" s="194">
        <v>20</v>
      </c>
      <c r="I2380" s="81"/>
      <c r="J2380" s="81"/>
      <c r="K2380" s="81"/>
      <c r="L2380" s="8"/>
      <c r="M2380" s="184">
        <f>590*H2380</f>
        <v>11800</v>
      </c>
      <c r="N2380" s="8"/>
      <c r="O2380" s="8"/>
      <c r="P2380" s="8"/>
      <c r="T2380" s="7"/>
      <c r="U2380" s="8"/>
      <c r="V2380" s="8"/>
      <c r="W2380" s="244"/>
      <c r="X2380" s="8"/>
      <c r="Y2380" s="8"/>
      <c r="Z2380" s="8"/>
      <c r="AA2380" s="8"/>
      <c r="AB2380" s="8"/>
      <c r="AC2380" s="8"/>
      <c r="AD2380" s="8"/>
      <c r="AE2380" s="8"/>
      <c r="AF2380" s="8"/>
      <c r="AG2380" s="8"/>
      <c r="AH2380" s="8"/>
      <c r="AI2380" s="8"/>
    </row>
    <row r="2381" spans="1:35" ht="17.25">
      <c r="A2381" s="310" t="s">
        <v>1869</v>
      </c>
      <c r="B2381" s="250">
        <v>5</v>
      </c>
      <c r="C2381" s="246"/>
      <c r="D2381" s="192">
        <v>775484026550</v>
      </c>
      <c r="E2381" s="303" t="s">
        <v>1131</v>
      </c>
      <c r="F2381" s="193" t="s">
        <v>1480</v>
      </c>
      <c r="G2381" s="137" t="s">
        <v>2</v>
      </c>
      <c r="H2381" s="194">
        <v>24</v>
      </c>
      <c r="I2381" s="81"/>
      <c r="J2381" s="81"/>
      <c r="K2381" s="81"/>
      <c r="L2381" s="8"/>
      <c r="M2381" s="184">
        <f>510*H2381</f>
        <v>12240</v>
      </c>
      <c r="N2381" s="8"/>
      <c r="O2381" s="8"/>
      <c r="P2381" s="8"/>
      <c r="T2381" s="7"/>
      <c r="U2381" s="8"/>
      <c r="V2381" s="8"/>
      <c r="W2381" s="244"/>
      <c r="X2381" s="8"/>
      <c r="Y2381" s="8"/>
      <c r="Z2381" s="8"/>
      <c r="AA2381" s="8"/>
      <c r="AB2381" s="8"/>
      <c r="AC2381" s="8"/>
      <c r="AD2381" s="8"/>
      <c r="AE2381" s="8"/>
      <c r="AF2381" s="8"/>
      <c r="AG2381" s="8"/>
      <c r="AH2381" s="8"/>
      <c r="AI2381" s="8"/>
    </row>
    <row r="2382" spans="1:35" ht="17.25">
      <c r="A2382" s="310" t="s">
        <v>1869</v>
      </c>
      <c r="B2382" s="250">
        <v>6</v>
      </c>
      <c r="C2382" s="246"/>
      <c r="D2382" s="192">
        <v>775484288759</v>
      </c>
      <c r="E2382" s="303" t="s">
        <v>546</v>
      </c>
      <c r="F2382" s="193" t="s">
        <v>1875</v>
      </c>
      <c r="G2382" s="137" t="s">
        <v>2</v>
      </c>
      <c r="H2382" s="194">
        <v>28</v>
      </c>
      <c r="I2382" s="81"/>
      <c r="J2382" s="81"/>
      <c r="K2382" s="81"/>
      <c r="L2382" s="8"/>
      <c r="M2382" s="184">
        <f t="shared" ref="M2382:M2383" si="547">510*H2382</f>
        <v>14280</v>
      </c>
      <c r="N2382" s="8"/>
      <c r="O2382" s="8"/>
      <c r="P2382" s="8"/>
      <c r="T2382" s="7"/>
      <c r="U2382" s="8"/>
      <c r="V2382" s="8"/>
      <c r="W2382" s="244"/>
      <c r="X2382" s="8"/>
      <c r="Y2382" s="8"/>
      <c r="Z2382" s="8"/>
      <c r="AA2382" s="8"/>
      <c r="AB2382" s="8"/>
      <c r="AC2382" s="8"/>
      <c r="AD2382" s="8"/>
      <c r="AE2382" s="8"/>
      <c r="AF2382" s="8"/>
      <c r="AG2382" s="8"/>
      <c r="AH2382" s="8"/>
      <c r="AI2382" s="8"/>
    </row>
    <row r="2383" spans="1:35" ht="17.25">
      <c r="A2383" s="310" t="s">
        <v>1869</v>
      </c>
      <c r="B2383" s="250">
        <v>7</v>
      </c>
      <c r="C2383" s="246"/>
      <c r="D2383" s="192">
        <v>775484412418</v>
      </c>
      <c r="E2383" s="303" t="s">
        <v>546</v>
      </c>
      <c r="F2383" s="193" t="s">
        <v>1875</v>
      </c>
      <c r="G2383" s="137" t="s">
        <v>2</v>
      </c>
      <c r="H2383" s="194">
        <v>28</v>
      </c>
      <c r="I2383" s="81"/>
      <c r="J2383" s="81"/>
      <c r="K2383" s="81"/>
      <c r="L2383" s="8"/>
      <c r="M2383" s="184">
        <f t="shared" si="547"/>
        <v>14280</v>
      </c>
      <c r="N2383" s="8"/>
      <c r="O2383" s="8"/>
      <c r="P2383" s="8"/>
      <c r="T2383" s="7"/>
      <c r="U2383" s="8"/>
      <c r="V2383" s="8"/>
      <c r="W2383" s="244"/>
      <c r="X2383" s="8"/>
      <c r="Y2383" s="8"/>
      <c r="Z2383" s="8"/>
      <c r="AA2383" s="8"/>
      <c r="AB2383" s="8"/>
      <c r="AC2383" s="8"/>
      <c r="AD2383" s="8"/>
      <c r="AE2383" s="8"/>
      <c r="AF2383" s="8"/>
      <c r="AG2383" s="8"/>
      <c r="AH2383" s="8"/>
      <c r="AI2383" s="8"/>
    </row>
    <row r="2384" spans="1:35" ht="17.25">
      <c r="A2384" s="310" t="s">
        <v>1869</v>
      </c>
      <c r="B2384" s="250">
        <v>8</v>
      </c>
      <c r="C2384" s="246"/>
      <c r="D2384" s="192">
        <v>775484271043</v>
      </c>
      <c r="E2384" s="303" t="s">
        <v>546</v>
      </c>
      <c r="F2384" s="193" t="s">
        <v>1876</v>
      </c>
      <c r="G2384" s="137" t="s">
        <v>2</v>
      </c>
      <c r="H2384" s="194">
        <v>13</v>
      </c>
      <c r="I2384" s="81"/>
      <c r="J2384" s="81"/>
      <c r="K2384" s="81"/>
      <c r="L2384" s="8"/>
      <c r="M2384" s="184">
        <f>520*H2384</f>
        <v>6760</v>
      </c>
      <c r="N2384" s="8"/>
      <c r="O2384" s="8"/>
      <c r="P2384" s="8"/>
      <c r="T2384" s="7"/>
      <c r="U2384" s="8"/>
      <c r="V2384" s="8"/>
      <c r="W2384" s="244"/>
      <c r="X2384" s="8"/>
      <c r="Y2384" s="8"/>
      <c r="Z2384" s="8"/>
      <c r="AA2384" s="8"/>
      <c r="AB2384" s="8"/>
      <c r="AC2384" s="8"/>
      <c r="AD2384" s="8"/>
      <c r="AE2384" s="8"/>
      <c r="AF2384" s="8"/>
      <c r="AG2384" s="8"/>
      <c r="AH2384" s="8"/>
      <c r="AI2384" s="8"/>
    </row>
    <row r="2385" spans="1:35" ht="17.25">
      <c r="A2385" s="310" t="s">
        <v>1869</v>
      </c>
      <c r="B2385" s="250">
        <v>9</v>
      </c>
      <c r="C2385" s="246" t="s">
        <v>1430</v>
      </c>
      <c r="D2385" s="192">
        <v>775486418485</v>
      </c>
      <c r="E2385" s="303" t="s">
        <v>546</v>
      </c>
      <c r="F2385" s="193" t="s">
        <v>1877</v>
      </c>
      <c r="G2385" s="137" t="s">
        <v>96</v>
      </c>
      <c r="H2385" s="194">
        <v>14</v>
      </c>
      <c r="I2385" s="81"/>
      <c r="J2385" s="81"/>
      <c r="K2385" s="81"/>
      <c r="L2385" s="8"/>
      <c r="M2385" s="184">
        <f t="shared" ref="M2385:M2386" si="548">590*H2385</f>
        <v>8260</v>
      </c>
      <c r="N2385" s="8"/>
      <c r="O2385" s="8"/>
      <c r="P2385" s="8"/>
      <c r="T2385" s="7"/>
      <c r="U2385" s="8"/>
      <c r="V2385" s="8"/>
      <c r="W2385" s="244"/>
      <c r="X2385" s="8"/>
      <c r="Y2385" s="8"/>
      <c r="Z2385" s="8"/>
      <c r="AA2385" s="8"/>
      <c r="AB2385" s="8"/>
      <c r="AC2385" s="8"/>
      <c r="AD2385" s="8"/>
      <c r="AE2385" s="8"/>
      <c r="AF2385" s="8"/>
      <c r="AG2385" s="8"/>
      <c r="AH2385" s="8"/>
      <c r="AI2385" s="8"/>
    </row>
    <row r="2386" spans="1:35" ht="17.25">
      <c r="A2386" s="310" t="s">
        <v>1869</v>
      </c>
      <c r="B2386" s="250">
        <v>10</v>
      </c>
      <c r="C2386" s="246" t="s">
        <v>1430</v>
      </c>
      <c r="D2386" s="192">
        <v>775484185713</v>
      </c>
      <c r="E2386" s="303" t="s">
        <v>546</v>
      </c>
      <c r="F2386" s="193" t="s">
        <v>1878</v>
      </c>
      <c r="G2386" s="137" t="s">
        <v>96</v>
      </c>
      <c r="H2386" s="194">
        <v>20</v>
      </c>
      <c r="I2386" s="81"/>
      <c r="J2386" s="81"/>
      <c r="K2386" s="81"/>
      <c r="L2386" s="8"/>
      <c r="M2386" s="184">
        <f t="shared" si="548"/>
        <v>11800</v>
      </c>
      <c r="N2386" s="8"/>
      <c r="O2386" s="8"/>
      <c r="P2386" s="8"/>
      <c r="T2386" s="7"/>
      <c r="U2386" s="8"/>
      <c r="V2386" s="8"/>
      <c r="W2386" s="244"/>
      <c r="X2386" s="8"/>
      <c r="Y2386" s="8"/>
      <c r="Z2386" s="8"/>
      <c r="AA2386" s="8"/>
      <c r="AB2386" s="8"/>
      <c r="AC2386" s="8"/>
      <c r="AD2386" s="8"/>
      <c r="AE2386" s="8"/>
      <c r="AF2386" s="8"/>
      <c r="AG2386" s="8"/>
      <c r="AH2386" s="8"/>
      <c r="AI2386" s="8"/>
    </row>
    <row r="2387" spans="1:35" ht="17.25">
      <c r="A2387" s="310" t="s">
        <v>1869</v>
      </c>
      <c r="B2387" s="250">
        <v>11</v>
      </c>
      <c r="C2387" s="246"/>
      <c r="D2387" s="192">
        <v>775484036620</v>
      </c>
      <c r="E2387" s="303" t="s">
        <v>546</v>
      </c>
      <c r="F2387" s="193" t="s">
        <v>1879</v>
      </c>
      <c r="G2387" s="137" t="s">
        <v>35</v>
      </c>
      <c r="H2387" s="194">
        <v>24</v>
      </c>
      <c r="I2387" s="81"/>
      <c r="J2387" s="81"/>
      <c r="K2387" s="81"/>
      <c r="L2387" s="8"/>
      <c r="M2387" s="184">
        <f>580*H2387</f>
        <v>13920</v>
      </c>
      <c r="N2387" s="8"/>
      <c r="O2387" s="8"/>
      <c r="P2387" s="8"/>
      <c r="T2387" s="7"/>
      <c r="U2387" s="8"/>
      <c r="V2387" s="8"/>
      <c r="W2387" s="244"/>
      <c r="X2387" s="8"/>
      <c r="Y2387" s="8"/>
      <c r="Z2387" s="8"/>
      <c r="AA2387" s="8"/>
      <c r="AB2387" s="8"/>
      <c r="AC2387" s="8"/>
      <c r="AD2387" s="8"/>
      <c r="AE2387" s="8"/>
      <c r="AF2387" s="8"/>
      <c r="AG2387" s="8"/>
      <c r="AH2387" s="8"/>
      <c r="AI2387" s="8"/>
    </row>
    <row r="2388" spans="1:35" ht="17.25">
      <c r="A2388" s="310" t="s">
        <v>1869</v>
      </c>
      <c r="B2388" s="250">
        <v>12</v>
      </c>
      <c r="C2388" s="246"/>
      <c r="D2388" s="192">
        <v>775483717547</v>
      </c>
      <c r="E2388" s="303" t="s">
        <v>546</v>
      </c>
      <c r="F2388" s="193" t="s">
        <v>1880</v>
      </c>
      <c r="G2388" s="137" t="s">
        <v>35</v>
      </c>
      <c r="H2388" s="194">
        <v>13</v>
      </c>
      <c r="I2388" s="81"/>
      <c r="J2388" s="81"/>
      <c r="K2388" s="81"/>
      <c r="L2388" s="8"/>
      <c r="M2388" s="184">
        <f>590*H2388</f>
        <v>7670</v>
      </c>
      <c r="N2388" s="8"/>
      <c r="O2388" s="8"/>
      <c r="P2388" s="8"/>
      <c r="T2388" s="7"/>
      <c r="U2388" s="8"/>
      <c r="V2388" s="8"/>
      <c r="W2388" s="244"/>
      <c r="X2388" s="8"/>
      <c r="Y2388" s="8"/>
      <c r="Z2388" s="8"/>
      <c r="AA2388" s="8"/>
      <c r="AB2388" s="8"/>
      <c r="AC2388" s="8"/>
      <c r="AD2388" s="8"/>
      <c r="AE2388" s="8"/>
      <c r="AF2388" s="8"/>
      <c r="AG2388" s="8"/>
      <c r="AH2388" s="8"/>
      <c r="AI2388" s="8"/>
    </row>
    <row r="2389" spans="1:35" ht="17.25">
      <c r="A2389" s="310" t="s">
        <v>1869</v>
      </c>
      <c r="B2389" s="250">
        <v>13</v>
      </c>
      <c r="C2389" s="246"/>
      <c r="D2389" s="192">
        <v>775484393544</v>
      </c>
      <c r="E2389" s="303" t="s">
        <v>546</v>
      </c>
      <c r="F2389" s="193" t="s">
        <v>1881</v>
      </c>
      <c r="G2389" s="137" t="s">
        <v>2</v>
      </c>
      <c r="H2389" s="194">
        <v>24</v>
      </c>
      <c r="I2389" s="81"/>
      <c r="J2389" s="81"/>
      <c r="K2389" s="81"/>
      <c r="L2389" s="8"/>
      <c r="M2389" s="184">
        <f>510*H2389</f>
        <v>12240</v>
      </c>
      <c r="N2389" s="8"/>
      <c r="O2389" s="8"/>
      <c r="P2389" s="8"/>
      <c r="T2389" s="7"/>
      <c r="U2389" s="8"/>
      <c r="V2389" s="8"/>
      <c r="W2389" s="244"/>
      <c r="X2389" s="8"/>
      <c r="Y2389" s="8"/>
      <c r="Z2389" s="8"/>
      <c r="AA2389" s="8"/>
      <c r="AB2389" s="8"/>
      <c r="AC2389" s="8"/>
      <c r="AD2389" s="8"/>
      <c r="AE2389" s="8"/>
      <c r="AF2389" s="8"/>
      <c r="AG2389" s="8"/>
      <c r="AH2389" s="8"/>
      <c r="AI2389" s="8"/>
    </row>
    <row r="2390" spans="1:35" ht="17.25">
      <c r="A2390" s="310" t="s">
        <v>1869</v>
      </c>
      <c r="B2390" s="250">
        <v>14</v>
      </c>
      <c r="C2390" s="246"/>
      <c r="D2390" s="192">
        <v>775484321968</v>
      </c>
      <c r="E2390" s="303" t="s">
        <v>546</v>
      </c>
      <c r="F2390" s="193" t="s">
        <v>1882</v>
      </c>
      <c r="G2390" s="137" t="s">
        <v>96</v>
      </c>
      <c r="H2390" s="194">
        <v>22</v>
      </c>
      <c r="I2390" s="81"/>
      <c r="J2390" s="81"/>
      <c r="K2390" s="81"/>
      <c r="L2390" s="8"/>
      <c r="M2390" s="184">
        <f>580*H2390</f>
        <v>12760</v>
      </c>
      <c r="N2390" s="8"/>
      <c r="O2390" s="8"/>
      <c r="P2390" s="8"/>
      <c r="T2390" s="7"/>
      <c r="U2390" s="8"/>
      <c r="V2390" s="8"/>
      <c r="W2390" s="244"/>
      <c r="X2390" s="8"/>
      <c r="Y2390" s="8"/>
      <c r="Z2390" s="8"/>
      <c r="AA2390" s="8"/>
      <c r="AB2390" s="8"/>
      <c r="AC2390" s="8"/>
      <c r="AD2390" s="8"/>
      <c r="AE2390" s="8"/>
      <c r="AF2390" s="8"/>
      <c r="AG2390" s="8"/>
      <c r="AH2390" s="8"/>
      <c r="AI2390" s="8"/>
    </row>
    <row r="2391" spans="1:35" ht="17.25">
      <c r="A2391" s="310" t="s">
        <v>1869</v>
      </c>
      <c r="B2391" s="250">
        <v>15</v>
      </c>
      <c r="C2391" s="246"/>
      <c r="D2391" s="192">
        <v>775484379584</v>
      </c>
      <c r="E2391" s="303" t="s">
        <v>546</v>
      </c>
      <c r="F2391" s="193" t="s">
        <v>1883</v>
      </c>
      <c r="G2391" s="137" t="s">
        <v>2</v>
      </c>
      <c r="H2391" s="194">
        <v>27</v>
      </c>
      <c r="I2391" s="81"/>
      <c r="J2391" s="81"/>
      <c r="K2391" s="81"/>
      <c r="L2391" s="8"/>
      <c r="M2391" s="184">
        <f t="shared" ref="M2391:M2393" si="549">510*H2391</f>
        <v>13770</v>
      </c>
      <c r="N2391" s="8"/>
      <c r="O2391" s="8"/>
      <c r="P2391" s="8"/>
      <c r="T2391" s="7"/>
      <c r="U2391" s="8"/>
      <c r="V2391" s="8"/>
      <c r="W2391" s="244"/>
      <c r="X2391" s="8"/>
      <c r="Y2391" s="8"/>
      <c r="Z2391" s="8"/>
      <c r="AA2391" s="8"/>
      <c r="AB2391" s="8"/>
      <c r="AC2391" s="8"/>
      <c r="AD2391" s="8"/>
      <c r="AE2391" s="8"/>
      <c r="AF2391" s="8"/>
      <c r="AG2391" s="8"/>
      <c r="AH2391" s="8"/>
      <c r="AI2391" s="8"/>
    </row>
    <row r="2392" spans="1:35" ht="17.25">
      <c r="A2392" s="310" t="s">
        <v>1869</v>
      </c>
      <c r="B2392" s="250">
        <v>16</v>
      </c>
      <c r="C2392" s="246"/>
      <c r="D2392" s="192">
        <v>775484363493</v>
      </c>
      <c r="E2392" s="303" t="s">
        <v>546</v>
      </c>
      <c r="F2392" s="193" t="s">
        <v>1884</v>
      </c>
      <c r="G2392" s="137" t="s">
        <v>2</v>
      </c>
      <c r="H2392" s="194">
        <v>22</v>
      </c>
      <c r="I2392" s="81"/>
      <c r="J2392" s="81"/>
      <c r="K2392" s="81"/>
      <c r="L2392" s="8"/>
      <c r="M2392" s="184">
        <f t="shared" si="549"/>
        <v>11220</v>
      </c>
      <c r="N2392" s="8"/>
      <c r="O2392" s="8"/>
      <c r="P2392" s="8"/>
      <c r="T2392" s="7"/>
      <c r="U2392" s="8"/>
      <c r="V2392" s="8"/>
      <c r="W2392" s="244"/>
      <c r="X2392" s="8"/>
      <c r="Y2392" s="8"/>
      <c r="Z2392" s="8"/>
      <c r="AA2392" s="8"/>
      <c r="AB2392" s="8"/>
      <c r="AC2392" s="8"/>
      <c r="AD2392" s="8"/>
      <c r="AE2392" s="8"/>
      <c r="AF2392" s="8"/>
      <c r="AG2392" s="8"/>
      <c r="AH2392" s="8"/>
      <c r="AI2392" s="8"/>
    </row>
    <row r="2393" spans="1:35" ht="17.25">
      <c r="A2393" s="310" t="s">
        <v>1869</v>
      </c>
      <c r="B2393" s="250">
        <v>17</v>
      </c>
      <c r="C2393" s="246"/>
      <c r="D2393" s="192">
        <v>775484343583</v>
      </c>
      <c r="E2393" s="303" t="s">
        <v>546</v>
      </c>
      <c r="F2393" s="193" t="s">
        <v>1651</v>
      </c>
      <c r="G2393" s="137" t="s">
        <v>2</v>
      </c>
      <c r="H2393" s="194">
        <v>29</v>
      </c>
      <c r="I2393" s="81"/>
      <c r="J2393" s="81"/>
      <c r="K2393" s="81"/>
      <c r="L2393" s="8"/>
      <c r="M2393" s="184">
        <f t="shared" si="549"/>
        <v>14790</v>
      </c>
      <c r="N2393" s="8"/>
      <c r="O2393" s="8"/>
      <c r="P2393" s="8"/>
      <c r="T2393" s="7"/>
      <c r="U2393" s="8"/>
      <c r="V2393" s="8"/>
      <c r="W2393" s="244"/>
      <c r="X2393" s="8"/>
      <c r="Y2393" s="8"/>
      <c r="Z2393" s="8"/>
      <c r="AA2393" s="8"/>
      <c r="AB2393" s="8"/>
      <c r="AC2393" s="8"/>
      <c r="AD2393" s="8"/>
      <c r="AE2393" s="8"/>
      <c r="AF2393" s="8"/>
      <c r="AG2393" s="8"/>
      <c r="AH2393" s="8"/>
      <c r="AI2393" s="8"/>
    </row>
    <row r="2394" spans="1:35" ht="17.25">
      <c r="A2394" s="310" t="s">
        <v>1869</v>
      </c>
      <c r="B2394" s="250">
        <v>18</v>
      </c>
      <c r="C2394" s="246" t="s">
        <v>1430</v>
      </c>
      <c r="D2394" s="192">
        <v>775470227452</v>
      </c>
      <c r="E2394" s="303" t="s">
        <v>546</v>
      </c>
      <c r="F2394" s="193" t="s">
        <v>1885</v>
      </c>
      <c r="G2394" s="137" t="s">
        <v>2</v>
      </c>
      <c r="H2394" s="194">
        <v>12</v>
      </c>
      <c r="I2394" s="81"/>
      <c r="J2394" s="81"/>
      <c r="K2394" s="81"/>
      <c r="L2394" s="8"/>
      <c r="M2394" s="184">
        <f>580*H2394</f>
        <v>6960</v>
      </c>
      <c r="N2394" s="8"/>
      <c r="O2394" s="8"/>
      <c r="P2394" s="8"/>
      <c r="T2394" s="7"/>
      <c r="U2394" s="8"/>
      <c r="V2394" s="8"/>
      <c r="W2394" s="244"/>
      <c r="X2394" s="8"/>
      <c r="Y2394" s="8"/>
      <c r="Z2394" s="8"/>
      <c r="AA2394" s="8"/>
      <c r="AB2394" s="8"/>
      <c r="AC2394" s="8"/>
      <c r="AD2394" s="8"/>
      <c r="AE2394" s="8"/>
      <c r="AF2394" s="8"/>
      <c r="AG2394" s="8"/>
      <c r="AH2394" s="8"/>
      <c r="AI2394" s="8"/>
    </row>
    <row r="2395" spans="1:35" ht="17.25">
      <c r="A2395" s="310" t="s">
        <v>1869</v>
      </c>
      <c r="B2395" s="250">
        <v>19</v>
      </c>
      <c r="C2395" s="246"/>
      <c r="D2395" s="192">
        <v>775484288185</v>
      </c>
      <c r="E2395" s="303" t="s">
        <v>546</v>
      </c>
      <c r="F2395" s="193" t="s">
        <v>1886</v>
      </c>
      <c r="G2395" s="137" t="s">
        <v>2</v>
      </c>
      <c r="H2395" s="194">
        <v>17</v>
      </c>
      <c r="I2395" s="81"/>
      <c r="J2395" s="81"/>
      <c r="K2395" s="81"/>
      <c r="L2395" s="8"/>
      <c r="M2395" s="184">
        <f>520*H2395</f>
        <v>8840</v>
      </c>
      <c r="N2395" s="8"/>
      <c r="O2395" s="8"/>
      <c r="P2395" s="8"/>
      <c r="T2395" s="7"/>
      <c r="U2395" s="8"/>
      <c r="V2395" s="8"/>
      <c r="W2395" s="244"/>
      <c r="X2395" s="8"/>
      <c r="Y2395" s="8"/>
      <c r="Z2395" s="8"/>
      <c r="AA2395" s="8"/>
      <c r="AB2395" s="8"/>
      <c r="AC2395" s="8"/>
      <c r="AD2395" s="8"/>
      <c r="AE2395" s="8"/>
      <c r="AF2395" s="8"/>
      <c r="AG2395" s="8"/>
      <c r="AH2395" s="8"/>
      <c r="AI2395" s="8"/>
    </row>
    <row r="2396" spans="1:35" ht="17.25">
      <c r="A2396" s="74"/>
      <c r="B2396" s="189"/>
      <c r="C2396" s="254"/>
      <c r="D2396" s="255"/>
      <c r="E2396" s="330"/>
      <c r="F2396" s="256"/>
      <c r="G2396" s="170"/>
      <c r="H2396" s="257"/>
      <c r="I2396" s="41"/>
      <c r="J2396" s="41"/>
      <c r="K2396" s="41"/>
      <c r="L2396" s="45"/>
      <c r="M2396" s="44">
        <f>SUM(M2377:M2395)</f>
        <v>212980</v>
      </c>
      <c r="N2396" s="45"/>
      <c r="O2396" s="45"/>
      <c r="P2396" s="45"/>
      <c r="Q2396" s="45"/>
      <c r="R2396" s="45"/>
      <c r="S2396" s="45"/>
      <c r="T2396" s="45">
        <v>212980</v>
      </c>
      <c r="U2396" s="45"/>
      <c r="V2396" s="45"/>
      <c r="W2396" s="227">
        <v>212980</v>
      </c>
      <c r="X2396" s="45"/>
      <c r="Y2396" s="45"/>
      <c r="Z2396" s="45"/>
      <c r="AA2396" s="8"/>
      <c r="AB2396" s="8"/>
      <c r="AC2396" s="8"/>
      <c r="AD2396" s="8"/>
      <c r="AE2396" s="8"/>
      <c r="AF2396" s="8"/>
      <c r="AG2396" s="8"/>
      <c r="AH2396" s="8"/>
      <c r="AI2396" s="8"/>
    </row>
    <row r="2397" spans="1:35" ht="17.25">
      <c r="A2397" s="321"/>
      <c r="B2397" s="322"/>
      <c r="C2397" s="231"/>
      <c r="D2397" s="81"/>
      <c r="E2397" s="81"/>
      <c r="F2397" s="81"/>
      <c r="G2397" s="81"/>
      <c r="H2397" s="80"/>
      <c r="I2397" s="81"/>
      <c r="J2397" s="81"/>
      <c r="K2397" s="81"/>
      <c r="L2397" s="8"/>
      <c r="M2397" s="184"/>
      <c r="N2397" s="8"/>
      <c r="O2397" s="8"/>
      <c r="P2397" s="8"/>
      <c r="T2397" s="7"/>
      <c r="U2397" s="8"/>
      <c r="V2397" s="8"/>
      <c r="W2397" s="244"/>
      <c r="X2397" s="8"/>
      <c r="Y2397" s="8"/>
      <c r="Z2397" s="8"/>
      <c r="AA2397" s="8"/>
      <c r="AB2397" s="8"/>
      <c r="AC2397" s="8"/>
      <c r="AD2397" s="8"/>
      <c r="AE2397" s="8"/>
      <c r="AF2397" s="8"/>
      <c r="AG2397" s="8"/>
      <c r="AH2397" s="8"/>
      <c r="AI2397" s="8"/>
    </row>
    <row r="2398" spans="1:35" ht="17.25">
      <c r="A2398" s="310" t="s">
        <v>1887</v>
      </c>
      <c r="B2398" s="250">
        <v>1</v>
      </c>
      <c r="C2398" s="246" t="s">
        <v>1430</v>
      </c>
      <c r="D2398" s="192">
        <v>775487335908</v>
      </c>
      <c r="E2398" s="303" t="s">
        <v>546</v>
      </c>
      <c r="F2398" s="193" t="s">
        <v>1888</v>
      </c>
      <c r="G2398" s="137" t="s">
        <v>96</v>
      </c>
      <c r="H2398" s="194">
        <v>12</v>
      </c>
      <c r="I2398" s="81"/>
      <c r="J2398" s="81"/>
      <c r="K2398" s="81"/>
      <c r="L2398" s="8"/>
      <c r="M2398" s="184">
        <f>590*H2398</f>
        <v>7080</v>
      </c>
      <c r="N2398" s="8"/>
      <c r="O2398" s="8"/>
      <c r="P2398" s="8"/>
      <c r="T2398" s="7"/>
      <c r="U2398" s="8"/>
      <c r="V2398" s="8"/>
      <c r="W2398" s="244"/>
      <c r="X2398" s="8"/>
      <c r="Y2398" s="8"/>
      <c r="Z2398" s="8"/>
      <c r="AA2398" s="8"/>
      <c r="AB2398" s="8"/>
      <c r="AC2398" s="8"/>
      <c r="AD2398" s="8"/>
      <c r="AE2398" s="8"/>
      <c r="AF2398" s="8"/>
      <c r="AG2398" s="8"/>
      <c r="AH2398" s="8"/>
      <c r="AI2398" s="8"/>
    </row>
    <row r="2399" spans="1:35" ht="17.25">
      <c r="A2399" s="310" t="s">
        <v>1887</v>
      </c>
      <c r="B2399" s="250">
        <v>2</v>
      </c>
      <c r="C2399" s="246" t="s">
        <v>1430</v>
      </c>
      <c r="D2399" s="192">
        <v>775487442924</v>
      </c>
      <c r="E2399" s="303" t="s">
        <v>546</v>
      </c>
      <c r="F2399" s="193" t="s">
        <v>1889</v>
      </c>
      <c r="G2399" s="137" t="s">
        <v>2</v>
      </c>
      <c r="H2399" s="194">
        <v>21</v>
      </c>
      <c r="I2399" s="81"/>
      <c r="J2399" s="81"/>
      <c r="K2399" s="81"/>
      <c r="L2399" s="8"/>
      <c r="M2399" s="184">
        <f>570*H2399</f>
        <v>11970</v>
      </c>
      <c r="N2399" s="8"/>
      <c r="O2399" s="8"/>
      <c r="P2399" s="8"/>
      <c r="T2399" s="7"/>
      <c r="U2399" s="8"/>
      <c r="V2399" s="8"/>
      <c r="W2399" s="244"/>
      <c r="X2399" s="8"/>
      <c r="Y2399" s="8"/>
      <c r="Z2399" s="8"/>
      <c r="AA2399" s="8"/>
      <c r="AB2399" s="8"/>
      <c r="AC2399" s="8"/>
      <c r="AD2399" s="8"/>
      <c r="AE2399" s="8"/>
      <c r="AF2399" s="8"/>
      <c r="AG2399" s="8"/>
      <c r="AH2399" s="8"/>
      <c r="AI2399" s="8"/>
    </row>
    <row r="2400" spans="1:35" ht="17.25">
      <c r="A2400" s="310" t="s">
        <v>1887</v>
      </c>
      <c r="B2400" s="250">
        <v>3</v>
      </c>
      <c r="C2400" s="246" t="s">
        <v>1430</v>
      </c>
      <c r="D2400" s="192">
        <v>775487081942</v>
      </c>
      <c r="E2400" s="303" t="s">
        <v>546</v>
      </c>
      <c r="F2400" s="193" t="s">
        <v>1889</v>
      </c>
      <c r="G2400" s="137" t="s">
        <v>2</v>
      </c>
      <c r="H2400" s="194">
        <v>13</v>
      </c>
      <c r="I2400" s="81"/>
      <c r="J2400" s="81"/>
      <c r="K2400" s="81"/>
      <c r="L2400" s="8"/>
      <c r="M2400" s="184">
        <f>580*H2400</f>
        <v>7540</v>
      </c>
      <c r="N2400" s="8"/>
      <c r="O2400" s="8"/>
      <c r="P2400" s="8"/>
      <c r="T2400" s="7"/>
      <c r="U2400" s="8"/>
      <c r="V2400" s="8"/>
      <c r="W2400" s="244"/>
      <c r="X2400" s="8"/>
      <c r="Y2400" s="8"/>
      <c r="Z2400" s="8"/>
      <c r="AA2400" s="8"/>
      <c r="AB2400" s="8"/>
      <c r="AC2400" s="8"/>
      <c r="AD2400" s="8"/>
      <c r="AE2400" s="8"/>
      <c r="AF2400" s="8"/>
      <c r="AG2400" s="8"/>
      <c r="AH2400" s="8"/>
      <c r="AI2400" s="8"/>
    </row>
    <row r="2401" spans="1:35" ht="17.25">
      <c r="A2401" s="310" t="s">
        <v>1887</v>
      </c>
      <c r="B2401" s="250">
        <v>4</v>
      </c>
      <c r="C2401" s="246"/>
      <c r="D2401" s="192">
        <v>775498994407</v>
      </c>
      <c r="E2401" s="303" t="s">
        <v>546</v>
      </c>
      <c r="F2401" s="193" t="s">
        <v>1875</v>
      </c>
      <c r="G2401" s="137" t="s">
        <v>2</v>
      </c>
      <c r="H2401" s="194">
        <v>21</v>
      </c>
      <c r="I2401" s="81"/>
      <c r="J2401" s="81"/>
      <c r="K2401" s="81"/>
      <c r="L2401" s="8"/>
      <c r="M2401" s="184">
        <f t="shared" ref="M2401:M2402" si="550">510*H2401</f>
        <v>10710</v>
      </c>
      <c r="N2401" s="8"/>
      <c r="O2401" s="8"/>
      <c r="P2401" s="8"/>
      <c r="T2401" s="7"/>
      <c r="U2401" s="8"/>
      <c r="V2401" s="8"/>
      <c r="W2401" s="244"/>
      <c r="X2401" s="8"/>
      <c r="Y2401" s="8"/>
      <c r="Z2401" s="8"/>
      <c r="AA2401" s="8"/>
      <c r="AB2401" s="8"/>
      <c r="AC2401" s="8"/>
      <c r="AD2401" s="8"/>
      <c r="AE2401" s="8"/>
      <c r="AF2401" s="8"/>
      <c r="AG2401" s="8"/>
      <c r="AH2401" s="8"/>
      <c r="AI2401" s="8"/>
    </row>
    <row r="2402" spans="1:35" ht="17.25">
      <c r="A2402" s="310" t="s">
        <v>1887</v>
      </c>
      <c r="B2402" s="250">
        <v>5</v>
      </c>
      <c r="C2402" s="246"/>
      <c r="D2402" s="192">
        <v>775499171834</v>
      </c>
      <c r="E2402" s="303" t="s">
        <v>546</v>
      </c>
      <c r="F2402" s="193" t="s">
        <v>1321</v>
      </c>
      <c r="G2402" s="137" t="s">
        <v>2</v>
      </c>
      <c r="H2402" s="194">
        <v>21</v>
      </c>
      <c r="I2402" s="81"/>
      <c r="J2402" s="81"/>
      <c r="K2402" s="81"/>
      <c r="L2402" s="8"/>
      <c r="M2402" s="184">
        <f t="shared" si="550"/>
        <v>10710</v>
      </c>
      <c r="N2402" s="8"/>
      <c r="O2402" s="8"/>
      <c r="P2402" s="8"/>
      <c r="T2402" s="7"/>
      <c r="U2402" s="8"/>
      <c r="V2402" s="8"/>
      <c r="W2402" s="244"/>
      <c r="X2402" s="8"/>
      <c r="Y2402" s="8"/>
      <c r="Z2402" s="8"/>
      <c r="AA2402" s="8"/>
      <c r="AB2402" s="8"/>
      <c r="AC2402" s="8"/>
      <c r="AD2402" s="8"/>
      <c r="AE2402" s="8"/>
      <c r="AF2402" s="8"/>
      <c r="AG2402" s="8"/>
      <c r="AH2402" s="8"/>
      <c r="AI2402" s="8"/>
    </row>
    <row r="2403" spans="1:35" ht="17.25">
      <c r="A2403" s="310" t="s">
        <v>1887</v>
      </c>
      <c r="B2403" s="250">
        <v>6</v>
      </c>
      <c r="C2403" s="246"/>
      <c r="D2403" s="192">
        <v>775498991912</v>
      </c>
      <c r="E2403" s="303" t="s">
        <v>546</v>
      </c>
      <c r="F2403" s="193" t="s">
        <v>1890</v>
      </c>
      <c r="G2403" s="137" t="s">
        <v>35</v>
      </c>
      <c r="H2403" s="194">
        <v>22</v>
      </c>
      <c r="I2403" s="81"/>
      <c r="J2403" s="81"/>
      <c r="K2403" s="81"/>
      <c r="L2403" s="8"/>
      <c r="M2403" s="184">
        <f>580*H2403</f>
        <v>12760</v>
      </c>
      <c r="N2403" s="8"/>
      <c r="O2403" s="8"/>
      <c r="P2403" s="8"/>
      <c r="T2403" s="7"/>
      <c r="U2403" s="8"/>
      <c r="V2403" s="8"/>
      <c r="W2403" s="244"/>
      <c r="X2403" s="8"/>
      <c r="Y2403" s="8"/>
      <c r="Z2403" s="8"/>
      <c r="AA2403" s="8"/>
      <c r="AB2403" s="8"/>
      <c r="AC2403" s="8"/>
      <c r="AD2403" s="8"/>
      <c r="AE2403" s="8"/>
      <c r="AF2403" s="8"/>
      <c r="AG2403" s="8"/>
      <c r="AH2403" s="8"/>
      <c r="AI2403" s="8"/>
    </row>
    <row r="2404" spans="1:35" ht="17.25">
      <c r="A2404" s="310" t="s">
        <v>1887</v>
      </c>
      <c r="B2404" s="250">
        <v>7</v>
      </c>
      <c r="C2404" s="246"/>
      <c r="D2404" s="192">
        <v>775499196827</v>
      </c>
      <c r="E2404" s="303" t="s">
        <v>546</v>
      </c>
      <c r="F2404" s="193" t="s">
        <v>1891</v>
      </c>
      <c r="G2404" s="137" t="s">
        <v>2</v>
      </c>
      <c r="H2404" s="194">
        <v>9</v>
      </c>
      <c r="I2404" s="81"/>
      <c r="J2404" s="81"/>
      <c r="K2404" s="81"/>
      <c r="L2404" s="8"/>
      <c r="M2404" s="184">
        <f>610*H2404</f>
        <v>5490</v>
      </c>
      <c r="N2404" s="8"/>
      <c r="O2404" s="8"/>
      <c r="P2404" s="8"/>
      <c r="T2404" s="7"/>
      <c r="U2404" s="8"/>
      <c r="V2404" s="8"/>
      <c r="W2404" s="244"/>
      <c r="X2404" s="8"/>
      <c r="Y2404" s="8"/>
      <c r="Z2404" s="8"/>
      <c r="AA2404" s="8"/>
      <c r="AB2404" s="8"/>
      <c r="AC2404" s="8"/>
      <c r="AD2404" s="8"/>
      <c r="AE2404" s="8"/>
      <c r="AF2404" s="8"/>
      <c r="AG2404" s="8"/>
      <c r="AH2404" s="8"/>
      <c r="AI2404" s="8"/>
    </row>
    <row r="2405" spans="1:35" ht="17.25">
      <c r="A2405" s="310" t="s">
        <v>1887</v>
      </c>
      <c r="B2405" s="250">
        <v>8</v>
      </c>
      <c r="C2405" s="246"/>
      <c r="D2405" s="192">
        <v>775499220354</v>
      </c>
      <c r="E2405" s="303" t="s">
        <v>546</v>
      </c>
      <c r="F2405" s="193" t="s">
        <v>1892</v>
      </c>
      <c r="G2405" s="137" t="s">
        <v>2</v>
      </c>
      <c r="H2405" s="194">
        <v>9</v>
      </c>
      <c r="I2405" s="81"/>
      <c r="J2405" s="81"/>
      <c r="K2405" s="81"/>
      <c r="L2405" s="8"/>
      <c r="M2405" s="184">
        <f>610*H2405</f>
        <v>5490</v>
      </c>
      <c r="N2405" s="8"/>
      <c r="O2405" s="8"/>
      <c r="P2405" s="8"/>
      <c r="T2405" s="7"/>
      <c r="U2405" s="8"/>
      <c r="V2405" s="8"/>
      <c r="W2405" s="244"/>
      <c r="X2405" s="8"/>
      <c r="Y2405" s="8"/>
      <c r="Z2405" s="8"/>
      <c r="AA2405" s="8"/>
      <c r="AB2405" s="8"/>
      <c r="AC2405" s="8"/>
      <c r="AD2405" s="8"/>
      <c r="AE2405" s="8"/>
      <c r="AF2405" s="8"/>
      <c r="AG2405" s="8"/>
      <c r="AH2405" s="8"/>
      <c r="AI2405" s="8"/>
    </row>
    <row r="2406" spans="1:35" ht="17.25">
      <c r="A2406" s="310" t="s">
        <v>1887</v>
      </c>
      <c r="B2406" s="250">
        <v>9</v>
      </c>
      <c r="C2406" s="246" t="s">
        <v>1430</v>
      </c>
      <c r="D2406" s="192">
        <v>775498769146</v>
      </c>
      <c r="E2406" s="303" t="s">
        <v>546</v>
      </c>
      <c r="F2406" s="193" t="s">
        <v>1893</v>
      </c>
      <c r="G2406" s="137" t="s">
        <v>96</v>
      </c>
      <c r="H2406" s="194">
        <v>12</v>
      </c>
      <c r="I2406" s="81"/>
      <c r="J2406" s="81"/>
      <c r="K2406" s="81"/>
      <c r="L2406" s="8"/>
      <c r="M2406" s="184">
        <f>590*H2406</f>
        <v>7080</v>
      </c>
      <c r="N2406" s="8"/>
      <c r="O2406" s="8"/>
      <c r="P2406" s="8"/>
      <c r="T2406" s="7"/>
      <c r="U2406" s="8"/>
      <c r="V2406" s="8"/>
      <c r="W2406" s="244"/>
      <c r="X2406" s="8"/>
      <c r="Y2406" s="8"/>
      <c r="Z2406" s="8"/>
      <c r="AA2406" s="8"/>
      <c r="AB2406" s="8"/>
      <c r="AC2406" s="8"/>
      <c r="AD2406" s="8"/>
      <c r="AE2406" s="8"/>
      <c r="AF2406" s="8"/>
      <c r="AG2406" s="8"/>
      <c r="AH2406" s="8"/>
      <c r="AI2406" s="8"/>
    </row>
    <row r="2407" spans="1:35" ht="17.25">
      <c r="A2407" s="310" t="s">
        <v>1887</v>
      </c>
      <c r="B2407" s="250">
        <v>10</v>
      </c>
      <c r="C2407" s="246" t="s">
        <v>1430</v>
      </c>
      <c r="D2407" s="192">
        <v>775487229998</v>
      </c>
      <c r="E2407" s="303" t="s">
        <v>546</v>
      </c>
      <c r="F2407" s="193" t="s">
        <v>1894</v>
      </c>
      <c r="G2407" s="137" t="s">
        <v>2</v>
      </c>
      <c r="H2407" s="194">
        <v>17</v>
      </c>
      <c r="I2407" s="81"/>
      <c r="J2407" s="81"/>
      <c r="K2407" s="81"/>
      <c r="L2407" s="8"/>
      <c r="M2407" s="184">
        <f>580*H2407</f>
        <v>9860</v>
      </c>
      <c r="N2407" s="8"/>
      <c r="O2407" s="8"/>
      <c r="P2407" s="8"/>
      <c r="T2407" s="7"/>
      <c r="U2407" s="8"/>
      <c r="V2407" s="8"/>
      <c r="W2407" s="244"/>
      <c r="X2407" s="8"/>
      <c r="Y2407" s="8"/>
      <c r="Z2407" s="8"/>
      <c r="AA2407" s="8"/>
      <c r="AB2407" s="8"/>
      <c r="AC2407" s="8"/>
      <c r="AD2407" s="8"/>
      <c r="AE2407" s="8"/>
      <c r="AF2407" s="8"/>
      <c r="AG2407" s="8"/>
      <c r="AH2407" s="8"/>
      <c r="AI2407" s="8"/>
    </row>
    <row r="2408" spans="1:35" ht="17.25">
      <c r="A2408" s="310" t="s">
        <v>1887</v>
      </c>
      <c r="B2408" s="250">
        <v>11</v>
      </c>
      <c r="C2408" s="246" t="s">
        <v>15</v>
      </c>
      <c r="D2408" s="192">
        <v>775487828483</v>
      </c>
      <c r="E2408" s="303" t="s">
        <v>546</v>
      </c>
      <c r="F2408" s="193" t="s">
        <v>1895</v>
      </c>
      <c r="G2408" s="137" t="s">
        <v>8</v>
      </c>
      <c r="H2408" s="194">
        <v>19</v>
      </c>
      <c r="I2408" s="81"/>
      <c r="J2408" s="81"/>
      <c r="K2408" s="81"/>
      <c r="L2408" s="8"/>
      <c r="M2408" s="184">
        <f>570*H2408</f>
        <v>10830</v>
      </c>
      <c r="N2408" s="8"/>
      <c r="O2408" s="8"/>
      <c r="P2408" s="8"/>
      <c r="T2408" s="7"/>
      <c r="U2408" s="8"/>
      <c r="V2408" s="8"/>
      <c r="W2408" s="244"/>
      <c r="X2408" s="8"/>
      <c r="Y2408" s="8"/>
      <c r="Z2408" s="8"/>
      <c r="AA2408" s="8"/>
      <c r="AB2408" s="8"/>
      <c r="AC2408" s="8"/>
      <c r="AD2408" s="8"/>
      <c r="AE2408" s="8"/>
      <c r="AF2408" s="8"/>
      <c r="AG2408" s="8"/>
      <c r="AH2408" s="8"/>
      <c r="AI2408" s="8"/>
    </row>
    <row r="2409" spans="1:35" ht="17.25">
      <c r="A2409" s="310"/>
      <c r="B2409" s="250"/>
      <c r="C2409" s="246"/>
      <c r="D2409" s="192"/>
      <c r="E2409" s="303"/>
      <c r="F2409" s="193"/>
      <c r="G2409" s="137"/>
      <c r="H2409" s="194"/>
      <c r="I2409" s="81"/>
      <c r="J2409" s="81"/>
      <c r="K2409" s="81"/>
      <c r="L2409" s="8"/>
      <c r="M2409" s="184">
        <v>500</v>
      </c>
      <c r="N2409" s="8"/>
      <c r="O2409" s="8"/>
      <c r="P2409" s="8"/>
      <c r="T2409" s="7"/>
      <c r="U2409" s="8"/>
      <c r="V2409" s="8"/>
      <c r="W2409" s="244"/>
      <c r="X2409" s="8"/>
      <c r="Y2409" s="8"/>
      <c r="Z2409" s="8"/>
      <c r="AA2409" s="8"/>
      <c r="AB2409" s="8"/>
      <c r="AC2409" s="8"/>
      <c r="AD2409" s="8"/>
      <c r="AE2409" s="8"/>
      <c r="AF2409" s="8"/>
      <c r="AG2409" s="8"/>
      <c r="AH2409" s="8"/>
      <c r="AI2409" s="8"/>
    </row>
    <row r="2410" spans="1:35" ht="17.25">
      <c r="A2410" s="310" t="s">
        <v>1887</v>
      </c>
      <c r="B2410" s="250">
        <v>12</v>
      </c>
      <c r="C2410" s="246"/>
      <c r="D2410" s="192">
        <v>775498847144</v>
      </c>
      <c r="E2410" s="303" t="s">
        <v>546</v>
      </c>
      <c r="F2410" s="193" t="s">
        <v>1896</v>
      </c>
      <c r="G2410" s="137" t="s">
        <v>35</v>
      </c>
      <c r="H2410" s="194">
        <v>17</v>
      </c>
      <c r="I2410" s="81"/>
      <c r="J2410" s="81"/>
      <c r="K2410" s="81"/>
      <c r="L2410" s="8"/>
      <c r="M2410" s="184">
        <f>590*H2410</f>
        <v>10030</v>
      </c>
      <c r="N2410" s="8"/>
      <c r="O2410" s="8"/>
      <c r="P2410" s="8"/>
      <c r="T2410" s="7"/>
      <c r="U2410" s="8"/>
      <c r="V2410" s="8"/>
      <c r="W2410" s="244"/>
      <c r="X2410" s="8"/>
      <c r="Y2410" s="8"/>
      <c r="Z2410" s="8"/>
      <c r="AA2410" s="8"/>
      <c r="AB2410" s="8"/>
      <c r="AC2410" s="8"/>
      <c r="AD2410" s="8"/>
      <c r="AE2410" s="8"/>
      <c r="AF2410" s="8"/>
      <c r="AG2410" s="8"/>
      <c r="AH2410" s="8"/>
      <c r="AI2410" s="8"/>
    </row>
    <row r="2411" spans="1:35" ht="17.25">
      <c r="A2411" s="310" t="s">
        <v>1887</v>
      </c>
      <c r="B2411" s="250">
        <v>13</v>
      </c>
      <c r="C2411" s="246"/>
      <c r="D2411" s="192">
        <v>775498894264</v>
      </c>
      <c r="E2411" s="303" t="s">
        <v>546</v>
      </c>
      <c r="F2411" s="193" t="s">
        <v>1897</v>
      </c>
      <c r="G2411" s="137" t="s">
        <v>35</v>
      </c>
      <c r="H2411" s="194">
        <v>9</v>
      </c>
      <c r="I2411" s="81"/>
      <c r="J2411" s="81"/>
      <c r="K2411" s="81"/>
      <c r="L2411" s="8"/>
      <c r="M2411" s="184">
        <f>650*H2411</f>
        <v>5850</v>
      </c>
      <c r="N2411" s="8"/>
      <c r="O2411" s="8"/>
      <c r="P2411" s="8"/>
      <c r="T2411" s="7"/>
      <c r="U2411" s="8"/>
      <c r="V2411" s="8"/>
      <c r="W2411" s="244"/>
      <c r="X2411" s="8"/>
      <c r="Y2411" s="8"/>
      <c r="Z2411" s="8"/>
      <c r="AA2411" s="8"/>
      <c r="AB2411" s="8"/>
      <c r="AC2411" s="8"/>
      <c r="AD2411" s="8"/>
      <c r="AE2411" s="8"/>
      <c r="AF2411" s="8"/>
      <c r="AG2411" s="8"/>
      <c r="AH2411" s="8"/>
      <c r="AI2411" s="8"/>
    </row>
    <row r="2412" spans="1:35" ht="17.25">
      <c r="A2412" s="310" t="s">
        <v>1887</v>
      </c>
      <c r="B2412" s="250">
        <v>14</v>
      </c>
      <c r="C2412" s="246"/>
      <c r="D2412" s="192">
        <v>775498945475</v>
      </c>
      <c r="E2412" s="303" t="s">
        <v>546</v>
      </c>
      <c r="F2412" s="193" t="s">
        <v>1898</v>
      </c>
      <c r="G2412" s="137" t="s">
        <v>35</v>
      </c>
      <c r="H2412" s="194">
        <v>19</v>
      </c>
      <c r="I2412" s="81"/>
      <c r="J2412" s="81"/>
      <c r="K2412" s="81"/>
      <c r="L2412" s="8"/>
      <c r="M2412" s="184">
        <f>590*H2412</f>
        <v>11210</v>
      </c>
      <c r="N2412" s="8"/>
      <c r="O2412" s="8"/>
      <c r="P2412" s="8"/>
      <c r="T2412" s="7"/>
      <c r="U2412" s="8"/>
      <c r="V2412" s="8"/>
      <c r="W2412" s="244"/>
      <c r="X2412" s="8"/>
      <c r="Y2412" s="8"/>
      <c r="Z2412" s="8"/>
      <c r="AA2412" s="8"/>
      <c r="AB2412" s="8"/>
      <c r="AC2412" s="8"/>
      <c r="AD2412" s="8"/>
      <c r="AE2412" s="8"/>
      <c r="AF2412" s="8"/>
      <c r="AG2412" s="8"/>
      <c r="AH2412" s="8"/>
      <c r="AI2412" s="8"/>
    </row>
    <row r="2413" spans="1:35" ht="17.25">
      <c r="A2413" s="310" t="s">
        <v>1887</v>
      </c>
      <c r="B2413" s="250">
        <v>15</v>
      </c>
      <c r="C2413" s="246"/>
      <c r="D2413" s="192">
        <v>775499086742</v>
      </c>
      <c r="E2413" s="303" t="s">
        <v>546</v>
      </c>
      <c r="F2413" s="193" t="s">
        <v>1899</v>
      </c>
      <c r="G2413" s="137" t="s">
        <v>35</v>
      </c>
      <c r="H2413" s="194">
        <v>21</v>
      </c>
      <c r="I2413" s="81"/>
      <c r="J2413" s="81"/>
      <c r="K2413" s="81"/>
      <c r="L2413" s="8"/>
      <c r="M2413" s="184">
        <f t="shared" ref="M2413:M2414" si="551">580*H2413</f>
        <v>12180</v>
      </c>
      <c r="N2413" s="8"/>
      <c r="O2413" s="8"/>
      <c r="P2413" s="8"/>
      <c r="T2413" s="7"/>
      <c r="U2413" s="8"/>
      <c r="V2413" s="8"/>
      <c r="W2413" s="244"/>
      <c r="X2413" s="8"/>
      <c r="Y2413" s="8"/>
      <c r="Z2413" s="8"/>
      <c r="AA2413" s="8"/>
      <c r="AB2413" s="8"/>
      <c r="AC2413" s="8"/>
      <c r="AD2413" s="8"/>
      <c r="AE2413" s="8"/>
      <c r="AF2413" s="8"/>
      <c r="AG2413" s="8"/>
      <c r="AH2413" s="8"/>
      <c r="AI2413" s="8"/>
    </row>
    <row r="2414" spans="1:35" ht="17.25">
      <c r="A2414" s="310" t="s">
        <v>1887</v>
      </c>
      <c r="B2414" s="250">
        <v>16</v>
      </c>
      <c r="C2414" s="246"/>
      <c r="D2414" s="192">
        <v>775498808147</v>
      </c>
      <c r="E2414" s="303" t="s">
        <v>546</v>
      </c>
      <c r="F2414" s="193" t="s">
        <v>1900</v>
      </c>
      <c r="G2414" s="137" t="s">
        <v>35</v>
      </c>
      <c r="H2414" s="194">
        <v>21</v>
      </c>
      <c r="I2414" s="81"/>
      <c r="J2414" s="81"/>
      <c r="K2414" s="81"/>
      <c r="L2414" s="8"/>
      <c r="M2414" s="184">
        <f t="shared" si="551"/>
        <v>12180</v>
      </c>
      <c r="N2414" s="8"/>
      <c r="O2414" s="8"/>
      <c r="P2414" s="8"/>
      <c r="T2414" s="7"/>
      <c r="U2414" s="8"/>
      <c r="V2414" s="8"/>
      <c r="W2414" s="244"/>
      <c r="X2414" s="8"/>
      <c r="Y2414" s="8"/>
      <c r="Z2414" s="8"/>
      <c r="AA2414" s="8"/>
      <c r="AB2414" s="8"/>
      <c r="AC2414" s="8"/>
      <c r="AD2414" s="8"/>
      <c r="AE2414" s="8"/>
      <c r="AF2414" s="8"/>
      <c r="AG2414" s="8"/>
      <c r="AH2414" s="8"/>
      <c r="AI2414" s="8"/>
    </row>
    <row r="2415" spans="1:35" ht="17.25">
      <c r="A2415" s="310" t="s">
        <v>1887</v>
      </c>
      <c r="B2415" s="250">
        <v>17</v>
      </c>
      <c r="C2415" s="246" t="s">
        <v>15</v>
      </c>
      <c r="D2415" s="192">
        <v>775499805707</v>
      </c>
      <c r="E2415" s="303" t="s">
        <v>546</v>
      </c>
      <c r="F2415" s="193" t="s">
        <v>1901</v>
      </c>
      <c r="G2415" s="137" t="s">
        <v>8</v>
      </c>
      <c r="H2415" s="194">
        <v>24</v>
      </c>
      <c r="I2415" s="81"/>
      <c r="J2415" s="81"/>
      <c r="K2415" s="81"/>
      <c r="L2415" s="8"/>
      <c r="M2415" s="184">
        <f>560*H2415</f>
        <v>13440</v>
      </c>
      <c r="N2415" s="8"/>
      <c r="O2415" s="8"/>
      <c r="P2415" s="8"/>
      <c r="T2415" s="7"/>
      <c r="U2415" s="8"/>
      <c r="V2415" s="8"/>
      <c r="W2415" s="244"/>
      <c r="X2415" s="8"/>
      <c r="Y2415" s="8"/>
      <c r="Z2415" s="8"/>
      <c r="AA2415" s="8"/>
      <c r="AB2415" s="8"/>
      <c r="AC2415" s="8"/>
      <c r="AD2415" s="8"/>
      <c r="AE2415" s="8"/>
      <c r="AF2415" s="8"/>
      <c r="AG2415" s="8"/>
      <c r="AH2415" s="8"/>
      <c r="AI2415" s="8"/>
    </row>
    <row r="2416" spans="1:35" ht="17.25">
      <c r="A2416" s="310"/>
      <c r="B2416" s="250"/>
      <c r="C2416" s="246"/>
      <c r="D2416" s="192"/>
      <c r="E2416" s="303"/>
      <c r="F2416" s="193"/>
      <c r="G2416" s="137"/>
      <c r="H2416" s="194"/>
      <c r="I2416" s="81"/>
      <c r="J2416" s="81"/>
      <c r="K2416" s="81"/>
      <c r="L2416" s="8"/>
      <c r="M2416" s="184">
        <v>500</v>
      </c>
      <c r="N2416" s="8"/>
      <c r="O2416" s="8"/>
      <c r="P2416" s="8"/>
      <c r="T2416" s="7"/>
      <c r="U2416" s="8"/>
      <c r="V2416" s="8"/>
      <c r="W2416" s="244"/>
      <c r="X2416" s="8"/>
      <c r="Y2416" s="8"/>
      <c r="Z2416" s="8"/>
      <c r="AA2416" s="8"/>
      <c r="AB2416" s="8"/>
      <c r="AC2416" s="8"/>
      <c r="AD2416" s="8"/>
      <c r="AE2416" s="8"/>
      <c r="AF2416" s="8"/>
      <c r="AG2416" s="8"/>
      <c r="AH2416" s="8"/>
      <c r="AI2416" s="8"/>
    </row>
    <row r="2417" spans="1:35" ht="17.25">
      <c r="A2417" s="310" t="s">
        <v>1887</v>
      </c>
      <c r="B2417" s="250">
        <v>18</v>
      </c>
      <c r="C2417" s="246" t="s">
        <v>1430</v>
      </c>
      <c r="D2417" s="192">
        <v>775499875070</v>
      </c>
      <c r="E2417" s="303" t="s">
        <v>546</v>
      </c>
      <c r="F2417" s="193" t="s">
        <v>1902</v>
      </c>
      <c r="G2417" s="137" t="s">
        <v>2</v>
      </c>
      <c r="H2417" s="194">
        <v>20</v>
      </c>
      <c r="I2417" s="81"/>
      <c r="J2417" s="81"/>
      <c r="K2417" s="81"/>
      <c r="L2417" s="8"/>
      <c r="M2417" s="184">
        <f t="shared" ref="M2417:M2419" si="552">580*H2417</f>
        <v>11600</v>
      </c>
      <c r="N2417" s="8"/>
      <c r="O2417" s="8"/>
      <c r="P2417" s="8"/>
      <c r="T2417" s="7"/>
      <c r="U2417" s="8"/>
      <c r="V2417" s="8"/>
      <c r="W2417" s="244"/>
      <c r="X2417" s="8"/>
      <c r="Y2417" s="8"/>
      <c r="Z2417" s="8"/>
      <c r="AA2417" s="8"/>
      <c r="AB2417" s="8"/>
      <c r="AC2417" s="8"/>
      <c r="AD2417" s="8"/>
      <c r="AE2417" s="8"/>
      <c r="AF2417" s="8"/>
      <c r="AG2417" s="8"/>
      <c r="AH2417" s="8"/>
      <c r="AI2417" s="8"/>
    </row>
    <row r="2418" spans="1:35" ht="17.25">
      <c r="A2418" s="310" t="s">
        <v>1887</v>
      </c>
      <c r="B2418" s="250">
        <v>19</v>
      </c>
      <c r="C2418" s="246" t="s">
        <v>1430</v>
      </c>
      <c r="D2418" s="192">
        <v>775487545915</v>
      </c>
      <c r="E2418" s="303" t="s">
        <v>546</v>
      </c>
      <c r="F2418" s="193" t="s">
        <v>1903</v>
      </c>
      <c r="G2418" s="137" t="s">
        <v>2</v>
      </c>
      <c r="H2418" s="194">
        <v>12</v>
      </c>
      <c r="I2418" s="81"/>
      <c r="J2418" s="81"/>
      <c r="K2418" s="81"/>
      <c r="L2418" s="8"/>
      <c r="M2418" s="184">
        <f t="shared" si="552"/>
        <v>6960</v>
      </c>
      <c r="N2418" s="8"/>
      <c r="O2418" s="8"/>
      <c r="P2418" s="8"/>
      <c r="T2418" s="7"/>
      <c r="U2418" s="8"/>
      <c r="V2418" s="8"/>
      <c r="W2418" s="244"/>
      <c r="X2418" s="8"/>
      <c r="Y2418" s="8"/>
      <c r="Z2418" s="8"/>
      <c r="AA2418" s="8"/>
      <c r="AB2418" s="8"/>
      <c r="AC2418" s="8"/>
      <c r="AD2418" s="8"/>
      <c r="AE2418" s="8"/>
      <c r="AF2418" s="8"/>
      <c r="AG2418" s="8"/>
      <c r="AH2418" s="8"/>
      <c r="AI2418" s="8"/>
    </row>
    <row r="2419" spans="1:35" ht="17.25">
      <c r="A2419" s="310" t="s">
        <v>1887</v>
      </c>
      <c r="B2419" s="250">
        <v>20</v>
      </c>
      <c r="C2419" s="246" t="s">
        <v>1430</v>
      </c>
      <c r="D2419" s="192">
        <v>775500160157</v>
      </c>
      <c r="E2419" s="303" t="s">
        <v>546</v>
      </c>
      <c r="F2419" s="193" t="s">
        <v>1904</v>
      </c>
      <c r="G2419" s="137" t="s">
        <v>2</v>
      </c>
      <c r="H2419" s="194">
        <v>19</v>
      </c>
      <c r="I2419" s="81"/>
      <c r="J2419" s="81"/>
      <c r="K2419" s="81"/>
      <c r="L2419" s="8"/>
      <c r="M2419" s="184">
        <f t="shared" si="552"/>
        <v>11020</v>
      </c>
      <c r="N2419" s="8"/>
      <c r="O2419" s="8"/>
      <c r="P2419" s="8"/>
      <c r="T2419" s="7"/>
      <c r="U2419" s="8"/>
      <c r="V2419" s="8"/>
      <c r="W2419" s="244"/>
      <c r="X2419" s="8"/>
      <c r="Y2419" s="8"/>
      <c r="Z2419" s="8"/>
      <c r="AA2419" s="8"/>
      <c r="AB2419" s="8"/>
      <c r="AC2419" s="8"/>
      <c r="AD2419" s="8"/>
      <c r="AE2419" s="8"/>
      <c r="AF2419" s="8"/>
      <c r="AG2419" s="8"/>
      <c r="AH2419" s="8"/>
      <c r="AI2419" s="8"/>
    </row>
    <row r="2420" spans="1:35" ht="17.25">
      <c r="A2420" s="310" t="s">
        <v>1887</v>
      </c>
      <c r="B2420" s="250">
        <v>21</v>
      </c>
      <c r="C2420" s="246" t="s">
        <v>1430</v>
      </c>
      <c r="D2420" s="192">
        <v>775500029618</v>
      </c>
      <c r="E2420" s="303" t="s">
        <v>546</v>
      </c>
      <c r="F2420" s="193" t="s">
        <v>1905</v>
      </c>
      <c r="G2420" s="137" t="s">
        <v>96</v>
      </c>
      <c r="H2420" s="194">
        <v>16</v>
      </c>
      <c r="I2420" s="81"/>
      <c r="J2420" s="81"/>
      <c r="K2420" s="81"/>
      <c r="L2420" s="8"/>
      <c r="M2420" s="184">
        <f>590*H2420</f>
        <v>9440</v>
      </c>
      <c r="N2420" s="8"/>
      <c r="O2420" s="8"/>
      <c r="P2420" s="8"/>
      <c r="T2420" s="7"/>
      <c r="U2420" s="8"/>
      <c r="V2420" s="8"/>
      <c r="W2420" s="244"/>
      <c r="X2420" s="8"/>
      <c r="Y2420" s="8"/>
      <c r="Z2420" s="8"/>
      <c r="AA2420" s="8"/>
      <c r="AB2420" s="8"/>
      <c r="AC2420" s="8"/>
      <c r="AD2420" s="8"/>
      <c r="AE2420" s="8"/>
      <c r="AF2420" s="8"/>
      <c r="AG2420" s="8"/>
      <c r="AH2420" s="8"/>
      <c r="AI2420" s="8"/>
    </row>
    <row r="2421" spans="1:35" ht="17.25">
      <c r="A2421" s="310" t="s">
        <v>1887</v>
      </c>
      <c r="B2421" s="250">
        <v>22</v>
      </c>
      <c r="C2421" s="246" t="s">
        <v>1430</v>
      </c>
      <c r="D2421" s="192">
        <v>775499851165</v>
      </c>
      <c r="E2421" s="303" t="s">
        <v>546</v>
      </c>
      <c r="F2421" s="193" t="s">
        <v>1906</v>
      </c>
      <c r="G2421" s="137" t="s">
        <v>2</v>
      </c>
      <c r="H2421" s="194">
        <v>11</v>
      </c>
      <c r="I2421" s="81"/>
      <c r="J2421" s="81"/>
      <c r="K2421" s="81"/>
      <c r="L2421" s="8"/>
      <c r="M2421" s="184">
        <f>580*H2421</f>
        <v>6380</v>
      </c>
      <c r="N2421" s="8"/>
      <c r="O2421" s="8"/>
      <c r="P2421" s="8"/>
      <c r="T2421" s="7"/>
      <c r="U2421" s="8"/>
      <c r="V2421" s="8"/>
      <c r="W2421" s="244"/>
      <c r="X2421" s="8"/>
      <c r="Y2421" s="8"/>
      <c r="Z2421" s="8"/>
      <c r="AA2421" s="8"/>
      <c r="AB2421" s="8"/>
      <c r="AC2421" s="8"/>
      <c r="AD2421" s="8"/>
      <c r="AE2421" s="8"/>
      <c r="AF2421" s="8"/>
      <c r="AG2421" s="8"/>
      <c r="AH2421" s="8"/>
      <c r="AI2421" s="8"/>
    </row>
    <row r="2422" spans="1:35" ht="17.25">
      <c r="A2422" s="310" t="s">
        <v>1887</v>
      </c>
      <c r="B2422" s="250">
        <v>23</v>
      </c>
      <c r="C2422" s="246" t="s">
        <v>1430</v>
      </c>
      <c r="D2422" s="192">
        <v>775499905537</v>
      </c>
      <c r="E2422" s="303" t="s">
        <v>546</v>
      </c>
      <c r="F2422" s="193" t="s">
        <v>1907</v>
      </c>
      <c r="G2422" s="137" t="s">
        <v>2</v>
      </c>
      <c r="H2422" s="194">
        <v>17</v>
      </c>
      <c r="I2422" s="81"/>
      <c r="J2422" s="81"/>
      <c r="K2422" s="81"/>
      <c r="L2422" s="8"/>
      <c r="M2422" s="184">
        <f>580*H2422</f>
        <v>9860</v>
      </c>
      <c r="N2422" s="8"/>
      <c r="O2422" s="8"/>
      <c r="P2422" s="8"/>
      <c r="T2422" s="7"/>
      <c r="U2422" s="8"/>
      <c r="V2422" s="8"/>
      <c r="W2422" s="244"/>
      <c r="X2422" s="8"/>
      <c r="Y2422" s="8"/>
      <c r="Z2422" s="8"/>
      <c r="AA2422" s="8"/>
      <c r="AB2422" s="8"/>
      <c r="AC2422" s="8"/>
      <c r="AD2422" s="8"/>
      <c r="AE2422" s="8"/>
      <c r="AF2422" s="8"/>
      <c r="AG2422" s="8"/>
      <c r="AH2422" s="8"/>
      <c r="AI2422" s="8"/>
    </row>
    <row r="2423" spans="1:35" ht="17.25">
      <c r="A2423" s="310" t="s">
        <v>1887</v>
      </c>
      <c r="B2423" s="250">
        <v>24</v>
      </c>
      <c r="C2423" s="246"/>
      <c r="D2423" s="192">
        <v>775499019425</v>
      </c>
      <c r="E2423" s="303" t="s">
        <v>546</v>
      </c>
      <c r="F2423" s="193" t="s">
        <v>1908</v>
      </c>
      <c r="G2423" s="137" t="s">
        <v>2</v>
      </c>
      <c r="H2423" s="194">
        <v>30</v>
      </c>
      <c r="I2423" s="81"/>
      <c r="J2423" s="81"/>
      <c r="K2423" s="81"/>
      <c r="L2423" s="8"/>
      <c r="M2423" s="184">
        <f>510*H2423</f>
        <v>15300</v>
      </c>
      <c r="N2423" s="8"/>
      <c r="O2423" s="8"/>
      <c r="P2423" s="8"/>
      <c r="T2423" s="7"/>
      <c r="U2423" s="8"/>
      <c r="V2423" s="8"/>
      <c r="W2423" s="244"/>
      <c r="X2423" s="8"/>
      <c r="Y2423" s="8"/>
      <c r="Z2423" s="8"/>
      <c r="AA2423" s="8"/>
      <c r="AB2423" s="8"/>
      <c r="AC2423" s="8"/>
      <c r="AD2423" s="8"/>
      <c r="AE2423" s="8"/>
      <c r="AF2423" s="8"/>
      <c r="AG2423" s="8"/>
      <c r="AH2423" s="8"/>
      <c r="AI2423" s="8"/>
    </row>
    <row r="2424" spans="1:35" ht="17.25">
      <c r="A2424" s="310" t="s">
        <v>1887</v>
      </c>
      <c r="B2424" s="250">
        <v>25</v>
      </c>
      <c r="C2424" s="246"/>
      <c r="D2424" s="192">
        <v>775499073385</v>
      </c>
      <c r="E2424" s="303" t="s">
        <v>546</v>
      </c>
      <c r="F2424" s="193" t="s">
        <v>1909</v>
      </c>
      <c r="G2424" s="137" t="s">
        <v>2</v>
      </c>
      <c r="H2424" s="194">
        <v>29</v>
      </c>
      <c r="I2424" s="81"/>
      <c r="J2424" s="81"/>
      <c r="K2424" s="81"/>
      <c r="L2424" s="8"/>
      <c r="M2424" s="184">
        <f t="shared" ref="M2424:M2431" si="553">510*H2424</f>
        <v>14790</v>
      </c>
      <c r="N2424" s="8"/>
      <c r="O2424" s="8"/>
      <c r="P2424" s="8"/>
      <c r="T2424" s="7"/>
      <c r="U2424" s="8"/>
      <c r="V2424" s="8"/>
      <c r="W2424" s="244"/>
      <c r="X2424" s="8"/>
      <c r="Y2424" s="8"/>
      <c r="Z2424" s="8"/>
      <c r="AA2424" s="8"/>
      <c r="AB2424" s="8"/>
      <c r="AC2424" s="8"/>
      <c r="AD2424" s="8"/>
      <c r="AE2424" s="8"/>
      <c r="AF2424" s="8"/>
      <c r="AG2424" s="8"/>
      <c r="AH2424" s="8"/>
      <c r="AI2424" s="8"/>
    </row>
    <row r="2425" spans="1:35" ht="17.25">
      <c r="A2425" s="310" t="s">
        <v>1887</v>
      </c>
      <c r="B2425" s="250">
        <v>26</v>
      </c>
      <c r="C2425" s="246"/>
      <c r="D2425" s="192">
        <v>775499054725</v>
      </c>
      <c r="E2425" s="303" t="s">
        <v>546</v>
      </c>
      <c r="F2425" s="193" t="s">
        <v>1909</v>
      </c>
      <c r="G2425" s="137" t="s">
        <v>2</v>
      </c>
      <c r="H2425" s="194">
        <v>27</v>
      </c>
      <c r="I2425" s="81"/>
      <c r="J2425" s="81"/>
      <c r="K2425" s="81"/>
      <c r="L2425" s="8"/>
      <c r="M2425" s="184">
        <f t="shared" si="553"/>
        <v>13770</v>
      </c>
      <c r="N2425" s="8"/>
      <c r="O2425" s="8"/>
      <c r="P2425" s="8"/>
      <c r="T2425" s="7"/>
      <c r="U2425" s="8"/>
      <c r="V2425" s="8"/>
      <c r="W2425" s="244"/>
      <c r="X2425" s="8"/>
      <c r="Y2425" s="8"/>
      <c r="Z2425" s="8"/>
      <c r="AA2425" s="8"/>
      <c r="AB2425" s="8"/>
      <c r="AC2425" s="8"/>
      <c r="AD2425" s="8"/>
      <c r="AE2425" s="8"/>
      <c r="AF2425" s="8"/>
      <c r="AG2425" s="8"/>
      <c r="AH2425" s="8"/>
      <c r="AI2425" s="8"/>
    </row>
    <row r="2426" spans="1:35" ht="17.25">
      <c r="A2426" s="310" t="s">
        <v>1887</v>
      </c>
      <c r="B2426" s="250">
        <v>27</v>
      </c>
      <c r="C2426" s="246"/>
      <c r="D2426" s="192">
        <v>775499258807</v>
      </c>
      <c r="E2426" s="303" t="s">
        <v>546</v>
      </c>
      <c r="F2426" s="193" t="s">
        <v>1910</v>
      </c>
      <c r="G2426" s="137" t="s">
        <v>2</v>
      </c>
      <c r="H2426" s="194">
        <v>26</v>
      </c>
      <c r="I2426" s="81"/>
      <c r="J2426" s="81"/>
      <c r="K2426" s="81"/>
      <c r="L2426" s="8"/>
      <c r="M2426" s="184">
        <f t="shared" si="553"/>
        <v>13260</v>
      </c>
      <c r="N2426" s="8"/>
      <c r="O2426" s="8"/>
      <c r="P2426" s="8"/>
      <c r="T2426" s="7"/>
      <c r="U2426" s="8"/>
      <c r="V2426" s="8"/>
      <c r="W2426" s="244"/>
      <c r="X2426" s="8"/>
      <c r="Y2426" s="8"/>
      <c r="Z2426" s="8"/>
      <c r="AA2426" s="8"/>
      <c r="AB2426" s="8"/>
      <c r="AC2426" s="8"/>
      <c r="AD2426" s="8"/>
      <c r="AE2426" s="8"/>
      <c r="AF2426" s="8"/>
      <c r="AG2426" s="8"/>
      <c r="AH2426" s="8"/>
      <c r="AI2426" s="8"/>
    </row>
    <row r="2427" spans="1:35" ht="17.25">
      <c r="A2427" s="310" t="s">
        <v>1887</v>
      </c>
      <c r="B2427" s="250">
        <v>28</v>
      </c>
      <c r="C2427" s="246"/>
      <c r="D2427" s="192">
        <v>775499039839</v>
      </c>
      <c r="E2427" s="303" t="s">
        <v>546</v>
      </c>
      <c r="F2427" s="193" t="s">
        <v>1911</v>
      </c>
      <c r="G2427" s="137" t="s">
        <v>2</v>
      </c>
      <c r="H2427" s="194">
        <v>24</v>
      </c>
      <c r="I2427" s="81"/>
      <c r="J2427" s="81"/>
      <c r="K2427" s="81"/>
      <c r="L2427" s="8"/>
      <c r="M2427" s="184">
        <f t="shared" si="553"/>
        <v>12240</v>
      </c>
      <c r="N2427" s="8"/>
      <c r="O2427" s="8"/>
      <c r="P2427" s="8"/>
      <c r="T2427" s="7"/>
      <c r="U2427" s="8"/>
      <c r="V2427" s="8"/>
      <c r="W2427" s="244"/>
      <c r="X2427" s="8"/>
      <c r="Y2427" s="8"/>
      <c r="Z2427" s="8"/>
      <c r="AA2427" s="8"/>
      <c r="AB2427" s="8"/>
      <c r="AC2427" s="8"/>
      <c r="AD2427" s="8"/>
      <c r="AE2427" s="8"/>
      <c r="AF2427" s="8"/>
      <c r="AG2427" s="8"/>
      <c r="AH2427" s="8"/>
      <c r="AI2427" s="8"/>
    </row>
    <row r="2428" spans="1:35" ht="17.25">
      <c r="A2428" s="310" t="s">
        <v>1887</v>
      </c>
      <c r="B2428" s="250">
        <v>29</v>
      </c>
      <c r="C2428" s="246"/>
      <c r="D2428" s="192">
        <v>775499292283</v>
      </c>
      <c r="E2428" s="303" t="s">
        <v>546</v>
      </c>
      <c r="F2428" s="193" t="s">
        <v>1912</v>
      </c>
      <c r="G2428" s="137" t="s">
        <v>2</v>
      </c>
      <c r="H2428" s="194">
        <v>27</v>
      </c>
      <c r="I2428" s="81"/>
      <c r="J2428" s="81"/>
      <c r="K2428" s="81"/>
      <c r="L2428" s="8"/>
      <c r="M2428" s="184">
        <f t="shared" si="553"/>
        <v>13770</v>
      </c>
      <c r="N2428" s="8"/>
      <c r="O2428" s="8"/>
      <c r="P2428" s="8"/>
      <c r="T2428" s="7"/>
      <c r="U2428" s="8"/>
      <c r="V2428" s="8"/>
      <c r="W2428" s="244"/>
      <c r="X2428" s="8"/>
      <c r="Y2428" s="8"/>
      <c r="Z2428" s="8"/>
      <c r="AA2428" s="8"/>
      <c r="AB2428" s="8"/>
      <c r="AC2428" s="8"/>
      <c r="AD2428" s="8"/>
      <c r="AE2428" s="8"/>
      <c r="AF2428" s="8"/>
      <c r="AG2428" s="8"/>
      <c r="AH2428" s="8"/>
      <c r="AI2428" s="8"/>
    </row>
    <row r="2429" spans="1:35" ht="17.25">
      <c r="A2429" s="310" t="s">
        <v>1887</v>
      </c>
      <c r="B2429" s="250">
        <v>30</v>
      </c>
      <c r="C2429" s="246"/>
      <c r="D2429" s="192">
        <v>775499273737</v>
      </c>
      <c r="E2429" s="303" t="s">
        <v>546</v>
      </c>
      <c r="F2429" s="193" t="s">
        <v>1912</v>
      </c>
      <c r="G2429" s="137" t="s">
        <v>2</v>
      </c>
      <c r="H2429" s="194">
        <v>23</v>
      </c>
      <c r="I2429" s="81"/>
      <c r="J2429" s="81"/>
      <c r="K2429" s="81"/>
      <c r="L2429" s="8"/>
      <c r="M2429" s="184">
        <f t="shared" si="553"/>
        <v>11730</v>
      </c>
      <c r="N2429" s="8"/>
      <c r="O2429" s="8"/>
      <c r="P2429" s="8"/>
      <c r="T2429" s="7"/>
      <c r="U2429" s="8"/>
      <c r="V2429" s="8"/>
      <c r="W2429" s="244"/>
      <c r="X2429" s="8"/>
      <c r="Y2429" s="8"/>
      <c r="Z2429" s="8"/>
      <c r="AA2429" s="8"/>
      <c r="AB2429" s="8"/>
      <c r="AC2429" s="8"/>
      <c r="AD2429" s="8"/>
      <c r="AE2429" s="8"/>
      <c r="AF2429" s="8"/>
      <c r="AG2429" s="8"/>
      <c r="AH2429" s="8"/>
      <c r="AI2429" s="8"/>
    </row>
    <row r="2430" spans="1:35" ht="17.25">
      <c r="A2430" s="310" t="s">
        <v>1887</v>
      </c>
      <c r="B2430" s="250">
        <v>31</v>
      </c>
      <c r="C2430" s="246"/>
      <c r="D2430" s="192">
        <v>775499236732</v>
      </c>
      <c r="E2430" s="303" t="s">
        <v>546</v>
      </c>
      <c r="F2430" s="193" t="s">
        <v>1912</v>
      </c>
      <c r="G2430" s="137" t="s">
        <v>2</v>
      </c>
      <c r="H2430" s="194">
        <v>23</v>
      </c>
      <c r="I2430" s="81"/>
      <c r="J2430" s="81"/>
      <c r="K2430" s="81"/>
      <c r="L2430" s="8"/>
      <c r="M2430" s="184">
        <f t="shared" si="553"/>
        <v>11730</v>
      </c>
      <c r="N2430" s="8"/>
      <c r="O2430" s="8"/>
      <c r="P2430" s="8"/>
      <c r="T2430" s="7"/>
      <c r="U2430" s="8"/>
      <c r="V2430" s="8"/>
      <c r="W2430" s="244"/>
      <c r="X2430" s="8"/>
      <c r="Y2430" s="8"/>
      <c r="Z2430" s="8"/>
      <c r="AA2430" s="8"/>
      <c r="AB2430" s="8"/>
      <c r="AC2430" s="8"/>
      <c r="AD2430" s="8"/>
      <c r="AE2430" s="8"/>
      <c r="AF2430" s="8"/>
      <c r="AG2430" s="8"/>
      <c r="AH2430" s="8"/>
      <c r="AI2430" s="8"/>
    </row>
    <row r="2431" spans="1:35" ht="17.25">
      <c r="A2431" s="310" t="s">
        <v>1887</v>
      </c>
      <c r="B2431" s="250">
        <v>32</v>
      </c>
      <c r="C2431" s="246"/>
      <c r="D2431" s="192">
        <v>775499129587</v>
      </c>
      <c r="E2431" s="303" t="s">
        <v>546</v>
      </c>
      <c r="F2431" s="193" t="s">
        <v>1913</v>
      </c>
      <c r="G2431" s="137" t="s">
        <v>2</v>
      </c>
      <c r="H2431" s="194">
        <v>22</v>
      </c>
      <c r="I2431" s="81"/>
      <c r="J2431" s="81"/>
      <c r="K2431" s="81"/>
      <c r="L2431" s="8"/>
      <c r="M2431" s="184">
        <f t="shared" si="553"/>
        <v>11220</v>
      </c>
      <c r="N2431" s="8"/>
      <c r="O2431" s="8"/>
      <c r="P2431" s="8"/>
      <c r="T2431" s="7"/>
      <c r="U2431" s="8"/>
      <c r="V2431" s="8"/>
      <c r="W2431" s="244"/>
      <c r="X2431" s="8"/>
      <c r="Y2431" s="8"/>
      <c r="Z2431" s="8"/>
      <c r="AA2431" s="8"/>
      <c r="AB2431" s="8"/>
      <c r="AC2431" s="8"/>
      <c r="AD2431" s="8"/>
      <c r="AE2431" s="8"/>
      <c r="AF2431" s="8"/>
      <c r="AG2431" s="8"/>
      <c r="AH2431" s="8"/>
      <c r="AI2431" s="8"/>
    </row>
    <row r="2432" spans="1:35" ht="17.25">
      <c r="A2432" s="310" t="s">
        <v>1887</v>
      </c>
      <c r="B2432" s="250">
        <v>33</v>
      </c>
      <c r="C2432" s="246"/>
      <c r="D2432" s="192">
        <v>775498697441</v>
      </c>
      <c r="E2432" s="303" t="s">
        <v>546</v>
      </c>
      <c r="F2432" s="193" t="s">
        <v>1914</v>
      </c>
      <c r="G2432" s="137" t="s">
        <v>4</v>
      </c>
      <c r="H2432" s="194">
        <v>10</v>
      </c>
      <c r="I2432" s="81"/>
      <c r="J2432" s="81"/>
      <c r="K2432" s="81"/>
      <c r="L2432" s="8"/>
      <c r="M2432" s="184">
        <f>610*H2432</f>
        <v>6100</v>
      </c>
      <c r="N2432" s="8"/>
      <c r="O2432" s="8"/>
      <c r="P2432" s="8"/>
      <c r="T2432" s="7"/>
      <c r="U2432" s="8"/>
      <c r="V2432" s="8"/>
      <c r="W2432" s="244"/>
      <c r="X2432" s="8"/>
      <c r="Y2432" s="8"/>
      <c r="Z2432" s="8"/>
      <c r="AA2432" s="8"/>
      <c r="AB2432" s="8"/>
      <c r="AC2432" s="8"/>
      <c r="AD2432" s="8"/>
      <c r="AE2432" s="8"/>
      <c r="AF2432" s="8"/>
      <c r="AG2432" s="8"/>
      <c r="AH2432" s="8"/>
      <c r="AI2432" s="8"/>
    </row>
    <row r="2433" spans="1:35" ht="17.25">
      <c r="A2433" s="310" t="s">
        <v>1887</v>
      </c>
      <c r="B2433" s="250">
        <v>34</v>
      </c>
      <c r="C2433" s="246" t="s">
        <v>1430</v>
      </c>
      <c r="D2433" s="192">
        <v>775499940208</v>
      </c>
      <c r="E2433" s="303" t="s">
        <v>546</v>
      </c>
      <c r="F2433" s="193" t="s">
        <v>1915</v>
      </c>
      <c r="G2433" s="137" t="s">
        <v>96</v>
      </c>
      <c r="H2433" s="194">
        <v>26</v>
      </c>
      <c r="I2433" s="81"/>
      <c r="J2433" s="81"/>
      <c r="K2433" s="81"/>
      <c r="L2433" s="8"/>
      <c r="M2433" s="184">
        <f>580*H2433</f>
        <v>15080</v>
      </c>
      <c r="N2433" s="8"/>
      <c r="O2433" s="8"/>
      <c r="P2433" s="8"/>
      <c r="T2433" s="7"/>
      <c r="U2433" s="8"/>
      <c r="V2433" s="8"/>
      <c r="W2433" s="244"/>
      <c r="X2433" s="8"/>
      <c r="Y2433" s="8"/>
      <c r="Z2433" s="8"/>
      <c r="AA2433" s="8"/>
      <c r="AB2433" s="8"/>
      <c r="AC2433" s="8"/>
      <c r="AD2433" s="8"/>
      <c r="AE2433" s="8"/>
      <c r="AF2433" s="8"/>
      <c r="AG2433" s="8"/>
      <c r="AH2433" s="8"/>
      <c r="AI2433" s="8"/>
    </row>
    <row r="2434" spans="1:35" ht="17.25">
      <c r="A2434" s="310" t="s">
        <v>1887</v>
      </c>
      <c r="B2434" s="250">
        <v>35</v>
      </c>
      <c r="C2434" s="246"/>
      <c r="D2434" s="324" t="s">
        <v>284</v>
      </c>
      <c r="E2434" s="303"/>
      <c r="F2434" s="193"/>
      <c r="G2434" s="137"/>
      <c r="H2434" s="194"/>
      <c r="I2434" s="81"/>
      <c r="J2434" s="81"/>
      <c r="K2434" s="81"/>
      <c r="L2434" s="8"/>
      <c r="M2434" s="184"/>
      <c r="N2434" s="8"/>
      <c r="O2434" s="8"/>
      <c r="P2434" s="8"/>
      <c r="T2434" s="7"/>
      <c r="U2434" s="8"/>
      <c r="V2434" s="8"/>
      <c r="W2434" s="244"/>
      <c r="X2434" s="8"/>
      <c r="Y2434" s="8"/>
      <c r="Z2434" s="8"/>
      <c r="AA2434" s="8"/>
      <c r="AB2434" s="8"/>
      <c r="AC2434" s="8"/>
      <c r="AD2434" s="8"/>
      <c r="AE2434" s="8"/>
      <c r="AF2434" s="8"/>
      <c r="AG2434" s="8"/>
      <c r="AH2434" s="8"/>
      <c r="AI2434" s="8"/>
    </row>
    <row r="2435" spans="1:35" ht="17.25">
      <c r="A2435" s="310" t="s">
        <v>1887</v>
      </c>
      <c r="B2435" s="250">
        <v>36</v>
      </c>
      <c r="C2435" s="246"/>
      <c r="D2435" s="324" t="s">
        <v>284</v>
      </c>
      <c r="E2435" s="303"/>
      <c r="F2435" s="193"/>
      <c r="G2435" s="137"/>
      <c r="H2435" s="194"/>
      <c r="I2435" s="81"/>
      <c r="J2435" s="81"/>
      <c r="K2435" s="81"/>
      <c r="L2435" s="8"/>
      <c r="M2435" s="184"/>
      <c r="N2435" s="8"/>
      <c r="O2435" s="8"/>
      <c r="P2435" s="8"/>
      <c r="T2435" s="7"/>
      <c r="U2435" s="8"/>
      <c r="V2435" s="8"/>
      <c r="W2435" s="244"/>
      <c r="X2435" s="8"/>
      <c r="Y2435" s="8"/>
      <c r="Z2435" s="8"/>
      <c r="AA2435" s="8"/>
      <c r="AB2435" s="8"/>
      <c r="AC2435" s="8"/>
      <c r="AD2435" s="8"/>
      <c r="AE2435" s="8"/>
      <c r="AF2435" s="8"/>
      <c r="AG2435" s="8"/>
      <c r="AH2435" s="8"/>
      <c r="AI2435" s="8"/>
    </row>
    <row r="2436" spans="1:35" ht="17.25">
      <c r="A2436" s="321"/>
      <c r="B2436" s="322"/>
      <c r="C2436" s="231"/>
      <c r="D2436" s="81"/>
      <c r="E2436" s="81"/>
      <c r="F2436" s="81"/>
      <c r="G2436" s="81"/>
      <c r="H2436" s="80"/>
      <c r="I2436" s="81"/>
      <c r="J2436" s="81"/>
      <c r="K2436" s="81"/>
      <c r="L2436" s="8"/>
      <c r="M2436" s="184"/>
      <c r="N2436" s="8"/>
      <c r="O2436" s="8"/>
      <c r="P2436" s="8"/>
      <c r="T2436" s="7"/>
      <c r="U2436" s="8"/>
      <c r="V2436" s="8"/>
      <c r="W2436" s="244"/>
      <c r="X2436" s="8"/>
      <c r="Y2436" s="8"/>
      <c r="Z2436" s="8"/>
      <c r="AA2436" s="8"/>
      <c r="AB2436" s="8"/>
      <c r="AC2436" s="8"/>
      <c r="AD2436" s="8"/>
      <c r="AE2436" s="8"/>
      <c r="AF2436" s="8"/>
      <c r="AG2436" s="8"/>
      <c r="AH2436" s="8"/>
      <c r="AI2436" s="8"/>
    </row>
    <row r="2437" spans="1:35" ht="17.25">
      <c r="A2437" s="253"/>
      <c r="B2437" s="189"/>
      <c r="C2437" s="169"/>
      <c r="D2437" s="41"/>
      <c r="E2437" s="41"/>
      <c r="F2437" s="41"/>
      <c r="G2437" s="41"/>
      <c r="H2437" s="77"/>
      <c r="I2437" s="41"/>
      <c r="J2437" s="41"/>
      <c r="K2437" s="41"/>
      <c r="L2437" s="45"/>
      <c r="M2437" s="44">
        <f>SUM(M2398:M2436)</f>
        <v>359660</v>
      </c>
      <c r="N2437" s="45"/>
      <c r="O2437" s="45"/>
      <c r="P2437" s="45"/>
      <c r="Q2437" s="45"/>
      <c r="R2437" s="45"/>
      <c r="S2437" s="45"/>
      <c r="T2437" s="45">
        <v>359660</v>
      </c>
      <c r="U2437" s="45"/>
      <c r="V2437" s="45"/>
      <c r="W2437" s="227">
        <v>359660</v>
      </c>
      <c r="X2437" s="45"/>
      <c r="Y2437" s="45"/>
      <c r="Z2437" s="8"/>
      <c r="AA2437" s="8"/>
      <c r="AB2437" s="8"/>
      <c r="AC2437" s="8"/>
      <c r="AD2437" s="8"/>
      <c r="AE2437" s="8"/>
      <c r="AF2437" s="8"/>
      <c r="AG2437" s="8"/>
      <c r="AH2437" s="8"/>
      <c r="AI2437" s="8"/>
    </row>
    <row r="2438" spans="1:35" ht="17.25">
      <c r="A2438" s="321"/>
      <c r="B2438" s="322"/>
      <c r="C2438" s="231"/>
      <c r="D2438" s="81"/>
      <c r="E2438" s="81"/>
      <c r="F2438" s="81"/>
      <c r="G2438" s="81"/>
      <c r="H2438" s="80"/>
      <c r="I2438" s="81"/>
      <c r="J2438" s="81"/>
      <c r="K2438" s="81"/>
      <c r="L2438" s="8"/>
      <c r="M2438" s="184"/>
      <c r="N2438" s="8"/>
      <c r="O2438" s="8"/>
      <c r="P2438" s="8"/>
      <c r="T2438" s="7"/>
      <c r="U2438" s="8"/>
      <c r="V2438" s="8"/>
      <c r="W2438" s="244"/>
      <c r="X2438" s="8"/>
      <c r="Y2438" s="8"/>
      <c r="Z2438" s="8"/>
      <c r="AA2438" s="8"/>
      <c r="AB2438" s="8"/>
      <c r="AC2438" s="8"/>
      <c r="AD2438" s="8"/>
      <c r="AE2438" s="8"/>
      <c r="AF2438" s="8"/>
      <c r="AG2438" s="8"/>
      <c r="AH2438" s="8"/>
      <c r="AI2438" s="8"/>
    </row>
    <row r="2439" spans="1:35" ht="17.25">
      <c r="A2439" s="310" t="s">
        <v>1916</v>
      </c>
      <c r="B2439" s="250">
        <v>1</v>
      </c>
      <c r="C2439" s="246" t="s">
        <v>1430</v>
      </c>
      <c r="D2439" s="192">
        <v>775514299660</v>
      </c>
      <c r="E2439" s="303" t="s">
        <v>546</v>
      </c>
      <c r="F2439" s="193" t="s">
        <v>1917</v>
      </c>
      <c r="G2439" s="137" t="s">
        <v>96</v>
      </c>
      <c r="H2439" s="194">
        <v>19</v>
      </c>
      <c r="I2439" s="81"/>
      <c r="J2439" s="81"/>
      <c r="K2439" s="81"/>
      <c r="L2439" s="8"/>
      <c r="M2439" s="184">
        <f>590*H2439</f>
        <v>11210</v>
      </c>
      <c r="N2439" s="8"/>
      <c r="O2439" s="8"/>
      <c r="P2439" s="8"/>
      <c r="T2439" s="7"/>
      <c r="U2439" s="8"/>
      <c r="V2439" s="8"/>
      <c r="W2439" s="244"/>
      <c r="X2439" s="8"/>
      <c r="Y2439" s="8"/>
      <c r="Z2439" s="8"/>
      <c r="AA2439" s="8"/>
      <c r="AB2439" s="8"/>
      <c r="AC2439" s="8"/>
      <c r="AD2439" s="8"/>
      <c r="AE2439" s="8"/>
      <c r="AF2439" s="8"/>
      <c r="AG2439" s="8"/>
      <c r="AH2439" s="8"/>
      <c r="AI2439" s="8"/>
    </row>
    <row r="2440" spans="1:35" ht="17.25">
      <c r="A2440" s="310" t="s">
        <v>1916</v>
      </c>
      <c r="B2440" s="250">
        <v>2</v>
      </c>
      <c r="C2440" s="246" t="s">
        <v>1430</v>
      </c>
      <c r="D2440" s="192">
        <v>775514349669</v>
      </c>
      <c r="E2440" s="303" t="s">
        <v>546</v>
      </c>
      <c r="F2440" s="193" t="s">
        <v>1918</v>
      </c>
      <c r="G2440" s="137" t="s">
        <v>2</v>
      </c>
      <c r="H2440" s="194">
        <v>13</v>
      </c>
      <c r="I2440" s="81"/>
      <c r="J2440" s="81"/>
      <c r="K2440" s="81"/>
      <c r="L2440" s="8"/>
      <c r="M2440" s="184">
        <f>580*H2440</f>
        <v>7540</v>
      </c>
      <c r="N2440" s="8"/>
      <c r="O2440" s="8"/>
      <c r="P2440" s="8"/>
      <c r="T2440" s="7"/>
      <c r="U2440" s="8"/>
      <c r="V2440" s="8"/>
      <c r="W2440" s="244"/>
      <c r="X2440" s="8"/>
      <c r="Y2440" s="8"/>
      <c r="Z2440" s="8"/>
      <c r="AA2440" s="8"/>
      <c r="AB2440" s="8"/>
      <c r="AC2440" s="8"/>
      <c r="AD2440" s="8"/>
      <c r="AE2440" s="8"/>
      <c r="AF2440" s="8"/>
      <c r="AG2440" s="8"/>
      <c r="AH2440" s="8"/>
      <c r="AI2440" s="8"/>
    </row>
    <row r="2441" spans="1:35" ht="17.25">
      <c r="A2441" s="310" t="s">
        <v>1916</v>
      </c>
      <c r="B2441" s="250">
        <v>3</v>
      </c>
      <c r="C2441" s="246" t="s">
        <v>1430</v>
      </c>
      <c r="D2441" s="192">
        <v>775514325411</v>
      </c>
      <c r="E2441" s="303" t="s">
        <v>546</v>
      </c>
      <c r="F2441" s="193" t="s">
        <v>1919</v>
      </c>
      <c r="G2441" s="137" t="s">
        <v>2</v>
      </c>
      <c r="H2441" s="194">
        <v>11</v>
      </c>
      <c r="I2441" s="81"/>
      <c r="J2441" s="81"/>
      <c r="K2441" s="81"/>
      <c r="L2441" s="8"/>
      <c r="M2441" s="184">
        <f t="shared" ref="M2441:M2442" si="554">580*H2441</f>
        <v>6380</v>
      </c>
      <c r="N2441" s="8"/>
      <c r="O2441" s="8"/>
      <c r="P2441" s="8"/>
      <c r="T2441" s="7"/>
      <c r="U2441" s="8"/>
      <c r="V2441" s="8"/>
      <c r="W2441" s="244"/>
      <c r="X2441" s="8"/>
      <c r="Y2441" s="8"/>
      <c r="Z2441" s="8"/>
      <c r="AA2441" s="8"/>
      <c r="AB2441" s="8"/>
      <c r="AC2441" s="8"/>
      <c r="AD2441" s="8"/>
      <c r="AE2441" s="8"/>
      <c r="AF2441" s="8"/>
      <c r="AG2441" s="8"/>
      <c r="AH2441" s="8"/>
      <c r="AI2441" s="8"/>
    </row>
    <row r="2442" spans="1:35" ht="17.25">
      <c r="A2442" s="310" t="s">
        <v>1916</v>
      </c>
      <c r="B2442" s="250">
        <v>4</v>
      </c>
      <c r="C2442" s="246" t="s">
        <v>1430</v>
      </c>
      <c r="D2442" s="192">
        <v>775501485545</v>
      </c>
      <c r="E2442" s="303" t="s">
        <v>546</v>
      </c>
      <c r="F2442" s="193" t="s">
        <v>1920</v>
      </c>
      <c r="G2442" s="137" t="s">
        <v>2</v>
      </c>
      <c r="H2442" s="194">
        <v>12</v>
      </c>
      <c r="I2442" s="81"/>
      <c r="J2442" s="81"/>
      <c r="K2442" s="81"/>
      <c r="L2442" s="8"/>
      <c r="M2442" s="184">
        <f t="shared" si="554"/>
        <v>6960</v>
      </c>
      <c r="N2442" s="8"/>
      <c r="O2442" s="8"/>
      <c r="P2442" s="8"/>
      <c r="T2442" s="7"/>
      <c r="U2442" s="8"/>
      <c r="V2442" s="8"/>
      <c r="W2442" s="244"/>
      <c r="X2442" s="8"/>
      <c r="Y2442" s="8"/>
      <c r="Z2442" s="8"/>
      <c r="AA2442" s="8"/>
      <c r="AB2442" s="8"/>
      <c r="AC2442" s="8"/>
      <c r="AD2442" s="8"/>
      <c r="AE2442" s="8"/>
      <c r="AF2442" s="8"/>
      <c r="AG2442" s="8"/>
      <c r="AH2442" s="8"/>
      <c r="AI2442" s="8"/>
    </row>
    <row r="2443" spans="1:35" ht="17.25">
      <c r="A2443" s="310" t="s">
        <v>1916</v>
      </c>
      <c r="B2443" s="250">
        <v>5</v>
      </c>
      <c r="C2443" s="246" t="s">
        <v>1430</v>
      </c>
      <c r="D2443" s="192">
        <v>775514376272</v>
      </c>
      <c r="E2443" s="303" t="s">
        <v>546</v>
      </c>
      <c r="F2443" s="193" t="s">
        <v>1921</v>
      </c>
      <c r="G2443" s="137" t="s">
        <v>2</v>
      </c>
      <c r="H2443" s="194">
        <v>7</v>
      </c>
      <c r="I2443" s="81"/>
      <c r="J2443" s="81"/>
      <c r="K2443" s="81"/>
      <c r="L2443" s="8"/>
      <c r="M2443" s="184">
        <f>610*H2443</f>
        <v>4270</v>
      </c>
      <c r="N2443" s="8"/>
      <c r="O2443" s="8"/>
      <c r="P2443" s="8"/>
      <c r="T2443" s="7"/>
      <c r="U2443" s="8"/>
      <c r="V2443" s="8"/>
      <c r="W2443" s="244"/>
      <c r="X2443" s="8"/>
      <c r="Y2443" s="8"/>
      <c r="Z2443" s="8"/>
      <c r="AA2443" s="8"/>
      <c r="AB2443" s="8"/>
      <c r="AC2443" s="8"/>
      <c r="AD2443" s="8"/>
      <c r="AE2443" s="8"/>
      <c r="AF2443" s="8"/>
      <c r="AG2443" s="8"/>
      <c r="AH2443" s="8"/>
      <c r="AI2443" s="8"/>
    </row>
    <row r="2444" spans="1:35" ht="17.25">
      <c r="A2444" s="310" t="s">
        <v>1916</v>
      </c>
      <c r="B2444" s="250">
        <v>6</v>
      </c>
      <c r="C2444" s="246"/>
      <c r="D2444" s="192">
        <v>775514327300</v>
      </c>
      <c r="E2444" s="303" t="s">
        <v>546</v>
      </c>
      <c r="F2444" s="193" t="s">
        <v>1922</v>
      </c>
      <c r="G2444" s="137" t="s">
        <v>35</v>
      </c>
      <c r="H2444" s="194">
        <v>11</v>
      </c>
      <c r="I2444" s="81"/>
      <c r="J2444" s="81"/>
      <c r="K2444" s="81"/>
      <c r="L2444" s="8"/>
      <c r="M2444" s="184">
        <f>590*H2444</f>
        <v>6490</v>
      </c>
      <c r="N2444" s="8"/>
      <c r="O2444" s="8"/>
      <c r="P2444" s="8"/>
      <c r="T2444" s="7"/>
      <c r="U2444" s="8"/>
      <c r="V2444" s="8"/>
      <c r="W2444" s="244"/>
      <c r="X2444" s="8"/>
      <c r="Y2444" s="8"/>
      <c r="Z2444" s="8"/>
      <c r="AA2444" s="8"/>
      <c r="AB2444" s="8"/>
      <c r="AC2444" s="8"/>
      <c r="AD2444" s="8"/>
      <c r="AE2444" s="8"/>
      <c r="AF2444" s="8"/>
      <c r="AG2444" s="8"/>
      <c r="AH2444" s="8"/>
      <c r="AI2444" s="8"/>
    </row>
    <row r="2445" spans="1:35" ht="17.25">
      <c r="A2445" s="310" t="s">
        <v>1916</v>
      </c>
      <c r="B2445" s="250">
        <v>7</v>
      </c>
      <c r="C2445" s="246"/>
      <c r="D2445" s="192">
        <v>775513727187</v>
      </c>
      <c r="E2445" s="303" t="s">
        <v>546</v>
      </c>
      <c r="F2445" s="193" t="s">
        <v>1923</v>
      </c>
      <c r="G2445" s="137" t="s">
        <v>35</v>
      </c>
      <c r="H2445" s="194">
        <v>18</v>
      </c>
      <c r="I2445" s="81"/>
      <c r="J2445" s="81"/>
      <c r="K2445" s="81"/>
      <c r="L2445" s="8"/>
      <c r="M2445" s="184">
        <f t="shared" ref="M2445:M2446" si="555">590*H2445</f>
        <v>10620</v>
      </c>
      <c r="N2445" s="8"/>
      <c r="O2445" s="8"/>
      <c r="P2445" s="8"/>
      <c r="T2445" s="7"/>
      <c r="U2445" s="8"/>
      <c r="V2445" s="8"/>
      <c r="W2445" s="244"/>
      <c r="X2445" s="8"/>
      <c r="Y2445" s="8"/>
      <c r="Z2445" s="8"/>
      <c r="AA2445" s="8"/>
      <c r="AB2445" s="8"/>
      <c r="AC2445" s="8"/>
      <c r="AD2445" s="8"/>
      <c r="AE2445" s="8"/>
      <c r="AF2445" s="8"/>
      <c r="AG2445" s="8"/>
      <c r="AH2445" s="8"/>
      <c r="AI2445" s="8"/>
    </row>
    <row r="2446" spans="1:35" ht="17.25">
      <c r="A2446" s="310" t="s">
        <v>1916</v>
      </c>
      <c r="B2446" s="250">
        <v>8</v>
      </c>
      <c r="C2446" s="246"/>
      <c r="D2446" s="192">
        <v>775513612262</v>
      </c>
      <c r="E2446" s="303" t="s">
        <v>546</v>
      </c>
      <c r="F2446" s="193" t="s">
        <v>1924</v>
      </c>
      <c r="G2446" s="137" t="s">
        <v>35</v>
      </c>
      <c r="H2446" s="194">
        <v>18</v>
      </c>
      <c r="I2446" s="81"/>
      <c r="J2446" s="81"/>
      <c r="K2446" s="81"/>
      <c r="L2446" s="8"/>
      <c r="M2446" s="184">
        <f t="shared" si="555"/>
        <v>10620</v>
      </c>
      <c r="N2446" s="8"/>
      <c r="O2446" s="8"/>
      <c r="P2446" s="8"/>
      <c r="T2446" s="7"/>
      <c r="U2446" s="8"/>
      <c r="V2446" s="8"/>
      <c r="W2446" s="244"/>
      <c r="X2446" s="8"/>
      <c r="Y2446" s="8"/>
      <c r="Z2446" s="8"/>
      <c r="AA2446" s="8"/>
      <c r="AB2446" s="8"/>
      <c r="AC2446" s="8"/>
      <c r="AD2446" s="8"/>
      <c r="AE2446" s="8"/>
      <c r="AF2446" s="8"/>
      <c r="AG2446" s="8"/>
      <c r="AH2446" s="8"/>
      <c r="AI2446" s="8"/>
    </row>
    <row r="2447" spans="1:35" ht="17.25">
      <c r="A2447" s="310" t="s">
        <v>1916</v>
      </c>
      <c r="B2447" s="250">
        <v>9</v>
      </c>
      <c r="C2447" s="246"/>
      <c r="D2447" s="192">
        <v>775514378286</v>
      </c>
      <c r="E2447" s="303" t="s">
        <v>546</v>
      </c>
      <c r="F2447" s="193" t="s">
        <v>1925</v>
      </c>
      <c r="G2447" s="137" t="s">
        <v>35</v>
      </c>
      <c r="H2447" s="194">
        <v>22</v>
      </c>
      <c r="I2447" s="81"/>
      <c r="J2447" s="81"/>
      <c r="K2447" s="81"/>
      <c r="L2447" s="8"/>
      <c r="M2447" s="184">
        <f>580*H2447</f>
        <v>12760</v>
      </c>
      <c r="N2447" s="8"/>
      <c r="O2447" s="8"/>
      <c r="P2447" s="8"/>
      <c r="T2447" s="7"/>
      <c r="U2447" s="8"/>
      <c r="V2447" s="8"/>
      <c r="W2447" s="244"/>
      <c r="X2447" s="8"/>
      <c r="Y2447" s="8"/>
      <c r="Z2447" s="8"/>
      <c r="AA2447" s="8"/>
      <c r="AB2447" s="8"/>
      <c r="AC2447" s="8"/>
      <c r="AD2447" s="8"/>
      <c r="AE2447" s="8"/>
      <c r="AF2447" s="8"/>
      <c r="AG2447" s="8"/>
      <c r="AH2447" s="8"/>
      <c r="AI2447" s="8"/>
    </row>
    <row r="2448" spans="1:35" ht="17.25">
      <c r="A2448" s="310" t="s">
        <v>1916</v>
      </c>
      <c r="B2448" s="250">
        <v>10</v>
      </c>
      <c r="C2448" s="246" t="s">
        <v>15</v>
      </c>
      <c r="D2448" s="192">
        <v>775500949897</v>
      </c>
      <c r="E2448" s="303" t="s">
        <v>546</v>
      </c>
      <c r="F2448" s="193" t="s">
        <v>1926</v>
      </c>
      <c r="G2448" s="137" t="s">
        <v>4</v>
      </c>
      <c r="H2448" s="194">
        <v>12</v>
      </c>
      <c r="I2448" s="81"/>
      <c r="J2448" s="81"/>
      <c r="K2448" s="81"/>
      <c r="L2448" s="8"/>
      <c r="M2448" s="184">
        <f>570*H2448</f>
        <v>6840</v>
      </c>
      <c r="N2448" s="8"/>
      <c r="O2448" s="8"/>
      <c r="P2448" s="8"/>
      <c r="T2448" s="7"/>
      <c r="U2448" s="8"/>
      <c r="V2448" s="8"/>
      <c r="W2448" s="244"/>
      <c r="X2448" s="8"/>
      <c r="Y2448" s="8"/>
      <c r="Z2448" s="8"/>
      <c r="AA2448" s="8"/>
      <c r="AB2448" s="8"/>
      <c r="AC2448" s="8"/>
      <c r="AD2448" s="8"/>
      <c r="AE2448" s="8"/>
      <c r="AF2448" s="8"/>
      <c r="AG2448" s="8"/>
      <c r="AH2448" s="8"/>
      <c r="AI2448" s="8"/>
    </row>
    <row r="2449" spans="1:35" ht="17.25">
      <c r="A2449" s="310"/>
      <c r="B2449" s="250"/>
      <c r="C2449" s="246"/>
      <c r="D2449" s="192"/>
      <c r="E2449" s="303"/>
      <c r="F2449" s="193"/>
      <c r="G2449" s="137"/>
      <c r="H2449" s="194"/>
      <c r="I2449" s="81"/>
      <c r="J2449" s="81"/>
      <c r="K2449" s="81"/>
      <c r="L2449" s="8"/>
      <c r="M2449" s="184">
        <v>500</v>
      </c>
      <c r="N2449" s="8"/>
      <c r="O2449" s="8"/>
      <c r="P2449" s="8"/>
      <c r="T2449" s="7"/>
      <c r="U2449" s="8"/>
      <c r="V2449" s="8"/>
      <c r="W2449" s="244"/>
      <c r="X2449" s="8"/>
      <c r="Y2449" s="8"/>
      <c r="Z2449" s="8"/>
      <c r="AA2449" s="8"/>
      <c r="AB2449" s="8"/>
      <c r="AC2449" s="8"/>
      <c r="AD2449" s="8"/>
      <c r="AE2449" s="8"/>
      <c r="AF2449" s="8"/>
      <c r="AG2449" s="8"/>
      <c r="AH2449" s="8"/>
      <c r="AI2449" s="8"/>
    </row>
    <row r="2450" spans="1:35" ht="17.25">
      <c r="A2450" s="310" t="s">
        <v>1916</v>
      </c>
      <c r="B2450" s="250">
        <v>11</v>
      </c>
      <c r="C2450" s="246"/>
      <c r="D2450" s="192">
        <v>775513551234</v>
      </c>
      <c r="E2450" s="303" t="s">
        <v>546</v>
      </c>
      <c r="F2450" s="193" t="s">
        <v>1927</v>
      </c>
      <c r="G2450" s="137" t="s">
        <v>4</v>
      </c>
      <c r="H2450" s="194">
        <v>18</v>
      </c>
      <c r="I2450" s="81"/>
      <c r="J2450" s="81"/>
      <c r="K2450" s="81"/>
      <c r="L2450" s="8"/>
      <c r="M2450" s="184">
        <f>570*H2450</f>
        <v>10260</v>
      </c>
      <c r="N2450" s="8"/>
      <c r="O2450" s="8"/>
      <c r="P2450" s="8"/>
      <c r="T2450" s="7"/>
      <c r="U2450" s="8"/>
      <c r="V2450" s="8"/>
      <c r="W2450" s="244"/>
      <c r="X2450" s="8"/>
      <c r="Y2450" s="8"/>
      <c r="Z2450" s="8"/>
      <c r="AA2450" s="8"/>
      <c r="AB2450" s="8"/>
      <c r="AC2450" s="8"/>
      <c r="AD2450" s="8"/>
      <c r="AE2450" s="8"/>
      <c r="AF2450" s="8"/>
      <c r="AG2450" s="8"/>
      <c r="AH2450" s="8"/>
      <c r="AI2450" s="8"/>
    </row>
    <row r="2451" spans="1:35" ht="17.25">
      <c r="A2451" s="310" t="s">
        <v>1916</v>
      </c>
      <c r="B2451" s="250">
        <v>12</v>
      </c>
      <c r="C2451" s="246" t="s">
        <v>15</v>
      </c>
      <c r="D2451" s="192">
        <v>775501028022</v>
      </c>
      <c r="E2451" s="303" t="s">
        <v>546</v>
      </c>
      <c r="F2451" s="193" t="s">
        <v>1928</v>
      </c>
      <c r="G2451" s="137" t="s">
        <v>4</v>
      </c>
      <c r="H2451" s="194">
        <v>8</v>
      </c>
      <c r="I2451" s="81"/>
      <c r="J2451" s="81"/>
      <c r="K2451" s="81"/>
      <c r="L2451" s="8"/>
      <c r="M2451" s="184">
        <f>610*H2451</f>
        <v>4880</v>
      </c>
      <c r="N2451" s="8"/>
      <c r="O2451" s="8"/>
      <c r="P2451" s="8"/>
      <c r="T2451" s="7"/>
      <c r="U2451" s="8"/>
      <c r="V2451" s="8"/>
      <c r="W2451" s="244"/>
      <c r="X2451" s="8"/>
      <c r="Y2451" s="8"/>
      <c r="Z2451" s="8"/>
      <c r="AA2451" s="8"/>
      <c r="AB2451" s="8"/>
      <c r="AC2451" s="8"/>
      <c r="AD2451" s="8"/>
      <c r="AE2451" s="8"/>
      <c r="AF2451" s="8"/>
      <c r="AG2451" s="8"/>
      <c r="AH2451" s="8"/>
      <c r="AI2451" s="8"/>
    </row>
    <row r="2452" spans="1:35" ht="17.25">
      <c r="A2452" s="310"/>
      <c r="B2452" s="250"/>
      <c r="C2452" s="246"/>
      <c r="D2452" s="192"/>
      <c r="E2452" s="303"/>
      <c r="F2452" s="193"/>
      <c r="G2452" s="137"/>
      <c r="H2452" s="194"/>
      <c r="I2452" s="81"/>
      <c r="J2452" s="81"/>
      <c r="K2452" s="81"/>
      <c r="L2452" s="8"/>
      <c r="M2452" s="184">
        <v>500</v>
      </c>
      <c r="N2452" s="8"/>
      <c r="O2452" s="8"/>
      <c r="P2452" s="8"/>
      <c r="T2452" s="7"/>
      <c r="U2452" s="8"/>
      <c r="V2452" s="8"/>
      <c r="W2452" s="244"/>
      <c r="X2452" s="8"/>
      <c r="Y2452" s="8"/>
      <c r="Z2452" s="8"/>
      <c r="AA2452" s="8"/>
      <c r="AB2452" s="8"/>
      <c r="AC2452" s="8"/>
      <c r="AD2452" s="8"/>
      <c r="AE2452" s="8"/>
      <c r="AF2452" s="8"/>
      <c r="AG2452" s="8"/>
      <c r="AH2452" s="8"/>
      <c r="AI2452" s="8"/>
    </row>
    <row r="2453" spans="1:35" ht="17.25">
      <c r="A2453" s="310" t="s">
        <v>1916</v>
      </c>
      <c r="B2453" s="250">
        <v>13</v>
      </c>
      <c r="C2453" s="246"/>
      <c r="D2453" s="192">
        <v>775513806620</v>
      </c>
      <c r="E2453" s="303" t="s">
        <v>546</v>
      </c>
      <c r="F2453" s="193" t="s">
        <v>1929</v>
      </c>
      <c r="G2453" s="137" t="s">
        <v>1930</v>
      </c>
      <c r="H2453" s="194">
        <v>14</v>
      </c>
      <c r="I2453" s="81"/>
      <c r="J2453" s="81"/>
      <c r="K2453" s="81"/>
      <c r="L2453" s="8"/>
      <c r="M2453" s="184">
        <f t="shared" ref="M2453:M2454" si="556">590*H2453</f>
        <v>8260</v>
      </c>
      <c r="N2453" s="8"/>
      <c r="O2453" s="8"/>
      <c r="P2453" s="8"/>
      <c r="T2453" s="7"/>
      <c r="U2453" s="8"/>
      <c r="V2453" s="8"/>
      <c r="W2453" s="244"/>
      <c r="X2453" s="8"/>
      <c r="Y2453" s="8"/>
      <c r="Z2453" s="8"/>
      <c r="AA2453" s="8"/>
      <c r="AB2453" s="8"/>
      <c r="AC2453" s="8"/>
      <c r="AD2453" s="8"/>
      <c r="AE2453" s="8"/>
      <c r="AF2453" s="8"/>
      <c r="AG2453" s="8"/>
      <c r="AH2453" s="8"/>
      <c r="AI2453" s="8"/>
    </row>
    <row r="2454" spans="1:35" ht="17.25">
      <c r="A2454" s="310" t="s">
        <v>1916</v>
      </c>
      <c r="B2454" s="250">
        <v>14</v>
      </c>
      <c r="C2454" s="246"/>
      <c r="D2454" s="192">
        <v>775514352665</v>
      </c>
      <c r="E2454" s="303" t="s">
        <v>546</v>
      </c>
      <c r="F2454" s="193" t="s">
        <v>1931</v>
      </c>
      <c r="G2454" s="137" t="s">
        <v>1930</v>
      </c>
      <c r="H2454" s="194">
        <v>14</v>
      </c>
      <c r="I2454" s="81"/>
      <c r="J2454" s="81"/>
      <c r="K2454" s="81"/>
      <c r="L2454" s="8"/>
      <c r="M2454" s="184">
        <f t="shared" si="556"/>
        <v>8260</v>
      </c>
      <c r="N2454" s="8"/>
      <c r="O2454" s="8"/>
      <c r="P2454" s="8"/>
      <c r="T2454" s="7"/>
      <c r="U2454" s="8"/>
      <c r="V2454" s="8"/>
      <c r="W2454" s="244"/>
      <c r="X2454" s="8"/>
      <c r="Y2454" s="8"/>
      <c r="Z2454" s="8"/>
      <c r="AA2454" s="8"/>
      <c r="AB2454" s="8"/>
      <c r="AC2454" s="8"/>
      <c r="AD2454" s="8"/>
      <c r="AE2454" s="8"/>
      <c r="AF2454" s="8"/>
      <c r="AG2454" s="8"/>
      <c r="AH2454" s="8"/>
      <c r="AI2454" s="8"/>
    </row>
    <row r="2455" spans="1:35" ht="17.25">
      <c r="A2455" s="310" t="s">
        <v>1916</v>
      </c>
      <c r="B2455" s="250">
        <v>15</v>
      </c>
      <c r="C2455" s="246" t="s">
        <v>1430</v>
      </c>
      <c r="D2455" s="192">
        <v>775514280684</v>
      </c>
      <c r="E2455" s="303" t="s">
        <v>546</v>
      </c>
      <c r="F2455" s="193" t="s">
        <v>1932</v>
      </c>
      <c r="G2455" s="137" t="s">
        <v>2</v>
      </c>
      <c r="H2455" s="194">
        <v>11</v>
      </c>
      <c r="I2455" s="81"/>
      <c r="J2455" s="81"/>
      <c r="K2455" s="81"/>
      <c r="L2455" s="8"/>
      <c r="M2455" s="184">
        <f>580*H2455</f>
        <v>6380</v>
      </c>
      <c r="N2455" s="8"/>
      <c r="O2455" s="8"/>
      <c r="P2455" s="8"/>
      <c r="T2455" s="7"/>
      <c r="U2455" s="8"/>
      <c r="V2455" s="8"/>
      <c r="W2455" s="244"/>
      <c r="X2455" s="8"/>
      <c r="Y2455" s="8"/>
      <c r="Z2455" s="8"/>
      <c r="AA2455" s="8"/>
      <c r="AB2455" s="8"/>
      <c r="AC2455" s="8"/>
      <c r="AD2455" s="8"/>
      <c r="AE2455" s="8"/>
      <c r="AF2455" s="8"/>
      <c r="AG2455" s="8"/>
      <c r="AH2455" s="8"/>
      <c r="AI2455" s="8"/>
    </row>
    <row r="2456" spans="1:35" ht="17.25">
      <c r="A2456" s="310" t="s">
        <v>1916</v>
      </c>
      <c r="B2456" s="250">
        <v>16</v>
      </c>
      <c r="C2456" s="246" t="s">
        <v>1430</v>
      </c>
      <c r="D2456" s="192">
        <v>775501390975</v>
      </c>
      <c r="E2456" s="303" t="s">
        <v>546</v>
      </c>
      <c r="F2456" s="193" t="s">
        <v>1933</v>
      </c>
      <c r="G2456" s="137" t="s">
        <v>2</v>
      </c>
      <c r="H2456" s="194">
        <v>11</v>
      </c>
      <c r="I2456" s="81"/>
      <c r="J2456" s="81"/>
      <c r="K2456" s="81"/>
      <c r="L2456" s="8"/>
      <c r="M2456" s="184">
        <f t="shared" ref="M2456:M2457" si="557">580*H2456</f>
        <v>6380</v>
      </c>
      <c r="N2456" s="8"/>
      <c r="O2456" s="8"/>
      <c r="P2456" s="8"/>
      <c r="T2456" s="7"/>
      <c r="U2456" s="8"/>
      <c r="V2456" s="8"/>
      <c r="W2456" s="244"/>
      <c r="X2456" s="8"/>
      <c r="Y2456" s="8"/>
      <c r="Z2456" s="8"/>
      <c r="AA2456" s="8"/>
      <c r="AB2456" s="8"/>
      <c r="AC2456" s="8"/>
      <c r="AD2456" s="8"/>
      <c r="AE2456" s="8"/>
      <c r="AF2456" s="8"/>
      <c r="AG2456" s="8"/>
      <c r="AH2456" s="8"/>
      <c r="AI2456" s="8"/>
    </row>
    <row r="2457" spans="1:35" ht="17.25">
      <c r="A2457" s="310" t="s">
        <v>1916</v>
      </c>
      <c r="B2457" s="250">
        <v>17</v>
      </c>
      <c r="C2457" s="246" t="s">
        <v>1430</v>
      </c>
      <c r="D2457" s="192">
        <v>775501583442</v>
      </c>
      <c r="E2457" s="303" t="s">
        <v>546</v>
      </c>
      <c r="F2457" s="193" t="s">
        <v>1934</v>
      </c>
      <c r="G2457" s="137" t="s">
        <v>2</v>
      </c>
      <c r="H2457" s="194">
        <v>15</v>
      </c>
      <c r="I2457" s="81"/>
      <c r="J2457" s="81"/>
      <c r="K2457" s="81"/>
      <c r="L2457" s="8"/>
      <c r="M2457" s="184">
        <f t="shared" si="557"/>
        <v>8700</v>
      </c>
      <c r="N2457" s="8"/>
      <c r="O2457" s="8"/>
      <c r="P2457" s="8"/>
      <c r="T2457" s="7"/>
      <c r="U2457" s="8"/>
      <c r="V2457" s="8"/>
      <c r="W2457" s="244"/>
      <c r="X2457" s="8"/>
      <c r="Y2457" s="8"/>
      <c r="Z2457" s="8"/>
      <c r="AA2457" s="8"/>
      <c r="AB2457" s="8"/>
      <c r="AC2457" s="8"/>
      <c r="AD2457" s="8"/>
      <c r="AE2457" s="8"/>
      <c r="AF2457" s="8"/>
      <c r="AG2457" s="8"/>
      <c r="AH2457" s="8"/>
      <c r="AI2457" s="8"/>
    </row>
    <row r="2458" spans="1:35" ht="17.25">
      <c r="A2458" s="310" t="s">
        <v>1916</v>
      </c>
      <c r="B2458" s="250">
        <v>18</v>
      </c>
      <c r="C2458" s="246"/>
      <c r="D2458" s="192">
        <v>775513502339</v>
      </c>
      <c r="E2458" s="303" t="s">
        <v>546</v>
      </c>
      <c r="F2458" s="193" t="s">
        <v>1935</v>
      </c>
      <c r="G2458" s="137" t="s">
        <v>4</v>
      </c>
      <c r="H2458" s="194">
        <v>9</v>
      </c>
      <c r="I2458" s="81"/>
      <c r="J2458" s="81"/>
      <c r="K2458" s="81"/>
      <c r="L2458" s="8"/>
      <c r="M2458" s="184">
        <f>610*H2458</f>
        <v>5490</v>
      </c>
      <c r="N2458" s="8"/>
      <c r="O2458" s="8"/>
      <c r="P2458" s="8"/>
      <c r="T2458" s="7"/>
      <c r="U2458" s="8"/>
      <c r="V2458" s="8"/>
      <c r="W2458" s="244"/>
      <c r="X2458" s="8"/>
      <c r="Y2458" s="8"/>
      <c r="Z2458" s="8"/>
      <c r="AA2458" s="8"/>
      <c r="AB2458" s="8"/>
      <c r="AC2458" s="8"/>
      <c r="AD2458" s="8"/>
      <c r="AE2458" s="8"/>
      <c r="AF2458" s="8"/>
      <c r="AG2458" s="8"/>
      <c r="AH2458" s="8"/>
      <c r="AI2458" s="8"/>
    </row>
    <row r="2459" spans="1:35" ht="17.25">
      <c r="A2459" s="310" t="s">
        <v>1916</v>
      </c>
      <c r="B2459" s="250">
        <v>19</v>
      </c>
      <c r="C2459" s="246"/>
      <c r="D2459" s="192">
        <v>775513664432</v>
      </c>
      <c r="E2459" s="303" t="s">
        <v>546</v>
      </c>
      <c r="F2459" s="193" t="s">
        <v>1936</v>
      </c>
      <c r="G2459" s="137" t="s">
        <v>846</v>
      </c>
      <c r="H2459" s="194">
        <v>23</v>
      </c>
      <c r="I2459" s="81"/>
      <c r="J2459" s="81"/>
      <c r="K2459" s="81"/>
      <c r="L2459" s="8"/>
      <c r="M2459" s="184">
        <f>580*H2459</f>
        <v>13340</v>
      </c>
      <c r="N2459" s="8"/>
      <c r="O2459" s="8"/>
      <c r="P2459" s="8"/>
      <c r="T2459" s="7"/>
      <c r="U2459" s="8"/>
      <c r="V2459" s="8"/>
      <c r="W2459" s="244"/>
      <c r="X2459" s="8"/>
      <c r="Y2459" s="8"/>
      <c r="Z2459" s="8"/>
      <c r="AA2459" s="8"/>
      <c r="AB2459" s="8"/>
      <c r="AC2459" s="8"/>
      <c r="AD2459" s="8"/>
      <c r="AE2459" s="8"/>
      <c r="AF2459" s="8"/>
      <c r="AG2459" s="8"/>
      <c r="AH2459" s="8"/>
      <c r="AI2459" s="8"/>
    </row>
    <row r="2460" spans="1:35" ht="17.25">
      <c r="A2460" s="310" t="s">
        <v>1916</v>
      </c>
      <c r="B2460" s="250">
        <v>20</v>
      </c>
      <c r="C2460" s="246"/>
      <c r="D2460" s="192">
        <v>775513772216</v>
      </c>
      <c r="E2460" s="303" t="s">
        <v>546</v>
      </c>
      <c r="F2460" s="193" t="s">
        <v>1936</v>
      </c>
      <c r="G2460" s="137" t="s">
        <v>846</v>
      </c>
      <c r="H2460" s="194">
        <v>27</v>
      </c>
      <c r="I2460" s="81"/>
      <c r="J2460" s="81"/>
      <c r="K2460" s="81"/>
      <c r="L2460" s="8"/>
      <c r="M2460" s="184">
        <f>580*H2460</f>
        <v>15660</v>
      </c>
      <c r="N2460" s="8"/>
      <c r="O2460" s="8"/>
      <c r="P2460" s="8"/>
      <c r="T2460" s="7"/>
      <c r="U2460" s="8"/>
      <c r="V2460" s="8"/>
      <c r="W2460" s="244"/>
      <c r="X2460" s="8"/>
      <c r="Y2460" s="8"/>
      <c r="Z2460" s="8"/>
      <c r="AA2460" s="8"/>
      <c r="AB2460" s="8"/>
      <c r="AC2460" s="8"/>
      <c r="AD2460" s="8"/>
      <c r="AE2460" s="8"/>
      <c r="AF2460" s="8"/>
      <c r="AG2460" s="8"/>
      <c r="AH2460" s="8"/>
      <c r="AI2460" s="8"/>
    </row>
    <row r="2461" spans="1:35" ht="17.25">
      <c r="A2461" s="310" t="s">
        <v>1916</v>
      </c>
      <c r="B2461" s="250">
        <v>21</v>
      </c>
      <c r="C2461" s="246"/>
      <c r="D2461" s="192">
        <v>775513532592</v>
      </c>
      <c r="E2461" s="303" t="s">
        <v>546</v>
      </c>
      <c r="F2461" s="193" t="s">
        <v>1937</v>
      </c>
      <c r="G2461" s="137" t="s">
        <v>2</v>
      </c>
      <c r="H2461" s="194">
        <v>22</v>
      </c>
      <c r="I2461" s="81"/>
      <c r="J2461" s="81"/>
      <c r="K2461" s="81"/>
      <c r="L2461" s="8"/>
      <c r="M2461" s="184">
        <f>510*H2461</f>
        <v>11220</v>
      </c>
      <c r="N2461" s="8"/>
      <c r="O2461" s="8"/>
      <c r="P2461" s="8"/>
      <c r="T2461" s="7"/>
      <c r="U2461" s="8"/>
      <c r="V2461" s="8"/>
      <c r="W2461" s="244"/>
      <c r="X2461" s="8"/>
      <c r="Y2461" s="8"/>
      <c r="Z2461" s="8"/>
      <c r="AA2461" s="8"/>
      <c r="AB2461" s="8"/>
      <c r="AC2461" s="8"/>
      <c r="AD2461" s="8"/>
      <c r="AE2461" s="8"/>
      <c r="AF2461" s="8"/>
      <c r="AG2461" s="8"/>
      <c r="AH2461" s="8"/>
      <c r="AI2461" s="8"/>
    </row>
    <row r="2462" spans="1:35" ht="17.25">
      <c r="A2462" s="310" t="s">
        <v>1916</v>
      </c>
      <c r="B2462" s="250">
        <v>22</v>
      </c>
      <c r="C2462" s="246"/>
      <c r="D2462" s="192">
        <v>775513670059</v>
      </c>
      <c r="E2462" s="303" t="s">
        <v>546</v>
      </c>
      <c r="F2462" s="193" t="s">
        <v>1937</v>
      </c>
      <c r="G2462" s="137" t="s">
        <v>2</v>
      </c>
      <c r="H2462" s="194">
        <v>16</v>
      </c>
      <c r="I2462" s="81"/>
      <c r="J2462" s="81"/>
      <c r="K2462" s="81"/>
      <c r="L2462" s="8"/>
      <c r="M2462" s="184">
        <f>520*H2462</f>
        <v>8320</v>
      </c>
      <c r="N2462" s="8"/>
      <c r="O2462" s="8"/>
      <c r="P2462" s="8"/>
      <c r="T2462" s="7"/>
      <c r="U2462" s="8"/>
      <c r="V2462" s="8"/>
      <c r="W2462" s="244"/>
      <c r="X2462" s="8"/>
      <c r="Y2462" s="8"/>
      <c r="Z2462" s="8"/>
      <c r="AA2462" s="8"/>
      <c r="AB2462" s="8"/>
      <c r="AC2462" s="8"/>
      <c r="AD2462" s="8"/>
      <c r="AE2462" s="8"/>
      <c r="AF2462" s="8"/>
      <c r="AG2462" s="8"/>
      <c r="AH2462" s="8"/>
      <c r="AI2462" s="8"/>
    </row>
    <row r="2463" spans="1:35" ht="17.25">
      <c r="A2463" s="310" t="s">
        <v>1916</v>
      </c>
      <c r="B2463" s="250">
        <v>23</v>
      </c>
      <c r="C2463" s="246" t="s">
        <v>1430</v>
      </c>
      <c r="D2463" s="192">
        <v>775514495568</v>
      </c>
      <c r="E2463" s="303" t="s">
        <v>546</v>
      </c>
      <c r="F2463" s="193" t="s">
        <v>1938</v>
      </c>
      <c r="G2463" s="137" t="s">
        <v>96</v>
      </c>
      <c r="H2463" s="194">
        <v>17</v>
      </c>
      <c r="I2463" s="81"/>
      <c r="J2463" s="81"/>
      <c r="K2463" s="81"/>
      <c r="L2463" s="8"/>
      <c r="M2463" s="184">
        <f>590*H2463</f>
        <v>10030</v>
      </c>
      <c r="N2463" s="8"/>
      <c r="O2463" s="8"/>
      <c r="P2463" s="8"/>
      <c r="T2463" s="7"/>
      <c r="U2463" s="8"/>
      <c r="V2463" s="8"/>
      <c r="W2463" s="244"/>
      <c r="X2463" s="8"/>
      <c r="Y2463" s="8"/>
      <c r="Z2463" s="8"/>
      <c r="AA2463" s="8"/>
      <c r="AB2463" s="8"/>
      <c r="AC2463" s="8"/>
      <c r="AD2463" s="8"/>
      <c r="AE2463" s="8"/>
      <c r="AF2463" s="8"/>
      <c r="AG2463" s="8"/>
      <c r="AH2463" s="8"/>
      <c r="AI2463" s="8"/>
    </row>
    <row r="2464" spans="1:35" ht="17.25">
      <c r="A2464" s="310" t="s">
        <v>1916</v>
      </c>
      <c r="B2464" s="250">
        <v>24</v>
      </c>
      <c r="C2464" s="246"/>
      <c r="D2464" s="192">
        <v>775513751593</v>
      </c>
      <c r="E2464" s="303" t="s">
        <v>546</v>
      </c>
      <c r="F2464" s="193" t="s">
        <v>1939</v>
      </c>
      <c r="G2464" s="137" t="s">
        <v>2</v>
      </c>
      <c r="H2464" s="194">
        <v>11</v>
      </c>
      <c r="I2464" s="81"/>
      <c r="J2464" s="81"/>
      <c r="K2464" s="81"/>
      <c r="L2464" s="8"/>
      <c r="M2464" s="184">
        <f>520*H2464</f>
        <v>5720</v>
      </c>
      <c r="N2464" s="8"/>
      <c r="O2464" s="8"/>
      <c r="P2464" s="8"/>
      <c r="T2464" s="7"/>
      <c r="U2464" s="8"/>
      <c r="V2464" s="8"/>
      <c r="W2464" s="244"/>
      <c r="X2464" s="8"/>
      <c r="Y2464" s="8"/>
      <c r="Z2464" s="8"/>
      <c r="AA2464" s="8"/>
      <c r="AB2464" s="8"/>
      <c r="AC2464" s="8"/>
      <c r="AD2464" s="8"/>
      <c r="AE2464" s="8"/>
      <c r="AF2464" s="8"/>
      <c r="AG2464" s="8"/>
      <c r="AH2464" s="8"/>
      <c r="AI2464" s="8"/>
    </row>
    <row r="2465" spans="1:35" ht="17.25">
      <c r="A2465" s="321"/>
      <c r="B2465" s="322"/>
      <c r="C2465" s="231"/>
      <c r="D2465" s="81"/>
      <c r="E2465" s="81"/>
      <c r="F2465" s="81"/>
      <c r="G2465" s="81"/>
      <c r="H2465" s="80"/>
      <c r="I2465" s="81"/>
      <c r="J2465" s="81"/>
      <c r="K2465" s="81"/>
      <c r="L2465" s="8"/>
      <c r="M2465" s="184"/>
      <c r="N2465" s="8"/>
      <c r="O2465" s="8"/>
      <c r="P2465" s="8"/>
      <c r="T2465" s="7"/>
      <c r="U2465" s="8"/>
      <c r="V2465" s="8"/>
      <c r="W2465" s="244"/>
      <c r="X2465" s="8"/>
      <c r="Y2465" s="8"/>
      <c r="Z2465" s="8"/>
      <c r="AA2465" s="8"/>
      <c r="AB2465" s="8"/>
      <c r="AC2465" s="8"/>
      <c r="AD2465" s="8"/>
      <c r="AE2465" s="8"/>
      <c r="AF2465" s="8"/>
      <c r="AG2465" s="8"/>
      <c r="AH2465" s="8"/>
      <c r="AI2465" s="8"/>
    </row>
    <row r="2466" spans="1:35" ht="17.25">
      <c r="A2466" s="253"/>
      <c r="B2466" s="189"/>
      <c r="C2466" s="169"/>
      <c r="D2466" s="41"/>
      <c r="E2466" s="41"/>
      <c r="F2466" s="41"/>
      <c r="G2466" s="41"/>
      <c r="H2466" s="77"/>
      <c r="I2466" s="41"/>
      <c r="J2466" s="41"/>
      <c r="K2466" s="41"/>
      <c r="L2466" s="45"/>
      <c r="M2466" s="44">
        <f>SUM(M2439:M2465)</f>
        <v>207590</v>
      </c>
      <c r="N2466" s="45"/>
      <c r="O2466" s="45"/>
      <c r="P2466" s="45"/>
      <c r="Q2466" s="45"/>
      <c r="R2466" s="45"/>
      <c r="S2466" s="45"/>
      <c r="T2466" s="45">
        <v>207590</v>
      </c>
      <c r="U2466" s="45"/>
      <c r="V2466" s="45"/>
      <c r="W2466" s="227">
        <v>207590</v>
      </c>
      <c r="X2466" s="45"/>
      <c r="Y2466" s="45"/>
      <c r="Z2466" s="8"/>
      <c r="AA2466" s="8"/>
      <c r="AB2466" s="8"/>
      <c r="AC2466" s="8"/>
      <c r="AD2466" s="8"/>
      <c r="AE2466" s="8"/>
      <c r="AF2466" s="8"/>
      <c r="AG2466" s="8"/>
      <c r="AH2466" s="8"/>
      <c r="AI2466" s="8"/>
    </row>
    <row r="2467" spans="1:35" ht="17.25">
      <c r="A2467" s="321"/>
      <c r="B2467" s="322"/>
      <c r="C2467" s="231"/>
      <c r="D2467" s="81"/>
      <c r="E2467" s="81"/>
      <c r="F2467" s="81"/>
      <c r="G2467" s="81"/>
      <c r="H2467" s="80"/>
      <c r="I2467" s="81"/>
      <c r="J2467" s="81"/>
      <c r="K2467" s="81"/>
      <c r="L2467" s="8"/>
      <c r="M2467" s="184"/>
      <c r="N2467" s="8"/>
      <c r="O2467" s="8"/>
      <c r="P2467" s="8"/>
      <c r="T2467" s="7"/>
      <c r="U2467" s="8"/>
      <c r="V2467" s="8"/>
      <c r="W2467" s="244"/>
      <c r="X2467" s="8"/>
      <c r="Y2467" s="8"/>
      <c r="Z2467" s="8"/>
      <c r="AA2467" s="8"/>
      <c r="AB2467" s="8"/>
      <c r="AC2467" s="8"/>
      <c r="AD2467" s="8"/>
      <c r="AE2467" s="8"/>
      <c r="AF2467" s="8"/>
      <c r="AG2467" s="8"/>
      <c r="AH2467" s="8"/>
      <c r="AI2467" s="8"/>
    </row>
    <row r="2468" spans="1:35" ht="17.25">
      <c r="A2468" s="310" t="s">
        <v>1940</v>
      </c>
      <c r="B2468" s="250">
        <v>1</v>
      </c>
      <c r="C2468" s="246"/>
      <c r="D2468" s="192">
        <v>775528129337</v>
      </c>
      <c r="E2468" s="303" t="s">
        <v>546</v>
      </c>
      <c r="F2468" s="193" t="s">
        <v>1941</v>
      </c>
      <c r="G2468" s="137" t="s">
        <v>2</v>
      </c>
      <c r="H2468" s="194">
        <v>23</v>
      </c>
      <c r="I2468" s="81"/>
      <c r="J2468" s="81"/>
      <c r="K2468" s="81"/>
      <c r="L2468" s="8"/>
      <c r="M2468" s="184">
        <f>510*H2468</f>
        <v>11730</v>
      </c>
      <c r="N2468" s="8"/>
      <c r="O2468" s="8"/>
      <c r="P2468" s="8"/>
      <c r="T2468" s="7"/>
      <c r="U2468" s="8"/>
      <c r="V2468" s="8"/>
      <c r="W2468" s="244"/>
      <c r="X2468" s="8"/>
      <c r="Y2468" s="8"/>
      <c r="Z2468" s="8"/>
      <c r="AA2468" s="8"/>
      <c r="AB2468" s="8"/>
      <c r="AC2468" s="8"/>
      <c r="AD2468" s="8"/>
      <c r="AE2468" s="8"/>
      <c r="AF2468" s="8"/>
      <c r="AG2468" s="8"/>
      <c r="AH2468" s="8"/>
      <c r="AI2468" s="8"/>
    </row>
    <row r="2469" spans="1:35" ht="17.25">
      <c r="A2469" s="310" t="s">
        <v>1940</v>
      </c>
      <c r="B2469" s="250">
        <v>2</v>
      </c>
      <c r="C2469" s="246" t="s">
        <v>1430</v>
      </c>
      <c r="D2469" s="192">
        <v>775515406632</v>
      </c>
      <c r="E2469" s="303" t="s">
        <v>546</v>
      </c>
      <c r="F2469" s="193" t="s">
        <v>1942</v>
      </c>
      <c r="G2469" s="137" t="s">
        <v>2</v>
      </c>
      <c r="H2469" s="194">
        <v>14</v>
      </c>
      <c r="I2469" s="81"/>
      <c r="J2469" s="81"/>
      <c r="K2469" s="81"/>
      <c r="L2469" s="8"/>
      <c r="M2469" s="184">
        <f>580*H2469</f>
        <v>8120</v>
      </c>
      <c r="N2469" s="8"/>
      <c r="O2469" s="8"/>
      <c r="P2469" s="8"/>
      <c r="T2469" s="7"/>
      <c r="U2469" s="8"/>
      <c r="V2469" s="8"/>
      <c r="W2469" s="244"/>
      <c r="X2469" s="8"/>
      <c r="Y2469" s="8"/>
      <c r="Z2469" s="8"/>
      <c r="AA2469" s="8"/>
      <c r="AB2469" s="8"/>
      <c r="AC2469" s="8"/>
      <c r="AD2469" s="8"/>
      <c r="AE2469" s="8"/>
      <c r="AF2469" s="8"/>
      <c r="AG2469" s="8"/>
      <c r="AH2469" s="8"/>
      <c r="AI2469" s="8"/>
    </row>
    <row r="2470" spans="1:35" ht="17.25">
      <c r="A2470" s="310" t="s">
        <v>1940</v>
      </c>
      <c r="B2470" s="250">
        <v>3</v>
      </c>
      <c r="C2470" s="246" t="s">
        <v>1430</v>
      </c>
      <c r="D2470" s="192">
        <v>775515116852</v>
      </c>
      <c r="E2470" s="303" t="s">
        <v>546</v>
      </c>
      <c r="F2470" s="193" t="s">
        <v>1943</v>
      </c>
      <c r="G2470" s="137" t="s">
        <v>2</v>
      </c>
      <c r="H2470" s="194">
        <v>19</v>
      </c>
      <c r="I2470" s="81"/>
      <c r="J2470" s="81"/>
      <c r="K2470" s="81"/>
      <c r="L2470" s="8"/>
      <c r="M2470" s="184">
        <f t="shared" ref="M2470:M2476" si="558">580*H2470</f>
        <v>11020</v>
      </c>
      <c r="N2470" s="8"/>
      <c r="O2470" s="8"/>
      <c r="P2470" s="8"/>
      <c r="T2470" s="7"/>
      <c r="U2470" s="8"/>
      <c r="V2470" s="8"/>
      <c r="W2470" s="244"/>
      <c r="X2470" s="8"/>
      <c r="Y2470" s="8"/>
      <c r="Z2470" s="8"/>
      <c r="AA2470" s="8"/>
      <c r="AB2470" s="8"/>
      <c r="AC2470" s="8"/>
      <c r="AD2470" s="8"/>
      <c r="AE2470" s="8"/>
      <c r="AF2470" s="8"/>
      <c r="AG2470" s="8"/>
      <c r="AH2470" s="8"/>
      <c r="AI2470" s="8"/>
    </row>
    <row r="2471" spans="1:35" ht="17.25">
      <c r="A2471" s="310" t="s">
        <v>1940</v>
      </c>
      <c r="B2471" s="250">
        <v>4</v>
      </c>
      <c r="C2471" s="246" t="s">
        <v>1430</v>
      </c>
      <c r="D2471" s="192">
        <v>775515062712</v>
      </c>
      <c r="E2471" s="303" t="s">
        <v>546</v>
      </c>
      <c r="F2471" s="193" t="s">
        <v>1944</v>
      </c>
      <c r="G2471" s="137" t="s">
        <v>2</v>
      </c>
      <c r="H2471" s="194">
        <v>11</v>
      </c>
      <c r="I2471" s="81"/>
      <c r="J2471" s="81"/>
      <c r="K2471" s="81"/>
      <c r="L2471" s="8"/>
      <c r="M2471" s="184">
        <f t="shared" si="558"/>
        <v>6380</v>
      </c>
      <c r="N2471" s="8"/>
      <c r="O2471" s="8"/>
      <c r="P2471" s="8"/>
      <c r="T2471" s="7"/>
      <c r="U2471" s="8"/>
      <c r="V2471" s="8"/>
      <c r="W2471" s="244"/>
      <c r="X2471" s="8"/>
      <c r="Y2471" s="8"/>
      <c r="Z2471" s="8"/>
      <c r="AA2471" s="8"/>
      <c r="AB2471" s="8"/>
      <c r="AC2471" s="8"/>
      <c r="AD2471" s="8"/>
      <c r="AE2471" s="8"/>
      <c r="AF2471" s="8"/>
      <c r="AG2471" s="8"/>
      <c r="AH2471" s="8"/>
      <c r="AI2471" s="8"/>
    </row>
    <row r="2472" spans="1:35" ht="17.25">
      <c r="A2472" s="310" t="s">
        <v>1940</v>
      </c>
      <c r="B2472" s="250">
        <v>5</v>
      </c>
      <c r="C2472" s="246" t="s">
        <v>1430</v>
      </c>
      <c r="D2472" s="192">
        <v>775515001136</v>
      </c>
      <c r="E2472" s="303" t="s">
        <v>546</v>
      </c>
      <c r="F2472" s="193" t="s">
        <v>1945</v>
      </c>
      <c r="G2472" s="137" t="s">
        <v>2</v>
      </c>
      <c r="H2472" s="194">
        <v>8</v>
      </c>
      <c r="I2472" s="81"/>
      <c r="J2472" s="81"/>
      <c r="K2472" s="81"/>
      <c r="L2472" s="8"/>
      <c r="M2472" s="184">
        <f>600*H2472</f>
        <v>4800</v>
      </c>
      <c r="N2472" s="8"/>
      <c r="O2472" s="8"/>
      <c r="P2472" s="8"/>
      <c r="T2472" s="7"/>
      <c r="U2472" s="8"/>
      <c r="V2472" s="8"/>
      <c r="W2472" s="244"/>
      <c r="X2472" s="8"/>
      <c r="Y2472" s="8"/>
      <c r="Z2472" s="8"/>
      <c r="AA2472" s="8"/>
      <c r="AB2472" s="8"/>
      <c r="AC2472" s="8"/>
      <c r="AD2472" s="8"/>
      <c r="AE2472" s="8"/>
      <c r="AF2472" s="8"/>
      <c r="AG2472" s="8"/>
      <c r="AH2472" s="8"/>
      <c r="AI2472" s="8"/>
    </row>
    <row r="2473" spans="1:35" ht="17.25">
      <c r="A2473" s="310" t="s">
        <v>1940</v>
      </c>
      <c r="B2473" s="250">
        <v>6</v>
      </c>
      <c r="C2473" s="246" t="s">
        <v>1430</v>
      </c>
      <c r="D2473" s="192">
        <v>775515592888</v>
      </c>
      <c r="E2473" s="303" t="s">
        <v>546</v>
      </c>
      <c r="F2473" s="193" t="s">
        <v>1946</v>
      </c>
      <c r="G2473" s="137" t="s">
        <v>2</v>
      </c>
      <c r="H2473" s="194">
        <v>16</v>
      </c>
      <c r="I2473" s="81"/>
      <c r="J2473" s="81"/>
      <c r="K2473" s="81"/>
      <c r="L2473" s="8"/>
      <c r="M2473" s="184">
        <f t="shared" si="558"/>
        <v>9280</v>
      </c>
      <c r="N2473" s="8"/>
      <c r="O2473" s="8"/>
      <c r="P2473" s="8"/>
      <c r="T2473" s="7"/>
      <c r="U2473" s="8"/>
      <c r="V2473" s="8"/>
      <c r="W2473" s="244"/>
      <c r="X2473" s="8"/>
      <c r="Y2473" s="8"/>
      <c r="Z2473" s="8"/>
      <c r="AA2473" s="8"/>
      <c r="AB2473" s="8"/>
      <c r="AC2473" s="8"/>
      <c r="AD2473" s="8"/>
      <c r="AE2473" s="8"/>
      <c r="AF2473" s="8"/>
      <c r="AG2473" s="8"/>
      <c r="AH2473" s="8"/>
      <c r="AI2473" s="8"/>
    </row>
    <row r="2474" spans="1:35" ht="17.25">
      <c r="A2474" s="310" t="s">
        <v>1940</v>
      </c>
      <c r="B2474" s="250">
        <v>7</v>
      </c>
      <c r="C2474" s="246" t="s">
        <v>1430</v>
      </c>
      <c r="D2474" s="192">
        <v>775515526590</v>
      </c>
      <c r="E2474" s="303" t="s">
        <v>546</v>
      </c>
      <c r="F2474" s="193" t="s">
        <v>1947</v>
      </c>
      <c r="G2474" s="137" t="s">
        <v>2</v>
      </c>
      <c r="H2474" s="194">
        <v>16</v>
      </c>
      <c r="I2474" s="81"/>
      <c r="J2474" s="81"/>
      <c r="K2474" s="81"/>
      <c r="L2474" s="8"/>
      <c r="M2474" s="184">
        <f t="shared" si="558"/>
        <v>9280</v>
      </c>
      <c r="N2474" s="8"/>
      <c r="O2474" s="8"/>
      <c r="P2474" s="8"/>
      <c r="T2474" s="7"/>
      <c r="U2474" s="8"/>
      <c r="V2474" s="8"/>
      <c r="W2474" s="244"/>
      <c r="X2474" s="8"/>
      <c r="Y2474" s="8"/>
      <c r="Z2474" s="8"/>
      <c r="AA2474" s="8"/>
      <c r="AB2474" s="8"/>
      <c r="AC2474" s="8"/>
      <c r="AD2474" s="8"/>
      <c r="AE2474" s="8"/>
      <c r="AF2474" s="8"/>
      <c r="AG2474" s="8"/>
      <c r="AH2474" s="8"/>
      <c r="AI2474" s="8"/>
    </row>
    <row r="2475" spans="1:35" ht="17.25">
      <c r="A2475" s="310" t="s">
        <v>1940</v>
      </c>
      <c r="B2475" s="250">
        <v>8</v>
      </c>
      <c r="C2475" s="246" t="s">
        <v>1430</v>
      </c>
      <c r="D2475" s="192">
        <v>775515470722</v>
      </c>
      <c r="E2475" s="303" t="s">
        <v>546</v>
      </c>
      <c r="F2475" s="193" t="s">
        <v>1948</v>
      </c>
      <c r="G2475" s="137" t="s">
        <v>2</v>
      </c>
      <c r="H2475" s="194">
        <v>15</v>
      </c>
      <c r="I2475" s="81"/>
      <c r="J2475" s="81"/>
      <c r="K2475" s="81"/>
      <c r="L2475" s="8"/>
      <c r="M2475" s="184">
        <f t="shared" si="558"/>
        <v>8700</v>
      </c>
      <c r="N2475" s="8"/>
      <c r="O2475" s="8"/>
      <c r="P2475" s="8"/>
      <c r="T2475" s="7"/>
      <c r="U2475" s="8"/>
      <c r="V2475" s="8"/>
      <c r="W2475" s="244"/>
      <c r="X2475" s="8"/>
      <c r="Y2475" s="8"/>
      <c r="Z2475" s="8"/>
      <c r="AA2475" s="8"/>
      <c r="AB2475" s="8"/>
      <c r="AC2475" s="8"/>
      <c r="AD2475" s="8"/>
      <c r="AE2475" s="8"/>
      <c r="AF2475" s="8"/>
      <c r="AG2475" s="8"/>
      <c r="AH2475" s="8"/>
      <c r="AI2475" s="8"/>
    </row>
    <row r="2476" spans="1:35" ht="17.25">
      <c r="A2476" s="310" t="s">
        <v>1940</v>
      </c>
      <c r="B2476" s="250">
        <v>9</v>
      </c>
      <c r="C2476" s="246" t="s">
        <v>1430</v>
      </c>
      <c r="D2476" s="192">
        <v>775515356130</v>
      </c>
      <c r="E2476" s="303" t="s">
        <v>546</v>
      </c>
      <c r="F2476" s="193" t="s">
        <v>1948</v>
      </c>
      <c r="G2476" s="137" t="s">
        <v>2</v>
      </c>
      <c r="H2476" s="194">
        <v>17</v>
      </c>
      <c r="I2476" s="81"/>
      <c r="J2476" s="81"/>
      <c r="K2476" s="81"/>
      <c r="L2476" s="8"/>
      <c r="M2476" s="184">
        <f t="shared" si="558"/>
        <v>9860</v>
      </c>
      <c r="N2476" s="8"/>
      <c r="O2476" s="8"/>
      <c r="P2476" s="8"/>
      <c r="T2476" s="7"/>
      <c r="U2476" s="8"/>
      <c r="V2476" s="8"/>
      <c r="W2476" s="244"/>
      <c r="X2476" s="8"/>
      <c r="Y2476" s="8"/>
      <c r="Z2476" s="8"/>
      <c r="AA2476" s="8"/>
      <c r="AB2476" s="8"/>
      <c r="AC2476" s="8"/>
      <c r="AD2476" s="8"/>
      <c r="AE2476" s="8"/>
      <c r="AF2476" s="8"/>
      <c r="AG2476" s="8"/>
      <c r="AH2476" s="8"/>
      <c r="AI2476" s="8"/>
    </row>
    <row r="2477" spans="1:35" ht="17.25">
      <c r="A2477" s="310" t="s">
        <v>1940</v>
      </c>
      <c r="B2477" s="250">
        <v>10</v>
      </c>
      <c r="C2477" s="246"/>
      <c r="D2477" s="192">
        <v>775528219795</v>
      </c>
      <c r="E2477" s="303" t="s">
        <v>546</v>
      </c>
      <c r="F2477" s="193" t="s">
        <v>1949</v>
      </c>
      <c r="G2477" s="137" t="s">
        <v>96</v>
      </c>
      <c r="H2477" s="194">
        <v>27</v>
      </c>
      <c r="I2477" s="81"/>
      <c r="J2477" s="81"/>
      <c r="K2477" s="81"/>
      <c r="L2477" s="8"/>
      <c r="M2477" s="184">
        <f>530*H2477</f>
        <v>14310</v>
      </c>
      <c r="N2477" s="8"/>
      <c r="O2477" s="8"/>
      <c r="P2477" s="8"/>
      <c r="T2477" s="7"/>
      <c r="U2477" s="8"/>
      <c r="V2477" s="8"/>
      <c r="W2477" s="244"/>
      <c r="X2477" s="8"/>
      <c r="Y2477" s="8"/>
      <c r="Z2477" s="8"/>
      <c r="AA2477" s="8"/>
      <c r="AB2477" s="8"/>
      <c r="AC2477" s="8"/>
      <c r="AD2477" s="8"/>
      <c r="AE2477" s="8"/>
      <c r="AF2477" s="8"/>
      <c r="AG2477" s="8"/>
      <c r="AH2477" s="8"/>
      <c r="AI2477" s="8"/>
    </row>
    <row r="2478" spans="1:35" ht="17.25">
      <c r="A2478" s="310" t="s">
        <v>1940</v>
      </c>
      <c r="B2478" s="250">
        <v>11</v>
      </c>
      <c r="C2478" s="246" t="s">
        <v>1430</v>
      </c>
      <c r="D2478" s="192">
        <v>775515667640</v>
      </c>
      <c r="E2478" s="303" t="s">
        <v>546</v>
      </c>
      <c r="F2478" s="193" t="s">
        <v>1950</v>
      </c>
      <c r="G2478" s="137" t="s">
        <v>96</v>
      </c>
      <c r="H2478" s="194">
        <v>17</v>
      </c>
      <c r="I2478" s="81"/>
      <c r="J2478" s="81"/>
      <c r="K2478" s="81"/>
      <c r="L2478" s="8"/>
      <c r="M2478" s="184">
        <f>590*H2478</f>
        <v>10030</v>
      </c>
      <c r="N2478" s="8"/>
      <c r="O2478" s="8"/>
      <c r="P2478" s="8"/>
      <c r="T2478" s="7"/>
      <c r="U2478" s="8"/>
      <c r="V2478" s="8"/>
      <c r="W2478" s="244"/>
      <c r="X2478" s="8"/>
      <c r="Y2478" s="8"/>
      <c r="Z2478" s="8"/>
      <c r="AA2478" s="8"/>
      <c r="AB2478" s="8"/>
      <c r="AC2478" s="8"/>
      <c r="AD2478" s="8"/>
      <c r="AE2478" s="8"/>
      <c r="AF2478" s="8"/>
      <c r="AG2478" s="8"/>
      <c r="AH2478" s="8"/>
      <c r="AI2478" s="8"/>
    </row>
    <row r="2479" spans="1:35" ht="17.25">
      <c r="A2479" s="310" t="s">
        <v>1940</v>
      </c>
      <c r="B2479" s="250">
        <v>12</v>
      </c>
      <c r="C2479" s="246" t="s">
        <v>1430</v>
      </c>
      <c r="D2479" s="192">
        <v>775528430626</v>
      </c>
      <c r="E2479" s="303" t="s">
        <v>546</v>
      </c>
      <c r="F2479" s="193" t="s">
        <v>1951</v>
      </c>
      <c r="G2479" s="137" t="s">
        <v>96</v>
      </c>
      <c r="H2479" s="194">
        <v>8</v>
      </c>
      <c r="I2479" s="81"/>
      <c r="J2479" s="81"/>
      <c r="K2479" s="81"/>
      <c r="L2479" s="8"/>
      <c r="M2479" s="184">
        <f>650*H2479</f>
        <v>5200</v>
      </c>
      <c r="N2479" s="8"/>
      <c r="O2479" s="8"/>
      <c r="P2479" s="8"/>
      <c r="T2479" s="7"/>
      <c r="U2479" s="8"/>
      <c r="V2479" s="8"/>
      <c r="W2479" s="244"/>
      <c r="X2479" s="8"/>
      <c r="Y2479" s="8"/>
      <c r="Z2479" s="8"/>
      <c r="AA2479" s="8"/>
      <c r="AB2479" s="8"/>
      <c r="AC2479" s="8"/>
      <c r="AD2479" s="8"/>
      <c r="AE2479" s="8"/>
      <c r="AF2479" s="8"/>
      <c r="AG2479" s="8"/>
      <c r="AH2479" s="8"/>
      <c r="AI2479" s="8"/>
    </row>
    <row r="2480" spans="1:35" ht="17.25">
      <c r="A2480" s="310" t="s">
        <v>1940</v>
      </c>
      <c r="B2480" s="250">
        <v>13</v>
      </c>
      <c r="C2480" s="246" t="s">
        <v>1430</v>
      </c>
      <c r="D2480" s="192">
        <v>775515162656</v>
      </c>
      <c r="E2480" s="303" t="s">
        <v>546</v>
      </c>
      <c r="F2480" s="193" t="s">
        <v>1952</v>
      </c>
      <c r="G2480" s="137" t="s">
        <v>96</v>
      </c>
      <c r="H2480" s="194">
        <v>8</v>
      </c>
      <c r="I2480" s="81"/>
      <c r="J2480" s="81"/>
      <c r="K2480" s="81"/>
      <c r="L2480" s="8"/>
      <c r="M2480" s="184">
        <f t="shared" ref="M2480:M2481" si="559">650*H2480</f>
        <v>5200</v>
      </c>
      <c r="N2480" s="8"/>
      <c r="O2480" s="8"/>
      <c r="P2480" s="8"/>
      <c r="T2480" s="7"/>
      <c r="U2480" s="8"/>
      <c r="V2480" s="8"/>
      <c r="W2480" s="244"/>
      <c r="X2480" s="8"/>
      <c r="Y2480" s="8"/>
      <c r="Z2480" s="8"/>
      <c r="AA2480" s="8"/>
      <c r="AB2480" s="8"/>
      <c r="AC2480" s="8"/>
      <c r="AD2480" s="8"/>
      <c r="AE2480" s="8"/>
      <c r="AF2480" s="8"/>
      <c r="AG2480" s="8"/>
      <c r="AH2480" s="8"/>
      <c r="AI2480" s="8"/>
    </row>
    <row r="2481" spans="1:35" ht="17.25">
      <c r="A2481" s="310" t="s">
        <v>1940</v>
      </c>
      <c r="B2481" s="250">
        <v>14</v>
      </c>
      <c r="C2481" s="246" t="s">
        <v>1430</v>
      </c>
      <c r="D2481" s="192">
        <v>775515256550</v>
      </c>
      <c r="E2481" s="303" t="s">
        <v>546</v>
      </c>
      <c r="F2481" s="193" t="s">
        <v>1953</v>
      </c>
      <c r="G2481" s="137" t="s">
        <v>96</v>
      </c>
      <c r="H2481" s="194">
        <v>9</v>
      </c>
      <c r="I2481" s="81"/>
      <c r="J2481" s="81"/>
      <c r="K2481" s="81"/>
      <c r="L2481" s="8"/>
      <c r="M2481" s="184">
        <f t="shared" si="559"/>
        <v>5850</v>
      </c>
      <c r="N2481" s="8"/>
      <c r="O2481" s="8"/>
      <c r="P2481" s="8"/>
      <c r="T2481" s="7"/>
      <c r="U2481" s="8"/>
      <c r="V2481" s="8"/>
      <c r="W2481" s="244"/>
      <c r="X2481" s="8"/>
      <c r="Y2481" s="8"/>
      <c r="Z2481" s="8"/>
      <c r="AA2481" s="8"/>
      <c r="AB2481" s="8"/>
      <c r="AC2481" s="8"/>
      <c r="AD2481" s="8"/>
      <c r="AE2481" s="8"/>
      <c r="AF2481" s="8"/>
      <c r="AG2481" s="8"/>
      <c r="AH2481" s="8"/>
      <c r="AI2481" s="8"/>
    </row>
    <row r="2482" spans="1:35" ht="17.25">
      <c r="A2482" s="310" t="s">
        <v>1940</v>
      </c>
      <c r="B2482" s="250">
        <v>15</v>
      </c>
      <c r="C2482" s="246" t="s">
        <v>1954</v>
      </c>
      <c r="D2482" s="192">
        <v>775528299369</v>
      </c>
      <c r="E2482" s="303" t="s">
        <v>546</v>
      </c>
      <c r="F2482" s="193" t="s">
        <v>1955</v>
      </c>
      <c r="G2482" s="137" t="s">
        <v>846</v>
      </c>
      <c r="H2482" s="194">
        <v>18</v>
      </c>
      <c r="I2482" s="81"/>
      <c r="J2482" s="81"/>
      <c r="K2482" s="81"/>
      <c r="L2482" s="8"/>
      <c r="M2482" s="184">
        <f>590*H2482</f>
        <v>10620</v>
      </c>
      <c r="N2482" s="8"/>
      <c r="O2482" s="8"/>
      <c r="P2482" s="8"/>
      <c r="T2482" s="7"/>
      <c r="U2482" s="8"/>
      <c r="V2482" s="8"/>
      <c r="W2482" s="244"/>
      <c r="X2482" s="8"/>
      <c r="Y2482" s="8"/>
      <c r="Z2482" s="8"/>
      <c r="AA2482" s="8"/>
      <c r="AB2482" s="8"/>
      <c r="AC2482" s="8"/>
      <c r="AD2482" s="8"/>
      <c r="AE2482" s="8"/>
      <c r="AF2482" s="8"/>
      <c r="AG2482" s="8"/>
      <c r="AH2482" s="8"/>
      <c r="AI2482" s="8"/>
    </row>
    <row r="2483" spans="1:35" ht="17.25">
      <c r="A2483" s="310" t="s">
        <v>1940</v>
      </c>
      <c r="B2483" s="250">
        <v>16</v>
      </c>
      <c r="C2483" s="246"/>
      <c r="D2483" s="192">
        <v>775527972674</v>
      </c>
      <c r="E2483" s="303" t="s">
        <v>1131</v>
      </c>
      <c r="F2483" s="193" t="s">
        <v>1956</v>
      </c>
      <c r="G2483" s="137" t="s">
        <v>150</v>
      </c>
      <c r="H2483" s="194">
        <v>26</v>
      </c>
      <c r="I2483" s="81"/>
      <c r="J2483" s="81"/>
      <c r="K2483" s="81"/>
      <c r="L2483" s="8"/>
      <c r="M2483" s="184">
        <f>560*H2483</f>
        <v>14560</v>
      </c>
      <c r="N2483" s="8"/>
      <c r="O2483" s="8"/>
      <c r="P2483" s="8"/>
      <c r="T2483" s="7"/>
      <c r="U2483" s="8"/>
      <c r="V2483" s="8"/>
      <c r="W2483" s="244"/>
      <c r="X2483" s="8"/>
      <c r="Y2483" s="8"/>
      <c r="Z2483" s="8"/>
      <c r="AA2483" s="8"/>
      <c r="AB2483" s="8"/>
      <c r="AC2483" s="8"/>
      <c r="AD2483" s="8"/>
      <c r="AE2483" s="8"/>
      <c r="AF2483" s="8"/>
      <c r="AG2483" s="8"/>
      <c r="AH2483" s="8"/>
      <c r="AI2483" s="8"/>
    </row>
    <row r="2484" spans="1:35" ht="17.25">
      <c r="A2484" s="310" t="s">
        <v>1940</v>
      </c>
      <c r="B2484" s="250">
        <v>17</v>
      </c>
      <c r="C2484" s="246"/>
      <c r="D2484" s="192">
        <v>775528336117</v>
      </c>
      <c r="E2484" s="303" t="s">
        <v>546</v>
      </c>
      <c r="F2484" s="193" t="s">
        <v>1957</v>
      </c>
      <c r="G2484" s="137" t="s">
        <v>35</v>
      </c>
      <c r="H2484" s="194">
        <v>27</v>
      </c>
      <c r="I2484" s="81"/>
      <c r="J2484" s="81"/>
      <c r="K2484" s="81"/>
      <c r="L2484" s="8"/>
      <c r="M2484" s="184">
        <f>580*H2484</f>
        <v>15660</v>
      </c>
      <c r="N2484" s="8"/>
      <c r="O2484" s="8"/>
      <c r="P2484" s="8"/>
      <c r="T2484" s="7"/>
      <c r="U2484" s="8"/>
      <c r="V2484" s="8"/>
      <c r="W2484" s="244"/>
      <c r="X2484" s="8"/>
      <c r="Y2484" s="8"/>
      <c r="Z2484" s="8"/>
      <c r="AA2484" s="8"/>
      <c r="AB2484" s="8"/>
      <c r="AC2484" s="8"/>
      <c r="AD2484" s="8"/>
      <c r="AE2484" s="8"/>
      <c r="AF2484" s="8"/>
      <c r="AG2484" s="8"/>
      <c r="AH2484" s="8"/>
      <c r="AI2484" s="8"/>
    </row>
    <row r="2485" spans="1:35" ht="17.25">
      <c r="A2485" s="310" t="s">
        <v>1940</v>
      </c>
      <c r="B2485" s="250">
        <v>18</v>
      </c>
      <c r="C2485" s="246"/>
      <c r="D2485" s="192">
        <v>775528256620</v>
      </c>
      <c r="E2485" s="303" t="s">
        <v>546</v>
      </c>
      <c r="F2485" s="193" t="s">
        <v>1958</v>
      </c>
      <c r="G2485" s="137" t="s">
        <v>35</v>
      </c>
      <c r="H2485" s="194">
        <v>30</v>
      </c>
      <c r="I2485" s="81"/>
      <c r="J2485" s="81"/>
      <c r="K2485" s="81"/>
      <c r="L2485" s="8"/>
      <c r="M2485" s="184">
        <f>580*H2485</f>
        <v>17400</v>
      </c>
      <c r="N2485" s="8"/>
      <c r="O2485" s="8"/>
      <c r="P2485" s="8"/>
      <c r="T2485" s="7"/>
      <c r="U2485" s="8"/>
      <c r="V2485" s="8"/>
      <c r="W2485" s="244"/>
      <c r="X2485" s="8"/>
      <c r="Y2485" s="8"/>
      <c r="Z2485" s="8"/>
      <c r="AA2485" s="8"/>
      <c r="AB2485" s="8"/>
      <c r="AC2485" s="8"/>
      <c r="AD2485" s="8"/>
      <c r="AE2485" s="8"/>
      <c r="AF2485" s="8"/>
      <c r="AG2485" s="8"/>
      <c r="AH2485" s="8"/>
      <c r="AI2485" s="8"/>
    </row>
    <row r="2486" spans="1:35" ht="17.25">
      <c r="A2486" s="310" t="s">
        <v>1940</v>
      </c>
      <c r="B2486" s="250">
        <v>19</v>
      </c>
      <c r="C2486" s="246"/>
      <c r="D2486" s="192">
        <v>775528162130</v>
      </c>
      <c r="E2486" s="303" t="s">
        <v>546</v>
      </c>
      <c r="F2486" s="193" t="s">
        <v>1959</v>
      </c>
      <c r="G2486" s="137" t="s">
        <v>2</v>
      </c>
      <c r="H2486" s="194">
        <v>22</v>
      </c>
      <c r="I2486" s="81"/>
      <c r="J2486" s="81"/>
      <c r="K2486" s="81"/>
      <c r="L2486" s="8"/>
      <c r="M2486" s="184">
        <f>510*H2486</f>
        <v>11220</v>
      </c>
      <c r="N2486" s="8"/>
      <c r="O2486" s="8"/>
      <c r="P2486" s="8"/>
      <c r="T2486" s="7"/>
      <c r="U2486" s="8"/>
      <c r="V2486" s="8"/>
      <c r="W2486" s="244"/>
      <c r="X2486" s="8"/>
      <c r="Y2486" s="8"/>
      <c r="Z2486" s="8"/>
      <c r="AA2486" s="8"/>
      <c r="AB2486" s="8"/>
      <c r="AC2486" s="8"/>
      <c r="AD2486" s="8"/>
      <c r="AE2486" s="8"/>
      <c r="AF2486" s="8"/>
      <c r="AG2486" s="8"/>
      <c r="AH2486" s="8"/>
      <c r="AI2486" s="8"/>
    </row>
    <row r="2487" spans="1:35" ht="17.25">
      <c r="A2487" s="321"/>
      <c r="B2487" s="322"/>
      <c r="C2487" s="231"/>
      <c r="D2487" s="81"/>
      <c r="E2487" s="81"/>
      <c r="F2487" s="81"/>
      <c r="G2487" s="81"/>
      <c r="H2487" s="80"/>
      <c r="I2487" s="81"/>
      <c r="J2487" s="81"/>
      <c r="K2487" s="81"/>
      <c r="L2487" s="8"/>
      <c r="M2487" s="184"/>
      <c r="N2487" s="8"/>
      <c r="O2487" s="8"/>
      <c r="P2487" s="8"/>
      <c r="T2487" s="7"/>
      <c r="U2487" s="8"/>
      <c r="V2487" s="8"/>
      <c r="W2487" s="244"/>
      <c r="X2487" s="8"/>
      <c r="Y2487" s="8"/>
      <c r="Z2487" s="8"/>
      <c r="AA2487" s="8"/>
      <c r="AB2487" s="8"/>
      <c r="AC2487" s="8"/>
      <c r="AD2487" s="8"/>
      <c r="AE2487" s="8"/>
      <c r="AF2487" s="8"/>
      <c r="AG2487" s="8"/>
      <c r="AH2487" s="8"/>
      <c r="AI2487" s="8"/>
    </row>
    <row r="2488" spans="1:35" ht="17.25">
      <c r="A2488" s="253"/>
      <c r="B2488" s="189"/>
      <c r="C2488" s="169"/>
      <c r="D2488" s="41"/>
      <c r="E2488" s="41"/>
      <c r="F2488" s="41"/>
      <c r="G2488" s="41"/>
      <c r="H2488" s="77"/>
      <c r="I2488" s="41"/>
      <c r="J2488" s="41"/>
      <c r="K2488" s="41"/>
      <c r="L2488" s="45"/>
      <c r="M2488" s="44">
        <f>SUM(M2468:M2487)</f>
        <v>189220</v>
      </c>
      <c r="N2488" s="45"/>
      <c r="O2488" s="45"/>
      <c r="P2488" s="45"/>
      <c r="Q2488" s="45"/>
      <c r="R2488" s="45"/>
      <c r="S2488" s="45"/>
      <c r="T2488" s="45">
        <v>189220</v>
      </c>
      <c r="U2488" s="45"/>
      <c r="V2488" s="45"/>
      <c r="W2488" s="227">
        <v>189220</v>
      </c>
      <c r="X2488" s="45"/>
      <c r="Y2488" s="45"/>
      <c r="Z2488" s="8"/>
      <c r="AA2488" s="8"/>
      <c r="AB2488" s="8"/>
      <c r="AC2488" s="8"/>
      <c r="AD2488" s="8"/>
      <c r="AE2488" s="8"/>
      <c r="AF2488" s="8"/>
      <c r="AG2488" s="8"/>
      <c r="AH2488" s="8"/>
      <c r="AI2488" s="8"/>
    </row>
    <row r="2489" spans="1:35" ht="17.25">
      <c r="A2489" s="321"/>
      <c r="B2489" s="322"/>
      <c r="C2489" s="231"/>
      <c r="D2489" s="81"/>
      <c r="E2489" s="81"/>
      <c r="F2489" s="81"/>
      <c r="G2489" s="81"/>
      <c r="H2489" s="80"/>
      <c r="I2489" s="81"/>
      <c r="J2489" s="81"/>
      <c r="K2489" s="81"/>
      <c r="L2489" s="8"/>
      <c r="M2489" s="184"/>
      <c r="N2489" s="8"/>
      <c r="O2489" s="8"/>
      <c r="P2489" s="8"/>
      <c r="T2489" s="7"/>
      <c r="U2489" s="8"/>
      <c r="V2489" s="8"/>
      <c r="W2489" s="244"/>
      <c r="X2489" s="8"/>
      <c r="Y2489" s="8"/>
      <c r="Z2489" s="8"/>
      <c r="AA2489" s="8"/>
      <c r="AB2489" s="8"/>
      <c r="AC2489" s="8"/>
      <c r="AD2489" s="8"/>
      <c r="AE2489" s="8"/>
      <c r="AF2489" s="8"/>
      <c r="AG2489" s="8"/>
      <c r="AH2489" s="8"/>
      <c r="AI2489" s="8"/>
    </row>
    <row r="2490" spans="1:35" ht="17.25">
      <c r="A2490" s="310" t="s">
        <v>1960</v>
      </c>
      <c r="B2490" s="250">
        <v>1</v>
      </c>
      <c r="C2490" s="246"/>
      <c r="D2490" s="192">
        <v>775540282607</v>
      </c>
      <c r="E2490" s="303" t="s">
        <v>546</v>
      </c>
      <c r="F2490" s="193" t="s">
        <v>1961</v>
      </c>
      <c r="G2490" s="137" t="s">
        <v>2</v>
      </c>
      <c r="H2490" s="194">
        <v>23</v>
      </c>
      <c r="I2490" s="81"/>
      <c r="J2490" s="81"/>
      <c r="K2490" s="81"/>
      <c r="L2490" s="8"/>
      <c r="M2490" s="184">
        <f t="shared" ref="M2490:M2494" si="560">510*H2490</f>
        <v>11730</v>
      </c>
      <c r="N2490" s="8"/>
      <c r="O2490" s="8"/>
      <c r="P2490" s="8"/>
      <c r="T2490" s="7"/>
      <c r="U2490" s="8"/>
      <c r="V2490" s="8"/>
      <c r="W2490" s="244"/>
      <c r="X2490" s="8"/>
      <c r="Y2490" s="8"/>
      <c r="Z2490" s="8"/>
      <c r="AA2490" s="8"/>
      <c r="AB2490" s="8"/>
      <c r="AC2490" s="8"/>
      <c r="AD2490" s="8"/>
      <c r="AE2490" s="8"/>
      <c r="AF2490" s="8"/>
      <c r="AG2490" s="8"/>
      <c r="AH2490" s="8"/>
      <c r="AI2490" s="8"/>
    </row>
    <row r="2491" spans="1:35" ht="17.25">
      <c r="A2491" s="310" t="s">
        <v>1960</v>
      </c>
      <c r="B2491" s="250">
        <v>2</v>
      </c>
      <c r="C2491" s="246"/>
      <c r="D2491" s="192">
        <v>775540286977</v>
      </c>
      <c r="E2491" s="303" t="s">
        <v>546</v>
      </c>
      <c r="F2491" s="193" t="s">
        <v>1962</v>
      </c>
      <c r="G2491" s="137" t="s">
        <v>2</v>
      </c>
      <c r="H2491" s="194">
        <v>23</v>
      </c>
      <c r="I2491" s="81"/>
      <c r="J2491" s="81"/>
      <c r="K2491" s="81"/>
      <c r="L2491" s="8"/>
      <c r="M2491" s="184">
        <f t="shared" si="560"/>
        <v>11730</v>
      </c>
      <c r="N2491" s="8"/>
      <c r="O2491" s="8"/>
      <c r="P2491" s="8"/>
      <c r="T2491" s="7"/>
      <c r="U2491" s="8"/>
      <c r="V2491" s="8"/>
      <c r="W2491" s="244"/>
      <c r="X2491" s="8"/>
      <c r="Y2491" s="8"/>
      <c r="Z2491" s="8"/>
      <c r="AA2491" s="8"/>
      <c r="AB2491" s="8"/>
      <c r="AC2491" s="8"/>
      <c r="AD2491" s="8"/>
      <c r="AE2491" s="8"/>
      <c r="AF2491" s="8"/>
      <c r="AG2491" s="8"/>
      <c r="AH2491" s="8"/>
      <c r="AI2491" s="8"/>
    </row>
    <row r="2492" spans="1:35" ht="17.25">
      <c r="A2492" s="310" t="s">
        <v>1960</v>
      </c>
      <c r="B2492" s="250">
        <v>3</v>
      </c>
      <c r="C2492" s="246"/>
      <c r="D2492" s="192">
        <v>775540269930</v>
      </c>
      <c r="E2492" s="303" t="s">
        <v>546</v>
      </c>
      <c r="F2492" s="193" t="s">
        <v>1750</v>
      </c>
      <c r="G2492" s="137" t="s">
        <v>2</v>
      </c>
      <c r="H2492" s="194">
        <v>13</v>
      </c>
      <c r="I2492" s="81"/>
      <c r="J2492" s="81"/>
      <c r="K2492" s="81"/>
      <c r="L2492" s="8"/>
      <c r="M2492" s="184">
        <f>520*H2492</f>
        <v>6760</v>
      </c>
      <c r="N2492" s="8"/>
      <c r="O2492" s="8"/>
      <c r="P2492" s="8"/>
      <c r="T2492" s="7"/>
      <c r="U2492" s="8"/>
      <c r="V2492" s="8"/>
      <c r="W2492" s="244"/>
      <c r="X2492" s="8"/>
      <c r="Y2492" s="8"/>
      <c r="Z2492" s="8"/>
      <c r="AA2492" s="8"/>
      <c r="AB2492" s="8"/>
      <c r="AC2492" s="8"/>
      <c r="AD2492" s="8"/>
      <c r="AE2492" s="8"/>
      <c r="AF2492" s="8"/>
      <c r="AG2492" s="8"/>
      <c r="AH2492" s="8"/>
      <c r="AI2492" s="8"/>
    </row>
    <row r="2493" spans="1:35" ht="17.25">
      <c r="A2493" s="310" t="s">
        <v>1960</v>
      </c>
      <c r="B2493" s="250">
        <v>4</v>
      </c>
      <c r="C2493" s="246"/>
      <c r="D2493" s="192">
        <v>775540253379</v>
      </c>
      <c r="E2493" s="303" t="s">
        <v>546</v>
      </c>
      <c r="F2493" s="193" t="s">
        <v>1963</v>
      </c>
      <c r="G2493" s="137" t="s">
        <v>2</v>
      </c>
      <c r="H2493" s="194">
        <v>24</v>
      </c>
      <c r="I2493" s="81"/>
      <c r="J2493" s="81"/>
      <c r="K2493" s="81"/>
      <c r="L2493" s="8"/>
      <c r="M2493" s="184">
        <f t="shared" si="560"/>
        <v>12240</v>
      </c>
      <c r="N2493" s="8"/>
      <c r="O2493" s="8"/>
      <c r="P2493" s="8"/>
      <c r="T2493" s="7"/>
      <c r="U2493" s="8"/>
      <c r="V2493" s="8"/>
      <c r="W2493" s="244"/>
      <c r="X2493" s="8"/>
      <c r="Y2493" s="8"/>
      <c r="Z2493" s="8"/>
      <c r="AA2493" s="8"/>
      <c r="AB2493" s="8"/>
      <c r="AC2493" s="8"/>
      <c r="AD2493" s="8"/>
      <c r="AE2493" s="8"/>
      <c r="AF2493" s="8"/>
      <c r="AG2493" s="8"/>
      <c r="AH2493" s="8"/>
      <c r="AI2493" s="8"/>
    </row>
    <row r="2494" spans="1:35" ht="17.25">
      <c r="A2494" s="310" t="s">
        <v>1960</v>
      </c>
      <c r="B2494" s="250">
        <v>5</v>
      </c>
      <c r="C2494" s="246"/>
      <c r="D2494" s="192">
        <v>775540243595</v>
      </c>
      <c r="E2494" s="303" t="s">
        <v>546</v>
      </c>
      <c r="F2494" s="193" t="s">
        <v>1964</v>
      </c>
      <c r="G2494" s="137" t="s">
        <v>2</v>
      </c>
      <c r="H2494" s="194">
        <v>22</v>
      </c>
      <c r="I2494" s="81"/>
      <c r="J2494" s="81"/>
      <c r="K2494" s="81"/>
      <c r="L2494" s="8"/>
      <c r="M2494" s="184">
        <f t="shared" si="560"/>
        <v>11220</v>
      </c>
      <c r="N2494" s="8"/>
      <c r="O2494" s="8"/>
      <c r="P2494" s="8"/>
      <c r="T2494" s="7"/>
      <c r="U2494" s="8"/>
      <c r="V2494" s="8"/>
      <c r="W2494" s="244"/>
      <c r="X2494" s="8"/>
      <c r="Y2494" s="8"/>
      <c r="Z2494" s="8"/>
      <c r="AA2494" s="8"/>
      <c r="AB2494" s="8"/>
      <c r="AC2494" s="8"/>
      <c r="AD2494" s="8"/>
      <c r="AE2494" s="8"/>
      <c r="AF2494" s="8"/>
      <c r="AG2494" s="8"/>
      <c r="AH2494" s="8"/>
      <c r="AI2494" s="8"/>
    </row>
    <row r="2495" spans="1:35" ht="17.25">
      <c r="A2495" s="310" t="s">
        <v>1960</v>
      </c>
      <c r="B2495" s="250">
        <v>6</v>
      </c>
      <c r="C2495" s="246"/>
      <c r="D2495" s="192">
        <v>775540247502</v>
      </c>
      <c r="E2495" s="303" t="s">
        <v>546</v>
      </c>
      <c r="F2495" s="193" t="s">
        <v>1964</v>
      </c>
      <c r="G2495" s="137" t="s">
        <v>2</v>
      </c>
      <c r="H2495" s="194">
        <v>11</v>
      </c>
      <c r="I2495" s="81"/>
      <c r="J2495" s="81"/>
      <c r="K2495" s="81"/>
      <c r="L2495" s="8"/>
      <c r="M2495" s="184">
        <f>520*H2495</f>
        <v>5720</v>
      </c>
      <c r="N2495" s="8"/>
      <c r="O2495" s="8"/>
      <c r="P2495" s="8"/>
      <c r="T2495" s="7"/>
      <c r="U2495" s="8"/>
      <c r="V2495" s="8"/>
      <c r="W2495" s="244"/>
      <c r="X2495" s="8"/>
      <c r="Y2495" s="8"/>
      <c r="Z2495" s="8"/>
      <c r="AA2495" s="8"/>
      <c r="AB2495" s="8"/>
      <c r="AC2495" s="8"/>
      <c r="AD2495" s="8"/>
      <c r="AE2495" s="8"/>
      <c r="AF2495" s="8"/>
      <c r="AG2495" s="8"/>
      <c r="AH2495" s="8"/>
      <c r="AI2495" s="8"/>
    </row>
    <row r="2496" spans="1:35" ht="17.25">
      <c r="A2496" s="310" t="s">
        <v>1960</v>
      </c>
      <c r="B2496" s="250">
        <v>7</v>
      </c>
      <c r="C2496" s="246" t="s">
        <v>138</v>
      </c>
      <c r="D2496" s="192">
        <v>775529751879</v>
      </c>
      <c r="E2496" s="303" t="s">
        <v>546</v>
      </c>
      <c r="F2496" s="193" t="s">
        <v>1965</v>
      </c>
      <c r="G2496" s="137" t="s">
        <v>35</v>
      </c>
      <c r="H2496" s="194">
        <v>29</v>
      </c>
      <c r="I2496" s="81"/>
      <c r="J2496" s="81"/>
      <c r="K2496" s="81"/>
      <c r="L2496" s="8"/>
      <c r="M2496" s="184">
        <f>580*H2496</f>
        <v>16820</v>
      </c>
      <c r="N2496" s="8"/>
      <c r="O2496" s="8"/>
      <c r="P2496" s="8"/>
      <c r="T2496" s="7"/>
      <c r="U2496" s="8"/>
      <c r="V2496" s="8"/>
      <c r="W2496" s="244"/>
      <c r="X2496" s="8"/>
      <c r="Y2496" s="8"/>
      <c r="Z2496" s="8"/>
      <c r="AA2496" s="8"/>
      <c r="AB2496" s="8"/>
      <c r="AC2496" s="8"/>
      <c r="AD2496" s="8"/>
      <c r="AE2496" s="8"/>
      <c r="AF2496" s="8"/>
      <c r="AG2496" s="8"/>
      <c r="AH2496" s="8"/>
      <c r="AI2496" s="8"/>
    </row>
    <row r="2497" spans="1:35" ht="17.25">
      <c r="A2497" s="310"/>
      <c r="B2497" s="250"/>
      <c r="C2497" s="246"/>
      <c r="D2497" s="192"/>
      <c r="E2497" s="303"/>
      <c r="F2497" s="193"/>
      <c r="G2497" s="137"/>
      <c r="H2497" s="194"/>
      <c r="I2497" s="81"/>
      <c r="J2497" s="81"/>
      <c r="K2497" s="81"/>
      <c r="L2497" s="8"/>
      <c r="M2497" s="184">
        <v>500</v>
      </c>
      <c r="N2497" s="8"/>
      <c r="O2497" s="8"/>
      <c r="P2497" s="8"/>
      <c r="T2497" s="7"/>
      <c r="U2497" s="8"/>
      <c r="V2497" s="8"/>
      <c r="W2497" s="244"/>
      <c r="X2497" s="8"/>
      <c r="Y2497" s="8"/>
      <c r="Z2497" s="8"/>
      <c r="AA2497" s="8"/>
      <c r="AB2497" s="8"/>
      <c r="AC2497" s="8"/>
      <c r="AD2497" s="8"/>
      <c r="AE2497" s="8"/>
      <c r="AF2497" s="8"/>
      <c r="AG2497" s="8"/>
      <c r="AH2497" s="8"/>
      <c r="AI2497" s="8"/>
    </row>
    <row r="2498" spans="1:35" ht="17.25">
      <c r="A2498" s="310" t="s">
        <v>1960</v>
      </c>
      <c r="B2498" s="250">
        <v>8</v>
      </c>
      <c r="C2498" s="246"/>
      <c r="D2498" s="192">
        <v>775529563752</v>
      </c>
      <c r="E2498" s="303" t="s">
        <v>546</v>
      </c>
      <c r="F2498" s="193" t="s">
        <v>1966</v>
      </c>
      <c r="G2498" s="137" t="s">
        <v>35</v>
      </c>
      <c r="H2498" s="194">
        <v>21</v>
      </c>
      <c r="I2498" s="81"/>
      <c r="J2498" s="81"/>
      <c r="K2498" s="81"/>
      <c r="L2498" s="8"/>
      <c r="M2498" s="184">
        <f>580*H2498</f>
        <v>12180</v>
      </c>
      <c r="N2498" s="8"/>
      <c r="O2498" s="8"/>
      <c r="P2498" s="8"/>
      <c r="T2498" s="7"/>
      <c r="U2498" s="8"/>
      <c r="V2498" s="8"/>
      <c r="W2498" s="244"/>
      <c r="X2498" s="8"/>
      <c r="Y2498" s="8"/>
      <c r="Z2498" s="8"/>
      <c r="AA2498" s="8"/>
      <c r="AB2498" s="8"/>
      <c r="AC2498" s="8"/>
      <c r="AD2498" s="8"/>
      <c r="AE2498" s="8"/>
      <c r="AF2498" s="8"/>
      <c r="AG2498" s="8"/>
      <c r="AH2498" s="8"/>
      <c r="AI2498" s="8"/>
    </row>
    <row r="2499" spans="1:35" ht="17.25">
      <c r="A2499" s="310" t="s">
        <v>1960</v>
      </c>
      <c r="B2499" s="250">
        <v>9</v>
      </c>
      <c r="C2499" s="246"/>
      <c r="D2499" s="192">
        <v>775540267066</v>
      </c>
      <c r="E2499" s="303" t="s">
        <v>546</v>
      </c>
      <c r="F2499" s="193" t="s">
        <v>1481</v>
      </c>
      <c r="G2499" s="137" t="s">
        <v>2</v>
      </c>
      <c r="H2499" s="194">
        <v>22</v>
      </c>
      <c r="I2499" s="81"/>
      <c r="J2499" s="81"/>
      <c r="K2499" s="81"/>
      <c r="L2499" s="8"/>
      <c r="M2499" s="184">
        <f t="shared" ref="M2499:M2501" si="561">510*H2499</f>
        <v>11220</v>
      </c>
      <c r="N2499" s="8"/>
      <c r="O2499" s="8"/>
      <c r="P2499" s="8"/>
      <c r="T2499" s="7"/>
      <c r="U2499" s="8"/>
      <c r="V2499" s="8"/>
      <c r="W2499" s="244"/>
      <c r="X2499" s="8"/>
      <c r="Y2499" s="8"/>
      <c r="Z2499" s="8"/>
      <c r="AA2499" s="8"/>
      <c r="AB2499" s="8"/>
      <c r="AC2499" s="8"/>
      <c r="AD2499" s="8"/>
      <c r="AE2499" s="8"/>
      <c r="AF2499" s="8"/>
      <c r="AG2499" s="8"/>
      <c r="AH2499" s="8"/>
      <c r="AI2499" s="8"/>
    </row>
    <row r="2500" spans="1:35" ht="17.25">
      <c r="A2500" s="310" t="s">
        <v>1960</v>
      </c>
      <c r="B2500" s="250">
        <v>10</v>
      </c>
      <c r="C2500" s="246"/>
      <c r="D2500" s="192">
        <v>775540262866</v>
      </c>
      <c r="E2500" s="303" t="s">
        <v>546</v>
      </c>
      <c r="F2500" s="193" t="s">
        <v>1626</v>
      </c>
      <c r="G2500" s="137" t="s">
        <v>2</v>
      </c>
      <c r="H2500" s="194">
        <v>21</v>
      </c>
      <c r="I2500" s="81"/>
      <c r="J2500" s="81"/>
      <c r="K2500" s="81"/>
      <c r="L2500" s="8"/>
      <c r="M2500" s="184">
        <f t="shared" si="561"/>
        <v>10710</v>
      </c>
      <c r="N2500" s="8"/>
      <c r="O2500" s="8"/>
      <c r="P2500" s="8"/>
      <c r="T2500" s="7"/>
      <c r="U2500" s="8"/>
      <c r="V2500" s="8"/>
      <c r="W2500" s="244"/>
      <c r="X2500" s="8"/>
      <c r="Y2500" s="8"/>
      <c r="Z2500" s="8"/>
      <c r="AA2500" s="8"/>
      <c r="AB2500" s="8"/>
      <c r="AC2500" s="8"/>
      <c r="AD2500" s="8"/>
      <c r="AE2500" s="8"/>
      <c r="AF2500" s="8"/>
      <c r="AG2500" s="8"/>
      <c r="AH2500" s="8"/>
      <c r="AI2500" s="8"/>
    </row>
    <row r="2501" spans="1:35" ht="17.25">
      <c r="A2501" s="310" t="s">
        <v>1960</v>
      </c>
      <c r="B2501" s="250">
        <v>11</v>
      </c>
      <c r="C2501" s="246"/>
      <c r="D2501" s="192">
        <v>775540258407</v>
      </c>
      <c r="E2501" s="303" t="s">
        <v>546</v>
      </c>
      <c r="F2501" s="193" t="s">
        <v>1791</v>
      </c>
      <c r="G2501" s="137" t="s">
        <v>2</v>
      </c>
      <c r="H2501" s="194">
        <v>21</v>
      </c>
      <c r="I2501" s="81"/>
      <c r="J2501" s="81"/>
      <c r="K2501" s="81"/>
      <c r="L2501" s="8"/>
      <c r="M2501" s="184">
        <f t="shared" si="561"/>
        <v>10710</v>
      </c>
      <c r="N2501" s="8"/>
      <c r="O2501" s="8"/>
      <c r="P2501" s="8"/>
      <c r="T2501" s="7"/>
      <c r="U2501" s="8"/>
      <c r="V2501" s="8"/>
      <c r="W2501" s="244"/>
      <c r="X2501" s="8"/>
      <c r="Y2501" s="8"/>
      <c r="Z2501" s="8"/>
      <c r="AA2501" s="8"/>
      <c r="AB2501" s="8"/>
      <c r="AC2501" s="8"/>
      <c r="AD2501" s="8"/>
      <c r="AE2501" s="8"/>
      <c r="AF2501" s="8"/>
      <c r="AG2501" s="8"/>
      <c r="AH2501" s="8"/>
      <c r="AI2501" s="8"/>
    </row>
    <row r="2502" spans="1:35" ht="17.25">
      <c r="A2502" s="310" t="s">
        <v>1960</v>
      </c>
      <c r="B2502" s="250">
        <v>12</v>
      </c>
      <c r="C2502" s="246" t="s">
        <v>1430</v>
      </c>
      <c r="D2502" s="192">
        <v>775530125927</v>
      </c>
      <c r="E2502" s="303" t="s">
        <v>546</v>
      </c>
      <c r="F2502" s="193" t="s">
        <v>1967</v>
      </c>
      <c r="G2502" s="137" t="s">
        <v>2</v>
      </c>
      <c r="H2502" s="194">
        <v>24</v>
      </c>
      <c r="I2502" s="81"/>
      <c r="J2502" s="81"/>
      <c r="K2502" s="81"/>
      <c r="L2502" s="8"/>
      <c r="M2502" s="184">
        <f>570*H2502</f>
        <v>13680</v>
      </c>
      <c r="N2502" s="8"/>
      <c r="O2502" s="8"/>
      <c r="P2502" s="8"/>
      <c r="T2502" s="7"/>
      <c r="U2502" s="8"/>
      <c r="V2502" s="8"/>
      <c r="W2502" s="244"/>
      <c r="X2502" s="8"/>
      <c r="Y2502" s="8"/>
      <c r="Z2502" s="8"/>
      <c r="AA2502" s="8"/>
      <c r="AB2502" s="8"/>
      <c r="AC2502" s="8"/>
      <c r="AD2502" s="8"/>
      <c r="AE2502" s="8"/>
      <c r="AF2502" s="8"/>
      <c r="AG2502" s="8"/>
      <c r="AH2502" s="8"/>
      <c r="AI2502" s="8"/>
    </row>
    <row r="2503" spans="1:35" ht="17.25">
      <c r="A2503" s="310" t="s">
        <v>1960</v>
      </c>
      <c r="B2503" s="250">
        <v>13</v>
      </c>
      <c r="C2503" s="246" t="s">
        <v>1430</v>
      </c>
      <c r="D2503" s="192">
        <v>775529993951</v>
      </c>
      <c r="E2503" s="303" t="s">
        <v>546</v>
      </c>
      <c r="F2503" s="193" t="s">
        <v>1968</v>
      </c>
      <c r="G2503" s="137" t="s">
        <v>2</v>
      </c>
      <c r="H2503" s="194">
        <v>16</v>
      </c>
      <c r="I2503" s="81"/>
      <c r="J2503" s="81"/>
      <c r="K2503" s="81"/>
      <c r="L2503" s="8"/>
      <c r="M2503" s="184">
        <f>580*H2503</f>
        <v>9280</v>
      </c>
      <c r="N2503" s="8"/>
      <c r="O2503" s="8"/>
      <c r="P2503" s="8"/>
      <c r="T2503" s="7"/>
      <c r="U2503" s="8"/>
      <c r="V2503" s="8"/>
      <c r="W2503" s="244"/>
      <c r="X2503" s="8"/>
      <c r="Y2503" s="8"/>
      <c r="Z2503" s="8"/>
      <c r="AA2503" s="8"/>
      <c r="AB2503" s="8"/>
      <c r="AC2503" s="8"/>
      <c r="AD2503" s="8"/>
      <c r="AE2503" s="8"/>
      <c r="AF2503" s="8"/>
      <c r="AG2503" s="8"/>
      <c r="AH2503" s="8"/>
      <c r="AI2503" s="8"/>
    </row>
    <row r="2504" spans="1:35" ht="17.25">
      <c r="A2504" s="310" t="s">
        <v>1960</v>
      </c>
      <c r="B2504" s="250">
        <v>14</v>
      </c>
      <c r="C2504" s="246"/>
      <c r="D2504" s="192">
        <v>775529651100</v>
      </c>
      <c r="E2504" s="303" t="s">
        <v>546</v>
      </c>
      <c r="F2504" s="193" t="s">
        <v>1969</v>
      </c>
      <c r="G2504" s="137" t="s">
        <v>35</v>
      </c>
      <c r="H2504" s="194">
        <v>23</v>
      </c>
      <c r="I2504" s="81"/>
      <c r="J2504" s="81"/>
      <c r="K2504" s="81"/>
      <c r="L2504" s="8"/>
      <c r="M2504" s="184">
        <f>580*H2504</f>
        <v>13340</v>
      </c>
      <c r="N2504" s="8"/>
      <c r="O2504" s="8"/>
      <c r="P2504" s="8"/>
      <c r="T2504" s="7"/>
      <c r="U2504" s="8"/>
      <c r="V2504" s="8"/>
      <c r="W2504" s="244"/>
      <c r="X2504" s="8"/>
      <c r="Y2504" s="8"/>
      <c r="Z2504" s="8"/>
      <c r="AA2504" s="8"/>
      <c r="AB2504" s="8"/>
      <c r="AC2504" s="8"/>
      <c r="AD2504" s="8"/>
      <c r="AE2504" s="8"/>
      <c r="AF2504" s="8"/>
      <c r="AG2504" s="8"/>
      <c r="AH2504" s="8"/>
      <c r="AI2504" s="8"/>
    </row>
    <row r="2505" spans="1:35" ht="17.25">
      <c r="A2505" s="310" t="s">
        <v>1960</v>
      </c>
      <c r="B2505" s="250">
        <v>15</v>
      </c>
      <c r="C2505" s="246" t="s">
        <v>1430</v>
      </c>
      <c r="D2505" s="192">
        <v>775529826712</v>
      </c>
      <c r="E2505" s="303" t="s">
        <v>546</v>
      </c>
      <c r="F2505" s="193" t="s">
        <v>1970</v>
      </c>
      <c r="G2505" s="137" t="s">
        <v>2</v>
      </c>
      <c r="H2505" s="194">
        <v>15</v>
      </c>
      <c r="I2505" s="81"/>
      <c r="J2505" s="81"/>
      <c r="K2505" s="81"/>
      <c r="L2505" s="8"/>
      <c r="M2505" s="184">
        <f t="shared" ref="M2505:M2508" si="562">580*H2505</f>
        <v>8700</v>
      </c>
      <c r="N2505" s="8"/>
      <c r="O2505" s="8"/>
      <c r="P2505" s="8"/>
      <c r="T2505" s="7"/>
      <c r="U2505" s="8"/>
      <c r="V2505" s="8"/>
      <c r="W2505" s="244"/>
      <c r="X2505" s="8"/>
      <c r="Y2505" s="8"/>
      <c r="Z2505" s="8"/>
      <c r="AA2505" s="8"/>
      <c r="AB2505" s="8"/>
      <c r="AC2505" s="8"/>
      <c r="AD2505" s="8"/>
      <c r="AE2505" s="8"/>
      <c r="AF2505" s="8"/>
      <c r="AG2505" s="8"/>
      <c r="AH2505" s="8"/>
      <c r="AI2505" s="8"/>
    </row>
    <row r="2506" spans="1:35" ht="17.25">
      <c r="A2506" s="310" t="s">
        <v>1960</v>
      </c>
      <c r="B2506" s="250">
        <v>16</v>
      </c>
      <c r="C2506" s="246" t="s">
        <v>1430</v>
      </c>
      <c r="D2506" s="192">
        <v>775530186539</v>
      </c>
      <c r="E2506" s="303" t="s">
        <v>546</v>
      </c>
      <c r="F2506" s="193" t="s">
        <v>1971</v>
      </c>
      <c r="G2506" s="137" t="s">
        <v>96</v>
      </c>
      <c r="H2506" s="194">
        <v>14</v>
      </c>
      <c r="I2506" s="81"/>
      <c r="J2506" s="81"/>
      <c r="K2506" s="81"/>
      <c r="L2506" s="8"/>
      <c r="M2506" s="184">
        <f>580*H2506</f>
        <v>8120</v>
      </c>
      <c r="N2506" s="8"/>
      <c r="O2506" s="8"/>
      <c r="P2506" s="8"/>
      <c r="T2506" s="7"/>
      <c r="U2506" s="8"/>
      <c r="V2506" s="8"/>
      <c r="W2506" s="244"/>
      <c r="X2506" s="8"/>
      <c r="Y2506" s="8"/>
      <c r="Z2506" s="8"/>
      <c r="AA2506" s="8"/>
      <c r="AB2506" s="8"/>
      <c r="AC2506" s="8"/>
      <c r="AD2506" s="8"/>
      <c r="AE2506" s="8"/>
      <c r="AF2506" s="8"/>
      <c r="AG2506" s="8"/>
      <c r="AH2506" s="8"/>
      <c r="AI2506" s="8"/>
    </row>
    <row r="2507" spans="1:35" ht="17.25">
      <c r="A2507" s="310" t="s">
        <v>1960</v>
      </c>
      <c r="B2507" s="250">
        <v>17</v>
      </c>
      <c r="C2507" s="246" t="s">
        <v>1430</v>
      </c>
      <c r="D2507" s="192">
        <v>775530058363</v>
      </c>
      <c r="E2507" s="303" t="s">
        <v>546</v>
      </c>
      <c r="F2507" s="193" t="s">
        <v>1972</v>
      </c>
      <c r="G2507" s="137" t="s">
        <v>2</v>
      </c>
      <c r="H2507" s="194">
        <v>12</v>
      </c>
      <c r="I2507" s="81"/>
      <c r="J2507" s="81"/>
      <c r="K2507" s="81"/>
      <c r="L2507" s="8"/>
      <c r="M2507" s="184">
        <f t="shared" si="562"/>
        <v>6960</v>
      </c>
      <c r="N2507" s="8"/>
      <c r="O2507" s="8"/>
      <c r="P2507" s="8"/>
      <c r="T2507" s="7"/>
      <c r="U2507" s="8"/>
      <c r="V2507" s="8"/>
      <c r="W2507" s="244"/>
      <c r="X2507" s="8"/>
      <c r="Y2507" s="8"/>
      <c r="Z2507" s="8"/>
      <c r="AA2507" s="8"/>
      <c r="AB2507" s="8"/>
      <c r="AC2507" s="8"/>
      <c r="AD2507" s="8"/>
      <c r="AE2507" s="8"/>
      <c r="AF2507" s="8"/>
      <c r="AG2507" s="8"/>
      <c r="AH2507" s="8"/>
      <c r="AI2507" s="8"/>
    </row>
    <row r="2508" spans="1:35" ht="17.25">
      <c r="A2508" s="310" t="s">
        <v>1960</v>
      </c>
      <c r="B2508" s="250">
        <v>18</v>
      </c>
      <c r="C2508" s="246" t="s">
        <v>1430</v>
      </c>
      <c r="D2508" s="192">
        <v>775530244410</v>
      </c>
      <c r="E2508" s="303" t="s">
        <v>546</v>
      </c>
      <c r="F2508" s="193" t="s">
        <v>1973</v>
      </c>
      <c r="G2508" s="137" t="s">
        <v>2</v>
      </c>
      <c r="H2508" s="194">
        <v>13</v>
      </c>
      <c r="I2508" s="81"/>
      <c r="J2508" s="81"/>
      <c r="K2508" s="81"/>
      <c r="L2508" s="8"/>
      <c r="M2508" s="184">
        <f t="shared" si="562"/>
        <v>7540</v>
      </c>
      <c r="N2508" s="8"/>
      <c r="O2508" s="8"/>
      <c r="P2508" s="8"/>
      <c r="T2508" s="7"/>
      <c r="U2508" s="8"/>
      <c r="V2508" s="8"/>
      <c r="W2508" s="244"/>
      <c r="X2508" s="8"/>
      <c r="Y2508" s="8"/>
      <c r="Z2508" s="8"/>
      <c r="AA2508" s="8"/>
      <c r="AB2508" s="8"/>
      <c r="AC2508" s="8"/>
      <c r="AD2508" s="8"/>
      <c r="AE2508" s="8"/>
      <c r="AF2508" s="8"/>
      <c r="AG2508" s="8"/>
      <c r="AH2508" s="8"/>
      <c r="AI2508" s="8"/>
    </row>
    <row r="2509" spans="1:35" ht="17.25">
      <c r="A2509" s="321"/>
      <c r="B2509" s="322"/>
      <c r="C2509" s="231"/>
      <c r="D2509" s="81"/>
      <c r="E2509" s="81"/>
      <c r="F2509" s="81"/>
      <c r="G2509" s="81"/>
      <c r="H2509" s="80"/>
      <c r="I2509" s="81"/>
      <c r="J2509" s="81"/>
      <c r="K2509" s="81"/>
      <c r="L2509" s="8"/>
      <c r="M2509" s="184"/>
      <c r="N2509" s="8"/>
      <c r="O2509" s="8"/>
      <c r="P2509" s="8"/>
      <c r="T2509" s="7"/>
      <c r="U2509" s="8"/>
      <c r="V2509" s="8"/>
      <c r="W2509" s="244"/>
      <c r="X2509" s="8"/>
      <c r="Y2509" s="8"/>
      <c r="Z2509" s="8"/>
      <c r="AA2509" s="8"/>
      <c r="AB2509" s="8"/>
      <c r="AC2509" s="8"/>
      <c r="AD2509" s="8"/>
      <c r="AE2509" s="8"/>
      <c r="AF2509" s="8"/>
      <c r="AG2509" s="8"/>
      <c r="AH2509" s="8"/>
      <c r="AI2509" s="8"/>
    </row>
    <row r="2510" spans="1:35" ht="17.25">
      <c r="A2510" s="321"/>
      <c r="B2510" s="322"/>
      <c r="C2510" s="231"/>
      <c r="D2510" s="81"/>
      <c r="E2510" s="81"/>
      <c r="F2510" s="81"/>
      <c r="G2510" s="81"/>
      <c r="H2510" s="80"/>
      <c r="I2510" s="81"/>
      <c r="J2510" s="81"/>
      <c r="K2510" s="81"/>
      <c r="L2510" s="8"/>
      <c r="M2510" s="184"/>
      <c r="N2510" s="8"/>
      <c r="O2510" s="8"/>
      <c r="P2510" s="8"/>
      <c r="T2510" s="7"/>
      <c r="U2510" s="8"/>
      <c r="V2510" s="8"/>
      <c r="W2510" s="244"/>
      <c r="X2510" s="8"/>
      <c r="Y2510" s="8"/>
      <c r="Z2510" s="8"/>
      <c r="AA2510" s="8"/>
      <c r="AB2510" s="8"/>
      <c r="AC2510" s="8"/>
      <c r="AD2510" s="8"/>
      <c r="AE2510" s="8"/>
      <c r="AF2510" s="8"/>
      <c r="AG2510" s="8"/>
      <c r="AH2510" s="8"/>
      <c r="AI2510" s="8"/>
    </row>
    <row r="2511" spans="1:35" ht="17.25">
      <c r="A2511" s="253"/>
      <c r="B2511" s="189"/>
      <c r="C2511" s="169"/>
      <c r="D2511" s="41"/>
      <c r="E2511" s="41"/>
      <c r="F2511" s="41"/>
      <c r="G2511" s="41"/>
      <c r="H2511" s="77"/>
      <c r="I2511" s="41"/>
      <c r="J2511" s="41"/>
      <c r="K2511" s="41"/>
      <c r="L2511" s="45"/>
      <c r="M2511" s="44">
        <f>SUM(M2490:M2510)</f>
        <v>189160</v>
      </c>
      <c r="N2511" s="45"/>
      <c r="O2511" s="45"/>
      <c r="P2511" s="45"/>
      <c r="Q2511" s="45"/>
      <c r="R2511" s="45"/>
      <c r="S2511" s="45"/>
      <c r="T2511" s="45">
        <v>189160</v>
      </c>
      <c r="U2511" s="45"/>
      <c r="V2511" s="45"/>
      <c r="W2511" s="227">
        <v>189160</v>
      </c>
      <c r="X2511" s="45"/>
      <c r="Y2511" s="45"/>
      <c r="Z2511" s="8"/>
      <c r="AA2511" s="8"/>
      <c r="AB2511" s="8"/>
      <c r="AC2511" s="8"/>
      <c r="AD2511" s="8"/>
      <c r="AE2511" s="8"/>
      <c r="AF2511" s="8"/>
      <c r="AG2511" s="8"/>
      <c r="AH2511" s="8"/>
      <c r="AI2511" s="8"/>
    </row>
    <row r="2512" spans="1:35" ht="17.25">
      <c r="A2512" s="321"/>
      <c r="B2512" s="322"/>
      <c r="C2512" s="231"/>
      <c r="D2512" s="81"/>
      <c r="E2512" s="81"/>
      <c r="F2512" s="81"/>
      <c r="G2512" s="81"/>
      <c r="H2512" s="80"/>
      <c r="I2512" s="81"/>
      <c r="J2512" s="81"/>
      <c r="K2512" s="81"/>
      <c r="L2512" s="8"/>
      <c r="M2512" s="184"/>
      <c r="N2512" s="8"/>
      <c r="O2512" s="8"/>
      <c r="P2512" s="8"/>
      <c r="T2512" s="7"/>
      <c r="U2512" s="8"/>
      <c r="V2512" s="8"/>
      <c r="W2512" s="244"/>
      <c r="X2512" s="8"/>
      <c r="Y2512" s="8"/>
      <c r="Z2512" s="8"/>
      <c r="AA2512" s="8"/>
      <c r="AB2512" s="8"/>
      <c r="AC2512" s="8"/>
      <c r="AD2512" s="8"/>
      <c r="AE2512" s="8"/>
      <c r="AF2512" s="8"/>
      <c r="AG2512" s="8"/>
      <c r="AH2512" s="8"/>
      <c r="AI2512" s="8"/>
    </row>
    <row r="2513" spans="1:35" ht="17.25">
      <c r="A2513" s="310" t="s">
        <v>1974</v>
      </c>
      <c r="B2513" s="250">
        <v>1</v>
      </c>
      <c r="C2513" s="246"/>
      <c r="D2513" s="192">
        <v>775545028710</v>
      </c>
      <c r="E2513" s="303" t="s">
        <v>546</v>
      </c>
      <c r="F2513" s="193" t="s">
        <v>1975</v>
      </c>
      <c r="G2513" s="137" t="s">
        <v>2</v>
      </c>
      <c r="H2513" s="194">
        <v>24</v>
      </c>
      <c r="I2513" s="81"/>
      <c r="J2513" s="81"/>
      <c r="K2513" s="81"/>
      <c r="L2513" s="8"/>
      <c r="M2513" s="184">
        <f>510*H2513</f>
        <v>12240</v>
      </c>
      <c r="N2513" s="8"/>
      <c r="O2513" s="8"/>
      <c r="P2513" s="8"/>
      <c r="T2513" s="7"/>
      <c r="U2513" s="8"/>
      <c r="V2513" s="8"/>
      <c r="W2513" s="244"/>
      <c r="X2513" s="8"/>
      <c r="Y2513" s="8"/>
      <c r="Z2513" s="8"/>
      <c r="AA2513" s="8"/>
      <c r="AB2513" s="8"/>
      <c r="AC2513" s="8"/>
      <c r="AD2513" s="8"/>
      <c r="AE2513" s="8"/>
      <c r="AF2513" s="8"/>
      <c r="AG2513" s="8"/>
      <c r="AH2513" s="8"/>
      <c r="AI2513" s="8"/>
    </row>
    <row r="2514" spans="1:35" ht="17.25">
      <c r="A2514" s="310" t="s">
        <v>1974</v>
      </c>
      <c r="B2514" s="250">
        <v>2</v>
      </c>
      <c r="C2514" s="246"/>
      <c r="D2514" s="192">
        <v>775544982781</v>
      </c>
      <c r="E2514" s="303" t="s">
        <v>546</v>
      </c>
      <c r="F2514" s="193" t="s">
        <v>1975</v>
      </c>
      <c r="G2514" s="137" t="s">
        <v>2</v>
      </c>
      <c r="H2514" s="194">
        <v>24</v>
      </c>
      <c r="I2514" s="81"/>
      <c r="J2514" s="81"/>
      <c r="K2514" s="81"/>
      <c r="L2514" s="8"/>
      <c r="M2514" s="184">
        <f t="shared" ref="M2514:M2515" si="563">510*H2514</f>
        <v>12240</v>
      </c>
      <c r="N2514" s="8"/>
      <c r="O2514" s="8"/>
      <c r="P2514" s="8"/>
      <c r="T2514" s="7"/>
      <c r="U2514" s="8"/>
      <c r="V2514" s="8"/>
      <c r="W2514" s="244"/>
      <c r="X2514" s="8"/>
      <c r="Y2514" s="8"/>
      <c r="Z2514" s="8"/>
      <c r="AA2514" s="8"/>
      <c r="AB2514" s="8"/>
      <c r="AC2514" s="8"/>
      <c r="AD2514" s="8"/>
      <c r="AE2514" s="8"/>
      <c r="AF2514" s="8"/>
      <c r="AG2514" s="8"/>
      <c r="AH2514" s="8"/>
      <c r="AI2514" s="8"/>
    </row>
    <row r="2515" spans="1:35" ht="17.25">
      <c r="A2515" s="310" t="s">
        <v>1974</v>
      </c>
      <c r="B2515" s="250">
        <v>3</v>
      </c>
      <c r="C2515" s="246"/>
      <c r="D2515" s="192">
        <v>775544956773</v>
      </c>
      <c r="E2515" s="303" t="s">
        <v>546</v>
      </c>
      <c r="F2515" s="193" t="s">
        <v>1975</v>
      </c>
      <c r="G2515" s="137" t="s">
        <v>2</v>
      </c>
      <c r="H2515" s="194">
        <v>27</v>
      </c>
      <c r="I2515" s="81"/>
      <c r="J2515" s="81"/>
      <c r="K2515" s="81"/>
      <c r="L2515" s="8"/>
      <c r="M2515" s="184">
        <f t="shared" si="563"/>
        <v>13770</v>
      </c>
      <c r="N2515" s="8"/>
      <c r="O2515" s="8"/>
      <c r="P2515" s="8"/>
      <c r="T2515" s="7"/>
      <c r="U2515" s="8"/>
      <c r="V2515" s="8"/>
      <c r="W2515" s="244"/>
      <c r="X2515" s="8"/>
      <c r="Y2515" s="8"/>
      <c r="Z2515" s="8"/>
      <c r="AA2515" s="8"/>
      <c r="AB2515" s="8"/>
      <c r="AC2515" s="8"/>
      <c r="AD2515" s="8"/>
      <c r="AE2515" s="8"/>
      <c r="AF2515" s="8"/>
      <c r="AG2515" s="8"/>
      <c r="AH2515" s="8"/>
      <c r="AI2515" s="8"/>
    </row>
    <row r="2516" spans="1:35" ht="17.25">
      <c r="A2516" s="310" t="s">
        <v>1974</v>
      </c>
      <c r="B2516" s="250">
        <v>4</v>
      </c>
      <c r="C2516" s="246"/>
      <c r="D2516" s="192">
        <v>775544926299</v>
      </c>
      <c r="E2516" s="303" t="s">
        <v>546</v>
      </c>
      <c r="F2516" s="193" t="s">
        <v>1976</v>
      </c>
      <c r="G2516" s="137" t="s">
        <v>1240</v>
      </c>
      <c r="H2516" s="194">
        <v>15</v>
      </c>
      <c r="I2516" s="81"/>
      <c r="J2516" s="81"/>
      <c r="K2516" s="81"/>
      <c r="L2516" s="8"/>
      <c r="M2516" s="184">
        <f>360*H2516</f>
        <v>5400</v>
      </c>
      <c r="N2516" s="8"/>
      <c r="O2516" s="8"/>
      <c r="P2516" s="8"/>
      <c r="T2516" s="7"/>
      <c r="U2516" s="8"/>
      <c r="V2516" s="8"/>
      <c r="W2516" s="244"/>
      <c r="X2516" s="8"/>
      <c r="Y2516" s="8"/>
      <c r="Z2516" s="8"/>
      <c r="AA2516" s="8"/>
      <c r="AB2516" s="8"/>
      <c r="AC2516" s="8"/>
      <c r="AD2516" s="8"/>
      <c r="AE2516" s="8"/>
      <c r="AF2516" s="8"/>
      <c r="AG2516" s="8"/>
      <c r="AH2516" s="8"/>
      <c r="AI2516" s="8"/>
    </row>
    <row r="2517" spans="1:35" ht="17.25">
      <c r="A2517" s="310" t="s">
        <v>1974</v>
      </c>
      <c r="B2517" s="250">
        <v>5</v>
      </c>
      <c r="C2517" s="246" t="s">
        <v>1430</v>
      </c>
      <c r="D2517" s="192">
        <v>775540565039</v>
      </c>
      <c r="E2517" s="303" t="s">
        <v>546</v>
      </c>
      <c r="F2517" s="193" t="s">
        <v>1977</v>
      </c>
      <c r="G2517" s="137" t="s">
        <v>2</v>
      </c>
      <c r="H2517" s="194">
        <v>33</v>
      </c>
      <c r="I2517" s="81"/>
      <c r="J2517" s="81"/>
      <c r="K2517" s="81"/>
      <c r="L2517" s="8"/>
      <c r="M2517" s="184">
        <f>570*H2517</f>
        <v>18810</v>
      </c>
      <c r="N2517" s="8"/>
      <c r="O2517" s="8"/>
      <c r="P2517" s="8"/>
      <c r="T2517" s="7"/>
      <c r="U2517" s="8"/>
      <c r="V2517" s="8"/>
      <c r="W2517" s="244"/>
      <c r="X2517" s="8"/>
      <c r="Y2517" s="8"/>
      <c r="Z2517" s="8"/>
      <c r="AA2517" s="8"/>
      <c r="AB2517" s="8"/>
      <c r="AC2517" s="8"/>
      <c r="AD2517" s="8"/>
      <c r="AE2517" s="8"/>
      <c r="AF2517" s="8"/>
      <c r="AG2517" s="8"/>
      <c r="AH2517" s="8"/>
      <c r="AI2517" s="8"/>
    </row>
    <row r="2518" spans="1:35" ht="17.25">
      <c r="A2518" s="310" t="s">
        <v>1974</v>
      </c>
      <c r="B2518" s="250">
        <v>6</v>
      </c>
      <c r="C2518" s="246"/>
      <c r="D2518" s="192">
        <v>775545306183</v>
      </c>
      <c r="E2518" s="303" t="s">
        <v>546</v>
      </c>
      <c r="F2518" s="193" t="s">
        <v>1978</v>
      </c>
      <c r="G2518" s="137" t="s">
        <v>4</v>
      </c>
      <c r="H2518" s="194">
        <v>13</v>
      </c>
      <c r="I2518" s="81"/>
      <c r="J2518" s="81"/>
      <c r="K2518" s="81"/>
      <c r="L2518" s="8"/>
      <c r="M2518" s="184">
        <f>570*H2518</f>
        <v>7410</v>
      </c>
      <c r="N2518" s="8"/>
      <c r="O2518" s="8"/>
      <c r="P2518" s="8"/>
      <c r="T2518" s="7"/>
      <c r="U2518" s="8"/>
      <c r="V2518" s="8"/>
      <c r="W2518" s="244"/>
      <c r="X2518" s="8"/>
      <c r="Y2518" s="8"/>
      <c r="Z2518" s="8"/>
      <c r="AA2518" s="8"/>
      <c r="AB2518" s="8"/>
      <c r="AC2518" s="8"/>
      <c r="AD2518" s="8"/>
      <c r="AE2518" s="8"/>
      <c r="AF2518" s="8"/>
      <c r="AG2518" s="8"/>
      <c r="AH2518" s="8"/>
      <c r="AI2518" s="8"/>
    </row>
    <row r="2519" spans="1:35" ht="17.25">
      <c r="A2519" s="310" t="s">
        <v>1974</v>
      </c>
      <c r="B2519" s="250">
        <v>7</v>
      </c>
      <c r="C2519" s="246"/>
      <c r="D2519" s="192">
        <v>775560477568</v>
      </c>
      <c r="E2519" s="303" t="s">
        <v>546</v>
      </c>
      <c r="F2519" s="193" t="s">
        <v>1979</v>
      </c>
      <c r="G2519" s="137" t="s">
        <v>529</v>
      </c>
      <c r="H2519" s="194">
        <v>29</v>
      </c>
      <c r="I2519" s="81"/>
      <c r="J2519" s="81"/>
      <c r="K2519" s="81"/>
      <c r="L2519" s="8"/>
      <c r="M2519" s="184">
        <f>580*H2519</f>
        <v>16820</v>
      </c>
      <c r="N2519" s="8"/>
      <c r="O2519" s="8"/>
      <c r="P2519" s="8"/>
      <c r="T2519" s="7"/>
      <c r="U2519" s="8"/>
      <c r="V2519" s="8"/>
      <c r="W2519" s="244"/>
      <c r="X2519" s="8"/>
      <c r="Y2519" s="8"/>
      <c r="Z2519" s="8"/>
      <c r="AA2519" s="8"/>
      <c r="AB2519" s="8"/>
      <c r="AC2519" s="8"/>
      <c r="AD2519" s="8"/>
      <c r="AE2519" s="8"/>
      <c r="AF2519" s="8"/>
      <c r="AG2519" s="8"/>
      <c r="AH2519" s="8"/>
      <c r="AI2519" s="8"/>
    </row>
    <row r="2520" spans="1:35" ht="17.25">
      <c r="A2520" s="310" t="s">
        <v>1974</v>
      </c>
      <c r="B2520" s="250">
        <v>8</v>
      </c>
      <c r="C2520" s="246"/>
      <c r="D2520" s="192">
        <v>775560503915</v>
      </c>
      <c r="E2520" s="303" t="s">
        <v>546</v>
      </c>
      <c r="F2520" s="193" t="s">
        <v>1979</v>
      </c>
      <c r="G2520" s="137" t="s">
        <v>529</v>
      </c>
      <c r="H2520" s="194">
        <v>21</v>
      </c>
      <c r="I2520" s="81"/>
      <c r="J2520" s="81"/>
      <c r="K2520" s="81"/>
      <c r="L2520" s="8"/>
      <c r="M2520" s="184">
        <f>580*H2520</f>
        <v>12180</v>
      </c>
      <c r="N2520" s="8"/>
      <c r="O2520" s="8"/>
      <c r="P2520" s="8"/>
      <c r="T2520" s="7"/>
      <c r="U2520" s="8"/>
      <c r="V2520" s="8"/>
      <c r="W2520" s="244"/>
      <c r="X2520" s="8"/>
      <c r="Y2520" s="8"/>
      <c r="Z2520" s="8"/>
      <c r="AA2520" s="8"/>
      <c r="AB2520" s="8"/>
      <c r="AC2520" s="8"/>
      <c r="AD2520" s="8"/>
      <c r="AE2520" s="8"/>
      <c r="AF2520" s="8"/>
      <c r="AG2520" s="8"/>
      <c r="AH2520" s="8"/>
      <c r="AI2520" s="8"/>
    </row>
    <row r="2521" spans="1:35" ht="17.25">
      <c r="A2521" s="310" t="s">
        <v>1974</v>
      </c>
      <c r="B2521" s="250">
        <v>9</v>
      </c>
      <c r="C2521" s="246"/>
      <c r="D2521" s="192">
        <v>775545171366</v>
      </c>
      <c r="E2521" s="303" t="s">
        <v>546</v>
      </c>
      <c r="F2521" s="193" t="s">
        <v>149</v>
      </c>
      <c r="G2521" s="137" t="s">
        <v>150</v>
      </c>
      <c r="H2521" s="194">
        <v>15</v>
      </c>
      <c r="I2521" s="81"/>
      <c r="J2521" s="81"/>
      <c r="K2521" s="81"/>
      <c r="L2521" s="8"/>
      <c r="M2521" s="184">
        <f>570*H2521</f>
        <v>8550</v>
      </c>
      <c r="N2521" s="8"/>
      <c r="O2521" s="8"/>
      <c r="P2521" s="8"/>
      <c r="T2521" s="7"/>
      <c r="U2521" s="8"/>
      <c r="V2521" s="8"/>
      <c r="W2521" s="244"/>
      <c r="X2521" s="8"/>
      <c r="Y2521" s="8"/>
      <c r="Z2521" s="8"/>
      <c r="AA2521" s="8"/>
      <c r="AB2521" s="8"/>
      <c r="AC2521" s="8"/>
      <c r="AD2521" s="8"/>
      <c r="AE2521" s="8"/>
      <c r="AF2521" s="8"/>
      <c r="AG2521" s="8"/>
      <c r="AH2521" s="8"/>
      <c r="AI2521" s="8"/>
    </row>
    <row r="2522" spans="1:35" ht="17.25">
      <c r="A2522" s="310" t="s">
        <v>1974</v>
      </c>
      <c r="B2522" s="250">
        <v>10</v>
      </c>
      <c r="C2522" s="246"/>
      <c r="D2522" s="192">
        <v>775544813995</v>
      </c>
      <c r="E2522" s="303" t="s">
        <v>546</v>
      </c>
      <c r="F2522" s="193" t="s">
        <v>1980</v>
      </c>
      <c r="G2522" s="137" t="s">
        <v>35</v>
      </c>
      <c r="H2522" s="194">
        <v>24</v>
      </c>
      <c r="I2522" s="81"/>
      <c r="J2522" s="81"/>
      <c r="K2522" s="81"/>
      <c r="L2522" s="8"/>
      <c r="M2522" s="184">
        <f>580*H2522</f>
        <v>13920</v>
      </c>
      <c r="N2522" s="8"/>
      <c r="O2522" s="8"/>
      <c r="P2522" s="8"/>
      <c r="T2522" s="7"/>
      <c r="U2522" s="8"/>
      <c r="V2522" s="8"/>
      <c r="W2522" s="244"/>
      <c r="X2522" s="8"/>
      <c r="Y2522" s="8"/>
      <c r="Z2522" s="8"/>
      <c r="AA2522" s="8"/>
      <c r="AB2522" s="8"/>
      <c r="AC2522" s="8"/>
      <c r="AD2522" s="8"/>
      <c r="AE2522" s="8"/>
      <c r="AF2522" s="8"/>
      <c r="AG2522" s="8"/>
      <c r="AH2522" s="8"/>
      <c r="AI2522" s="8"/>
    </row>
    <row r="2523" spans="1:35" ht="17.25">
      <c r="A2523" s="310" t="s">
        <v>1974</v>
      </c>
      <c r="B2523" s="250">
        <v>11</v>
      </c>
      <c r="C2523" s="246"/>
      <c r="D2523" s="192">
        <v>775544865569</v>
      </c>
      <c r="E2523" s="303" t="s">
        <v>546</v>
      </c>
      <c r="F2523" s="193" t="s">
        <v>1981</v>
      </c>
      <c r="G2523" s="137" t="s">
        <v>31</v>
      </c>
      <c r="H2523" s="194">
        <v>12</v>
      </c>
      <c r="I2523" s="81"/>
      <c r="J2523" s="81"/>
      <c r="K2523" s="81"/>
      <c r="L2523" s="8"/>
      <c r="M2523" s="184">
        <f>590*H2523</f>
        <v>7080</v>
      </c>
      <c r="N2523" s="8"/>
      <c r="O2523" s="8"/>
      <c r="P2523" s="8"/>
      <c r="T2523" s="7"/>
      <c r="U2523" s="8"/>
      <c r="V2523" s="8"/>
      <c r="W2523" s="244"/>
      <c r="X2523" s="8"/>
      <c r="Y2523" s="8"/>
      <c r="Z2523" s="8"/>
      <c r="AA2523" s="8"/>
      <c r="AB2523" s="8"/>
      <c r="AC2523" s="8"/>
      <c r="AD2523" s="8"/>
      <c r="AE2523" s="8"/>
      <c r="AF2523" s="8"/>
      <c r="AG2523" s="8"/>
      <c r="AH2523" s="8"/>
      <c r="AI2523" s="8"/>
    </row>
    <row r="2524" spans="1:35" ht="17.25">
      <c r="A2524" s="310" t="s">
        <v>1974</v>
      </c>
      <c r="B2524" s="250">
        <v>12</v>
      </c>
      <c r="C2524" s="246" t="s">
        <v>1430</v>
      </c>
      <c r="D2524" s="192">
        <v>775540531063</v>
      </c>
      <c r="E2524" s="303" t="s">
        <v>546</v>
      </c>
      <c r="F2524" s="193" t="s">
        <v>1982</v>
      </c>
      <c r="G2524" s="137" t="s">
        <v>96</v>
      </c>
      <c r="H2524" s="194">
        <v>12</v>
      </c>
      <c r="I2524" s="81"/>
      <c r="J2524" s="81"/>
      <c r="K2524" s="81"/>
      <c r="L2524" s="8"/>
      <c r="M2524" s="184">
        <f>590*H2524</f>
        <v>7080</v>
      </c>
      <c r="N2524" s="8"/>
      <c r="O2524" s="8"/>
      <c r="P2524" s="8"/>
      <c r="T2524" s="7"/>
      <c r="U2524" s="8"/>
      <c r="V2524" s="8"/>
      <c r="W2524" s="244"/>
      <c r="X2524" s="8"/>
      <c r="Y2524" s="8"/>
      <c r="Z2524" s="8"/>
      <c r="AA2524" s="8"/>
      <c r="AB2524" s="8"/>
      <c r="AC2524" s="8"/>
      <c r="AD2524" s="8"/>
      <c r="AE2524" s="8"/>
      <c r="AF2524" s="8"/>
      <c r="AG2524" s="8"/>
      <c r="AH2524" s="8"/>
      <c r="AI2524" s="8"/>
    </row>
    <row r="2525" spans="1:35" ht="17.25">
      <c r="A2525" s="310" t="s">
        <v>1974</v>
      </c>
      <c r="B2525" s="250">
        <v>13</v>
      </c>
      <c r="C2525" s="246" t="s">
        <v>1430</v>
      </c>
      <c r="D2525" s="192">
        <v>775540557453</v>
      </c>
      <c r="E2525" s="303" t="s">
        <v>546</v>
      </c>
      <c r="F2525" s="193" t="s">
        <v>1983</v>
      </c>
      <c r="G2525" s="137" t="s">
        <v>2</v>
      </c>
      <c r="H2525" s="194">
        <v>17</v>
      </c>
      <c r="I2525" s="81"/>
      <c r="J2525" s="81"/>
      <c r="K2525" s="81"/>
      <c r="L2525" s="8"/>
      <c r="M2525" s="184">
        <f>580*H2525</f>
        <v>9860</v>
      </c>
      <c r="N2525" s="8"/>
      <c r="O2525" s="8"/>
      <c r="P2525" s="8"/>
      <c r="T2525" s="7"/>
      <c r="U2525" s="8"/>
      <c r="V2525" s="8"/>
      <c r="W2525" s="244"/>
      <c r="X2525" s="8"/>
      <c r="Y2525" s="8"/>
      <c r="Z2525" s="8"/>
      <c r="AA2525" s="8"/>
      <c r="AB2525" s="8"/>
      <c r="AC2525" s="8"/>
      <c r="AD2525" s="8"/>
      <c r="AE2525" s="8"/>
      <c r="AF2525" s="8"/>
      <c r="AG2525" s="8"/>
      <c r="AH2525" s="8"/>
      <c r="AI2525" s="8"/>
    </row>
    <row r="2526" spans="1:35" ht="17.25">
      <c r="A2526" s="310" t="s">
        <v>1974</v>
      </c>
      <c r="B2526" s="250">
        <v>14</v>
      </c>
      <c r="C2526" s="246"/>
      <c r="D2526" s="192">
        <v>775545277941</v>
      </c>
      <c r="E2526" s="303" t="s">
        <v>546</v>
      </c>
      <c r="F2526" s="193" t="s">
        <v>1984</v>
      </c>
      <c r="G2526" s="137" t="s">
        <v>4</v>
      </c>
      <c r="H2526" s="194">
        <v>23</v>
      </c>
      <c r="I2526" s="81"/>
      <c r="J2526" s="81"/>
      <c r="K2526" s="81"/>
      <c r="L2526" s="8"/>
      <c r="M2526" s="184">
        <f>560*H2526</f>
        <v>12880</v>
      </c>
      <c r="N2526" s="8"/>
      <c r="O2526" s="8"/>
      <c r="P2526" s="8"/>
      <c r="T2526" s="7"/>
      <c r="U2526" s="8"/>
      <c r="V2526" s="8"/>
      <c r="W2526" s="244"/>
      <c r="X2526" s="8"/>
      <c r="Y2526" s="8"/>
      <c r="Z2526" s="8"/>
      <c r="AA2526" s="8"/>
      <c r="AB2526" s="8"/>
      <c r="AC2526" s="8"/>
      <c r="AD2526" s="8"/>
      <c r="AE2526" s="8"/>
      <c r="AF2526" s="8"/>
      <c r="AG2526" s="8"/>
      <c r="AH2526" s="8"/>
      <c r="AI2526" s="8"/>
    </row>
    <row r="2527" spans="1:35" ht="17.25">
      <c r="A2527" s="310" t="s">
        <v>1974</v>
      </c>
      <c r="B2527" s="250">
        <v>15</v>
      </c>
      <c r="C2527" s="246"/>
      <c r="D2527" s="192">
        <v>775545353866</v>
      </c>
      <c r="E2527" s="303" t="s">
        <v>546</v>
      </c>
      <c r="F2527" s="193" t="s">
        <v>1985</v>
      </c>
      <c r="G2527" s="137" t="s">
        <v>4</v>
      </c>
      <c r="H2527" s="194">
        <v>22</v>
      </c>
      <c r="I2527" s="81"/>
      <c r="J2527" s="81"/>
      <c r="K2527" s="81"/>
      <c r="L2527" s="8"/>
      <c r="M2527" s="184">
        <f t="shared" ref="M2527:M2537" si="564">560*H2527</f>
        <v>12320</v>
      </c>
      <c r="N2527" s="8"/>
      <c r="O2527" s="8"/>
      <c r="P2527" s="8"/>
      <c r="T2527" s="7"/>
      <c r="U2527" s="8"/>
      <c r="V2527" s="8"/>
      <c r="W2527" s="244"/>
      <c r="X2527" s="8"/>
      <c r="Y2527" s="8"/>
      <c r="Z2527" s="8"/>
      <c r="AA2527" s="8"/>
      <c r="AB2527" s="8"/>
      <c r="AC2527" s="8"/>
      <c r="AD2527" s="8"/>
      <c r="AE2527" s="8"/>
      <c r="AF2527" s="8"/>
      <c r="AG2527" s="8"/>
      <c r="AH2527" s="8"/>
      <c r="AI2527" s="8"/>
    </row>
    <row r="2528" spans="1:35" ht="17.25">
      <c r="A2528" s="310" t="s">
        <v>1974</v>
      </c>
      <c r="B2528" s="250">
        <v>16</v>
      </c>
      <c r="C2528" s="246"/>
      <c r="D2528" s="192">
        <v>775545223919</v>
      </c>
      <c r="E2528" s="303" t="s">
        <v>546</v>
      </c>
      <c r="F2528" s="193" t="s">
        <v>1986</v>
      </c>
      <c r="G2528" s="137" t="s">
        <v>4</v>
      </c>
      <c r="H2528" s="194">
        <v>21</v>
      </c>
      <c r="I2528" s="81"/>
      <c r="J2528" s="81"/>
      <c r="K2528" s="81"/>
      <c r="L2528" s="8"/>
      <c r="M2528" s="184">
        <f t="shared" si="564"/>
        <v>11760</v>
      </c>
      <c r="N2528" s="8"/>
      <c r="O2528" s="8"/>
      <c r="P2528" s="8"/>
      <c r="T2528" s="7"/>
      <c r="U2528" s="8"/>
      <c r="V2528" s="8"/>
      <c r="W2528" s="244"/>
      <c r="X2528" s="8"/>
      <c r="Y2528" s="8"/>
      <c r="Z2528" s="8"/>
      <c r="AA2528" s="8"/>
      <c r="AB2528" s="8"/>
      <c r="AC2528" s="8"/>
      <c r="AD2528" s="8"/>
      <c r="AE2528" s="8"/>
      <c r="AF2528" s="8"/>
      <c r="AG2528" s="8"/>
      <c r="AH2528" s="8"/>
      <c r="AI2528" s="8"/>
    </row>
    <row r="2529" spans="1:35" ht="17.25">
      <c r="A2529" s="310" t="s">
        <v>1974</v>
      </c>
      <c r="B2529" s="250">
        <v>17</v>
      </c>
      <c r="C2529" s="246"/>
      <c r="D2529" s="192">
        <v>775545352447</v>
      </c>
      <c r="E2529" s="303" t="s">
        <v>546</v>
      </c>
      <c r="F2529" s="193" t="s">
        <v>1987</v>
      </c>
      <c r="G2529" s="137" t="s">
        <v>4</v>
      </c>
      <c r="H2529" s="194">
        <v>11</v>
      </c>
      <c r="I2529" s="81"/>
      <c r="J2529" s="81"/>
      <c r="K2529" s="81"/>
      <c r="L2529" s="8"/>
      <c r="M2529" s="184">
        <f>570*H2529</f>
        <v>6270</v>
      </c>
      <c r="N2529" s="8"/>
      <c r="O2529" s="8"/>
      <c r="P2529" s="8"/>
      <c r="T2529" s="7"/>
      <c r="U2529" s="8"/>
      <c r="V2529" s="8"/>
      <c r="W2529" s="244"/>
      <c r="X2529" s="8"/>
      <c r="Y2529" s="8"/>
      <c r="Z2529" s="8"/>
      <c r="AA2529" s="8"/>
      <c r="AB2529" s="8"/>
      <c r="AC2529" s="8"/>
      <c r="AD2529" s="8"/>
      <c r="AE2529" s="8"/>
      <c r="AF2529" s="8"/>
      <c r="AG2529" s="8"/>
      <c r="AH2529" s="8"/>
      <c r="AI2529" s="8"/>
    </row>
    <row r="2530" spans="1:35" ht="17.25">
      <c r="A2530" s="310" t="s">
        <v>1974</v>
      </c>
      <c r="B2530" s="250">
        <v>18</v>
      </c>
      <c r="C2530" s="246"/>
      <c r="D2530" s="192">
        <v>775545092795</v>
      </c>
      <c r="E2530" s="303" t="s">
        <v>546</v>
      </c>
      <c r="F2530" s="193" t="s">
        <v>1988</v>
      </c>
      <c r="G2530" s="137" t="s">
        <v>8</v>
      </c>
      <c r="H2530" s="194">
        <v>23</v>
      </c>
      <c r="I2530" s="81"/>
      <c r="J2530" s="81"/>
      <c r="K2530" s="81"/>
      <c r="L2530" s="8"/>
      <c r="M2530" s="184">
        <f t="shared" si="564"/>
        <v>12880</v>
      </c>
      <c r="N2530" s="8"/>
      <c r="O2530" s="8"/>
      <c r="P2530" s="8"/>
      <c r="T2530" s="7"/>
      <c r="U2530" s="8"/>
      <c r="V2530" s="8"/>
      <c r="W2530" s="244"/>
      <c r="X2530" s="8"/>
      <c r="Y2530" s="8"/>
      <c r="Z2530" s="8"/>
      <c r="AA2530" s="8"/>
      <c r="AB2530" s="8"/>
      <c r="AC2530" s="8"/>
      <c r="AD2530" s="8"/>
      <c r="AE2530" s="8"/>
      <c r="AF2530" s="8"/>
      <c r="AG2530" s="8"/>
      <c r="AH2530" s="8"/>
      <c r="AI2530" s="8"/>
    </row>
    <row r="2531" spans="1:35" ht="17.25">
      <c r="A2531" s="310" t="s">
        <v>1974</v>
      </c>
      <c r="B2531" s="250">
        <v>19</v>
      </c>
      <c r="C2531" s="246"/>
      <c r="D2531" s="192">
        <v>775545114565</v>
      </c>
      <c r="E2531" s="303" t="s">
        <v>546</v>
      </c>
      <c r="F2531" s="193" t="s">
        <v>1989</v>
      </c>
      <c r="G2531" s="137" t="s">
        <v>8</v>
      </c>
      <c r="H2531" s="194">
        <v>26</v>
      </c>
      <c r="I2531" s="81"/>
      <c r="J2531" s="81"/>
      <c r="K2531" s="81"/>
      <c r="L2531" s="8"/>
      <c r="M2531" s="184">
        <f t="shared" si="564"/>
        <v>14560</v>
      </c>
      <c r="N2531" s="8"/>
      <c r="O2531" s="8"/>
      <c r="P2531" s="8"/>
      <c r="T2531" s="7"/>
      <c r="U2531" s="8"/>
      <c r="V2531" s="8"/>
      <c r="W2531" s="244"/>
      <c r="X2531" s="8"/>
      <c r="Y2531" s="8"/>
      <c r="Z2531" s="8"/>
      <c r="AA2531" s="8"/>
      <c r="AB2531" s="8"/>
      <c r="AC2531" s="8"/>
      <c r="AD2531" s="8"/>
      <c r="AE2531" s="8"/>
      <c r="AF2531" s="8"/>
      <c r="AG2531" s="8"/>
      <c r="AH2531" s="8"/>
      <c r="AI2531" s="8"/>
    </row>
    <row r="2532" spans="1:35" ht="17.25">
      <c r="A2532" s="310" t="s">
        <v>1974</v>
      </c>
      <c r="B2532" s="250">
        <v>20</v>
      </c>
      <c r="C2532" s="246"/>
      <c r="D2532" s="192">
        <v>775545129178</v>
      </c>
      <c r="E2532" s="303" t="s">
        <v>546</v>
      </c>
      <c r="F2532" s="193" t="s">
        <v>977</v>
      </c>
      <c r="G2532" s="137" t="s">
        <v>8</v>
      </c>
      <c r="H2532" s="194">
        <v>28</v>
      </c>
      <c r="I2532" s="81"/>
      <c r="J2532" s="81"/>
      <c r="K2532" s="81"/>
      <c r="L2532" s="8"/>
      <c r="M2532" s="184">
        <f t="shared" si="564"/>
        <v>15680</v>
      </c>
      <c r="N2532" s="8"/>
      <c r="O2532" s="8"/>
      <c r="P2532" s="8"/>
      <c r="T2532" s="7"/>
      <c r="U2532" s="8"/>
      <c r="V2532" s="8"/>
      <c r="W2532" s="244"/>
      <c r="X2532" s="8"/>
      <c r="Y2532" s="8"/>
      <c r="Z2532" s="8"/>
      <c r="AA2532" s="8"/>
      <c r="AB2532" s="8"/>
      <c r="AC2532" s="8"/>
      <c r="AD2532" s="8"/>
      <c r="AE2532" s="8"/>
      <c r="AF2532" s="8"/>
      <c r="AG2532" s="8"/>
      <c r="AH2532" s="8"/>
      <c r="AI2532" s="8"/>
    </row>
    <row r="2533" spans="1:35" ht="17.25">
      <c r="A2533" s="310" t="s">
        <v>1974</v>
      </c>
      <c r="B2533" s="250">
        <v>21</v>
      </c>
      <c r="C2533" s="246"/>
      <c r="D2533" s="192">
        <v>775545257825</v>
      </c>
      <c r="E2533" s="303" t="s">
        <v>546</v>
      </c>
      <c r="F2533" s="193" t="s">
        <v>1990</v>
      </c>
      <c r="G2533" s="137" t="s">
        <v>4</v>
      </c>
      <c r="H2533" s="194">
        <v>10</v>
      </c>
      <c r="I2533" s="81"/>
      <c r="J2533" s="81"/>
      <c r="K2533" s="81"/>
      <c r="L2533" s="8"/>
      <c r="M2533" s="184">
        <f>610*H2533</f>
        <v>6100</v>
      </c>
      <c r="N2533" s="8"/>
      <c r="O2533" s="8"/>
      <c r="P2533" s="8"/>
      <c r="T2533" s="7"/>
      <c r="U2533" s="8"/>
      <c r="V2533" s="8"/>
      <c r="W2533" s="244"/>
      <c r="X2533" s="8"/>
      <c r="Y2533" s="8"/>
      <c r="Z2533" s="8"/>
      <c r="AA2533" s="8"/>
      <c r="AB2533" s="8"/>
      <c r="AC2533" s="8"/>
      <c r="AD2533" s="8"/>
      <c r="AE2533" s="8"/>
      <c r="AF2533" s="8"/>
      <c r="AG2533" s="8"/>
      <c r="AH2533" s="8"/>
      <c r="AI2533" s="8"/>
    </row>
    <row r="2534" spans="1:35" ht="17.25">
      <c r="A2534" s="310" t="s">
        <v>1974</v>
      </c>
      <c r="B2534" s="250">
        <v>22</v>
      </c>
      <c r="C2534" s="246"/>
      <c r="D2534" s="192">
        <v>775545240370</v>
      </c>
      <c r="E2534" s="303" t="s">
        <v>546</v>
      </c>
      <c r="F2534" s="193" t="s">
        <v>1991</v>
      </c>
      <c r="G2534" s="137" t="s">
        <v>4</v>
      </c>
      <c r="H2534" s="194">
        <v>22</v>
      </c>
      <c r="I2534" s="81"/>
      <c r="J2534" s="81"/>
      <c r="K2534" s="81"/>
      <c r="L2534" s="8"/>
      <c r="M2534" s="184">
        <f t="shared" si="564"/>
        <v>12320</v>
      </c>
      <c r="N2534" s="8"/>
      <c r="O2534" s="8"/>
      <c r="P2534" s="8"/>
      <c r="T2534" s="7"/>
      <c r="U2534" s="8"/>
      <c r="V2534" s="8"/>
      <c r="W2534" s="244"/>
      <c r="X2534" s="8"/>
      <c r="Y2534" s="8"/>
      <c r="Z2534" s="8"/>
      <c r="AA2534" s="8"/>
      <c r="AB2534" s="8"/>
      <c r="AC2534" s="8"/>
      <c r="AD2534" s="8"/>
      <c r="AE2534" s="8"/>
      <c r="AF2534" s="8"/>
      <c r="AG2534" s="8"/>
      <c r="AH2534" s="8"/>
      <c r="AI2534" s="8"/>
    </row>
    <row r="2535" spans="1:35" ht="17.25">
      <c r="A2535" s="310" t="s">
        <v>1974</v>
      </c>
      <c r="B2535" s="250">
        <v>23</v>
      </c>
      <c r="C2535" s="246"/>
      <c r="D2535" s="192">
        <v>775545195591</v>
      </c>
      <c r="E2535" s="303" t="s">
        <v>546</v>
      </c>
      <c r="F2535" s="193" t="s">
        <v>1992</v>
      </c>
      <c r="G2535" s="137" t="s">
        <v>4</v>
      </c>
      <c r="H2535" s="194">
        <v>21</v>
      </c>
      <c r="I2535" s="81"/>
      <c r="J2535" s="81"/>
      <c r="K2535" s="81"/>
      <c r="L2535" s="8"/>
      <c r="M2535" s="184">
        <f t="shared" si="564"/>
        <v>11760</v>
      </c>
      <c r="N2535" s="8"/>
      <c r="O2535" s="8"/>
      <c r="P2535" s="8"/>
      <c r="T2535" s="7"/>
      <c r="U2535" s="8"/>
      <c r="V2535" s="8"/>
      <c r="W2535" s="244"/>
      <c r="X2535" s="8"/>
      <c r="Y2535" s="8"/>
      <c r="Z2535" s="8"/>
      <c r="AA2535" s="8"/>
      <c r="AB2535" s="8"/>
      <c r="AC2535" s="8"/>
      <c r="AD2535" s="8"/>
      <c r="AE2535" s="8"/>
      <c r="AF2535" s="8"/>
      <c r="AG2535" s="8"/>
      <c r="AH2535" s="8"/>
      <c r="AI2535" s="8"/>
    </row>
    <row r="2536" spans="1:35" ht="17.25">
      <c r="A2536" s="310" t="s">
        <v>1974</v>
      </c>
      <c r="B2536" s="250">
        <v>24</v>
      </c>
      <c r="C2536" s="246"/>
      <c r="D2536" s="192">
        <v>775545333030</v>
      </c>
      <c r="E2536" s="303" t="s">
        <v>546</v>
      </c>
      <c r="F2536" s="193" t="s">
        <v>1993</v>
      </c>
      <c r="G2536" s="137" t="s">
        <v>4</v>
      </c>
      <c r="H2536" s="194">
        <v>12</v>
      </c>
      <c r="I2536" s="81"/>
      <c r="J2536" s="81"/>
      <c r="K2536" s="81"/>
      <c r="L2536" s="8"/>
      <c r="M2536" s="184">
        <f>570*H2536</f>
        <v>6840</v>
      </c>
      <c r="N2536" s="8"/>
      <c r="O2536" s="8"/>
      <c r="P2536" s="8"/>
      <c r="T2536" s="7"/>
      <c r="U2536" s="8"/>
      <c r="V2536" s="8"/>
      <c r="W2536" s="244"/>
      <c r="X2536" s="8"/>
      <c r="Y2536" s="8"/>
      <c r="Z2536" s="8"/>
      <c r="AA2536" s="8"/>
      <c r="AB2536" s="8"/>
      <c r="AC2536" s="8"/>
      <c r="AD2536" s="8"/>
      <c r="AE2536" s="8"/>
      <c r="AF2536" s="8"/>
      <c r="AG2536" s="8"/>
      <c r="AH2536" s="8"/>
      <c r="AI2536" s="8"/>
    </row>
    <row r="2537" spans="1:35" ht="17.25">
      <c r="A2537" s="310" t="s">
        <v>1974</v>
      </c>
      <c r="B2537" s="250">
        <v>25</v>
      </c>
      <c r="C2537" s="246"/>
      <c r="D2537" s="192">
        <v>775545335801</v>
      </c>
      <c r="E2537" s="303" t="s">
        <v>546</v>
      </c>
      <c r="F2537" s="193" t="s">
        <v>1994</v>
      </c>
      <c r="G2537" s="137" t="s">
        <v>4</v>
      </c>
      <c r="H2537" s="194">
        <v>33</v>
      </c>
      <c r="I2537" s="81"/>
      <c r="J2537" s="81"/>
      <c r="K2537" s="81"/>
      <c r="L2537" s="8"/>
      <c r="M2537" s="184">
        <f t="shared" si="564"/>
        <v>18480</v>
      </c>
      <c r="N2537" s="8"/>
      <c r="O2537" s="8"/>
      <c r="P2537" s="8"/>
      <c r="T2537" s="7"/>
      <c r="U2537" s="8"/>
      <c r="V2537" s="8"/>
      <c r="W2537" s="244"/>
      <c r="X2537" s="8"/>
      <c r="Y2537" s="8"/>
      <c r="Z2537" s="8"/>
      <c r="AA2537" s="8"/>
      <c r="AB2537" s="8"/>
      <c r="AC2537" s="8"/>
      <c r="AD2537" s="8"/>
      <c r="AE2537" s="8"/>
      <c r="AF2537" s="8"/>
      <c r="AG2537" s="8"/>
      <c r="AH2537" s="8"/>
      <c r="AI2537" s="8"/>
    </row>
    <row r="2538" spans="1:35" ht="17.25">
      <c r="A2538" s="310" t="s">
        <v>1974</v>
      </c>
      <c r="B2538" s="250">
        <v>26</v>
      </c>
      <c r="C2538" s="246"/>
      <c r="D2538" s="192">
        <v>775540508488</v>
      </c>
      <c r="E2538" s="303" t="s">
        <v>546</v>
      </c>
      <c r="F2538" s="193" t="s">
        <v>1995</v>
      </c>
      <c r="G2538" s="137" t="s">
        <v>1614</v>
      </c>
      <c r="H2538" s="194">
        <v>12</v>
      </c>
      <c r="I2538" s="81"/>
      <c r="J2538" s="81"/>
      <c r="K2538" s="81"/>
      <c r="L2538" s="8"/>
      <c r="M2538" s="184">
        <f>590*H2538</f>
        <v>7080</v>
      </c>
      <c r="N2538" s="8"/>
      <c r="O2538" s="8"/>
      <c r="P2538" s="8"/>
      <c r="T2538" s="7"/>
      <c r="U2538" s="8"/>
      <c r="V2538" s="8"/>
      <c r="W2538" s="244"/>
      <c r="X2538" s="8"/>
      <c r="Y2538" s="8"/>
      <c r="Z2538" s="8"/>
      <c r="AA2538" s="8"/>
      <c r="AB2538" s="8"/>
      <c r="AC2538" s="8"/>
      <c r="AD2538" s="8"/>
      <c r="AE2538" s="8"/>
      <c r="AF2538" s="8"/>
      <c r="AG2538" s="8"/>
      <c r="AH2538" s="8"/>
      <c r="AI2538" s="8"/>
    </row>
    <row r="2539" spans="1:35" ht="17.25">
      <c r="A2539" s="310" t="s">
        <v>1974</v>
      </c>
      <c r="B2539" s="250">
        <v>27</v>
      </c>
      <c r="C2539" s="246" t="s">
        <v>1430</v>
      </c>
      <c r="D2539" s="192">
        <v>775540526384</v>
      </c>
      <c r="E2539" s="303" t="s">
        <v>546</v>
      </c>
      <c r="F2539" s="193" t="s">
        <v>1996</v>
      </c>
      <c r="G2539" s="137" t="s">
        <v>2</v>
      </c>
      <c r="H2539" s="194">
        <v>14</v>
      </c>
      <c r="I2539" s="81"/>
      <c r="J2539" s="81"/>
      <c r="K2539" s="81"/>
      <c r="L2539" s="8"/>
      <c r="M2539" s="184">
        <f>580*H2539</f>
        <v>8120</v>
      </c>
      <c r="N2539" s="8"/>
      <c r="O2539" s="8"/>
      <c r="P2539" s="8"/>
      <c r="T2539" s="7"/>
      <c r="U2539" s="8"/>
      <c r="V2539" s="8"/>
      <c r="W2539" s="244"/>
      <c r="X2539" s="8"/>
      <c r="Y2539" s="8"/>
      <c r="Z2539" s="8"/>
      <c r="AA2539" s="8"/>
      <c r="AB2539" s="8"/>
      <c r="AC2539" s="8"/>
      <c r="AD2539" s="8"/>
      <c r="AE2539" s="8"/>
      <c r="AF2539" s="8"/>
      <c r="AG2539" s="8"/>
      <c r="AH2539" s="8"/>
      <c r="AI2539" s="8"/>
    </row>
    <row r="2540" spans="1:35" ht="17.25">
      <c r="A2540" s="310" t="s">
        <v>1974</v>
      </c>
      <c r="B2540" s="250">
        <v>28</v>
      </c>
      <c r="C2540" s="246" t="s">
        <v>1430</v>
      </c>
      <c r="D2540" s="192">
        <v>775540543630</v>
      </c>
      <c r="E2540" s="303" t="s">
        <v>546</v>
      </c>
      <c r="F2540" s="193" t="s">
        <v>1997</v>
      </c>
      <c r="G2540" s="137" t="s">
        <v>96</v>
      </c>
      <c r="H2540" s="194">
        <v>19</v>
      </c>
      <c r="I2540" s="81"/>
      <c r="J2540" s="81"/>
      <c r="K2540" s="81"/>
      <c r="L2540" s="8"/>
      <c r="M2540" s="184">
        <f>590*H2540</f>
        <v>11210</v>
      </c>
      <c r="N2540" s="8"/>
      <c r="O2540" s="8"/>
      <c r="P2540" s="8"/>
      <c r="T2540" s="7"/>
      <c r="U2540" s="8"/>
      <c r="V2540" s="8"/>
      <c r="W2540" s="244"/>
      <c r="X2540" s="8"/>
      <c r="Y2540" s="8"/>
      <c r="Z2540" s="8"/>
      <c r="AA2540" s="8"/>
      <c r="AB2540" s="8"/>
      <c r="AC2540" s="8"/>
      <c r="AD2540" s="8"/>
      <c r="AE2540" s="8"/>
      <c r="AF2540" s="8"/>
      <c r="AG2540" s="8"/>
      <c r="AH2540" s="8"/>
      <c r="AI2540" s="8"/>
    </row>
    <row r="2541" spans="1:35" ht="17.25">
      <c r="A2541" s="321"/>
      <c r="B2541" s="322"/>
      <c r="C2541" s="231"/>
      <c r="D2541" s="81"/>
      <c r="E2541" s="81"/>
      <c r="F2541" s="81"/>
      <c r="G2541" s="81"/>
      <c r="H2541" s="80"/>
      <c r="I2541" s="81"/>
      <c r="J2541" s="81"/>
      <c r="K2541" s="81"/>
      <c r="L2541" s="8"/>
      <c r="M2541" s="184"/>
      <c r="N2541" s="8"/>
      <c r="O2541" s="8"/>
      <c r="P2541" s="8"/>
      <c r="T2541" s="7"/>
      <c r="U2541" s="8"/>
      <c r="V2541" s="8"/>
      <c r="W2541" s="244"/>
      <c r="X2541" s="8"/>
      <c r="Y2541" s="8"/>
      <c r="Z2541" s="8"/>
      <c r="AA2541" s="8"/>
      <c r="AB2541" s="8"/>
      <c r="AC2541" s="8"/>
      <c r="AD2541" s="8"/>
      <c r="AE2541" s="8"/>
      <c r="AF2541" s="8"/>
      <c r="AG2541" s="8"/>
      <c r="AH2541" s="8"/>
      <c r="AI2541" s="8"/>
    </row>
    <row r="2542" spans="1:35" ht="17.25">
      <c r="A2542" s="253"/>
      <c r="B2542" s="189"/>
      <c r="C2542" s="169"/>
      <c r="D2542" s="41"/>
      <c r="E2542" s="41"/>
      <c r="F2542" s="41"/>
      <c r="G2542" s="41"/>
      <c r="H2542" s="77"/>
      <c r="I2542" s="41"/>
      <c r="J2542" s="41"/>
      <c r="K2542" s="41"/>
      <c r="L2542" s="45"/>
      <c r="M2542" s="44">
        <f>SUM(M2513:M2541)</f>
        <v>313620</v>
      </c>
      <c r="N2542" s="45"/>
      <c r="O2542" s="45"/>
      <c r="P2542" s="45"/>
      <c r="Q2542" s="45"/>
      <c r="R2542" s="45"/>
      <c r="S2542" s="45"/>
      <c r="T2542" s="45">
        <v>313620</v>
      </c>
      <c r="U2542" s="45"/>
      <c r="V2542" s="45"/>
      <c r="W2542" s="227">
        <v>313620</v>
      </c>
      <c r="X2542" s="45"/>
      <c r="Y2542" s="8"/>
      <c r="Z2542" s="8"/>
      <c r="AA2542" s="8"/>
      <c r="AB2542" s="8"/>
      <c r="AC2542" s="8"/>
      <c r="AD2542" s="8"/>
      <c r="AE2542" s="8"/>
      <c r="AF2542" s="8"/>
      <c r="AG2542" s="8"/>
      <c r="AH2542" s="8"/>
      <c r="AI2542" s="8"/>
    </row>
    <row r="2543" spans="1:35" ht="17.25">
      <c r="A2543" s="321"/>
      <c r="B2543" s="322"/>
      <c r="C2543" s="231"/>
      <c r="D2543" s="81"/>
      <c r="E2543" s="81"/>
      <c r="F2543" s="81"/>
      <c r="G2543" s="81"/>
      <c r="H2543" s="80"/>
      <c r="I2543" s="81"/>
      <c r="J2543" s="81"/>
      <c r="K2543" s="81"/>
      <c r="L2543" s="8"/>
      <c r="M2543" s="184"/>
      <c r="N2543" s="8"/>
      <c r="O2543" s="8"/>
      <c r="P2543" s="8"/>
      <c r="T2543" s="7"/>
      <c r="U2543" s="8"/>
      <c r="V2543" s="8"/>
      <c r="W2543" s="244"/>
      <c r="X2543" s="8"/>
      <c r="Y2543" s="8"/>
      <c r="Z2543" s="8"/>
      <c r="AA2543" s="8"/>
      <c r="AB2543" s="8"/>
      <c r="AC2543" s="8"/>
      <c r="AD2543" s="8"/>
      <c r="AE2543" s="8"/>
      <c r="AF2543" s="8"/>
      <c r="AG2543" s="8"/>
      <c r="AH2543" s="8"/>
      <c r="AI2543" s="8"/>
    </row>
    <row r="2544" spans="1:35" ht="17.25">
      <c r="A2544" s="310" t="s">
        <v>1998</v>
      </c>
      <c r="B2544" s="250">
        <v>1</v>
      </c>
      <c r="C2544" s="246"/>
      <c r="D2544" s="192">
        <v>775548074340</v>
      </c>
      <c r="E2544" s="303" t="s">
        <v>546</v>
      </c>
      <c r="F2544" s="193" t="s">
        <v>1999</v>
      </c>
      <c r="G2544" s="137" t="s">
        <v>2</v>
      </c>
      <c r="H2544" s="194">
        <v>18</v>
      </c>
      <c r="I2544" s="81"/>
      <c r="J2544" s="81"/>
      <c r="K2544" s="81"/>
      <c r="L2544" s="8"/>
      <c r="M2544" s="184">
        <f>520*H2544</f>
        <v>9360</v>
      </c>
      <c r="N2544" s="8"/>
      <c r="O2544" s="8"/>
      <c r="P2544" s="8"/>
      <c r="T2544" s="7"/>
      <c r="U2544" s="8"/>
      <c r="V2544" s="8"/>
      <c r="W2544" s="244"/>
      <c r="X2544" s="8"/>
      <c r="Y2544" s="8"/>
      <c r="Z2544" s="8"/>
      <c r="AA2544" s="8"/>
      <c r="AB2544" s="8"/>
      <c r="AC2544" s="8"/>
      <c r="AD2544" s="8"/>
      <c r="AE2544" s="8"/>
      <c r="AF2544" s="8"/>
      <c r="AG2544" s="8"/>
      <c r="AH2544" s="8"/>
      <c r="AI2544" s="8"/>
    </row>
    <row r="2545" spans="1:35" ht="17.25">
      <c r="A2545" s="310" t="s">
        <v>1998</v>
      </c>
      <c r="B2545" s="250">
        <v>2</v>
      </c>
      <c r="C2545" s="246"/>
      <c r="D2545" s="192">
        <v>775548010280</v>
      </c>
      <c r="E2545" s="303" t="s">
        <v>546</v>
      </c>
      <c r="F2545" s="193" t="s">
        <v>1999</v>
      </c>
      <c r="G2545" s="137" t="s">
        <v>2</v>
      </c>
      <c r="H2545" s="194">
        <v>30</v>
      </c>
      <c r="I2545" s="81"/>
      <c r="J2545" s="81"/>
      <c r="K2545" s="81"/>
      <c r="L2545" s="8"/>
      <c r="M2545" s="184">
        <f>510*H2545</f>
        <v>15300</v>
      </c>
      <c r="N2545" s="8"/>
      <c r="O2545" s="8"/>
      <c r="P2545" s="8"/>
      <c r="T2545" s="7"/>
      <c r="U2545" s="8"/>
      <c r="V2545" s="8"/>
      <c r="W2545" s="244"/>
      <c r="X2545" s="8"/>
      <c r="Y2545" s="8"/>
      <c r="Z2545" s="8"/>
      <c r="AA2545" s="8"/>
      <c r="AB2545" s="8"/>
      <c r="AC2545" s="8"/>
      <c r="AD2545" s="8"/>
      <c r="AE2545" s="8"/>
      <c r="AF2545" s="8"/>
      <c r="AG2545" s="8"/>
      <c r="AH2545" s="8"/>
      <c r="AI2545" s="8"/>
    </row>
    <row r="2546" spans="1:35" ht="17.25">
      <c r="A2546" s="310" t="s">
        <v>1998</v>
      </c>
      <c r="B2546" s="250">
        <v>3</v>
      </c>
      <c r="C2546" s="246"/>
      <c r="D2546" s="192">
        <v>775560514143</v>
      </c>
      <c r="E2546" s="303" t="s">
        <v>546</v>
      </c>
      <c r="F2546" s="193" t="s">
        <v>2000</v>
      </c>
      <c r="G2546" s="137" t="s">
        <v>2</v>
      </c>
      <c r="H2546" s="194">
        <v>27</v>
      </c>
      <c r="I2546" s="81"/>
      <c r="J2546" s="81"/>
      <c r="K2546" s="81"/>
      <c r="L2546" s="8"/>
      <c r="M2546" s="184">
        <f t="shared" ref="M2546:M2552" si="565">510*H2546</f>
        <v>13770</v>
      </c>
      <c r="N2546" s="8"/>
      <c r="O2546" s="8"/>
      <c r="P2546" s="8"/>
      <c r="T2546" s="7"/>
      <c r="U2546" s="8"/>
      <c r="V2546" s="8"/>
      <c r="W2546" s="244"/>
      <c r="X2546" s="8"/>
      <c r="Y2546" s="8"/>
      <c r="Z2546" s="8"/>
      <c r="AA2546" s="8"/>
      <c r="AB2546" s="8"/>
      <c r="AC2546" s="8"/>
      <c r="AD2546" s="8"/>
      <c r="AE2546" s="8"/>
      <c r="AF2546" s="8"/>
      <c r="AG2546" s="8"/>
      <c r="AH2546" s="8"/>
      <c r="AI2546" s="8"/>
    </row>
    <row r="2547" spans="1:35" ht="17.25">
      <c r="A2547" s="310" t="s">
        <v>1998</v>
      </c>
      <c r="B2547" s="250">
        <v>4</v>
      </c>
      <c r="C2547" s="246"/>
      <c r="D2547" s="192">
        <v>775547826550</v>
      </c>
      <c r="E2547" s="303" t="s">
        <v>546</v>
      </c>
      <c r="F2547" s="193" t="s">
        <v>2001</v>
      </c>
      <c r="G2547" s="137" t="s">
        <v>2</v>
      </c>
      <c r="H2547" s="194">
        <v>13</v>
      </c>
      <c r="I2547" s="81"/>
      <c r="J2547" s="81"/>
      <c r="K2547" s="81"/>
      <c r="L2547" s="8"/>
      <c r="M2547" s="184">
        <f>520*H2547</f>
        <v>6760</v>
      </c>
      <c r="N2547" s="8"/>
      <c r="O2547" s="8"/>
      <c r="P2547" s="8"/>
      <c r="T2547" s="7"/>
      <c r="U2547" s="8"/>
      <c r="V2547" s="8"/>
      <c r="W2547" s="244"/>
      <c r="X2547" s="8"/>
      <c r="Y2547" s="8"/>
      <c r="Z2547" s="8"/>
      <c r="AA2547" s="8"/>
      <c r="AB2547" s="8"/>
      <c r="AC2547" s="8"/>
      <c r="AD2547" s="8"/>
      <c r="AE2547" s="8"/>
      <c r="AF2547" s="8"/>
      <c r="AG2547" s="8"/>
      <c r="AH2547" s="8"/>
      <c r="AI2547" s="8"/>
    </row>
    <row r="2548" spans="1:35" ht="17.25">
      <c r="A2548" s="310" t="s">
        <v>1998</v>
      </c>
      <c r="B2548" s="250">
        <v>5</v>
      </c>
      <c r="C2548" s="246"/>
      <c r="D2548" s="192" t="s">
        <v>2002</v>
      </c>
      <c r="E2548" s="303" t="s">
        <v>546</v>
      </c>
      <c r="F2548" s="193" t="s">
        <v>2003</v>
      </c>
      <c r="G2548" s="137" t="s">
        <v>2</v>
      </c>
      <c r="H2548" s="194">
        <v>23</v>
      </c>
      <c r="I2548" s="81"/>
      <c r="J2548" s="81"/>
      <c r="K2548" s="81"/>
      <c r="L2548" s="8"/>
      <c r="M2548" s="184">
        <f t="shared" si="565"/>
        <v>11730</v>
      </c>
      <c r="N2548" s="8"/>
      <c r="O2548" s="8"/>
      <c r="P2548" s="8"/>
      <c r="T2548" s="7"/>
      <c r="U2548" s="8"/>
      <c r="V2548" s="8"/>
      <c r="W2548" s="244"/>
      <c r="X2548" s="8"/>
      <c r="Y2548" s="8"/>
      <c r="Z2548" s="8"/>
      <c r="AA2548" s="8"/>
      <c r="AB2548" s="8"/>
      <c r="AC2548" s="8"/>
      <c r="AD2548" s="8"/>
      <c r="AE2548" s="8"/>
      <c r="AF2548" s="8"/>
      <c r="AG2548" s="8"/>
      <c r="AH2548" s="8"/>
      <c r="AI2548" s="8"/>
    </row>
    <row r="2549" spans="1:35" ht="17.25">
      <c r="A2549" s="310" t="s">
        <v>1998</v>
      </c>
      <c r="B2549" s="250">
        <v>6</v>
      </c>
      <c r="C2549" s="246"/>
      <c r="D2549" s="192">
        <v>775560531466</v>
      </c>
      <c r="E2549" s="303" t="s">
        <v>546</v>
      </c>
      <c r="F2549" s="193" t="s">
        <v>2003</v>
      </c>
      <c r="G2549" s="137" t="s">
        <v>2</v>
      </c>
      <c r="H2549" s="194">
        <v>24</v>
      </c>
      <c r="I2549" s="81"/>
      <c r="J2549" s="81"/>
      <c r="K2549" s="81"/>
      <c r="L2549" s="8"/>
      <c r="M2549" s="184">
        <f t="shared" si="565"/>
        <v>12240</v>
      </c>
      <c r="N2549" s="8"/>
      <c r="O2549" s="8"/>
      <c r="P2549" s="8"/>
      <c r="T2549" s="7"/>
      <c r="U2549" s="8"/>
      <c r="V2549" s="8"/>
      <c r="W2549" s="244"/>
      <c r="X2549" s="8"/>
      <c r="Y2549" s="8"/>
      <c r="Z2549" s="8"/>
      <c r="AA2549" s="8"/>
      <c r="AB2549" s="8"/>
      <c r="AC2549" s="8"/>
      <c r="AD2549" s="8"/>
      <c r="AE2549" s="8"/>
      <c r="AF2549" s="8"/>
      <c r="AG2549" s="8"/>
      <c r="AH2549" s="8"/>
      <c r="AI2549" s="8"/>
    </row>
    <row r="2550" spans="1:35" ht="17.25">
      <c r="A2550" s="310" t="s">
        <v>1998</v>
      </c>
      <c r="B2550" s="250">
        <v>7</v>
      </c>
      <c r="C2550" s="246"/>
      <c r="D2550" s="192">
        <v>775548136021</v>
      </c>
      <c r="E2550" s="303" t="s">
        <v>546</v>
      </c>
      <c r="F2550" s="193" t="s">
        <v>1696</v>
      </c>
      <c r="G2550" s="137" t="s">
        <v>2</v>
      </c>
      <c r="H2550" s="194">
        <v>21</v>
      </c>
      <c r="I2550" s="81"/>
      <c r="J2550" s="81"/>
      <c r="K2550" s="81"/>
      <c r="L2550" s="8"/>
      <c r="M2550" s="184">
        <f t="shared" si="565"/>
        <v>10710</v>
      </c>
      <c r="N2550" s="8"/>
      <c r="O2550" s="8"/>
      <c r="P2550" s="8"/>
      <c r="T2550" s="7"/>
      <c r="U2550" s="8"/>
      <c r="V2550" s="8"/>
      <c r="W2550" s="244"/>
      <c r="X2550" s="8"/>
      <c r="Y2550" s="8"/>
      <c r="Z2550" s="8"/>
      <c r="AA2550" s="8"/>
      <c r="AB2550" s="8"/>
      <c r="AC2550" s="8"/>
      <c r="AD2550" s="8"/>
      <c r="AE2550" s="8"/>
      <c r="AF2550" s="8"/>
      <c r="AG2550" s="8"/>
      <c r="AH2550" s="8"/>
      <c r="AI2550" s="8"/>
    </row>
    <row r="2551" spans="1:35" ht="17.25">
      <c r="A2551" s="310" t="s">
        <v>1998</v>
      </c>
      <c r="B2551" s="250">
        <v>8</v>
      </c>
      <c r="C2551" s="246"/>
      <c r="D2551" s="192">
        <v>775548195660</v>
      </c>
      <c r="E2551" s="303" t="s">
        <v>546</v>
      </c>
      <c r="F2551" s="193" t="s">
        <v>1884</v>
      </c>
      <c r="G2551" s="137" t="s">
        <v>2</v>
      </c>
      <c r="H2551" s="194">
        <v>12</v>
      </c>
      <c r="I2551" s="81"/>
      <c r="J2551" s="81"/>
      <c r="K2551" s="81"/>
      <c r="L2551" s="8"/>
      <c r="M2551" s="184">
        <f>520*H2551</f>
        <v>6240</v>
      </c>
      <c r="N2551" s="8"/>
      <c r="O2551" s="8"/>
      <c r="P2551" s="8"/>
      <c r="T2551" s="7"/>
      <c r="U2551" s="8"/>
      <c r="V2551" s="8"/>
      <c r="W2551" s="244"/>
      <c r="X2551" s="8"/>
      <c r="Y2551" s="8"/>
      <c r="Z2551" s="8"/>
      <c r="AA2551" s="8"/>
      <c r="AB2551" s="8"/>
      <c r="AC2551" s="8"/>
      <c r="AD2551" s="8"/>
      <c r="AE2551" s="8"/>
      <c r="AF2551" s="8"/>
      <c r="AG2551" s="8"/>
      <c r="AH2551" s="8"/>
      <c r="AI2551" s="8"/>
    </row>
    <row r="2552" spans="1:35" ht="17.25">
      <c r="A2552" s="310" t="s">
        <v>1998</v>
      </c>
      <c r="B2552" s="250">
        <v>9</v>
      </c>
      <c r="C2552" s="246"/>
      <c r="D2552" s="192">
        <v>775548250690</v>
      </c>
      <c r="E2552" s="303" t="s">
        <v>546</v>
      </c>
      <c r="F2552" s="193" t="s">
        <v>1651</v>
      </c>
      <c r="G2552" s="137" t="s">
        <v>2</v>
      </c>
      <c r="H2552" s="194">
        <v>22</v>
      </c>
      <c r="I2552" s="81"/>
      <c r="J2552" s="81"/>
      <c r="K2552" s="81"/>
      <c r="L2552" s="8"/>
      <c r="M2552" s="184">
        <f t="shared" si="565"/>
        <v>11220</v>
      </c>
      <c r="N2552" s="8"/>
      <c r="O2552" s="8"/>
      <c r="P2552" s="8"/>
      <c r="T2552" s="7"/>
      <c r="U2552" s="8"/>
      <c r="V2552" s="8"/>
      <c r="W2552" s="244"/>
      <c r="X2552" s="8"/>
      <c r="Y2552" s="8"/>
      <c r="Z2552" s="8"/>
      <c r="AA2552" s="8"/>
      <c r="AB2552" s="8"/>
      <c r="AC2552" s="8"/>
      <c r="AD2552" s="8"/>
      <c r="AE2552" s="8"/>
      <c r="AF2552" s="8"/>
      <c r="AG2552" s="8"/>
      <c r="AH2552" s="8"/>
      <c r="AI2552" s="8"/>
    </row>
    <row r="2553" spans="1:35" ht="17.25">
      <c r="A2553" s="310" t="s">
        <v>1998</v>
      </c>
      <c r="B2553" s="250">
        <v>10</v>
      </c>
      <c r="C2553" s="246"/>
      <c r="D2553" s="192">
        <v>775547886761</v>
      </c>
      <c r="E2553" s="303" t="s">
        <v>546</v>
      </c>
      <c r="F2553" s="193" t="s">
        <v>2004</v>
      </c>
      <c r="G2553" s="137" t="s">
        <v>96</v>
      </c>
      <c r="H2553" s="194">
        <v>27</v>
      </c>
      <c r="I2553" s="81"/>
      <c r="J2553" s="81"/>
      <c r="K2553" s="81"/>
      <c r="L2553" s="8"/>
      <c r="M2553" s="184">
        <f>530*H2553</f>
        <v>14310</v>
      </c>
      <c r="N2553" s="8"/>
      <c r="O2553" s="8"/>
      <c r="P2553" s="8"/>
      <c r="T2553" s="7"/>
      <c r="U2553" s="8"/>
      <c r="V2553" s="8"/>
      <c r="W2553" s="244"/>
      <c r="X2553" s="8"/>
      <c r="Y2553" s="8"/>
      <c r="Z2553" s="8"/>
      <c r="AA2553" s="8"/>
      <c r="AB2553" s="8"/>
      <c r="AC2553" s="8"/>
      <c r="AD2553" s="8"/>
      <c r="AE2553" s="8"/>
      <c r="AF2553" s="8"/>
      <c r="AG2553" s="8"/>
      <c r="AH2553" s="8"/>
      <c r="AI2553" s="8"/>
    </row>
    <row r="2554" spans="1:35" ht="17.25">
      <c r="A2554" s="310" t="s">
        <v>1998</v>
      </c>
      <c r="B2554" s="250">
        <v>11</v>
      </c>
      <c r="C2554" s="246"/>
      <c r="D2554" s="192">
        <v>775547263959</v>
      </c>
      <c r="E2554" s="303" t="s">
        <v>546</v>
      </c>
      <c r="F2554" s="193" t="s">
        <v>2005</v>
      </c>
      <c r="G2554" s="137" t="s">
        <v>96</v>
      </c>
      <c r="H2554" s="194">
        <v>26</v>
      </c>
      <c r="I2554" s="81"/>
      <c r="J2554" s="81"/>
      <c r="K2554" s="81"/>
      <c r="L2554" s="8"/>
      <c r="M2554" s="184">
        <f t="shared" ref="M2554:M2557" si="566">530*H2554</f>
        <v>13780</v>
      </c>
      <c r="N2554" s="8"/>
      <c r="O2554" s="8"/>
      <c r="P2554" s="8"/>
      <c r="T2554" s="7"/>
      <c r="U2554" s="8"/>
      <c r="V2554" s="8"/>
      <c r="W2554" s="244"/>
      <c r="X2554" s="8"/>
      <c r="Y2554" s="8"/>
      <c r="Z2554" s="8"/>
      <c r="AA2554" s="8"/>
      <c r="AB2554" s="8"/>
      <c r="AC2554" s="8"/>
      <c r="AD2554" s="8"/>
      <c r="AE2554" s="8"/>
      <c r="AF2554" s="8"/>
      <c r="AG2554" s="8"/>
      <c r="AH2554" s="8"/>
      <c r="AI2554" s="8"/>
    </row>
    <row r="2555" spans="1:35" ht="17.25">
      <c r="A2555" s="310" t="s">
        <v>1998</v>
      </c>
      <c r="B2555" s="250">
        <v>12</v>
      </c>
      <c r="C2555" s="246"/>
      <c r="D2555" s="192">
        <v>775546997570</v>
      </c>
      <c r="E2555" s="303" t="s">
        <v>546</v>
      </c>
      <c r="F2555" s="193" t="s">
        <v>2005</v>
      </c>
      <c r="G2555" s="137" t="s">
        <v>96</v>
      </c>
      <c r="H2555" s="194">
        <v>21</v>
      </c>
      <c r="I2555" s="81"/>
      <c r="J2555" s="81"/>
      <c r="K2555" s="81"/>
      <c r="L2555" s="8"/>
      <c r="M2555" s="184">
        <f t="shared" si="566"/>
        <v>11130</v>
      </c>
      <c r="N2555" s="8"/>
      <c r="O2555" s="8"/>
      <c r="P2555" s="8"/>
      <c r="T2555" s="7"/>
      <c r="U2555" s="8"/>
      <c r="V2555" s="8"/>
      <c r="W2555" s="244"/>
      <c r="X2555" s="8"/>
      <c r="Y2555" s="8"/>
      <c r="Z2555" s="8"/>
      <c r="AA2555" s="8"/>
      <c r="AB2555" s="8"/>
      <c r="AC2555" s="8"/>
      <c r="AD2555" s="8"/>
      <c r="AE2555" s="8"/>
      <c r="AF2555" s="8"/>
      <c r="AG2555" s="8"/>
      <c r="AH2555" s="8"/>
      <c r="AI2555" s="8"/>
    </row>
    <row r="2556" spans="1:35" ht="17.25">
      <c r="A2556" s="310" t="s">
        <v>1998</v>
      </c>
      <c r="B2556" s="250">
        <v>13</v>
      </c>
      <c r="C2556" s="246"/>
      <c r="D2556" s="192">
        <v>775547095683</v>
      </c>
      <c r="E2556" s="303" t="s">
        <v>546</v>
      </c>
      <c r="F2556" s="193" t="s">
        <v>2006</v>
      </c>
      <c r="G2556" s="137" t="s">
        <v>96</v>
      </c>
      <c r="H2556" s="194">
        <v>29</v>
      </c>
      <c r="I2556" s="81"/>
      <c r="J2556" s="81"/>
      <c r="K2556" s="81"/>
      <c r="L2556" s="8"/>
      <c r="M2556" s="184">
        <f t="shared" si="566"/>
        <v>15370</v>
      </c>
      <c r="N2556" s="8"/>
      <c r="O2556" s="8"/>
      <c r="P2556" s="8"/>
      <c r="T2556" s="7"/>
      <c r="U2556" s="8"/>
      <c r="V2556" s="8"/>
      <c r="W2556" s="244"/>
      <c r="X2556" s="8"/>
      <c r="Y2556" s="8"/>
      <c r="Z2556" s="8"/>
      <c r="AA2556" s="8"/>
      <c r="AB2556" s="8"/>
      <c r="AC2556" s="8"/>
      <c r="AD2556" s="8"/>
      <c r="AE2556" s="8"/>
      <c r="AF2556" s="8"/>
      <c r="AG2556" s="8"/>
      <c r="AH2556" s="8"/>
      <c r="AI2556" s="8"/>
    </row>
    <row r="2557" spans="1:35" ht="17.25">
      <c r="A2557" s="310" t="s">
        <v>1998</v>
      </c>
      <c r="B2557" s="250">
        <v>14</v>
      </c>
      <c r="C2557" s="246"/>
      <c r="D2557" s="192">
        <v>775547376594</v>
      </c>
      <c r="E2557" s="303" t="s">
        <v>546</v>
      </c>
      <c r="F2557" s="193" t="s">
        <v>2007</v>
      </c>
      <c r="G2557" s="137" t="s">
        <v>96</v>
      </c>
      <c r="H2557" s="194">
        <v>30</v>
      </c>
      <c r="I2557" s="81"/>
      <c r="J2557" s="81"/>
      <c r="K2557" s="81"/>
      <c r="L2557" s="8"/>
      <c r="M2557" s="184">
        <f t="shared" si="566"/>
        <v>15900</v>
      </c>
      <c r="N2557" s="8"/>
      <c r="O2557" s="8"/>
      <c r="P2557" s="8"/>
      <c r="T2557" s="7"/>
      <c r="U2557" s="8"/>
      <c r="V2557" s="8"/>
      <c r="W2557" s="244"/>
      <c r="X2557" s="8"/>
      <c r="Y2557" s="8"/>
      <c r="Z2557" s="8"/>
      <c r="AA2557" s="8"/>
      <c r="AB2557" s="8"/>
      <c r="AC2557" s="8"/>
      <c r="AD2557" s="8"/>
      <c r="AE2557" s="8"/>
      <c r="AF2557" s="8"/>
      <c r="AG2557" s="8"/>
      <c r="AH2557" s="8"/>
      <c r="AI2557" s="8"/>
    </row>
    <row r="2558" spans="1:35" ht="17.25">
      <c r="A2558" s="310" t="s">
        <v>1998</v>
      </c>
      <c r="B2558" s="250">
        <v>15</v>
      </c>
      <c r="C2558" s="246"/>
      <c r="D2558" s="192">
        <v>775560605830</v>
      </c>
      <c r="E2558" s="303" t="s">
        <v>546</v>
      </c>
      <c r="F2558" s="193" t="s">
        <v>1994</v>
      </c>
      <c r="G2558" s="137" t="s">
        <v>4</v>
      </c>
      <c r="H2558" s="194">
        <v>30</v>
      </c>
      <c r="I2558" s="81"/>
      <c r="J2558" s="81"/>
      <c r="K2558" s="81"/>
      <c r="L2558" s="8"/>
      <c r="M2558" s="184">
        <f>560*H2558</f>
        <v>16800</v>
      </c>
      <c r="N2558" s="8"/>
      <c r="O2558" s="8"/>
      <c r="P2558" s="8"/>
      <c r="T2558" s="7"/>
      <c r="U2558" s="8"/>
      <c r="V2558" s="8"/>
      <c r="W2558" s="244"/>
      <c r="X2558" s="8"/>
      <c r="Y2558" s="8"/>
      <c r="Z2558" s="8"/>
      <c r="AA2558" s="8"/>
      <c r="AB2558" s="8"/>
      <c r="AC2558" s="8"/>
      <c r="AD2558" s="8"/>
      <c r="AE2558" s="8"/>
      <c r="AF2558" s="8"/>
      <c r="AG2558" s="8"/>
      <c r="AH2558" s="8"/>
      <c r="AI2558" s="8"/>
    </row>
    <row r="2559" spans="1:35" ht="17.25">
      <c r="A2559" s="310" t="s">
        <v>1998</v>
      </c>
      <c r="B2559" s="250">
        <v>16</v>
      </c>
      <c r="C2559" s="246"/>
      <c r="D2559" s="192">
        <v>775560603220</v>
      </c>
      <c r="E2559" s="303" t="s">
        <v>546</v>
      </c>
      <c r="F2559" s="193" t="s">
        <v>2008</v>
      </c>
      <c r="G2559" s="137" t="s">
        <v>4</v>
      </c>
      <c r="H2559" s="194">
        <v>28</v>
      </c>
      <c r="I2559" s="81"/>
      <c r="J2559" s="81"/>
      <c r="K2559" s="81"/>
      <c r="L2559" s="8"/>
      <c r="M2559" s="184">
        <f t="shared" ref="M2559:M2562" si="567">560*H2559</f>
        <v>15680</v>
      </c>
      <c r="N2559" s="8"/>
      <c r="O2559" s="8"/>
      <c r="P2559" s="8"/>
      <c r="T2559" s="7"/>
      <c r="U2559" s="8"/>
      <c r="V2559" s="8"/>
      <c r="W2559" s="244"/>
      <c r="X2559" s="8"/>
      <c r="Y2559" s="8"/>
      <c r="Z2559" s="8"/>
      <c r="AA2559" s="8"/>
      <c r="AB2559" s="8"/>
      <c r="AC2559" s="8"/>
      <c r="AD2559" s="8"/>
      <c r="AE2559" s="8"/>
      <c r="AF2559" s="8"/>
      <c r="AG2559" s="8"/>
      <c r="AH2559" s="8"/>
      <c r="AI2559" s="8"/>
    </row>
    <row r="2560" spans="1:35" ht="17.25">
      <c r="A2560" s="310" t="s">
        <v>1998</v>
      </c>
      <c r="B2560" s="250">
        <v>17</v>
      </c>
      <c r="C2560" s="246"/>
      <c r="D2560" s="192">
        <v>775560637445</v>
      </c>
      <c r="E2560" s="303" t="s">
        <v>546</v>
      </c>
      <c r="F2560" s="193" t="s">
        <v>2009</v>
      </c>
      <c r="G2560" s="137" t="s">
        <v>4</v>
      </c>
      <c r="H2560" s="194">
        <v>26</v>
      </c>
      <c r="I2560" s="81"/>
      <c r="J2560" s="81"/>
      <c r="K2560" s="81"/>
      <c r="L2560" s="8"/>
      <c r="M2560" s="184">
        <f t="shared" si="567"/>
        <v>14560</v>
      </c>
      <c r="N2560" s="8"/>
      <c r="O2560" s="8"/>
      <c r="P2560" s="8"/>
      <c r="T2560" s="7"/>
      <c r="U2560" s="8"/>
      <c r="V2560" s="8"/>
      <c r="W2560" s="244"/>
      <c r="X2560" s="8"/>
      <c r="Y2560" s="8"/>
      <c r="Z2560" s="8"/>
      <c r="AA2560" s="8"/>
      <c r="AB2560" s="8"/>
      <c r="AC2560" s="8"/>
      <c r="AD2560" s="8"/>
      <c r="AE2560" s="8"/>
      <c r="AF2560" s="8"/>
      <c r="AG2560" s="8"/>
      <c r="AH2560" s="8"/>
      <c r="AI2560" s="8"/>
    </row>
    <row r="2561" spans="1:35" ht="17.25">
      <c r="A2561" s="310" t="s">
        <v>1998</v>
      </c>
      <c r="B2561" s="250">
        <v>18</v>
      </c>
      <c r="C2561" s="246"/>
      <c r="D2561" s="192">
        <v>775560565810</v>
      </c>
      <c r="E2561" s="303" t="s">
        <v>546</v>
      </c>
      <c r="F2561" s="193" t="s">
        <v>934</v>
      </c>
      <c r="G2561" s="137" t="s">
        <v>4</v>
      </c>
      <c r="H2561" s="194">
        <v>24</v>
      </c>
      <c r="I2561" s="81"/>
      <c r="J2561" s="81"/>
      <c r="K2561" s="81"/>
      <c r="L2561" s="8"/>
      <c r="M2561" s="184">
        <f t="shared" si="567"/>
        <v>13440</v>
      </c>
      <c r="N2561" s="8"/>
      <c r="O2561" s="8"/>
      <c r="P2561" s="8"/>
      <c r="T2561" s="7"/>
      <c r="U2561" s="8"/>
      <c r="V2561" s="8"/>
      <c r="W2561" s="244"/>
      <c r="X2561" s="8"/>
      <c r="Y2561" s="8"/>
      <c r="Z2561" s="8"/>
      <c r="AA2561" s="8"/>
      <c r="AB2561" s="8"/>
      <c r="AC2561" s="8"/>
      <c r="AD2561" s="8"/>
      <c r="AE2561" s="8"/>
      <c r="AF2561" s="8"/>
      <c r="AG2561" s="8"/>
      <c r="AH2561" s="8"/>
      <c r="AI2561" s="8"/>
    </row>
    <row r="2562" spans="1:35" ht="17.25">
      <c r="A2562" s="310" t="s">
        <v>1998</v>
      </c>
      <c r="B2562" s="250">
        <v>19</v>
      </c>
      <c r="C2562" s="246"/>
      <c r="D2562" s="192">
        <v>775560539386</v>
      </c>
      <c r="E2562" s="303" t="s">
        <v>546</v>
      </c>
      <c r="F2562" s="193" t="s">
        <v>2010</v>
      </c>
      <c r="G2562" s="137" t="s">
        <v>4</v>
      </c>
      <c r="H2562" s="194">
        <v>24</v>
      </c>
      <c r="I2562" s="81"/>
      <c r="J2562" s="81"/>
      <c r="K2562" s="81"/>
      <c r="L2562" s="8"/>
      <c r="M2562" s="184">
        <f t="shared" si="567"/>
        <v>13440</v>
      </c>
      <c r="N2562" s="8"/>
      <c r="O2562" s="8"/>
      <c r="P2562" s="8"/>
      <c r="T2562" s="7"/>
      <c r="U2562" s="8"/>
      <c r="V2562" s="8"/>
      <c r="W2562" s="244"/>
      <c r="X2562" s="8"/>
      <c r="Y2562" s="8"/>
      <c r="Z2562" s="8"/>
      <c r="AA2562" s="8"/>
      <c r="AB2562" s="8"/>
      <c r="AC2562" s="8"/>
      <c r="AD2562" s="8"/>
      <c r="AE2562" s="8"/>
      <c r="AF2562" s="8"/>
      <c r="AG2562" s="8"/>
      <c r="AH2562" s="8"/>
      <c r="AI2562" s="8"/>
    </row>
    <row r="2563" spans="1:35" ht="17.25">
      <c r="A2563" s="310" t="s">
        <v>1998</v>
      </c>
      <c r="B2563" s="250">
        <v>20</v>
      </c>
      <c r="C2563" s="246"/>
      <c r="D2563" s="192">
        <v>775560439063</v>
      </c>
      <c r="E2563" s="303" t="s">
        <v>546</v>
      </c>
      <c r="F2563" s="193" t="s">
        <v>2011</v>
      </c>
      <c r="G2563" s="137" t="s">
        <v>4</v>
      </c>
      <c r="H2563" s="194">
        <v>18</v>
      </c>
      <c r="I2563" s="81"/>
      <c r="J2563" s="81"/>
      <c r="K2563" s="81"/>
      <c r="L2563" s="8"/>
      <c r="M2563" s="184">
        <f>570*H2563</f>
        <v>10260</v>
      </c>
      <c r="N2563" s="8"/>
      <c r="O2563" s="8"/>
      <c r="P2563" s="8"/>
      <c r="T2563" s="7"/>
      <c r="U2563" s="8"/>
      <c r="V2563" s="8"/>
      <c r="W2563" s="244"/>
      <c r="X2563" s="8"/>
      <c r="Y2563" s="8"/>
      <c r="Z2563" s="8"/>
      <c r="AA2563" s="8"/>
      <c r="AB2563" s="8"/>
      <c r="AC2563" s="8"/>
      <c r="AD2563" s="8"/>
      <c r="AE2563" s="8"/>
      <c r="AF2563" s="8"/>
      <c r="AG2563" s="8"/>
      <c r="AH2563" s="8"/>
      <c r="AI2563" s="8"/>
    </row>
    <row r="2564" spans="1:35" ht="17.25">
      <c r="A2564" s="310" t="s">
        <v>1998</v>
      </c>
      <c r="B2564" s="250">
        <v>21</v>
      </c>
      <c r="C2564" s="311"/>
      <c r="D2564" s="192">
        <v>775560675766</v>
      </c>
      <c r="E2564" s="303" t="s">
        <v>546</v>
      </c>
      <c r="F2564" s="193" t="s">
        <v>2012</v>
      </c>
      <c r="G2564" s="137" t="s">
        <v>4</v>
      </c>
      <c r="H2564" s="194">
        <v>12</v>
      </c>
      <c r="I2564" s="81"/>
      <c r="J2564" s="81"/>
      <c r="K2564" s="81"/>
      <c r="L2564" s="8"/>
      <c r="M2564" s="184">
        <f t="shared" ref="M2564" si="568">570*H2564</f>
        <v>6840</v>
      </c>
      <c r="N2564" s="8"/>
      <c r="O2564" s="8"/>
      <c r="P2564" s="8"/>
      <c r="T2564" s="7"/>
      <c r="U2564" s="8"/>
      <c r="V2564" s="8"/>
      <c r="W2564" s="244"/>
      <c r="X2564" s="8"/>
      <c r="Y2564" s="8"/>
      <c r="Z2564" s="8"/>
      <c r="AA2564" s="8"/>
      <c r="AB2564" s="8"/>
      <c r="AC2564" s="8"/>
      <c r="AD2564" s="8"/>
      <c r="AE2564" s="8"/>
      <c r="AF2564" s="8"/>
      <c r="AG2564" s="8"/>
      <c r="AH2564" s="8"/>
      <c r="AI2564" s="8"/>
    </row>
    <row r="2565" spans="1:35" ht="17.25">
      <c r="A2565" s="310" t="s">
        <v>1998</v>
      </c>
      <c r="B2565" s="250">
        <v>22</v>
      </c>
      <c r="C2565" s="246"/>
      <c r="D2565" s="192">
        <v>775560562097</v>
      </c>
      <c r="E2565" s="303" t="s">
        <v>546</v>
      </c>
      <c r="F2565" s="193" t="s">
        <v>2013</v>
      </c>
      <c r="G2565" s="137" t="s">
        <v>4</v>
      </c>
      <c r="H2565" s="194">
        <v>23</v>
      </c>
      <c r="I2565" s="81"/>
      <c r="J2565" s="81"/>
      <c r="K2565" s="81"/>
      <c r="L2565" s="8"/>
      <c r="M2565" s="184">
        <f t="shared" ref="M2565:M2566" si="569">560*H2565</f>
        <v>12880</v>
      </c>
      <c r="N2565" s="8"/>
      <c r="O2565" s="8"/>
      <c r="P2565" s="8"/>
      <c r="T2565" s="7"/>
      <c r="U2565" s="8"/>
      <c r="V2565" s="8"/>
      <c r="W2565" s="244"/>
      <c r="X2565" s="8"/>
      <c r="Y2565" s="8"/>
      <c r="Z2565" s="8"/>
      <c r="AA2565" s="8"/>
      <c r="AB2565" s="8"/>
      <c r="AC2565" s="8"/>
      <c r="AD2565" s="8"/>
      <c r="AE2565" s="8"/>
      <c r="AF2565" s="8"/>
      <c r="AG2565" s="8"/>
      <c r="AH2565" s="8"/>
      <c r="AI2565" s="8"/>
    </row>
    <row r="2566" spans="1:35" ht="17.25">
      <c r="A2566" s="310" t="s">
        <v>1998</v>
      </c>
      <c r="B2566" s="250">
        <v>23</v>
      </c>
      <c r="C2566" s="246"/>
      <c r="D2566" s="192">
        <v>775561216762</v>
      </c>
      <c r="E2566" s="303" t="s">
        <v>546</v>
      </c>
      <c r="F2566" s="193" t="s">
        <v>2014</v>
      </c>
      <c r="G2566" s="137" t="s">
        <v>4</v>
      </c>
      <c r="H2566" s="194">
        <v>23</v>
      </c>
      <c r="I2566" s="81"/>
      <c r="J2566" s="81"/>
      <c r="K2566" s="81"/>
      <c r="L2566" s="8"/>
      <c r="M2566" s="184">
        <f t="shared" si="569"/>
        <v>12880</v>
      </c>
      <c r="N2566" s="8"/>
      <c r="O2566" s="8"/>
      <c r="P2566" s="8"/>
      <c r="T2566" s="7"/>
      <c r="U2566" s="8"/>
      <c r="V2566" s="8"/>
      <c r="W2566" s="244"/>
      <c r="X2566" s="8"/>
      <c r="Y2566" s="8"/>
      <c r="Z2566" s="8"/>
      <c r="AA2566" s="8"/>
      <c r="AB2566" s="8"/>
      <c r="AC2566" s="8"/>
      <c r="AD2566" s="8"/>
      <c r="AE2566" s="8"/>
      <c r="AF2566" s="8"/>
      <c r="AG2566" s="8"/>
      <c r="AH2566" s="8"/>
      <c r="AI2566" s="8"/>
    </row>
    <row r="2567" spans="1:35" ht="17.25">
      <c r="A2567" s="310" t="s">
        <v>1998</v>
      </c>
      <c r="B2567" s="250">
        <v>24</v>
      </c>
      <c r="C2567" s="246"/>
      <c r="D2567" s="192">
        <v>775560653989</v>
      </c>
      <c r="E2567" s="303" t="s">
        <v>546</v>
      </c>
      <c r="F2567" s="193" t="s">
        <v>2015</v>
      </c>
      <c r="G2567" s="137" t="s">
        <v>4</v>
      </c>
      <c r="H2567" s="194">
        <v>16</v>
      </c>
      <c r="I2567" s="81"/>
      <c r="J2567" s="81"/>
      <c r="K2567" s="81"/>
      <c r="L2567" s="8"/>
      <c r="M2567" s="184">
        <f t="shared" ref="M2567:M2568" si="570">570*H2567</f>
        <v>9120</v>
      </c>
      <c r="N2567" s="8"/>
      <c r="O2567" s="8"/>
      <c r="P2567" s="8"/>
      <c r="T2567" s="7"/>
      <c r="U2567" s="8"/>
      <c r="V2567" s="8"/>
      <c r="W2567" s="244"/>
      <c r="X2567" s="8"/>
      <c r="Y2567" s="8"/>
      <c r="Z2567" s="8"/>
      <c r="AA2567" s="8"/>
      <c r="AB2567" s="8"/>
      <c r="AC2567" s="8"/>
      <c r="AD2567" s="8"/>
      <c r="AE2567" s="8"/>
      <c r="AF2567" s="8"/>
      <c r="AG2567" s="8"/>
      <c r="AH2567" s="8"/>
      <c r="AI2567" s="8"/>
    </row>
    <row r="2568" spans="1:35" ht="17.25">
      <c r="A2568" s="310" t="s">
        <v>1998</v>
      </c>
      <c r="B2568" s="250">
        <v>25</v>
      </c>
      <c r="C2568" s="246"/>
      <c r="D2568" s="192">
        <v>775560708007</v>
      </c>
      <c r="E2568" s="303" t="s">
        <v>546</v>
      </c>
      <c r="F2568" s="193" t="s">
        <v>2016</v>
      </c>
      <c r="G2568" s="137" t="s">
        <v>4</v>
      </c>
      <c r="H2568" s="194">
        <v>11</v>
      </c>
      <c r="I2568" s="81"/>
      <c r="J2568" s="81"/>
      <c r="K2568" s="81"/>
      <c r="L2568" s="8"/>
      <c r="M2568" s="184">
        <f t="shared" si="570"/>
        <v>6270</v>
      </c>
      <c r="N2568" s="8"/>
      <c r="O2568" s="8"/>
      <c r="P2568" s="8"/>
      <c r="T2568" s="7"/>
      <c r="U2568" s="8"/>
      <c r="V2568" s="8"/>
      <c r="W2568" s="244"/>
      <c r="X2568" s="8"/>
      <c r="Y2568" s="8"/>
      <c r="Z2568" s="8"/>
      <c r="AA2568" s="8"/>
      <c r="AB2568" s="8"/>
      <c r="AC2568" s="8"/>
      <c r="AD2568" s="8"/>
      <c r="AE2568" s="8"/>
      <c r="AF2568" s="8"/>
      <c r="AG2568" s="8"/>
      <c r="AH2568" s="8"/>
      <c r="AI2568" s="8"/>
    </row>
    <row r="2569" spans="1:35" ht="17.25">
      <c r="A2569" s="310" t="s">
        <v>1998</v>
      </c>
      <c r="B2569" s="250">
        <v>26</v>
      </c>
      <c r="C2569" s="246"/>
      <c r="D2569" s="192">
        <v>775547227435</v>
      </c>
      <c r="E2569" s="303" t="s">
        <v>546</v>
      </c>
      <c r="F2569" s="193" t="s">
        <v>2017</v>
      </c>
      <c r="G2569" s="137" t="s">
        <v>4</v>
      </c>
      <c r="H2569" s="194">
        <v>28</v>
      </c>
      <c r="I2569" s="81"/>
      <c r="J2569" s="81"/>
      <c r="K2569" s="81"/>
      <c r="L2569" s="8"/>
      <c r="M2569" s="184">
        <f t="shared" ref="M2569" si="571">560*H2569</f>
        <v>15680</v>
      </c>
      <c r="N2569" s="8"/>
      <c r="O2569" s="8"/>
      <c r="P2569" s="8"/>
      <c r="T2569" s="7"/>
      <c r="U2569" s="8"/>
      <c r="V2569" s="8"/>
      <c r="W2569" s="244"/>
      <c r="X2569" s="8"/>
      <c r="Y2569" s="8"/>
      <c r="Z2569" s="8"/>
      <c r="AA2569" s="8"/>
      <c r="AB2569" s="8"/>
      <c r="AC2569" s="8"/>
      <c r="AD2569" s="8"/>
      <c r="AE2569" s="8"/>
      <c r="AF2569" s="8"/>
      <c r="AG2569" s="8"/>
      <c r="AH2569" s="8"/>
      <c r="AI2569" s="8"/>
    </row>
    <row r="2570" spans="1:35" ht="17.25">
      <c r="A2570" s="310" t="s">
        <v>1998</v>
      </c>
      <c r="B2570" s="250">
        <v>27</v>
      </c>
      <c r="C2570" s="319" t="s">
        <v>1430</v>
      </c>
      <c r="D2570" s="192">
        <v>775546778076</v>
      </c>
      <c r="E2570" s="303" t="s">
        <v>546</v>
      </c>
      <c r="F2570" s="193" t="s">
        <v>2018</v>
      </c>
      <c r="G2570" s="137" t="s">
        <v>2</v>
      </c>
      <c r="H2570" s="194">
        <v>14</v>
      </c>
      <c r="I2570" s="81"/>
      <c r="J2570" s="81"/>
      <c r="K2570" s="81"/>
      <c r="L2570" s="8"/>
      <c r="M2570" s="184">
        <f>580*H2570</f>
        <v>8120</v>
      </c>
      <c r="N2570" s="8"/>
      <c r="O2570" s="8"/>
      <c r="P2570" s="8"/>
      <c r="T2570" s="7"/>
      <c r="U2570" s="8"/>
      <c r="V2570" s="8"/>
      <c r="W2570" s="244"/>
      <c r="X2570" s="8"/>
      <c r="Y2570" s="8"/>
      <c r="Z2570" s="8"/>
      <c r="AA2570" s="8"/>
      <c r="AB2570" s="8"/>
      <c r="AC2570" s="8"/>
      <c r="AD2570" s="8"/>
      <c r="AE2570" s="8"/>
      <c r="AF2570" s="8"/>
      <c r="AG2570" s="8"/>
      <c r="AH2570" s="8"/>
      <c r="AI2570" s="8"/>
    </row>
    <row r="2571" spans="1:35" ht="17.25">
      <c r="A2571" s="310" t="s">
        <v>1998</v>
      </c>
      <c r="B2571" s="250">
        <v>28</v>
      </c>
      <c r="C2571" s="246"/>
      <c r="D2571" s="192">
        <v>775546908009</v>
      </c>
      <c r="E2571" s="303" t="s">
        <v>546</v>
      </c>
      <c r="F2571" s="193" t="s">
        <v>2019</v>
      </c>
      <c r="G2571" s="137" t="s">
        <v>2</v>
      </c>
      <c r="H2571" s="194">
        <v>8</v>
      </c>
      <c r="I2571" s="81"/>
      <c r="J2571" s="81"/>
      <c r="K2571" s="81"/>
      <c r="L2571" s="8"/>
      <c r="M2571" s="184">
        <f>610*H2571</f>
        <v>4880</v>
      </c>
      <c r="N2571" s="8"/>
      <c r="O2571" s="8"/>
      <c r="P2571" s="8"/>
      <c r="T2571" s="7"/>
      <c r="U2571" s="8"/>
      <c r="V2571" s="8"/>
      <c r="W2571" s="244"/>
      <c r="X2571" s="8"/>
      <c r="Y2571" s="8"/>
      <c r="Z2571" s="8"/>
      <c r="AA2571" s="8"/>
      <c r="AB2571" s="8"/>
      <c r="AC2571" s="8"/>
      <c r="AD2571" s="8"/>
      <c r="AE2571" s="8"/>
      <c r="AF2571" s="8"/>
      <c r="AG2571" s="8"/>
      <c r="AH2571" s="8"/>
      <c r="AI2571" s="8"/>
    </row>
    <row r="2572" spans="1:35" ht="17.25">
      <c r="A2572" s="321"/>
      <c r="B2572" s="322"/>
      <c r="C2572" s="231"/>
      <c r="D2572" s="81"/>
      <c r="E2572" s="81"/>
      <c r="F2572" s="81"/>
      <c r="G2572" s="81"/>
      <c r="H2572" s="80"/>
      <c r="I2572" s="81"/>
      <c r="J2572" s="81"/>
      <c r="K2572" s="81"/>
      <c r="L2572" s="8"/>
      <c r="M2572" s="184"/>
      <c r="N2572" s="8"/>
      <c r="O2572" s="8"/>
      <c r="P2572" s="8"/>
      <c r="T2572" s="7"/>
      <c r="U2572" s="8"/>
      <c r="V2572" s="8"/>
      <c r="W2572" s="244"/>
      <c r="X2572" s="8"/>
      <c r="Y2572" s="8"/>
      <c r="Z2572" s="8"/>
      <c r="AA2572" s="8"/>
      <c r="AB2572" s="8"/>
      <c r="AC2572" s="8"/>
      <c r="AD2572" s="8"/>
      <c r="AE2572" s="8"/>
      <c r="AF2572" s="8"/>
      <c r="AG2572" s="8"/>
      <c r="AH2572" s="8"/>
      <c r="AI2572" s="8"/>
    </row>
    <row r="2573" spans="1:35" ht="17.25">
      <c r="A2573" s="253"/>
      <c r="B2573" s="189"/>
      <c r="C2573" s="169"/>
      <c r="D2573" s="41"/>
      <c r="E2573" s="41"/>
      <c r="F2573" s="41"/>
      <c r="G2573" s="41"/>
      <c r="H2573" s="77"/>
      <c r="I2573" s="41"/>
      <c r="J2573" s="41"/>
      <c r="K2573" s="41"/>
      <c r="L2573" s="45"/>
      <c r="M2573" s="44">
        <f>SUM(M2544:M2572)</f>
        <v>328670</v>
      </c>
      <c r="N2573" s="45"/>
      <c r="O2573" s="45"/>
      <c r="P2573" s="45"/>
      <c r="Q2573" s="45"/>
      <c r="R2573" s="45"/>
      <c r="S2573" s="45"/>
      <c r="T2573" s="45">
        <v>328670</v>
      </c>
      <c r="U2573" s="45"/>
      <c r="V2573" s="45"/>
      <c r="W2573" s="227">
        <v>328670</v>
      </c>
      <c r="X2573" s="45"/>
      <c r="Y2573" s="45"/>
      <c r="Z2573" s="45"/>
      <c r="AA2573" s="8"/>
      <c r="AB2573" s="8"/>
      <c r="AC2573" s="8"/>
      <c r="AD2573" s="8"/>
      <c r="AE2573" s="8"/>
      <c r="AF2573" s="8"/>
      <c r="AG2573" s="8"/>
      <c r="AH2573" s="8"/>
      <c r="AI2573" s="8"/>
    </row>
    <row r="2574" spans="1:35" ht="17.25">
      <c r="A2574" s="321"/>
      <c r="B2574" s="322"/>
      <c r="C2574" s="231"/>
      <c r="D2574" s="81"/>
      <c r="E2574" s="81"/>
      <c r="F2574" s="81"/>
      <c r="G2574" s="81"/>
      <c r="H2574" s="80"/>
      <c r="I2574" s="81"/>
      <c r="J2574" s="81"/>
      <c r="K2574" s="81"/>
      <c r="L2574" s="8"/>
      <c r="M2574" s="184"/>
      <c r="N2574" s="8"/>
      <c r="O2574" s="8"/>
      <c r="P2574" s="8"/>
      <c r="T2574" s="7"/>
      <c r="U2574" s="8"/>
      <c r="V2574" s="8"/>
      <c r="W2574" s="244"/>
      <c r="X2574" s="8"/>
      <c r="Y2574" s="8"/>
      <c r="Z2574" s="8"/>
      <c r="AA2574" s="8"/>
      <c r="AB2574" s="8"/>
      <c r="AC2574" s="8"/>
      <c r="AD2574" s="8"/>
      <c r="AE2574" s="8"/>
      <c r="AF2574" s="8"/>
      <c r="AG2574" s="8"/>
      <c r="AH2574" s="8"/>
      <c r="AI2574" s="8"/>
    </row>
    <row r="2575" spans="1:35" ht="17.25">
      <c r="A2575" s="310" t="s">
        <v>2020</v>
      </c>
      <c r="B2575" s="250">
        <v>1</v>
      </c>
      <c r="C2575" s="246" t="s">
        <v>2021</v>
      </c>
      <c r="D2575" s="192">
        <v>775589333933</v>
      </c>
      <c r="E2575" s="303" t="s">
        <v>546</v>
      </c>
      <c r="F2575" s="193" t="s">
        <v>2022</v>
      </c>
      <c r="G2575" s="137" t="s">
        <v>846</v>
      </c>
      <c r="H2575" s="194">
        <v>48</v>
      </c>
      <c r="I2575" s="81"/>
      <c r="J2575" s="81"/>
      <c r="K2575" s="81"/>
      <c r="L2575" s="8"/>
      <c r="M2575" s="184">
        <f>750*H2575</f>
        <v>36000</v>
      </c>
      <c r="N2575" s="8"/>
      <c r="O2575" s="8"/>
      <c r="P2575" s="8"/>
      <c r="T2575" s="7"/>
      <c r="U2575" s="8"/>
      <c r="V2575" s="8"/>
      <c r="W2575" s="244"/>
      <c r="X2575" s="8"/>
      <c r="Y2575" s="8"/>
      <c r="Z2575" s="8"/>
      <c r="AA2575" s="8"/>
      <c r="AB2575" s="8"/>
      <c r="AC2575" s="8"/>
      <c r="AD2575" s="8"/>
      <c r="AE2575" s="8"/>
      <c r="AF2575" s="8"/>
      <c r="AG2575" s="8"/>
      <c r="AH2575" s="8"/>
      <c r="AI2575" s="8"/>
    </row>
    <row r="2576" spans="1:35" ht="17.25">
      <c r="A2576" s="310" t="s">
        <v>2020</v>
      </c>
      <c r="B2576" s="250">
        <v>2</v>
      </c>
      <c r="C2576" s="246"/>
      <c r="D2576" s="192">
        <v>775574979608</v>
      </c>
      <c r="E2576" s="303" t="s">
        <v>546</v>
      </c>
      <c r="F2576" s="193" t="s">
        <v>2023</v>
      </c>
      <c r="G2576" s="137" t="s">
        <v>8</v>
      </c>
      <c r="H2576" s="194">
        <v>26</v>
      </c>
      <c r="I2576" s="81"/>
      <c r="J2576" s="81"/>
      <c r="K2576" s="81"/>
      <c r="L2576" s="8"/>
      <c r="M2576" s="184">
        <f t="shared" ref="M2576:M2579" si="572">560*H2576</f>
        <v>14560</v>
      </c>
      <c r="N2576" s="8"/>
      <c r="O2576" s="8"/>
      <c r="P2576" s="8"/>
      <c r="T2576" s="7"/>
      <c r="U2576" s="8"/>
      <c r="V2576" s="8"/>
      <c r="W2576" s="244"/>
      <c r="X2576" s="8"/>
      <c r="Y2576" s="8"/>
      <c r="Z2576" s="8"/>
      <c r="AA2576" s="8"/>
      <c r="AB2576" s="8"/>
      <c r="AC2576" s="8"/>
      <c r="AD2576" s="8"/>
      <c r="AE2576" s="8"/>
      <c r="AF2576" s="8"/>
      <c r="AG2576" s="8"/>
      <c r="AH2576" s="8"/>
      <c r="AI2576" s="8"/>
    </row>
    <row r="2577" spans="1:35" ht="17.25">
      <c r="A2577" s="310" t="s">
        <v>2020</v>
      </c>
      <c r="B2577" s="250">
        <v>3</v>
      </c>
      <c r="C2577" s="246"/>
      <c r="D2577" s="192">
        <v>775574992204</v>
      </c>
      <c r="E2577" s="303" t="s">
        <v>546</v>
      </c>
      <c r="F2577" s="193" t="s">
        <v>2023</v>
      </c>
      <c r="G2577" s="137" t="s">
        <v>8</v>
      </c>
      <c r="H2577" s="194">
        <v>28</v>
      </c>
      <c r="I2577" s="81"/>
      <c r="J2577" s="81"/>
      <c r="K2577" s="81"/>
      <c r="L2577" s="8"/>
      <c r="M2577" s="184">
        <f t="shared" si="572"/>
        <v>15680</v>
      </c>
      <c r="N2577" s="8"/>
      <c r="O2577" s="8"/>
      <c r="P2577" s="8"/>
      <c r="T2577" s="7"/>
      <c r="U2577" s="8"/>
      <c r="V2577" s="8"/>
      <c r="W2577" s="244"/>
      <c r="X2577" s="8"/>
      <c r="Y2577" s="8"/>
      <c r="Z2577" s="8"/>
      <c r="AA2577" s="8"/>
      <c r="AB2577" s="8"/>
      <c r="AC2577" s="8"/>
      <c r="AD2577" s="8"/>
      <c r="AE2577" s="8"/>
      <c r="AF2577" s="8"/>
      <c r="AG2577" s="8"/>
      <c r="AH2577" s="8"/>
      <c r="AI2577" s="8"/>
    </row>
    <row r="2578" spans="1:35" ht="17.25">
      <c r="A2578" s="310" t="s">
        <v>2020</v>
      </c>
      <c r="B2578" s="250">
        <v>4</v>
      </c>
      <c r="C2578" s="246" t="s">
        <v>1430</v>
      </c>
      <c r="D2578" s="192">
        <v>775563300092</v>
      </c>
      <c r="E2578" s="303" t="s">
        <v>546</v>
      </c>
      <c r="F2578" s="193" t="s">
        <v>2024</v>
      </c>
      <c r="G2578" s="137" t="s">
        <v>2</v>
      </c>
      <c r="H2578" s="194">
        <v>15</v>
      </c>
      <c r="I2578" s="81"/>
      <c r="J2578" s="81"/>
      <c r="K2578" s="81"/>
      <c r="L2578" s="8"/>
      <c r="M2578" s="184">
        <f>580*H2578</f>
        <v>8700</v>
      </c>
      <c r="N2578" s="8"/>
      <c r="O2578" s="8"/>
      <c r="P2578" s="8"/>
      <c r="T2578" s="7"/>
      <c r="U2578" s="8"/>
      <c r="V2578" s="8"/>
      <c r="W2578" s="244"/>
      <c r="X2578" s="8"/>
      <c r="Y2578" s="8"/>
      <c r="Z2578" s="8"/>
      <c r="AA2578" s="8"/>
      <c r="AB2578" s="8"/>
      <c r="AC2578" s="8"/>
      <c r="AD2578" s="8"/>
      <c r="AE2578" s="8"/>
      <c r="AF2578" s="8"/>
      <c r="AG2578" s="8"/>
      <c r="AH2578" s="8"/>
      <c r="AI2578" s="8"/>
    </row>
    <row r="2579" spans="1:35" ht="17.25">
      <c r="A2579" s="310" t="s">
        <v>2020</v>
      </c>
      <c r="B2579" s="250">
        <v>5</v>
      </c>
      <c r="C2579" s="246"/>
      <c r="D2579" s="192">
        <v>775575273629</v>
      </c>
      <c r="E2579" s="303" t="s">
        <v>546</v>
      </c>
      <c r="F2579" s="193" t="s">
        <v>2025</v>
      </c>
      <c r="G2579" s="137" t="s">
        <v>4</v>
      </c>
      <c r="H2579" s="194">
        <v>21</v>
      </c>
      <c r="I2579" s="81"/>
      <c r="J2579" s="81"/>
      <c r="K2579" s="81"/>
      <c r="L2579" s="8"/>
      <c r="M2579" s="184">
        <f t="shared" si="572"/>
        <v>11760</v>
      </c>
      <c r="N2579" s="8"/>
      <c r="O2579" s="8"/>
      <c r="P2579" s="8"/>
      <c r="T2579" s="7"/>
      <c r="U2579" s="8"/>
      <c r="V2579" s="8"/>
      <c r="W2579" s="244"/>
      <c r="X2579" s="8"/>
      <c r="Y2579" s="8"/>
      <c r="Z2579" s="8"/>
      <c r="AA2579" s="8"/>
      <c r="AB2579" s="8"/>
      <c r="AC2579" s="8"/>
      <c r="AD2579" s="8"/>
      <c r="AE2579" s="8"/>
      <c r="AF2579" s="8"/>
      <c r="AG2579" s="8"/>
      <c r="AH2579" s="8"/>
      <c r="AI2579" s="8"/>
    </row>
    <row r="2580" spans="1:35" ht="17.25">
      <c r="A2580" s="310" t="s">
        <v>2020</v>
      </c>
      <c r="B2580" s="250">
        <v>6</v>
      </c>
      <c r="C2580" s="246"/>
      <c r="D2580" s="192">
        <v>775562170400</v>
      </c>
      <c r="E2580" s="303" t="s">
        <v>546</v>
      </c>
      <c r="F2580" s="193" t="s">
        <v>1696</v>
      </c>
      <c r="G2580" s="137" t="s">
        <v>2</v>
      </c>
      <c r="H2580" s="194">
        <v>21</v>
      </c>
      <c r="I2580" s="81"/>
      <c r="J2580" s="81"/>
      <c r="K2580" s="81"/>
      <c r="L2580" s="8"/>
      <c r="M2580" s="184">
        <f>510*H2580</f>
        <v>10710</v>
      </c>
      <c r="N2580" s="8"/>
      <c r="O2580" s="8"/>
      <c r="P2580" s="8"/>
      <c r="T2580" s="7"/>
      <c r="U2580" s="8"/>
      <c r="V2580" s="8"/>
      <c r="W2580" s="244"/>
      <c r="X2580" s="8"/>
      <c r="Y2580" s="8"/>
      <c r="Z2580" s="8"/>
      <c r="AA2580" s="8"/>
      <c r="AB2580" s="8"/>
      <c r="AC2580" s="8"/>
      <c r="AD2580" s="8"/>
      <c r="AE2580" s="8"/>
      <c r="AF2580" s="8"/>
      <c r="AG2580" s="8"/>
      <c r="AH2580" s="8"/>
      <c r="AI2580" s="8"/>
    </row>
    <row r="2581" spans="1:35" ht="17.25">
      <c r="A2581" s="310" t="s">
        <v>2020</v>
      </c>
      <c r="B2581" s="250">
        <v>7</v>
      </c>
      <c r="C2581" s="246"/>
      <c r="D2581" s="192">
        <v>775574967556</v>
      </c>
      <c r="E2581" s="303" t="s">
        <v>546</v>
      </c>
      <c r="F2581" s="193" t="s">
        <v>2026</v>
      </c>
      <c r="G2581" s="137" t="s">
        <v>4</v>
      </c>
      <c r="H2581" s="194">
        <v>18</v>
      </c>
      <c r="I2581" s="81"/>
      <c r="J2581" s="81"/>
      <c r="K2581" s="81"/>
      <c r="L2581" s="8"/>
      <c r="M2581" s="184">
        <f>570*H2581</f>
        <v>10260</v>
      </c>
      <c r="N2581" s="8"/>
      <c r="O2581" s="8"/>
      <c r="P2581" s="8"/>
      <c r="T2581" s="7"/>
      <c r="U2581" s="8"/>
      <c r="V2581" s="8"/>
      <c r="W2581" s="244"/>
      <c r="X2581" s="8"/>
      <c r="Y2581" s="8"/>
      <c r="Z2581" s="8"/>
      <c r="AA2581" s="8"/>
      <c r="AB2581" s="8"/>
      <c r="AC2581" s="8"/>
      <c r="AD2581" s="8"/>
      <c r="AE2581" s="8"/>
      <c r="AF2581" s="8"/>
      <c r="AG2581" s="8"/>
      <c r="AH2581" s="8"/>
      <c r="AI2581" s="8"/>
    </row>
    <row r="2582" spans="1:35" ht="17.25">
      <c r="A2582" s="310" t="s">
        <v>2020</v>
      </c>
      <c r="B2582" s="250">
        <v>8</v>
      </c>
      <c r="C2582" s="246"/>
      <c r="D2582" s="192">
        <v>775575060277</v>
      </c>
      <c r="E2582" s="303" t="s">
        <v>546</v>
      </c>
      <c r="F2582" s="193" t="s">
        <v>2027</v>
      </c>
      <c r="G2582" s="137" t="s">
        <v>4</v>
      </c>
      <c r="H2582" s="194">
        <v>17</v>
      </c>
      <c r="I2582" s="81"/>
      <c r="J2582" s="81"/>
      <c r="K2582" s="81"/>
      <c r="L2582" s="8"/>
      <c r="M2582" s="184">
        <f>570*H2582</f>
        <v>9690</v>
      </c>
      <c r="N2582" s="8"/>
      <c r="O2582" s="8"/>
      <c r="P2582" s="8"/>
      <c r="T2582" s="7"/>
      <c r="U2582" s="8"/>
      <c r="V2582" s="8"/>
      <c r="W2582" s="244"/>
      <c r="X2582" s="8"/>
      <c r="Y2582" s="8"/>
      <c r="Z2582" s="8"/>
      <c r="AA2582" s="8"/>
      <c r="AB2582" s="8"/>
      <c r="AC2582" s="8"/>
      <c r="AD2582" s="8"/>
      <c r="AE2582" s="8"/>
      <c r="AF2582" s="8"/>
      <c r="AG2582" s="8"/>
      <c r="AH2582" s="8"/>
      <c r="AI2582" s="8"/>
    </row>
    <row r="2583" spans="1:35" ht="17.25">
      <c r="A2583" s="310" t="s">
        <v>2020</v>
      </c>
      <c r="B2583" s="250">
        <v>9</v>
      </c>
      <c r="C2583" s="246" t="s">
        <v>1430</v>
      </c>
      <c r="D2583" s="192">
        <v>775562894564</v>
      </c>
      <c r="E2583" s="303" t="s">
        <v>546</v>
      </c>
      <c r="F2583" s="193" t="s">
        <v>2028</v>
      </c>
      <c r="G2583" s="137" t="s">
        <v>2</v>
      </c>
      <c r="H2583" s="194">
        <v>18</v>
      </c>
      <c r="I2583" s="81"/>
      <c r="J2583" s="81"/>
      <c r="K2583" s="81"/>
      <c r="L2583" s="8"/>
      <c r="M2583" s="184">
        <f t="shared" ref="M2583:M2586" si="573">580*H2583</f>
        <v>10440</v>
      </c>
      <c r="N2583" s="8"/>
      <c r="O2583" s="8"/>
      <c r="P2583" s="8"/>
      <c r="T2583" s="7"/>
      <c r="U2583" s="8"/>
      <c r="V2583" s="8"/>
      <c r="W2583" s="244"/>
      <c r="X2583" s="8"/>
      <c r="Y2583" s="8"/>
      <c r="Z2583" s="8"/>
      <c r="AA2583" s="8"/>
      <c r="AB2583" s="8"/>
      <c r="AC2583" s="8"/>
      <c r="AD2583" s="8"/>
      <c r="AE2583" s="8"/>
      <c r="AF2583" s="8"/>
      <c r="AG2583" s="8"/>
      <c r="AH2583" s="8"/>
      <c r="AI2583" s="8"/>
    </row>
    <row r="2584" spans="1:35" ht="17.25">
      <c r="A2584" s="310" t="s">
        <v>2020</v>
      </c>
      <c r="B2584" s="250">
        <v>10</v>
      </c>
      <c r="C2584" s="246" t="s">
        <v>1430</v>
      </c>
      <c r="D2584" s="192" t="s">
        <v>2029</v>
      </c>
      <c r="E2584" s="303" t="s">
        <v>546</v>
      </c>
      <c r="F2584" s="193" t="s">
        <v>2030</v>
      </c>
      <c r="G2584" s="137" t="s">
        <v>2</v>
      </c>
      <c r="H2584" s="194">
        <v>17</v>
      </c>
      <c r="I2584" s="81"/>
      <c r="J2584" s="81"/>
      <c r="K2584" s="81"/>
      <c r="L2584" s="8"/>
      <c r="M2584" s="184">
        <f t="shared" si="573"/>
        <v>9860</v>
      </c>
      <c r="N2584" s="8"/>
      <c r="O2584" s="8"/>
      <c r="P2584" s="8"/>
      <c r="T2584" s="7"/>
      <c r="U2584" s="8"/>
      <c r="V2584" s="8"/>
      <c r="W2584" s="244"/>
      <c r="X2584" s="8"/>
      <c r="Y2584" s="8"/>
      <c r="Z2584" s="8"/>
      <c r="AA2584" s="8"/>
      <c r="AB2584" s="8"/>
      <c r="AC2584" s="8"/>
      <c r="AD2584" s="8"/>
      <c r="AE2584" s="8"/>
      <c r="AF2584" s="8"/>
      <c r="AG2584" s="8"/>
      <c r="AH2584" s="8"/>
      <c r="AI2584" s="8"/>
    </row>
    <row r="2585" spans="1:35" ht="17.25">
      <c r="A2585" s="310" t="s">
        <v>2020</v>
      </c>
      <c r="B2585" s="250">
        <v>11</v>
      </c>
      <c r="C2585" s="246" t="s">
        <v>1430</v>
      </c>
      <c r="D2585" s="192">
        <v>775562615259</v>
      </c>
      <c r="E2585" s="303" t="s">
        <v>546</v>
      </c>
      <c r="F2585" s="193" t="s">
        <v>2031</v>
      </c>
      <c r="G2585" s="137" t="s">
        <v>2</v>
      </c>
      <c r="H2585" s="194">
        <v>8</v>
      </c>
      <c r="I2585" s="81"/>
      <c r="J2585" s="81"/>
      <c r="K2585" s="81"/>
      <c r="L2585" s="8"/>
      <c r="M2585" s="184">
        <f>610*H2585</f>
        <v>4880</v>
      </c>
      <c r="N2585" s="8"/>
      <c r="O2585" s="8"/>
      <c r="P2585" s="8"/>
      <c r="T2585" s="7"/>
      <c r="U2585" s="8"/>
      <c r="V2585" s="8"/>
      <c r="W2585" s="244"/>
      <c r="X2585" s="8"/>
      <c r="Y2585" s="8"/>
      <c r="Z2585" s="8"/>
      <c r="AA2585" s="8"/>
      <c r="AB2585" s="8"/>
      <c r="AC2585" s="8"/>
      <c r="AD2585" s="8"/>
      <c r="AE2585" s="8"/>
      <c r="AF2585" s="8"/>
      <c r="AG2585" s="8"/>
      <c r="AH2585" s="8"/>
      <c r="AI2585" s="8"/>
    </row>
    <row r="2586" spans="1:35" ht="17.25">
      <c r="A2586" s="310" t="s">
        <v>2020</v>
      </c>
      <c r="B2586" s="250">
        <v>12</v>
      </c>
      <c r="C2586" s="246" t="s">
        <v>1430</v>
      </c>
      <c r="D2586" s="192">
        <v>775562691309</v>
      </c>
      <c r="E2586" s="303" t="s">
        <v>546</v>
      </c>
      <c r="F2586" s="193" t="s">
        <v>2032</v>
      </c>
      <c r="G2586" s="137" t="s">
        <v>2</v>
      </c>
      <c r="H2586" s="194">
        <v>16</v>
      </c>
      <c r="I2586" s="81"/>
      <c r="J2586" s="81"/>
      <c r="K2586" s="81"/>
      <c r="L2586" s="8"/>
      <c r="M2586" s="184">
        <f t="shared" si="573"/>
        <v>9280</v>
      </c>
      <c r="N2586" s="8"/>
      <c r="O2586" s="8"/>
      <c r="P2586" s="8"/>
      <c r="T2586" s="7"/>
      <c r="U2586" s="8"/>
      <c r="V2586" s="8"/>
      <c r="W2586" s="244"/>
      <c r="X2586" s="8"/>
      <c r="Y2586" s="8"/>
      <c r="Z2586" s="8"/>
      <c r="AA2586" s="8"/>
      <c r="AB2586" s="8"/>
      <c r="AC2586" s="8"/>
      <c r="AD2586" s="8"/>
      <c r="AE2586" s="8"/>
      <c r="AF2586" s="8"/>
      <c r="AG2586" s="8"/>
      <c r="AH2586" s="8"/>
      <c r="AI2586" s="8"/>
    </row>
    <row r="2587" spans="1:35" ht="17.25">
      <c r="A2587" s="310" t="s">
        <v>2020</v>
      </c>
      <c r="B2587" s="250">
        <v>13</v>
      </c>
      <c r="C2587" s="246"/>
      <c r="D2587" s="192">
        <v>775561977800</v>
      </c>
      <c r="E2587" s="303" t="s">
        <v>546</v>
      </c>
      <c r="F2587" s="193" t="s">
        <v>2033</v>
      </c>
      <c r="G2587" s="137" t="s">
        <v>35</v>
      </c>
      <c r="H2587" s="194">
        <v>11</v>
      </c>
      <c r="I2587" s="81"/>
      <c r="J2587" s="81"/>
      <c r="K2587" s="81"/>
      <c r="L2587" s="8"/>
      <c r="M2587" s="184">
        <f>590*H2587</f>
        <v>6490</v>
      </c>
      <c r="N2587" s="8"/>
      <c r="O2587" s="8"/>
      <c r="P2587" s="8"/>
      <c r="T2587" s="7"/>
      <c r="U2587" s="8"/>
      <c r="V2587" s="8"/>
      <c r="W2587" s="244"/>
      <c r="X2587" s="8"/>
      <c r="Y2587" s="8"/>
      <c r="Z2587" s="8"/>
      <c r="AA2587" s="8"/>
      <c r="AB2587" s="8"/>
      <c r="AC2587" s="8"/>
      <c r="AD2587" s="8"/>
      <c r="AE2587" s="8"/>
      <c r="AF2587" s="8"/>
      <c r="AG2587" s="8"/>
      <c r="AH2587" s="8"/>
      <c r="AI2587" s="8"/>
    </row>
    <row r="2588" spans="1:35" ht="17.25">
      <c r="A2588" s="310" t="s">
        <v>2020</v>
      </c>
      <c r="B2588" s="250">
        <v>14</v>
      </c>
      <c r="C2588" s="246" t="s">
        <v>1430</v>
      </c>
      <c r="D2588" s="192">
        <v>775574832592</v>
      </c>
      <c r="E2588" s="303" t="s">
        <v>546</v>
      </c>
      <c r="F2588" s="193" t="s">
        <v>2034</v>
      </c>
      <c r="G2588" s="137" t="s">
        <v>96</v>
      </c>
      <c r="H2588" s="194">
        <v>14</v>
      </c>
      <c r="I2588" s="81"/>
      <c r="J2588" s="81"/>
      <c r="K2588" s="81"/>
      <c r="L2588" s="8"/>
      <c r="M2588" s="184">
        <f>590*H2588</f>
        <v>8260</v>
      </c>
      <c r="N2588" s="8"/>
      <c r="O2588" s="8"/>
      <c r="P2588" s="8"/>
      <c r="T2588" s="7"/>
      <c r="U2588" s="8"/>
      <c r="V2588" s="8"/>
      <c r="W2588" s="244"/>
      <c r="X2588" s="8"/>
      <c r="Y2588" s="8"/>
      <c r="Z2588" s="8"/>
      <c r="AA2588" s="8"/>
      <c r="AB2588" s="8"/>
      <c r="AC2588" s="8"/>
      <c r="AD2588" s="8"/>
      <c r="AE2588" s="8"/>
      <c r="AF2588" s="8"/>
      <c r="AG2588" s="8"/>
      <c r="AH2588" s="8"/>
      <c r="AI2588" s="8"/>
    </row>
    <row r="2589" spans="1:35" ht="17.25">
      <c r="A2589" s="310" t="s">
        <v>2020</v>
      </c>
      <c r="B2589" s="250">
        <v>15</v>
      </c>
      <c r="C2589" s="246" t="s">
        <v>1430</v>
      </c>
      <c r="D2589" s="192">
        <v>775563532141</v>
      </c>
      <c r="E2589" s="303" t="s">
        <v>546</v>
      </c>
      <c r="F2589" s="193" t="s">
        <v>2035</v>
      </c>
      <c r="G2589" s="137" t="s">
        <v>2</v>
      </c>
      <c r="H2589" s="194">
        <v>13</v>
      </c>
      <c r="I2589" s="81"/>
      <c r="J2589" s="81"/>
      <c r="K2589" s="81"/>
      <c r="L2589" s="8"/>
      <c r="M2589" s="184">
        <f t="shared" ref="M2589:M2593" si="574">580*H2589</f>
        <v>7540</v>
      </c>
      <c r="N2589" s="8"/>
      <c r="O2589" s="8"/>
      <c r="P2589" s="8"/>
      <c r="T2589" s="7"/>
      <c r="U2589" s="8"/>
      <c r="V2589" s="8"/>
      <c r="W2589" s="244"/>
      <c r="X2589" s="8"/>
      <c r="Y2589" s="8"/>
      <c r="Z2589" s="8"/>
      <c r="AA2589" s="8"/>
      <c r="AB2589" s="8"/>
      <c r="AC2589" s="8"/>
      <c r="AD2589" s="8"/>
      <c r="AE2589" s="8"/>
      <c r="AF2589" s="8"/>
      <c r="AG2589" s="8"/>
      <c r="AH2589" s="8"/>
      <c r="AI2589" s="8"/>
    </row>
    <row r="2590" spans="1:35" ht="17.25">
      <c r="A2590" s="310" t="s">
        <v>2020</v>
      </c>
      <c r="B2590" s="250">
        <v>16</v>
      </c>
      <c r="C2590" s="246" t="s">
        <v>1430</v>
      </c>
      <c r="D2590" s="192">
        <v>775562956154</v>
      </c>
      <c r="E2590" s="303" t="s">
        <v>546</v>
      </c>
      <c r="F2590" s="193" t="s">
        <v>2036</v>
      </c>
      <c r="G2590" s="137" t="s">
        <v>2</v>
      </c>
      <c r="H2590" s="194">
        <v>11</v>
      </c>
      <c r="I2590" s="81"/>
      <c r="J2590" s="81"/>
      <c r="K2590" s="81"/>
      <c r="L2590" s="8"/>
      <c r="M2590" s="184">
        <f t="shared" si="574"/>
        <v>6380</v>
      </c>
      <c r="N2590" s="8"/>
      <c r="O2590" s="8"/>
      <c r="P2590" s="8"/>
      <c r="T2590" s="7"/>
      <c r="U2590" s="8"/>
      <c r="V2590" s="8"/>
      <c r="W2590" s="244"/>
      <c r="X2590" s="8"/>
      <c r="Y2590" s="8"/>
      <c r="Z2590" s="8"/>
      <c r="AA2590" s="8"/>
      <c r="AB2590" s="8"/>
      <c r="AC2590" s="8"/>
      <c r="AD2590" s="8"/>
      <c r="AE2590" s="8"/>
      <c r="AF2590" s="8"/>
      <c r="AG2590" s="8"/>
      <c r="AH2590" s="8"/>
      <c r="AI2590" s="8"/>
    </row>
    <row r="2591" spans="1:35" ht="17.25">
      <c r="A2591" s="310" t="s">
        <v>2020</v>
      </c>
      <c r="B2591" s="250">
        <v>17</v>
      </c>
      <c r="C2591" s="246" t="s">
        <v>1430</v>
      </c>
      <c r="D2591" s="192">
        <v>775562779160</v>
      </c>
      <c r="E2591" s="303" t="s">
        <v>546</v>
      </c>
      <c r="F2591" s="193" t="s">
        <v>2037</v>
      </c>
      <c r="G2591" s="137" t="s">
        <v>2</v>
      </c>
      <c r="H2591" s="194">
        <v>17</v>
      </c>
      <c r="I2591" s="81"/>
      <c r="J2591" s="81"/>
      <c r="K2591" s="81"/>
      <c r="L2591" s="8"/>
      <c r="M2591" s="184">
        <f t="shared" si="574"/>
        <v>9860</v>
      </c>
      <c r="N2591" s="8"/>
      <c r="O2591" s="8"/>
      <c r="P2591" s="8"/>
      <c r="T2591" s="7"/>
      <c r="U2591" s="8"/>
      <c r="V2591" s="8"/>
      <c r="W2591" s="244"/>
      <c r="X2591" s="8"/>
      <c r="Y2591" s="8"/>
      <c r="Z2591" s="8"/>
      <c r="AA2591" s="8"/>
      <c r="AB2591" s="8"/>
      <c r="AC2591" s="8"/>
      <c r="AD2591" s="8"/>
      <c r="AE2591" s="8"/>
      <c r="AF2591" s="8"/>
      <c r="AG2591" s="8"/>
      <c r="AH2591" s="8"/>
      <c r="AI2591" s="8"/>
    </row>
    <row r="2592" spans="1:35" ht="17.25">
      <c r="A2592" s="310" t="s">
        <v>2020</v>
      </c>
      <c r="B2592" s="250">
        <v>18</v>
      </c>
      <c r="C2592" s="246" t="s">
        <v>1430</v>
      </c>
      <c r="D2592" s="192">
        <v>775563144122</v>
      </c>
      <c r="E2592" s="303" t="s">
        <v>546</v>
      </c>
      <c r="F2592" s="193" t="s">
        <v>2038</v>
      </c>
      <c r="G2592" s="137" t="s">
        <v>2</v>
      </c>
      <c r="H2592" s="194">
        <v>16</v>
      </c>
      <c r="I2592" s="81"/>
      <c r="J2592" s="81"/>
      <c r="K2592" s="81"/>
      <c r="L2592" s="8"/>
      <c r="M2592" s="184">
        <f t="shared" si="574"/>
        <v>9280</v>
      </c>
      <c r="N2592" s="8"/>
      <c r="O2592" s="8"/>
      <c r="P2592" s="8"/>
      <c r="T2592" s="7"/>
      <c r="U2592" s="8"/>
      <c r="V2592" s="8"/>
      <c r="W2592" s="244"/>
      <c r="X2592" s="8"/>
      <c r="Y2592" s="8"/>
      <c r="Z2592" s="8"/>
      <c r="AA2592" s="8"/>
      <c r="AB2592" s="8"/>
      <c r="AC2592" s="8"/>
      <c r="AD2592" s="8"/>
      <c r="AE2592" s="8"/>
      <c r="AF2592" s="8"/>
      <c r="AG2592" s="8"/>
      <c r="AH2592" s="8"/>
      <c r="AI2592" s="8"/>
    </row>
    <row r="2593" spans="1:35" ht="17.25">
      <c r="A2593" s="310" t="s">
        <v>2020</v>
      </c>
      <c r="B2593" s="250">
        <v>19</v>
      </c>
      <c r="C2593" s="246" t="s">
        <v>1430</v>
      </c>
      <c r="D2593" s="192">
        <v>775563764197</v>
      </c>
      <c r="E2593" s="303" t="s">
        <v>546</v>
      </c>
      <c r="F2593" s="193" t="s">
        <v>2039</v>
      </c>
      <c r="G2593" s="137" t="s">
        <v>2</v>
      </c>
      <c r="H2593" s="194">
        <v>15</v>
      </c>
      <c r="I2593" s="81"/>
      <c r="J2593" s="81"/>
      <c r="K2593" s="81"/>
      <c r="L2593" s="8"/>
      <c r="M2593" s="184">
        <f t="shared" si="574"/>
        <v>8700</v>
      </c>
      <c r="N2593" s="8"/>
      <c r="O2593" s="8"/>
      <c r="P2593" s="8"/>
      <c r="T2593" s="7"/>
      <c r="U2593" s="8"/>
      <c r="V2593" s="8"/>
      <c r="W2593" s="244"/>
      <c r="X2593" s="8"/>
      <c r="Y2593" s="8"/>
      <c r="Z2593" s="8"/>
      <c r="AA2593" s="8"/>
      <c r="AB2593" s="8"/>
      <c r="AC2593" s="8"/>
      <c r="AD2593" s="8"/>
      <c r="AE2593" s="8"/>
      <c r="AF2593" s="8"/>
      <c r="AG2593" s="8"/>
      <c r="AH2593" s="8"/>
      <c r="AI2593" s="8"/>
    </row>
    <row r="2594" spans="1:35" ht="17.25">
      <c r="A2594" s="310" t="s">
        <v>2020</v>
      </c>
      <c r="B2594" s="250">
        <v>20</v>
      </c>
      <c r="C2594" s="246" t="s">
        <v>1430</v>
      </c>
      <c r="D2594" s="192">
        <v>775574853660</v>
      </c>
      <c r="E2594" s="303" t="s">
        <v>546</v>
      </c>
      <c r="F2594" s="193" t="s">
        <v>2040</v>
      </c>
      <c r="G2594" s="137" t="s">
        <v>96</v>
      </c>
      <c r="H2594" s="194">
        <v>8</v>
      </c>
      <c r="I2594" s="81"/>
      <c r="J2594" s="81"/>
      <c r="K2594" s="81"/>
      <c r="L2594" s="8"/>
      <c r="M2594" s="184">
        <f>650*H2594</f>
        <v>5200</v>
      </c>
      <c r="N2594" s="8"/>
      <c r="O2594" s="8"/>
      <c r="P2594" s="8"/>
      <c r="T2594" s="7"/>
      <c r="U2594" s="8"/>
      <c r="V2594" s="8"/>
      <c r="W2594" s="244"/>
      <c r="X2594" s="8"/>
      <c r="Y2594" s="8"/>
      <c r="Z2594" s="8"/>
      <c r="AA2594" s="8"/>
      <c r="AB2594" s="8"/>
      <c r="AC2594" s="8"/>
      <c r="AD2594" s="8"/>
      <c r="AE2594" s="8"/>
      <c r="AF2594" s="8"/>
      <c r="AG2594" s="8"/>
      <c r="AH2594" s="8"/>
      <c r="AI2594" s="8"/>
    </row>
    <row r="2595" spans="1:35" ht="17.25">
      <c r="A2595" s="310" t="s">
        <v>2020</v>
      </c>
      <c r="B2595" s="250">
        <v>21</v>
      </c>
      <c r="C2595" s="246"/>
      <c r="D2595" s="192">
        <v>775561884590</v>
      </c>
      <c r="E2595" s="303" t="s">
        <v>546</v>
      </c>
      <c r="F2595" s="193" t="s">
        <v>2041</v>
      </c>
      <c r="G2595" s="137" t="s">
        <v>839</v>
      </c>
      <c r="H2595" s="194">
        <v>9</v>
      </c>
      <c r="I2595" s="81"/>
      <c r="J2595" s="81"/>
      <c r="K2595" s="81"/>
      <c r="L2595" s="8"/>
      <c r="M2595" s="184">
        <f>600*H2595</f>
        <v>5400</v>
      </c>
      <c r="N2595" s="8"/>
      <c r="O2595" s="8"/>
      <c r="P2595" s="8"/>
      <c r="T2595" s="7"/>
      <c r="U2595" s="8"/>
      <c r="V2595" s="8"/>
      <c r="W2595" s="244"/>
      <c r="X2595" s="8"/>
      <c r="Y2595" s="8"/>
      <c r="Z2595" s="8"/>
      <c r="AA2595" s="8"/>
      <c r="AB2595" s="8"/>
      <c r="AC2595" s="8"/>
      <c r="AD2595" s="8"/>
      <c r="AE2595" s="8"/>
      <c r="AF2595" s="8"/>
      <c r="AG2595" s="8"/>
      <c r="AH2595" s="8"/>
      <c r="AI2595" s="8"/>
    </row>
    <row r="2596" spans="1:35" ht="17.25">
      <c r="A2596" s="310" t="s">
        <v>2020</v>
      </c>
      <c r="B2596" s="250">
        <v>22</v>
      </c>
      <c r="C2596" s="246" t="s">
        <v>1430</v>
      </c>
      <c r="D2596" s="192">
        <v>775574811013</v>
      </c>
      <c r="E2596" s="303" t="s">
        <v>546</v>
      </c>
      <c r="F2596" s="193" t="s">
        <v>2042</v>
      </c>
      <c r="G2596" s="137" t="s">
        <v>96</v>
      </c>
      <c r="H2596" s="194">
        <v>15</v>
      </c>
      <c r="I2596" s="81"/>
      <c r="J2596" s="81"/>
      <c r="K2596" s="81"/>
      <c r="L2596" s="8"/>
      <c r="M2596" s="184">
        <f>590*H2596</f>
        <v>8850</v>
      </c>
      <c r="N2596" s="8"/>
      <c r="O2596" s="8"/>
      <c r="P2596" s="8"/>
      <c r="T2596" s="7"/>
      <c r="U2596" s="8"/>
      <c r="V2596" s="8"/>
      <c r="W2596" s="244"/>
      <c r="X2596" s="8"/>
      <c r="Y2596" s="8"/>
      <c r="Z2596" s="8"/>
      <c r="AA2596" s="8"/>
      <c r="AB2596" s="8"/>
      <c r="AC2596" s="8"/>
      <c r="AD2596" s="8"/>
      <c r="AE2596" s="8"/>
      <c r="AF2596" s="8"/>
      <c r="AG2596" s="8"/>
      <c r="AH2596" s="8"/>
      <c r="AI2596" s="8"/>
    </row>
    <row r="2597" spans="1:35" ht="17.25">
      <c r="A2597" s="310" t="s">
        <v>2020</v>
      </c>
      <c r="B2597" s="250">
        <v>23</v>
      </c>
      <c r="C2597" s="246"/>
      <c r="D2597" s="192">
        <v>775562278300</v>
      </c>
      <c r="E2597" s="303" t="s">
        <v>546</v>
      </c>
      <c r="F2597" s="193" t="s">
        <v>2043</v>
      </c>
      <c r="G2597" s="137" t="s">
        <v>2</v>
      </c>
      <c r="H2597" s="194">
        <v>30</v>
      </c>
      <c r="I2597" s="81"/>
      <c r="J2597" s="81"/>
      <c r="K2597" s="81"/>
      <c r="L2597" s="8"/>
      <c r="M2597" s="184">
        <f>510*H2597</f>
        <v>15300</v>
      </c>
      <c r="N2597" s="8"/>
      <c r="O2597" s="8"/>
      <c r="P2597" s="8"/>
      <c r="T2597" s="7"/>
      <c r="U2597" s="8"/>
      <c r="V2597" s="8"/>
      <c r="W2597" s="244"/>
      <c r="X2597" s="8"/>
      <c r="Y2597" s="8"/>
      <c r="Z2597" s="8"/>
      <c r="AA2597" s="8"/>
      <c r="AB2597" s="8"/>
      <c r="AC2597" s="8"/>
      <c r="AD2597" s="8"/>
      <c r="AE2597" s="8"/>
      <c r="AF2597" s="8"/>
      <c r="AG2597" s="8"/>
      <c r="AH2597" s="8"/>
      <c r="AI2597" s="8"/>
    </row>
    <row r="2598" spans="1:35" ht="17.25">
      <c r="A2598" s="310" t="s">
        <v>2020</v>
      </c>
      <c r="B2598" s="250">
        <v>24</v>
      </c>
      <c r="C2598" s="246"/>
      <c r="D2598" s="192">
        <v>775562433285</v>
      </c>
      <c r="E2598" s="303" t="s">
        <v>546</v>
      </c>
      <c r="F2598" s="193" t="s">
        <v>2044</v>
      </c>
      <c r="G2598" s="137" t="s">
        <v>2</v>
      </c>
      <c r="H2598" s="194">
        <v>27</v>
      </c>
      <c r="I2598" s="81"/>
      <c r="J2598" s="81"/>
      <c r="K2598" s="81"/>
      <c r="L2598" s="8"/>
      <c r="M2598" s="184">
        <f>510*H2598</f>
        <v>13770</v>
      </c>
      <c r="N2598" s="8"/>
      <c r="O2598" s="8"/>
      <c r="P2598" s="8"/>
      <c r="T2598" s="7"/>
      <c r="U2598" s="8"/>
      <c r="V2598" s="8"/>
      <c r="W2598" s="244"/>
      <c r="X2598" s="8"/>
      <c r="Y2598" s="8"/>
      <c r="Z2598" s="8"/>
      <c r="AA2598" s="8"/>
      <c r="AB2598" s="8"/>
      <c r="AC2598" s="8"/>
      <c r="AD2598" s="8"/>
      <c r="AE2598" s="8"/>
      <c r="AF2598" s="8"/>
      <c r="AG2598" s="8"/>
      <c r="AH2598" s="8"/>
      <c r="AI2598" s="8"/>
    </row>
    <row r="2599" spans="1:35" ht="17.25">
      <c r="A2599" s="310" t="s">
        <v>2020</v>
      </c>
      <c r="B2599" s="250">
        <v>25</v>
      </c>
      <c r="C2599" s="246" t="s">
        <v>1430</v>
      </c>
      <c r="D2599" s="192">
        <v>775563612500</v>
      </c>
      <c r="E2599" s="303" t="s">
        <v>546</v>
      </c>
      <c r="F2599" s="193" t="s">
        <v>2045</v>
      </c>
      <c r="G2599" s="137" t="s">
        <v>2</v>
      </c>
      <c r="H2599" s="194">
        <v>30</v>
      </c>
      <c r="I2599" s="81"/>
      <c r="J2599" s="81"/>
      <c r="K2599" s="81"/>
      <c r="L2599" s="8"/>
      <c r="M2599" s="184">
        <f>570*H2599</f>
        <v>17100</v>
      </c>
      <c r="N2599" s="8"/>
      <c r="O2599" s="8"/>
      <c r="P2599" s="8"/>
      <c r="T2599" s="7"/>
      <c r="U2599" s="8"/>
      <c r="V2599" s="8"/>
      <c r="W2599" s="244"/>
      <c r="X2599" s="8"/>
      <c r="Y2599" s="8"/>
      <c r="Z2599" s="8"/>
      <c r="AA2599" s="8"/>
      <c r="AB2599" s="8"/>
      <c r="AC2599" s="8"/>
      <c r="AD2599" s="8"/>
      <c r="AE2599" s="8"/>
      <c r="AF2599" s="8"/>
      <c r="AG2599" s="8"/>
      <c r="AH2599" s="8"/>
      <c r="AI2599" s="8"/>
    </row>
    <row r="2600" spans="1:35" ht="17.25">
      <c r="A2600" s="310" t="s">
        <v>2020</v>
      </c>
      <c r="B2600" s="250">
        <v>26</v>
      </c>
      <c r="C2600" s="246"/>
      <c r="D2600" s="192">
        <v>775562087593</v>
      </c>
      <c r="E2600" s="303" t="s">
        <v>546</v>
      </c>
      <c r="F2600" s="193" t="s">
        <v>2046</v>
      </c>
      <c r="G2600" s="137" t="s">
        <v>2</v>
      </c>
      <c r="H2600" s="194">
        <v>22</v>
      </c>
      <c r="I2600" s="81"/>
      <c r="J2600" s="81"/>
      <c r="K2600" s="81"/>
      <c r="L2600" s="8"/>
      <c r="M2600" s="184">
        <f>510*H2600</f>
        <v>11220</v>
      </c>
      <c r="N2600" s="8"/>
      <c r="O2600" s="8"/>
      <c r="P2600" s="8"/>
      <c r="T2600" s="7"/>
      <c r="U2600" s="8"/>
      <c r="V2600" s="8"/>
      <c r="W2600" s="244"/>
      <c r="X2600" s="8"/>
      <c r="Y2600" s="8"/>
      <c r="Z2600" s="8"/>
      <c r="AA2600" s="8"/>
      <c r="AB2600" s="8"/>
      <c r="AC2600" s="8"/>
      <c r="AD2600" s="8"/>
      <c r="AE2600" s="8"/>
      <c r="AF2600" s="8"/>
      <c r="AG2600" s="8"/>
      <c r="AH2600" s="8"/>
      <c r="AI2600" s="8"/>
    </row>
    <row r="2601" spans="1:35" ht="17.25">
      <c r="A2601" s="310" t="s">
        <v>2020</v>
      </c>
      <c r="B2601" s="250">
        <v>27</v>
      </c>
      <c r="C2601" s="246"/>
      <c r="D2601" s="192">
        <v>775588175618</v>
      </c>
      <c r="E2601" s="303" t="s">
        <v>546</v>
      </c>
      <c r="F2601" s="193" t="s">
        <v>2047</v>
      </c>
      <c r="G2601" s="137" t="s">
        <v>2</v>
      </c>
      <c r="H2601" s="194">
        <v>9</v>
      </c>
      <c r="I2601" s="81"/>
      <c r="J2601" s="81"/>
      <c r="K2601" s="81"/>
      <c r="L2601" s="8"/>
      <c r="M2601" s="184">
        <f>610*H2601</f>
        <v>5490</v>
      </c>
      <c r="N2601" s="8"/>
      <c r="O2601" s="8"/>
      <c r="P2601" s="8"/>
      <c r="T2601" s="7"/>
      <c r="U2601" s="8"/>
      <c r="V2601" s="8"/>
      <c r="W2601" s="244"/>
      <c r="X2601" s="8"/>
      <c r="Y2601" s="8"/>
      <c r="Z2601" s="8"/>
      <c r="AA2601" s="8"/>
      <c r="AB2601" s="8"/>
      <c r="AC2601" s="8"/>
      <c r="AD2601" s="8"/>
      <c r="AE2601" s="8"/>
      <c r="AF2601" s="8"/>
      <c r="AG2601" s="8"/>
      <c r="AH2601" s="8"/>
      <c r="AI2601" s="8"/>
    </row>
    <row r="2602" spans="1:35" ht="17.25">
      <c r="A2602" s="310" t="s">
        <v>2020</v>
      </c>
      <c r="B2602" s="250">
        <v>28</v>
      </c>
      <c r="C2602" s="246"/>
      <c r="D2602" s="192">
        <v>775562545638</v>
      </c>
      <c r="E2602" s="303" t="s">
        <v>546</v>
      </c>
      <c r="F2602" s="193" t="s">
        <v>2048</v>
      </c>
      <c r="G2602" s="137" t="s">
        <v>2</v>
      </c>
      <c r="H2602" s="194">
        <v>18</v>
      </c>
      <c r="I2602" s="81"/>
      <c r="J2602" s="81"/>
      <c r="K2602" s="81"/>
      <c r="L2602" s="8"/>
      <c r="M2602" s="184">
        <f>520*H2602</f>
        <v>9360</v>
      </c>
      <c r="N2602" s="8"/>
      <c r="O2602" s="8"/>
      <c r="P2602" s="8"/>
      <c r="T2602" s="7"/>
      <c r="U2602" s="8"/>
      <c r="V2602" s="8"/>
      <c r="W2602" s="244"/>
      <c r="X2602" s="8"/>
      <c r="Y2602" s="8"/>
      <c r="Z2602" s="8"/>
      <c r="AA2602" s="8"/>
      <c r="AB2602" s="8"/>
      <c r="AC2602" s="8"/>
      <c r="AD2602" s="8"/>
      <c r="AE2602" s="8"/>
      <c r="AF2602" s="8"/>
      <c r="AG2602" s="8"/>
      <c r="AH2602" s="8"/>
      <c r="AI2602" s="8"/>
    </row>
    <row r="2603" spans="1:35" ht="17.25">
      <c r="A2603" s="310" t="s">
        <v>2020</v>
      </c>
      <c r="B2603" s="250">
        <v>29</v>
      </c>
      <c r="C2603" s="246"/>
      <c r="D2603" s="192">
        <v>775575256751</v>
      </c>
      <c r="E2603" s="303" t="s">
        <v>546</v>
      </c>
      <c r="F2603" s="193" t="s">
        <v>2049</v>
      </c>
      <c r="G2603" s="137" t="s">
        <v>4</v>
      </c>
      <c r="H2603" s="194">
        <v>21</v>
      </c>
      <c r="I2603" s="81"/>
      <c r="J2603" s="81"/>
      <c r="K2603" s="81"/>
      <c r="L2603" s="8"/>
      <c r="M2603" s="184">
        <f>560*H2603</f>
        <v>11760</v>
      </c>
      <c r="N2603" s="8"/>
      <c r="O2603" s="8"/>
      <c r="P2603" s="8"/>
      <c r="T2603" s="7"/>
      <c r="U2603" s="8"/>
      <c r="V2603" s="8"/>
      <c r="W2603" s="244"/>
      <c r="X2603" s="8"/>
      <c r="Y2603" s="8"/>
      <c r="Z2603" s="8"/>
      <c r="AA2603" s="8"/>
      <c r="AB2603" s="8"/>
      <c r="AC2603" s="8"/>
      <c r="AD2603" s="8"/>
      <c r="AE2603" s="8"/>
      <c r="AF2603" s="8"/>
      <c r="AG2603" s="8"/>
      <c r="AH2603" s="8"/>
      <c r="AI2603" s="8"/>
    </row>
    <row r="2604" spans="1:35" ht="17.25">
      <c r="A2604" s="310" t="s">
        <v>2020</v>
      </c>
      <c r="B2604" s="250">
        <v>30</v>
      </c>
      <c r="C2604" s="246"/>
      <c r="D2604" s="192">
        <v>775575289536</v>
      </c>
      <c r="E2604" s="303" t="s">
        <v>546</v>
      </c>
      <c r="F2604" s="193" t="s">
        <v>2050</v>
      </c>
      <c r="G2604" s="137" t="s">
        <v>4</v>
      </c>
      <c r="H2604" s="194">
        <v>17</v>
      </c>
      <c r="I2604" s="81"/>
      <c r="J2604" s="81"/>
      <c r="K2604" s="81"/>
      <c r="L2604" s="8"/>
      <c r="M2604" s="184">
        <f>570*H2604</f>
        <v>9690</v>
      </c>
      <c r="N2604" s="8"/>
      <c r="O2604" s="8"/>
      <c r="P2604" s="8"/>
      <c r="T2604" s="7"/>
      <c r="U2604" s="8"/>
      <c r="V2604" s="8"/>
      <c r="W2604" s="244"/>
      <c r="X2604" s="8"/>
      <c r="Y2604" s="8"/>
      <c r="Z2604" s="8"/>
      <c r="AA2604" s="8"/>
      <c r="AB2604" s="8"/>
      <c r="AC2604" s="8"/>
      <c r="AD2604" s="8"/>
      <c r="AE2604" s="8"/>
      <c r="AF2604" s="8"/>
      <c r="AG2604" s="8"/>
      <c r="AH2604" s="8"/>
      <c r="AI2604" s="8"/>
    </row>
    <row r="2605" spans="1:35" ht="17.25">
      <c r="A2605" s="310" t="s">
        <v>2020</v>
      </c>
      <c r="B2605" s="250">
        <v>31</v>
      </c>
      <c r="C2605" s="246"/>
      <c r="D2605" s="192">
        <v>775561781771</v>
      </c>
      <c r="E2605" s="303" t="s">
        <v>546</v>
      </c>
      <c r="F2605" s="193" t="s">
        <v>2051</v>
      </c>
      <c r="G2605" s="137" t="s">
        <v>2052</v>
      </c>
      <c r="H2605" s="194">
        <v>8</v>
      </c>
      <c r="I2605" s="81"/>
      <c r="J2605" s="81"/>
      <c r="K2605" s="81"/>
      <c r="L2605" s="8"/>
      <c r="M2605" s="184">
        <f>600*H2605</f>
        <v>4800</v>
      </c>
      <c r="N2605" s="8"/>
      <c r="O2605" s="8"/>
      <c r="P2605" s="8"/>
      <c r="T2605" s="7"/>
      <c r="U2605" s="8"/>
      <c r="V2605" s="8"/>
      <c r="W2605" s="244"/>
      <c r="X2605" s="8"/>
      <c r="Y2605" s="8"/>
      <c r="Z2605" s="8"/>
      <c r="AA2605" s="8"/>
      <c r="AB2605" s="8"/>
      <c r="AC2605" s="8"/>
      <c r="AD2605" s="8"/>
      <c r="AE2605" s="8"/>
      <c r="AF2605" s="8"/>
      <c r="AG2605" s="8"/>
      <c r="AH2605" s="8"/>
      <c r="AI2605" s="8"/>
    </row>
    <row r="2606" spans="1:35" ht="17.25">
      <c r="A2606" s="310" t="s">
        <v>2020</v>
      </c>
      <c r="B2606" s="250">
        <v>32</v>
      </c>
      <c r="C2606" s="246"/>
      <c r="D2606" s="192">
        <v>775575046446</v>
      </c>
      <c r="E2606" s="303" t="s">
        <v>546</v>
      </c>
      <c r="F2606" s="193" t="s">
        <v>2053</v>
      </c>
      <c r="G2606" s="137" t="s">
        <v>4</v>
      </c>
      <c r="H2606" s="194">
        <v>12</v>
      </c>
      <c r="I2606" s="81"/>
      <c r="J2606" s="81"/>
      <c r="K2606" s="81"/>
      <c r="L2606" s="8"/>
      <c r="M2606" s="184">
        <f>570*H2606</f>
        <v>6840</v>
      </c>
      <c r="N2606" s="8"/>
      <c r="O2606" s="8"/>
      <c r="P2606" s="8"/>
      <c r="T2606" s="7"/>
      <c r="U2606" s="8"/>
      <c r="V2606" s="8"/>
      <c r="W2606" s="244"/>
      <c r="X2606" s="8"/>
      <c r="Y2606" s="8"/>
      <c r="Z2606" s="8"/>
      <c r="AA2606" s="8"/>
      <c r="AB2606" s="8"/>
      <c r="AC2606" s="8"/>
      <c r="AD2606" s="8"/>
      <c r="AE2606" s="8"/>
      <c r="AF2606" s="8"/>
      <c r="AG2606" s="8"/>
      <c r="AH2606" s="8"/>
      <c r="AI2606" s="8"/>
    </row>
    <row r="2607" spans="1:35" ht="17.25">
      <c r="A2607" s="310" t="s">
        <v>2020</v>
      </c>
      <c r="B2607" s="250">
        <v>33</v>
      </c>
      <c r="C2607" s="246"/>
      <c r="D2607" s="192">
        <v>775574952391</v>
      </c>
      <c r="E2607" s="303" t="s">
        <v>546</v>
      </c>
      <c r="F2607" s="193" t="s">
        <v>2054</v>
      </c>
      <c r="G2607" s="137" t="s">
        <v>8</v>
      </c>
      <c r="H2607" s="194">
        <v>21</v>
      </c>
      <c r="I2607" s="81"/>
      <c r="J2607" s="81"/>
      <c r="K2607" s="81"/>
      <c r="L2607" s="8"/>
      <c r="M2607" s="184">
        <f t="shared" ref="M2607:M2608" si="575">560*H2607</f>
        <v>11760</v>
      </c>
      <c r="N2607" s="8"/>
      <c r="O2607" s="8"/>
      <c r="P2607" s="8"/>
      <c r="T2607" s="7"/>
      <c r="U2607" s="8"/>
      <c r="V2607" s="8"/>
      <c r="W2607" s="244"/>
      <c r="X2607" s="8"/>
      <c r="Y2607" s="8"/>
      <c r="Z2607" s="8"/>
      <c r="AA2607" s="8"/>
      <c r="AB2607" s="8"/>
      <c r="AC2607" s="8"/>
      <c r="AD2607" s="8"/>
      <c r="AE2607" s="8"/>
      <c r="AF2607" s="8"/>
      <c r="AG2607" s="8"/>
      <c r="AH2607" s="8"/>
      <c r="AI2607" s="8"/>
    </row>
    <row r="2608" spans="1:35" ht="17.25">
      <c r="A2608" s="310" t="s">
        <v>2020</v>
      </c>
      <c r="B2608" s="250">
        <v>34</v>
      </c>
      <c r="C2608" s="246"/>
      <c r="D2608" s="192">
        <v>775574936009</v>
      </c>
      <c r="E2608" s="303" t="s">
        <v>546</v>
      </c>
      <c r="F2608" s="193" t="s">
        <v>2054</v>
      </c>
      <c r="G2608" s="137" t="s">
        <v>8</v>
      </c>
      <c r="H2608" s="194">
        <v>21</v>
      </c>
      <c r="I2608" s="81"/>
      <c r="J2608" s="81"/>
      <c r="K2608" s="81"/>
      <c r="L2608" s="8"/>
      <c r="M2608" s="184">
        <f t="shared" si="575"/>
        <v>11760</v>
      </c>
      <c r="N2608" s="8"/>
      <c r="O2608" s="8"/>
      <c r="P2608" s="8"/>
      <c r="T2608" s="7"/>
      <c r="U2608" s="8"/>
      <c r="V2608" s="8"/>
      <c r="W2608" s="244"/>
      <c r="X2608" s="8"/>
      <c r="Y2608" s="8"/>
      <c r="Z2608" s="8"/>
      <c r="AA2608" s="8"/>
      <c r="AB2608" s="8"/>
      <c r="AC2608" s="8"/>
      <c r="AD2608" s="8"/>
      <c r="AE2608" s="8"/>
      <c r="AF2608" s="8"/>
      <c r="AG2608" s="8"/>
      <c r="AH2608" s="8"/>
      <c r="AI2608" s="8"/>
    </row>
    <row r="2609" spans="1:35" ht="17.25">
      <c r="A2609" s="310" t="s">
        <v>2020</v>
      </c>
      <c r="B2609" s="250">
        <v>35</v>
      </c>
      <c r="C2609" s="246" t="s">
        <v>1430</v>
      </c>
      <c r="D2609" s="192">
        <v>775574890470</v>
      </c>
      <c r="E2609" s="303" t="s">
        <v>546</v>
      </c>
      <c r="F2609" s="193" t="s">
        <v>2055</v>
      </c>
      <c r="G2609" s="137" t="s">
        <v>96</v>
      </c>
      <c r="H2609" s="194">
        <v>8</v>
      </c>
      <c r="I2609" s="81"/>
      <c r="J2609" s="81"/>
      <c r="K2609" s="81"/>
      <c r="L2609" s="8"/>
      <c r="M2609" s="184">
        <f>650*H2609</f>
        <v>5200</v>
      </c>
      <c r="N2609" s="8"/>
      <c r="O2609" s="8"/>
      <c r="P2609" s="8"/>
      <c r="T2609" s="7"/>
      <c r="U2609" s="8"/>
      <c r="V2609" s="8"/>
      <c r="W2609" s="244"/>
      <c r="X2609" s="8"/>
      <c r="Y2609" s="8"/>
      <c r="Z2609" s="8"/>
      <c r="AA2609" s="8"/>
      <c r="AB2609" s="8"/>
      <c r="AC2609" s="8"/>
      <c r="AD2609" s="8"/>
      <c r="AE2609" s="8"/>
      <c r="AF2609" s="8"/>
      <c r="AG2609" s="8"/>
      <c r="AH2609" s="8"/>
      <c r="AI2609" s="8"/>
    </row>
    <row r="2610" spans="1:35" ht="17.25">
      <c r="A2610" s="310" t="s">
        <v>2020</v>
      </c>
      <c r="B2610" s="250">
        <v>36</v>
      </c>
      <c r="C2610" s="246"/>
      <c r="D2610" s="192">
        <v>775575156770</v>
      </c>
      <c r="E2610" s="303" t="s">
        <v>546</v>
      </c>
      <c r="F2610" s="193" t="s">
        <v>2056</v>
      </c>
      <c r="G2610" s="137" t="s">
        <v>4</v>
      </c>
      <c r="H2610" s="194">
        <v>17</v>
      </c>
      <c r="I2610" s="81"/>
      <c r="J2610" s="81"/>
      <c r="K2610" s="81"/>
      <c r="L2610" s="8"/>
      <c r="M2610" s="184">
        <f>570*H2610</f>
        <v>9690</v>
      </c>
      <c r="N2610" s="8"/>
      <c r="O2610" s="8"/>
      <c r="P2610" s="8"/>
      <c r="T2610" s="7"/>
      <c r="U2610" s="8"/>
      <c r="V2610" s="8"/>
      <c r="W2610" s="244"/>
      <c r="X2610" s="8"/>
      <c r="Y2610" s="8"/>
      <c r="Z2610" s="8"/>
      <c r="AA2610" s="8"/>
      <c r="AB2610" s="8"/>
      <c r="AC2610" s="8"/>
      <c r="AD2610" s="8"/>
      <c r="AE2610" s="8"/>
      <c r="AF2610" s="8"/>
      <c r="AG2610" s="8"/>
      <c r="AH2610" s="8"/>
      <c r="AI2610" s="8"/>
    </row>
    <row r="2611" spans="1:35" ht="17.25">
      <c r="A2611" s="310" t="s">
        <v>2020</v>
      </c>
      <c r="B2611" s="250">
        <v>37</v>
      </c>
      <c r="C2611" s="246" t="s">
        <v>1430</v>
      </c>
      <c r="D2611" s="192">
        <v>775563221948</v>
      </c>
      <c r="E2611" s="303" t="s">
        <v>546</v>
      </c>
      <c r="F2611" s="193" t="s">
        <v>2057</v>
      </c>
      <c r="G2611" s="137" t="s">
        <v>2</v>
      </c>
      <c r="H2611" s="194">
        <v>17</v>
      </c>
      <c r="I2611" s="81"/>
      <c r="J2611" s="81"/>
      <c r="K2611" s="81"/>
      <c r="L2611" s="8"/>
      <c r="M2611" s="184">
        <f t="shared" ref="M2611:M2614" si="576">580*H2611</f>
        <v>9860</v>
      </c>
      <c r="N2611" s="8"/>
      <c r="O2611" s="8"/>
      <c r="P2611" s="8"/>
      <c r="T2611" s="7"/>
      <c r="U2611" s="8"/>
      <c r="V2611" s="8"/>
      <c r="W2611" s="244"/>
      <c r="X2611" s="8"/>
      <c r="Y2611" s="8"/>
      <c r="Z2611" s="8"/>
      <c r="AA2611" s="8"/>
      <c r="AB2611" s="8"/>
      <c r="AC2611" s="8"/>
      <c r="AD2611" s="8"/>
      <c r="AE2611" s="8"/>
      <c r="AF2611" s="8"/>
      <c r="AG2611" s="8"/>
      <c r="AH2611" s="8"/>
      <c r="AI2611" s="8"/>
    </row>
    <row r="2612" spans="1:35" ht="17.25">
      <c r="A2612" s="310" t="s">
        <v>2020</v>
      </c>
      <c r="B2612" s="250">
        <v>38</v>
      </c>
      <c r="C2612" s="246" t="s">
        <v>1430</v>
      </c>
      <c r="D2612" s="192">
        <v>775563074800</v>
      </c>
      <c r="E2612" s="303" t="s">
        <v>546</v>
      </c>
      <c r="F2612" s="193" t="s">
        <v>2058</v>
      </c>
      <c r="G2612" s="137" t="s">
        <v>2</v>
      </c>
      <c r="H2612" s="194">
        <v>11</v>
      </c>
      <c r="I2612" s="81"/>
      <c r="J2612" s="81"/>
      <c r="K2612" s="81"/>
      <c r="L2612" s="8"/>
      <c r="M2612" s="184">
        <f t="shared" si="576"/>
        <v>6380</v>
      </c>
      <c r="N2612" s="8"/>
      <c r="O2612" s="8"/>
      <c r="P2612" s="8"/>
      <c r="T2612" s="7"/>
      <c r="U2612" s="8"/>
      <c r="V2612" s="8"/>
      <c r="W2612" s="244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</row>
    <row r="2613" spans="1:35" ht="17.25">
      <c r="A2613" s="310" t="s">
        <v>2020</v>
      </c>
      <c r="B2613" s="250">
        <v>39</v>
      </c>
      <c r="C2613" s="246" t="s">
        <v>1430</v>
      </c>
      <c r="D2613" s="192">
        <v>775563696557</v>
      </c>
      <c r="E2613" s="303" t="s">
        <v>546</v>
      </c>
      <c r="F2613" s="193" t="s">
        <v>2059</v>
      </c>
      <c r="G2613" s="137" t="s">
        <v>2</v>
      </c>
      <c r="H2613" s="194">
        <v>16</v>
      </c>
      <c r="I2613" s="81"/>
      <c r="J2613" s="81"/>
      <c r="K2613" s="81"/>
      <c r="L2613" s="8"/>
      <c r="M2613" s="184">
        <f t="shared" si="576"/>
        <v>9280</v>
      </c>
      <c r="N2613" s="8"/>
      <c r="O2613" s="8"/>
      <c r="P2613" s="8"/>
      <c r="T2613" s="7"/>
      <c r="U2613" s="8"/>
      <c r="V2613" s="8"/>
      <c r="W2613" s="244"/>
      <c r="X2613" s="8"/>
      <c r="Y2613" s="8"/>
      <c r="Z2613" s="8"/>
      <c r="AA2613" s="8"/>
      <c r="AB2613" s="8"/>
      <c r="AC2613" s="8"/>
      <c r="AD2613" s="8"/>
      <c r="AE2613" s="8"/>
      <c r="AF2613" s="8"/>
      <c r="AG2613" s="8"/>
      <c r="AH2613" s="8"/>
      <c r="AI2613" s="8"/>
    </row>
    <row r="2614" spans="1:35" ht="17.25">
      <c r="A2614" s="310" t="s">
        <v>2020</v>
      </c>
      <c r="B2614" s="250">
        <v>40</v>
      </c>
      <c r="C2614" s="246" t="s">
        <v>1430</v>
      </c>
      <c r="D2614" s="192">
        <v>775563374142</v>
      </c>
      <c r="E2614" s="303" t="s">
        <v>546</v>
      </c>
      <c r="F2614" s="193" t="s">
        <v>2060</v>
      </c>
      <c r="G2614" s="137" t="s">
        <v>2</v>
      </c>
      <c r="H2614" s="194">
        <v>12</v>
      </c>
      <c r="I2614" s="81"/>
      <c r="J2614" s="81"/>
      <c r="K2614" s="81"/>
      <c r="L2614" s="8"/>
      <c r="M2614" s="184">
        <f t="shared" si="576"/>
        <v>6960</v>
      </c>
      <c r="N2614" s="8"/>
      <c r="O2614" s="8"/>
      <c r="P2614" s="8"/>
      <c r="T2614" s="7"/>
      <c r="U2614" s="8"/>
      <c r="V2614" s="8"/>
      <c r="W2614" s="244"/>
      <c r="X2614" s="8"/>
      <c r="Y2614" s="8"/>
      <c r="Z2614" s="8"/>
      <c r="AA2614" s="8"/>
      <c r="AB2614" s="8"/>
      <c r="AC2614" s="8"/>
      <c r="AD2614" s="8"/>
      <c r="AE2614" s="8"/>
      <c r="AF2614" s="8"/>
      <c r="AG2614" s="8"/>
      <c r="AH2614" s="8"/>
      <c r="AI2614" s="8"/>
    </row>
    <row r="2615" spans="1:35" ht="17.25">
      <c r="A2615" s="310" t="s">
        <v>2020</v>
      </c>
      <c r="B2615" s="250">
        <v>41</v>
      </c>
      <c r="C2615" s="246"/>
      <c r="D2615" s="192">
        <v>775575140679</v>
      </c>
      <c r="E2615" s="303" t="s">
        <v>546</v>
      </c>
      <c r="F2615" s="193" t="s">
        <v>2056</v>
      </c>
      <c r="G2615" s="137" t="s">
        <v>4</v>
      </c>
      <c r="H2615" s="194">
        <v>16</v>
      </c>
      <c r="I2615" s="81"/>
      <c r="J2615" s="81"/>
      <c r="K2615" s="81"/>
      <c r="L2615" s="8"/>
      <c r="M2615" s="184">
        <f>570*H2615</f>
        <v>9120</v>
      </c>
      <c r="N2615" s="8"/>
      <c r="O2615" s="8"/>
      <c r="P2615" s="8"/>
      <c r="T2615" s="7"/>
      <c r="U2615" s="8"/>
      <c r="V2615" s="8"/>
      <c r="W2615" s="244"/>
      <c r="X2615" s="8"/>
      <c r="Y2615" s="8"/>
      <c r="Z2615" s="8"/>
      <c r="AA2615" s="8"/>
      <c r="AB2615" s="8"/>
      <c r="AC2615" s="8"/>
      <c r="AD2615" s="8"/>
      <c r="AE2615" s="8"/>
      <c r="AF2615" s="8"/>
      <c r="AG2615" s="8"/>
      <c r="AH2615" s="8"/>
      <c r="AI2615" s="8"/>
    </row>
    <row r="2616" spans="1:35" ht="17.25">
      <c r="A2616" s="310" t="s">
        <v>2020</v>
      </c>
      <c r="B2616" s="250">
        <v>42</v>
      </c>
      <c r="C2616" s="246" t="s">
        <v>1430</v>
      </c>
      <c r="D2616" s="192">
        <v>775574874187</v>
      </c>
      <c r="E2616" s="303" t="s">
        <v>546</v>
      </c>
      <c r="F2616" s="193" t="s">
        <v>2061</v>
      </c>
      <c r="G2616" s="137" t="s">
        <v>96</v>
      </c>
      <c r="H2616" s="194">
        <v>13</v>
      </c>
      <c r="I2616" s="81"/>
      <c r="J2616" s="81"/>
      <c r="K2616" s="81"/>
      <c r="L2616" s="8"/>
      <c r="M2616" s="184">
        <f>590*H2616</f>
        <v>7670</v>
      </c>
      <c r="N2616" s="8"/>
      <c r="O2616" s="8"/>
      <c r="P2616" s="8"/>
      <c r="T2616" s="7"/>
      <c r="U2616" s="8"/>
      <c r="V2616" s="8"/>
      <c r="W2616" s="244"/>
      <c r="X2616" s="8"/>
      <c r="Y2616" s="8"/>
      <c r="Z2616" s="8"/>
      <c r="AA2616" s="8"/>
      <c r="AB2616" s="8"/>
      <c r="AC2616" s="8"/>
      <c r="AD2616" s="8"/>
      <c r="AE2616" s="8"/>
      <c r="AF2616" s="8"/>
      <c r="AG2616" s="8"/>
      <c r="AH2616" s="8"/>
      <c r="AI2616" s="8"/>
    </row>
    <row r="2617" spans="1:35" ht="17.25">
      <c r="A2617" s="310" t="s">
        <v>2020</v>
      </c>
      <c r="B2617" s="250">
        <v>43</v>
      </c>
      <c r="C2617" s="246"/>
      <c r="D2617" s="192">
        <v>775575122202</v>
      </c>
      <c r="E2617" s="303" t="s">
        <v>546</v>
      </c>
      <c r="F2617" s="193" t="s">
        <v>2062</v>
      </c>
      <c r="G2617" s="137" t="s">
        <v>4</v>
      </c>
      <c r="H2617" s="194">
        <v>26</v>
      </c>
      <c r="I2617" s="81"/>
      <c r="J2617" s="81"/>
      <c r="K2617" s="81"/>
      <c r="L2617" s="8"/>
      <c r="M2617" s="184">
        <f>560*H2617</f>
        <v>14560</v>
      </c>
      <c r="N2617" s="8"/>
      <c r="O2617" s="8"/>
      <c r="P2617" s="8"/>
      <c r="T2617" s="7"/>
      <c r="U2617" s="8"/>
      <c r="V2617" s="8"/>
      <c r="W2617" s="244"/>
      <c r="X2617" s="8"/>
      <c r="Y2617" s="8"/>
      <c r="Z2617" s="8"/>
      <c r="AA2617" s="8"/>
      <c r="AB2617" s="8"/>
      <c r="AC2617" s="8"/>
      <c r="AD2617" s="8"/>
      <c r="AE2617" s="8"/>
      <c r="AF2617" s="8"/>
      <c r="AG2617" s="8"/>
      <c r="AH2617" s="8"/>
      <c r="AI2617" s="8"/>
    </row>
    <row r="2618" spans="1:35" ht="17.25">
      <c r="A2618" s="310" t="s">
        <v>2020</v>
      </c>
      <c r="B2618" s="250">
        <v>44</v>
      </c>
      <c r="C2618" s="246"/>
      <c r="D2618" s="192">
        <v>775575009420</v>
      </c>
      <c r="E2618" s="303" t="s">
        <v>546</v>
      </c>
      <c r="F2618" s="193" t="s">
        <v>2063</v>
      </c>
      <c r="G2618" s="137" t="s">
        <v>8</v>
      </c>
      <c r="H2618" s="194">
        <v>17</v>
      </c>
      <c r="I2618" s="81"/>
      <c r="J2618" s="81"/>
      <c r="K2618" s="81"/>
      <c r="L2618" s="8"/>
      <c r="M2618" s="184">
        <f t="shared" ref="M2618" si="577">570*H2618</f>
        <v>9690</v>
      </c>
      <c r="N2618" s="8"/>
      <c r="O2618" s="8"/>
      <c r="P2618" s="8"/>
      <c r="T2618" s="7"/>
      <c r="U2618" s="8"/>
      <c r="V2618" s="8"/>
      <c r="W2618" s="244"/>
      <c r="X2618" s="8"/>
      <c r="Y2618" s="8"/>
      <c r="Z2618" s="8"/>
      <c r="AA2618" s="8"/>
      <c r="AB2618" s="8"/>
      <c r="AC2618" s="8"/>
      <c r="AD2618" s="8"/>
      <c r="AE2618" s="8"/>
      <c r="AF2618" s="8"/>
      <c r="AG2618" s="8"/>
      <c r="AH2618" s="8"/>
      <c r="AI2618" s="8"/>
    </row>
    <row r="2619" spans="1:35" ht="17.25">
      <c r="A2619" s="310" t="s">
        <v>2020</v>
      </c>
      <c r="B2619" s="250">
        <v>45</v>
      </c>
      <c r="C2619" s="246" t="s">
        <v>1430</v>
      </c>
      <c r="D2619" s="192">
        <v>775575102759</v>
      </c>
      <c r="E2619" s="303" t="s">
        <v>546</v>
      </c>
      <c r="F2619" s="193" t="s">
        <v>2064</v>
      </c>
      <c r="G2619" s="137" t="s">
        <v>4</v>
      </c>
      <c r="H2619" s="194">
        <v>17</v>
      </c>
      <c r="I2619" s="81"/>
      <c r="J2619" s="81"/>
      <c r="K2619" s="81"/>
      <c r="L2619" s="8"/>
      <c r="M2619" s="184">
        <f t="shared" ref="M2619" si="578">580*H2619</f>
        <v>9860</v>
      </c>
      <c r="N2619" s="8"/>
      <c r="O2619" s="8"/>
      <c r="P2619" s="8"/>
      <c r="T2619" s="7"/>
      <c r="U2619" s="8"/>
      <c r="V2619" s="8"/>
      <c r="W2619" s="244"/>
      <c r="X2619" s="8"/>
      <c r="Y2619" s="8"/>
      <c r="Z2619" s="8"/>
      <c r="AA2619" s="8"/>
      <c r="AB2619" s="8"/>
      <c r="AC2619" s="8"/>
      <c r="AD2619" s="8"/>
      <c r="AE2619" s="8"/>
      <c r="AF2619" s="8"/>
      <c r="AG2619" s="8"/>
      <c r="AH2619" s="8"/>
      <c r="AI2619" s="8"/>
    </row>
    <row r="2620" spans="1:35" ht="17.25">
      <c r="A2620" s="310" t="s">
        <v>2020</v>
      </c>
      <c r="B2620" s="250">
        <v>46</v>
      </c>
      <c r="C2620" s="246"/>
      <c r="D2620" s="192">
        <v>775575025529</v>
      </c>
      <c r="E2620" s="303" t="s">
        <v>546</v>
      </c>
      <c r="F2620" s="193" t="s">
        <v>2065</v>
      </c>
      <c r="G2620" s="137" t="s">
        <v>4</v>
      </c>
      <c r="H2620" s="194">
        <v>22</v>
      </c>
      <c r="I2620" s="81"/>
      <c r="J2620" s="81"/>
      <c r="K2620" s="81"/>
      <c r="L2620" s="8"/>
      <c r="M2620" s="184">
        <f>560*H2620</f>
        <v>12320</v>
      </c>
      <c r="N2620" s="8"/>
      <c r="O2620" s="8"/>
      <c r="P2620" s="8"/>
      <c r="T2620" s="7"/>
      <c r="U2620" s="8"/>
      <c r="V2620" s="8"/>
      <c r="W2620" s="244"/>
      <c r="X2620" s="8"/>
      <c r="Y2620" s="8"/>
      <c r="Z2620" s="8"/>
      <c r="AA2620" s="8"/>
      <c r="AB2620" s="8"/>
      <c r="AC2620" s="8"/>
      <c r="AD2620" s="8"/>
      <c r="AE2620" s="8"/>
      <c r="AF2620" s="8"/>
      <c r="AG2620" s="8"/>
      <c r="AH2620" s="8"/>
      <c r="AI2620" s="8"/>
    </row>
    <row r="2621" spans="1:35" ht="17.25">
      <c r="A2621" s="321"/>
      <c r="B2621" s="322"/>
      <c r="C2621" s="231"/>
      <c r="D2621" s="81"/>
      <c r="E2621" s="81"/>
      <c r="F2621" s="81"/>
      <c r="G2621" s="81"/>
      <c r="H2621" s="80"/>
      <c r="I2621" s="81"/>
      <c r="J2621" s="81"/>
      <c r="K2621" s="81"/>
      <c r="L2621" s="8"/>
      <c r="M2621" s="184"/>
      <c r="N2621" s="8"/>
      <c r="O2621" s="8"/>
      <c r="P2621" s="8"/>
      <c r="T2621" s="7"/>
      <c r="U2621" s="8"/>
      <c r="V2621" s="8"/>
      <c r="W2621" s="244"/>
      <c r="X2621" s="8"/>
      <c r="Y2621" s="8"/>
      <c r="Z2621" s="8"/>
      <c r="AA2621" s="8"/>
      <c r="AB2621" s="8"/>
      <c r="AC2621" s="8"/>
      <c r="AD2621" s="8"/>
      <c r="AE2621" s="8"/>
      <c r="AF2621" s="8"/>
      <c r="AG2621" s="8"/>
      <c r="AH2621" s="8"/>
      <c r="AI2621" s="8"/>
    </row>
    <row r="2622" spans="1:35" ht="17.25">
      <c r="A2622" s="253"/>
      <c r="B2622" s="189"/>
      <c r="C2622" s="169"/>
      <c r="D2622" s="41"/>
      <c r="E2622" s="41"/>
      <c r="F2622" s="41"/>
      <c r="G2622" s="41"/>
      <c r="H2622" s="77"/>
      <c r="I2622" s="41"/>
      <c r="J2622" s="41"/>
      <c r="K2622" s="41"/>
      <c r="L2622" s="45"/>
      <c r="M2622" s="44">
        <f>SUM(M2575:M2621)</f>
        <v>467220</v>
      </c>
      <c r="N2622" s="45"/>
      <c r="O2622" s="45"/>
      <c r="P2622" s="45"/>
      <c r="Q2622" s="45"/>
      <c r="R2622" s="45"/>
      <c r="S2622" s="45"/>
      <c r="T2622" s="45">
        <v>467220</v>
      </c>
      <c r="U2622" s="45"/>
      <c r="V2622" s="45"/>
      <c r="W2622" s="227">
        <v>467220</v>
      </c>
      <c r="X2622" s="45"/>
      <c r="Y2622" s="45"/>
      <c r="Z2622" s="45"/>
      <c r="AA2622" s="45"/>
      <c r="AB2622" s="8"/>
      <c r="AC2622" s="8"/>
      <c r="AD2622" s="8"/>
      <c r="AE2622" s="8"/>
      <c r="AF2622" s="8"/>
      <c r="AG2622" s="8"/>
      <c r="AH2622" s="8"/>
      <c r="AI2622" s="8"/>
    </row>
    <row r="2623" spans="1:35" ht="17.25">
      <c r="A2623" s="321"/>
      <c r="B2623" s="322"/>
      <c r="C2623" s="231"/>
      <c r="D2623" s="81"/>
      <c r="E2623" s="81"/>
      <c r="F2623" s="81"/>
      <c r="G2623" s="81"/>
      <c r="H2623" s="80"/>
      <c r="I2623" s="81"/>
      <c r="J2623" s="81"/>
      <c r="K2623" s="81"/>
      <c r="L2623" s="8"/>
      <c r="M2623" s="184"/>
      <c r="N2623" s="8"/>
      <c r="O2623" s="8"/>
      <c r="P2623" s="8"/>
      <c r="T2623" s="7"/>
      <c r="U2623" s="8"/>
      <c r="V2623" s="8"/>
      <c r="W2623" s="244"/>
      <c r="X2623" s="8"/>
      <c r="Y2623" s="8"/>
      <c r="Z2623" s="8"/>
      <c r="AA2623" s="8"/>
      <c r="AB2623" s="8"/>
      <c r="AC2623" s="8"/>
      <c r="AD2623" s="8"/>
      <c r="AE2623" s="8"/>
      <c r="AF2623" s="8"/>
      <c r="AG2623" s="8"/>
      <c r="AH2623" s="8"/>
      <c r="AI2623" s="8"/>
    </row>
    <row r="2624" spans="1:35" ht="17.25">
      <c r="A2624" s="310" t="s">
        <v>2066</v>
      </c>
      <c r="B2624" s="250">
        <v>1</v>
      </c>
      <c r="C2624" s="319" t="s">
        <v>1430</v>
      </c>
      <c r="D2624" s="192">
        <v>775576080816</v>
      </c>
      <c r="E2624" s="303" t="s">
        <v>546</v>
      </c>
      <c r="F2624" s="193" t="s">
        <v>2067</v>
      </c>
      <c r="G2624" s="137" t="s">
        <v>2</v>
      </c>
      <c r="H2624" s="194">
        <v>17</v>
      </c>
      <c r="I2624" s="81"/>
      <c r="J2624" s="81"/>
      <c r="K2624" s="81"/>
      <c r="L2624" s="8"/>
      <c r="M2624" s="184">
        <f t="shared" ref="M2624:M2625" si="579">580*H2624</f>
        <v>9860</v>
      </c>
      <c r="N2624" s="8"/>
      <c r="O2624" s="8"/>
      <c r="P2624" s="8"/>
      <c r="T2624" s="7"/>
      <c r="U2624" s="8"/>
      <c r="V2624" s="8"/>
      <c r="W2624" s="244"/>
      <c r="X2624" s="8"/>
      <c r="Y2624" s="8"/>
      <c r="Z2624" s="8"/>
      <c r="AA2624" s="8"/>
      <c r="AB2624" s="8"/>
      <c r="AC2624" s="8"/>
      <c r="AD2624" s="8"/>
      <c r="AE2624" s="8"/>
      <c r="AF2624" s="8"/>
      <c r="AG2624" s="8"/>
      <c r="AH2624" s="8"/>
      <c r="AI2624" s="8"/>
    </row>
    <row r="2625" spans="1:35" ht="17.25">
      <c r="A2625" s="310" t="s">
        <v>2066</v>
      </c>
      <c r="B2625" s="250">
        <v>2</v>
      </c>
      <c r="C2625" s="319" t="s">
        <v>1430</v>
      </c>
      <c r="D2625" s="192">
        <v>775576328187</v>
      </c>
      <c r="E2625" s="303" t="s">
        <v>546</v>
      </c>
      <c r="F2625" s="193" t="s">
        <v>2068</v>
      </c>
      <c r="G2625" s="137" t="s">
        <v>2</v>
      </c>
      <c r="H2625" s="194">
        <v>13</v>
      </c>
      <c r="I2625" s="81"/>
      <c r="J2625" s="81"/>
      <c r="K2625" s="81"/>
      <c r="L2625" s="8"/>
      <c r="M2625" s="184">
        <f t="shared" si="579"/>
        <v>7540</v>
      </c>
      <c r="N2625" s="8"/>
      <c r="O2625" s="8"/>
      <c r="P2625" s="8"/>
      <c r="T2625" s="7"/>
      <c r="U2625" s="8"/>
      <c r="V2625" s="8"/>
      <c r="W2625" s="244"/>
      <c r="X2625" s="8"/>
      <c r="Y2625" s="8"/>
      <c r="Z2625" s="8"/>
      <c r="AA2625" s="8"/>
      <c r="AB2625" s="8"/>
      <c r="AC2625" s="8"/>
      <c r="AD2625" s="8"/>
      <c r="AE2625" s="8"/>
      <c r="AF2625" s="8"/>
      <c r="AG2625" s="8"/>
      <c r="AH2625" s="8"/>
      <c r="AI2625" s="8"/>
    </row>
    <row r="2626" spans="1:35" ht="17.25">
      <c r="A2626" s="310" t="s">
        <v>2066</v>
      </c>
      <c r="B2626" s="250">
        <v>3</v>
      </c>
      <c r="C2626" s="246"/>
      <c r="D2626" s="192">
        <v>775588225097</v>
      </c>
      <c r="E2626" s="303" t="s">
        <v>546</v>
      </c>
      <c r="F2626" s="193" t="s">
        <v>2069</v>
      </c>
      <c r="G2626" s="137" t="s">
        <v>2</v>
      </c>
      <c r="H2626" s="194">
        <v>15</v>
      </c>
      <c r="I2626" s="81"/>
      <c r="J2626" s="81"/>
      <c r="K2626" s="81"/>
      <c r="L2626" s="8"/>
      <c r="M2626" s="184">
        <f>520*H2626</f>
        <v>7800</v>
      </c>
      <c r="N2626" s="8"/>
      <c r="O2626" s="8"/>
      <c r="P2626" s="8"/>
      <c r="T2626" s="7"/>
      <c r="U2626" s="8"/>
      <c r="V2626" s="8"/>
      <c r="W2626" s="244"/>
      <c r="X2626" s="8"/>
      <c r="Y2626" s="8"/>
      <c r="Z2626" s="8"/>
      <c r="AA2626" s="8"/>
      <c r="AB2626" s="8"/>
      <c r="AC2626" s="8"/>
      <c r="AD2626" s="8"/>
      <c r="AE2626" s="8"/>
      <c r="AF2626" s="8"/>
      <c r="AG2626" s="8"/>
      <c r="AH2626" s="8"/>
      <c r="AI2626" s="8"/>
    </row>
    <row r="2627" spans="1:35" ht="17.25">
      <c r="A2627" s="310" t="s">
        <v>2066</v>
      </c>
      <c r="B2627" s="250">
        <v>4</v>
      </c>
      <c r="C2627" s="246"/>
      <c r="D2627" s="192">
        <v>775588139506</v>
      </c>
      <c r="E2627" s="303" t="s">
        <v>546</v>
      </c>
      <c r="F2627" s="193" t="s">
        <v>2070</v>
      </c>
      <c r="G2627" s="137" t="s">
        <v>2</v>
      </c>
      <c r="H2627" s="194">
        <v>8</v>
      </c>
      <c r="I2627" s="81"/>
      <c r="J2627" s="81"/>
      <c r="K2627" s="81"/>
      <c r="L2627" s="8"/>
      <c r="M2627" s="184">
        <f>610*H2627</f>
        <v>4880</v>
      </c>
      <c r="N2627" s="8"/>
      <c r="O2627" s="8"/>
      <c r="P2627" s="8"/>
      <c r="T2627" s="7"/>
      <c r="U2627" s="8"/>
      <c r="V2627" s="8"/>
      <c r="W2627" s="244"/>
      <c r="X2627" s="8"/>
      <c r="Y2627" s="8"/>
      <c r="Z2627" s="8"/>
      <c r="AA2627" s="8"/>
      <c r="AB2627" s="8"/>
      <c r="AC2627" s="8"/>
      <c r="AD2627" s="8"/>
      <c r="AE2627" s="8"/>
      <c r="AF2627" s="8"/>
      <c r="AG2627" s="8"/>
      <c r="AH2627" s="8"/>
      <c r="AI2627" s="8"/>
    </row>
    <row r="2628" spans="1:35" ht="17.25">
      <c r="A2628" s="310" t="s">
        <v>2066</v>
      </c>
      <c r="B2628" s="250">
        <v>5</v>
      </c>
      <c r="C2628" s="319" t="s">
        <v>1430</v>
      </c>
      <c r="D2628" s="192">
        <v>775576045402</v>
      </c>
      <c r="E2628" s="303" t="s">
        <v>546</v>
      </c>
      <c r="F2628" s="193" t="s">
        <v>2071</v>
      </c>
      <c r="G2628" s="137" t="s">
        <v>2</v>
      </c>
      <c r="H2628" s="194">
        <v>23</v>
      </c>
      <c r="I2628" s="81"/>
      <c r="J2628" s="81"/>
      <c r="K2628" s="81"/>
      <c r="L2628" s="8"/>
      <c r="M2628" s="184">
        <f>570*H2628</f>
        <v>13110</v>
      </c>
      <c r="N2628" s="8"/>
      <c r="O2628" s="8"/>
      <c r="P2628" s="8"/>
      <c r="T2628" s="7"/>
      <c r="U2628" s="8"/>
      <c r="V2628" s="8"/>
      <c r="W2628" s="244"/>
      <c r="X2628" s="8"/>
      <c r="Y2628" s="8"/>
      <c r="Z2628" s="8"/>
      <c r="AA2628" s="8"/>
      <c r="AB2628" s="8"/>
      <c r="AC2628" s="8"/>
      <c r="AD2628" s="8"/>
      <c r="AE2628" s="8"/>
      <c r="AF2628" s="8"/>
      <c r="AG2628" s="8"/>
      <c r="AH2628" s="8"/>
      <c r="AI2628" s="8"/>
    </row>
    <row r="2629" spans="1:35" ht="17.25">
      <c r="A2629" s="310" t="s">
        <v>2066</v>
      </c>
      <c r="B2629" s="250">
        <v>6</v>
      </c>
      <c r="C2629" s="319" t="s">
        <v>1430</v>
      </c>
      <c r="D2629" s="192">
        <v>775576011963</v>
      </c>
      <c r="E2629" s="303" t="s">
        <v>546</v>
      </c>
      <c r="F2629" s="193" t="s">
        <v>2072</v>
      </c>
      <c r="G2629" s="137" t="s">
        <v>2</v>
      </c>
      <c r="H2629" s="194">
        <v>28</v>
      </c>
      <c r="I2629" s="81"/>
      <c r="J2629" s="81"/>
      <c r="K2629" s="81"/>
      <c r="L2629" s="8"/>
      <c r="M2629" s="184">
        <f>570*H2629</f>
        <v>15960</v>
      </c>
      <c r="N2629" s="8"/>
      <c r="O2629" s="8"/>
      <c r="P2629" s="8"/>
      <c r="T2629" s="7"/>
      <c r="U2629" s="8"/>
      <c r="V2629" s="8"/>
      <c r="W2629" s="244"/>
      <c r="X2629" s="8"/>
      <c r="Y2629" s="8"/>
      <c r="Z2629" s="8"/>
      <c r="AA2629" s="8"/>
      <c r="AB2629" s="8"/>
      <c r="AC2629" s="8"/>
      <c r="AD2629" s="8"/>
      <c r="AE2629" s="8"/>
      <c r="AF2629" s="8"/>
      <c r="AG2629" s="8"/>
      <c r="AH2629" s="8"/>
      <c r="AI2629" s="8"/>
    </row>
    <row r="2630" spans="1:35" ht="17.25">
      <c r="A2630" s="310" t="s">
        <v>2066</v>
      </c>
      <c r="B2630" s="250">
        <v>7</v>
      </c>
      <c r="C2630" s="246"/>
      <c r="D2630" s="192">
        <v>775588114259</v>
      </c>
      <c r="E2630" s="303" t="s">
        <v>546</v>
      </c>
      <c r="F2630" s="193" t="s">
        <v>2073</v>
      </c>
      <c r="G2630" s="137" t="s">
        <v>2</v>
      </c>
      <c r="H2630" s="194">
        <v>19</v>
      </c>
      <c r="I2630" s="81"/>
      <c r="J2630" s="81"/>
      <c r="K2630" s="81"/>
      <c r="L2630" s="8"/>
      <c r="M2630" s="184">
        <f>520*H2630</f>
        <v>9880</v>
      </c>
      <c r="N2630" s="8"/>
      <c r="O2630" s="8"/>
      <c r="P2630" s="8"/>
      <c r="T2630" s="7"/>
      <c r="U2630" s="8"/>
      <c r="V2630" s="8"/>
      <c r="W2630" s="244"/>
      <c r="X2630" s="8"/>
      <c r="Y2630" s="8"/>
      <c r="Z2630" s="8"/>
      <c r="AA2630" s="8"/>
      <c r="AB2630" s="8"/>
      <c r="AC2630" s="8"/>
      <c r="AD2630" s="8"/>
      <c r="AE2630" s="8"/>
      <c r="AF2630" s="8"/>
      <c r="AG2630" s="8"/>
      <c r="AH2630" s="8"/>
      <c r="AI2630" s="8"/>
    </row>
    <row r="2631" spans="1:35" ht="17.25">
      <c r="A2631" s="310" t="s">
        <v>2066</v>
      </c>
      <c r="B2631" s="250">
        <v>8</v>
      </c>
      <c r="C2631" s="246"/>
      <c r="D2631" s="192">
        <v>775588104144</v>
      </c>
      <c r="E2631" s="303" t="s">
        <v>546</v>
      </c>
      <c r="F2631" s="193" t="s">
        <v>2073</v>
      </c>
      <c r="G2631" s="137" t="s">
        <v>2</v>
      </c>
      <c r="H2631" s="194">
        <v>25</v>
      </c>
      <c r="I2631" s="81"/>
      <c r="J2631" s="81"/>
      <c r="K2631" s="81"/>
      <c r="L2631" s="8"/>
      <c r="M2631" s="184">
        <f t="shared" ref="M2631:M2632" si="580">510*H2631</f>
        <v>12750</v>
      </c>
      <c r="N2631" s="8"/>
      <c r="O2631" s="8"/>
      <c r="P2631" s="8"/>
      <c r="T2631" s="7"/>
      <c r="U2631" s="8"/>
      <c r="V2631" s="8"/>
      <c r="W2631" s="244"/>
      <c r="X2631" s="8"/>
      <c r="Y2631" s="8"/>
      <c r="Z2631" s="8"/>
      <c r="AA2631" s="8"/>
      <c r="AB2631" s="8"/>
      <c r="AC2631" s="8"/>
      <c r="AD2631" s="8"/>
      <c r="AE2631" s="8"/>
      <c r="AF2631" s="8"/>
      <c r="AG2631" s="8"/>
      <c r="AH2631" s="8"/>
      <c r="AI2631" s="8"/>
    </row>
    <row r="2632" spans="1:35" ht="17.25">
      <c r="A2632" s="310" t="s">
        <v>2066</v>
      </c>
      <c r="B2632" s="250">
        <v>9</v>
      </c>
      <c r="C2632" s="246"/>
      <c r="D2632" s="192">
        <v>775588380314</v>
      </c>
      <c r="E2632" s="303" t="s">
        <v>546</v>
      </c>
      <c r="F2632" s="193" t="s">
        <v>2073</v>
      </c>
      <c r="G2632" s="137" t="s">
        <v>2</v>
      </c>
      <c r="H2632" s="194">
        <v>30</v>
      </c>
      <c r="I2632" s="81"/>
      <c r="J2632" s="81"/>
      <c r="K2632" s="81"/>
      <c r="L2632" s="8"/>
      <c r="M2632" s="184">
        <f t="shared" si="580"/>
        <v>15300</v>
      </c>
      <c r="N2632" s="8"/>
      <c r="O2632" s="8"/>
      <c r="P2632" s="8"/>
      <c r="T2632" s="7"/>
      <c r="U2632" s="8"/>
      <c r="V2632" s="8"/>
      <c r="W2632" s="244"/>
      <c r="X2632" s="8"/>
      <c r="Y2632" s="8"/>
      <c r="Z2632" s="8"/>
      <c r="AA2632" s="8"/>
      <c r="AB2632" s="8"/>
      <c r="AC2632" s="8"/>
      <c r="AD2632" s="8"/>
      <c r="AE2632" s="8"/>
      <c r="AF2632" s="8"/>
      <c r="AG2632" s="8"/>
      <c r="AH2632" s="8"/>
      <c r="AI2632" s="8"/>
    </row>
    <row r="2633" spans="1:35" ht="17.25">
      <c r="A2633" s="310" t="s">
        <v>2066</v>
      </c>
      <c r="B2633" s="250">
        <v>10</v>
      </c>
      <c r="C2633" s="246"/>
      <c r="D2633" s="192">
        <v>775588371125</v>
      </c>
      <c r="E2633" s="303" t="s">
        <v>546</v>
      </c>
      <c r="F2633" s="193" t="s">
        <v>616</v>
      </c>
      <c r="G2633" s="137" t="s">
        <v>2</v>
      </c>
      <c r="H2633" s="194">
        <v>19</v>
      </c>
      <c r="I2633" s="81"/>
      <c r="J2633" s="81"/>
      <c r="K2633" s="81"/>
      <c r="L2633" s="8"/>
      <c r="M2633" s="184">
        <f t="shared" ref="M2633:M2639" si="581">520*H2633</f>
        <v>9880</v>
      </c>
      <c r="N2633" s="8"/>
      <c r="O2633" s="8"/>
      <c r="P2633" s="8"/>
      <c r="T2633" s="7"/>
      <c r="U2633" s="8"/>
      <c r="V2633" s="8"/>
      <c r="W2633" s="244"/>
      <c r="X2633" s="8"/>
      <c r="Y2633" s="8"/>
      <c r="Z2633" s="8"/>
      <c r="AA2633" s="8"/>
      <c r="AB2633" s="8"/>
      <c r="AC2633" s="8"/>
      <c r="AD2633" s="8"/>
      <c r="AE2633" s="8"/>
      <c r="AF2633" s="8"/>
      <c r="AG2633" s="8"/>
      <c r="AH2633" s="8"/>
      <c r="AI2633" s="8"/>
    </row>
    <row r="2634" spans="1:35" ht="17.25">
      <c r="A2634" s="310" t="s">
        <v>2066</v>
      </c>
      <c r="B2634" s="250">
        <v>11</v>
      </c>
      <c r="C2634" s="246"/>
      <c r="D2634" s="192">
        <v>775588312836</v>
      </c>
      <c r="E2634" s="303" t="s">
        <v>546</v>
      </c>
      <c r="F2634" s="193" t="s">
        <v>2073</v>
      </c>
      <c r="G2634" s="137" t="s">
        <v>2</v>
      </c>
      <c r="H2634" s="194">
        <v>19</v>
      </c>
      <c r="I2634" s="81"/>
      <c r="J2634" s="81"/>
      <c r="K2634" s="81"/>
      <c r="L2634" s="8"/>
      <c r="M2634" s="184">
        <f t="shared" si="581"/>
        <v>9880</v>
      </c>
      <c r="N2634" s="8"/>
      <c r="O2634" s="8"/>
      <c r="P2634" s="8"/>
      <c r="T2634" s="7"/>
      <c r="U2634" s="8"/>
      <c r="V2634" s="8"/>
      <c r="W2634" s="244"/>
      <c r="X2634" s="8"/>
      <c r="Y2634" s="8"/>
      <c r="Z2634" s="8"/>
      <c r="AA2634" s="8"/>
      <c r="AB2634" s="8"/>
      <c r="AC2634" s="8"/>
      <c r="AD2634" s="8"/>
      <c r="AE2634" s="8"/>
      <c r="AF2634" s="8"/>
      <c r="AG2634" s="8"/>
      <c r="AH2634" s="8"/>
      <c r="AI2634" s="8"/>
    </row>
    <row r="2635" spans="1:35" ht="17.25">
      <c r="A2635" s="310" t="s">
        <v>2066</v>
      </c>
      <c r="B2635" s="250">
        <v>12</v>
      </c>
      <c r="C2635" s="246"/>
      <c r="D2635" s="192">
        <v>775588297188</v>
      </c>
      <c r="E2635" s="303" t="s">
        <v>546</v>
      </c>
      <c r="F2635" s="193" t="s">
        <v>2073</v>
      </c>
      <c r="G2635" s="137" t="s">
        <v>2</v>
      </c>
      <c r="H2635" s="194">
        <v>18</v>
      </c>
      <c r="I2635" s="81"/>
      <c r="J2635" s="81"/>
      <c r="K2635" s="81"/>
      <c r="L2635" s="8"/>
      <c r="M2635" s="184">
        <f t="shared" si="581"/>
        <v>9360</v>
      </c>
      <c r="N2635" s="8"/>
      <c r="O2635" s="8"/>
      <c r="P2635" s="8"/>
      <c r="T2635" s="7"/>
      <c r="U2635" s="8"/>
      <c r="V2635" s="8"/>
      <c r="W2635" s="244"/>
      <c r="X2635" s="8"/>
      <c r="Y2635" s="8"/>
      <c r="Z2635" s="8"/>
      <c r="AA2635" s="8"/>
      <c r="AB2635" s="8"/>
      <c r="AC2635" s="8"/>
      <c r="AD2635" s="8"/>
      <c r="AE2635" s="8"/>
      <c r="AF2635" s="8"/>
      <c r="AG2635" s="8"/>
      <c r="AH2635" s="8"/>
      <c r="AI2635" s="8"/>
    </row>
    <row r="2636" spans="1:35" ht="17.25">
      <c r="A2636" s="310" t="s">
        <v>2066</v>
      </c>
      <c r="B2636" s="250">
        <v>13</v>
      </c>
      <c r="C2636" s="246"/>
      <c r="D2636" s="192">
        <v>775588036776</v>
      </c>
      <c r="E2636" s="303" t="s">
        <v>546</v>
      </c>
      <c r="F2636" s="193" t="s">
        <v>616</v>
      </c>
      <c r="G2636" s="137" t="s">
        <v>2</v>
      </c>
      <c r="H2636" s="194">
        <v>19</v>
      </c>
      <c r="I2636" s="81"/>
      <c r="J2636" s="81"/>
      <c r="K2636" s="81"/>
      <c r="L2636" s="8"/>
      <c r="M2636" s="184">
        <f t="shared" si="581"/>
        <v>9880</v>
      </c>
      <c r="N2636" s="8"/>
      <c r="O2636" s="8"/>
      <c r="P2636" s="8"/>
      <c r="T2636" s="7"/>
      <c r="U2636" s="8"/>
      <c r="V2636" s="8"/>
      <c r="W2636" s="244"/>
      <c r="X2636" s="8"/>
      <c r="Y2636" s="8"/>
      <c r="Z2636" s="8"/>
      <c r="AA2636" s="8"/>
      <c r="AB2636" s="8"/>
      <c r="AC2636" s="8"/>
      <c r="AD2636" s="8"/>
      <c r="AE2636" s="8"/>
      <c r="AF2636" s="8"/>
      <c r="AG2636" s="8"/>
      <c r="AH2636" s="8"/>
      <c r="AI2636" s="8"/>
    </row>
    <row r="2637" spans="1:35" ht="17.25">
      <c r="A2637" s="310" t="s">
        <v>2066</v>
      </c>
      <c r="B2637" s="250">
        <v>14</v>
      </c>
      <c r="C2637" s="246"/>
      <c r="D2637" s="192" t="s">
        <v>2074</v>
      </c>
      <c r="E2637" s="303" t="s">
        <v>546</v>
      </c>
      <c r="F2637" s="193" t="s">
        <v>616</v>
      </c>
      <c r="G2637" s="137" t="s">
        <v>2</v>
      </c>
      <c r="H2637" s="194">
        <v>16</v>
      </c>
      <c r="I2637" s="81"/>
      <c r="J2637" s="81"/>
      <c r="K2637" s="81"/>
      <c r="L2637" s="8"/>
      <c r="M2637" s="184">
        <f t="shared" si="581"/>
        <v>8320</v>
      </c>
      <c r="N2637" s="8"/>
      <c r="O2637" s="8"/>
      <c r="P2637" s="8"/>
      <c r="T2637" s="7"/>
      <c r="U2637" s="8"/>
      <c r="V2637" s="8"/>
      <c r="W2637" s="244"/>
      <c r="X2637" s="8"/>
      <c r="Y2637" s="8"/>
      <c r="Z2637" s="8"/>
      <c r="AA2637" s="8"/>
      <c r="AB2637" s="8"/>
      <c r="AC2637" s="8"/>
      <c r="AD2637" s="8"/>
      <c r="AE2637" s="8"/>
      <c r="AF2637" s="8"/>
      <c r="AG2637" s="8"/>
      <c r="AH2637" s="8"/>
      <c r="AI2637" s="8"/>
    </row>
    <row r="2638" spans="1:35" ht="17.25">
      <c r="A2638" s="310" t="s">
        <v>2066</v>
      </c>
      <c r="B2638" s="250">
        <v>15</v>
      </c>
      <c r="C2638" s="246"/>
      <c r="D2638" s="192">
        <v>775588075800</v>
      </c>
      <c r="E2638" s="303" t="s">
        <v>546</v>
      </c>
      <c r="F2638" s="193" t="s">
        <v>2075</v>
      </c>
      <c r="G2638" s="137" t="s">
        <v>2</v>
      </c>
      <c r="H2638" s="194">
        <v>30</v>
      </c>
      <c r="I2638" s="81"/>
      <c r="J2638" s="81"/>
      <c r="K2638" s="81"/>
      <c r="L2638" s="8"/>
      <c r="M2638" s="184">
        <f>510*H2638</f>
        <v>15300</v>
      </c>
      <c r="N2638" s="8"/>
      <c r="O2638" s="8"/>
      <c r="P2638" s="8"/>
      <c r="T2638" s="7"/>
      <c r="U2638" s="8"/>
      <c r="V2638" s="8"/>
      <c r="W2638" s="244"/>
      <c r="X2638" s="8"/>
      <c r="Y2638" s="8"/>
      <c r="Z2638" s="8"/>
      <c r="AA2638" s="8"/>
      <c r="AB2638" s="8"/>
      <c r="AC2638" s="8"/>
      <c r="AD2638" s="8"/>
      <c r="AE2638" s="8"/>
      <c r="AF2638" s="8"/>
      <c r="AG2638" s="8"/>
      <c r="AH2638" s="8"/>
      <c r="AI2638" s="8"/>
    </row>
    <row r="2639" spans="1:35" ht="17.25">
      <c r="A2639" s="310" t="s">
        <v>2066</v>
      </c>
      <c r="B2639" s="250">
        <v>16</v>
      </c>
      <c r="C2639" s="246"/>
      <c r="D2639" s="192">
        <v>775588075800</v>
      </c>
      <c r="E2639" s="303" t="s">
        <v>546</v>
      </c>
      <c r="F2639" s="193" t="s">
        <v>2075</v>
      </c>
      <c r="G2639" s="137" t="s">
        <v>2</v>
      </c>
      <c r="H2639" s="194">
        <v>19</v>
      </c>
      <c r="I2639" s="81"/>
      <c r="J2639" s="81"/>
      <c r="K2639" s="81"/>
      <c r="L2639" s="8"/>
      <c r="M2639" s="184">
        <f t="shared" si="581"/>
        <v>9880</v>
      </c>
      <c r="N2639" s="8"/>
      <c r="O2639" s="8"/>
      <c r="P2639" s="8"/>
      <c r="T2639" s="7"/>
      <c r="U2639" s="8"/>
      <c r="V2639" s="8"/>
      <c r="W2639" s="244"/>
      <c r="X2639" s="8"/>
      <c r="Y2639" s="8"/>
      <c r="Z2639" s="8"/>
      <c r="AA2639" s="8"/>
      <c r="AB2639" s="8"/>
      <c r="AC2639" s="8"/>
      <c r="AD2639" s="8"/>
      <c r="AE2639" s="8"/>
      <c r="AF2639" s="8"/>
      <c r="AG2639" s="8"/>
      <c r="AH2639" s="8"/>
      <c r="AI2639" s="8"/>
    </row>
    <row r="2640" spans="1:35" ht="17.25">
      <c r="A2640" s="310" t="s">
        <v>2066</v>
      </c>
      <c r="B2640" s="250">
        <v>17</v>
      </c>
      <c r="C2640" s="246"/>
      <c r="D2640" s="192">
        <v>775588162310</v>
      </c>
      <c r="E2640" s="303" t="s">
        <v>546</v>
      </c>
      <c r="F2640" s="193" t="s">
        <v>2076</v>
      </c>
      <c r="G2640" s="137" t="s">
        <v>96</v>
      </c>
      <c r="H2640" s="194">
        <v>8</v>
      </c>
      <c r="I2640" s="81"/>
      <c r="J2640" s="81"/>
      <c r="K2640" s="81"/>
      <c r="L2640" s="8"/>
      <c r="M2640" s="184">
        <f>610*H2640</f>
        <v>4880</v>
      </c>
      <c r="N2640" s="8"/>
      <c r="O2640" s="8"/>
      <c r="P2640" s="8"/>
      <c r="T2640" s="7"/>
      <c r="U2640" s="8"/>
      <c r="V2640" s="8"/>
      <c r="W2640" s="244"/>
      <c r="X2640" s="8"/>
      <c r="Y2640" s="8"/>
      <c r="Z2640" s="8"/>
      <c r="AA2640" s="8"/>
      <c r="AB2640" s="8"/>
      <c r="AC2640" s="8"/>
      <c r="AD2640" s="8"/>
      <c r="AE2640" s="8"/>
      <c r="AF2640" s="8"/>
      <c r="AG2640" s="8"/>
      <c r="AH2640" s="8"/>
      <c r="AI2640" s="8"/>
    </row>
    <row r="2641" spans="1:35" ht="17.25">
      <c r="A2641" s="310" t="s">
        <v>2066</v>
      </c>
      <c r="B2641" s="250">
        <v>18</v>
      </c>
      <c r="C2641" s="246"/>
      <c r="D2641" s="192">
        <v>775576454761</v>
      </c>
      <c r="E2641" s="303" t="s">
        <v>546</v>
      </c>
      <c r="F2641" s="193" t="s">
        <v>2077</v>
      </c>
      <c r="G2641" s="137" t="s">
        <v>96</v>
      </c>
      <c r="H2641" s="194">
        <v>19</v>
      </c>
      <c r="I2641" s="81"/>
      <c r="J2641" s="81"/>
      <c r="K2641" s="81"/>
      <c r="L2641" s="8"/>
      <c r="M2641" s="184">
        <f t="shared" ref="M2641:M2644" si="582">590*H2641</f>
        <v>11210</v>
      </c>
      <c r="N2641" s="8"/>
      <c r="O2641" s="8"/>
      <c r="P2641" s="8"/>
      <c r="T2641" s="7"/>
      <c r="U2641" s="8"/>
      <c r="V2641" s="8"/>
      <c r="W2641" s="244"/>
      <c r="X2641" s="8"/>
      <c r="Y2641" s="8"/>
      <c r="Z2641" s="8"/>
      <c r="AA2641" s="8"/>
      <c r="AB2641" s="8"/>
      <c r="AC2641" s="8"/>
      <c r="AD2641" s="8"/>
      <c r="AE2641" s="8"/>
      <c r="AF2641" s="8"/>
      <c r="AG2641" s="8"/>
      <c r="AH2641" s="8"/>
      <c r="AI2641" s="8"/>
    </row>
    <row r="2642" spans="1:35" ht="17.25">
      <c r="A2642" s="310" t="s">
        <v>2066</v>
      </c>
      <c r="B2642" s="250">
        <v>19</v>
      </c>
      <c r="C2642" s="319" t="s">
        <v>1430</v>
      </c>
      <c r="D2642" s="192">
        <v>775587909244</v>
      </c>
      <c r="E2642" s="303" t="s">
        <v>546</v>
      </c>
      <c r="F2642" s="193" t="s">
        <v>2078</v>
      </c>
      <c r="G2642" s="137" t="s">
        <v>96</v>
      </c>
      <c r="H2642" s="194">
        <v>19</v>
      </c>
      <c r="I2642" s="81"/>
      <c r="J2642" s="81"/>
      <c r="K2642" s="81"/>
      <c r="L2642" s="8"/>
      <c r="M2642" s="184">
        <f t="shared" si="582"/>
        <v>11210</v>
      </c>
      <c r="N2642" s="8"/>
      <c r="O2642" s="8"/>
      <c r="P2642" s="8"/>
      <c r="T2642" s="7"/>
      <c r="U2642" s="8"/>
      <c r="V2642" s="8"/>
      <c r="W2642" s="244"/>
      <c r="X2642" s="8"/>
      <c r="Y2642" s="8"/>
      <c r="Z2642" s="8"/>
      <c r="AA2642" s="8"/>
      <c r="AB2642" s="8"/>
      <c r="AC2642" s="8"/>
      <c r="AD2642" s="8"/>
      <c r="AE2642" s="8"/>
      <c r="AF2642" s="8"/>
      <c r="AG2642" s="8"/>
      <c r="AH2642" s="8"/>
      <c r="AI2642" s="8"/>
    </row>
    <row r="2643" spans="1:35" ht="17.25">
      <c r="A2643" s="310" t="s">
        <v>2066</v>
      </c>
      <c r="B2643" s="250">
        <v>20</v>
      </c>
      <c r="C2643" s="319" t="s">
        <v>1430</v>
      </c>
      <c r="D2643" s="192">
        <v>775587983265</v>
      </c>
      <c r="E2643" s="303" t="s">
        <v>546</v>
      </c>
      <c r="F2643" s="193" t="s">
        <v>2079</v>
      </c>
      <c r="G2643" s="137" t="s">
        <v>96</v>
      </c>
      <c r="H2643" s="194">
        <v>10</v>
      </c>
      <c r="I2643" s="81"/>
      <c r="J2643" s="81"/>
      <c r="K2643" s="81"/>
      <c r="L2643" s="8"/>
      <c r="M2643" s="184">
        <f>650*H2643</f>
        <v>6500</v>
      </c>
      <c r="N2643" s="8"/>
      <c r="O2643" s="8"/>
      <c r="P2643" s="8"/>
      <c r="T2643" s="7"/>
      <c r="U2643" s="8"/>
      <c r="V2643" s="8"/>
      <c r="W2643" s="244"/>
      <c r="X2643" s="8"/>
      <c r="Y2643" s="8"/>
      <c r="Z2643" s="8"/>
      <c r="AA2643" s="8"/>
      <c r="AB2643" s="8"/>
      <c r="AC2643" s="8"/>
      <c r="AD2643" s="8"/>
      <c r="AE2643" s="8"/>
      <c r="AF2643" s="8"/>
      <c r="AG2643" s="8"/>
      <c r="AH2643" s="8"/>
      <c r="AI2643" s="8"/>
    </row>
    <row r="2644" spans="1:35" ht="17.25">
      <c r="A2644" s="310" t="s">
        <v>2066</v>
      </c>
      <c r="B2644" s="250">
        <v>21</v>
      </c>
      <c r="C2644" s="319" t="s">
        <v>1430</v>
      </c>
      <c r="D2644" s="192">
        <v>775587950686</v>
      </c>
      <c r="E2644" s="303" t="s">
        <v>546</v>
      </c>
      <c r="F2644" s="193" t="s">
        <v>103</v>
      </c>
      <c r="G2644" s="137" t="s">
        <v>96</v>
      </c>
      <c r="H2644" s="194">
        <v>18</v>
      </c>
      <c r="I2644" s="81"/>
      <c r="J2644" s="81"/>
      <c r="K2644" s="81"/>
      <c r="L2644" s="8"/>
      <c r="M2644" s="184">
        <f t="shared" si="582"/>
        <v>10620</v>
      </c>
      <c r="N2644" s="8"/>
      <c r="O2644" s="8"/>
      <c r="P2644" s="8"/>
      <c r="T2644" s="7"/>
      <c r="U2644" s="8"/>
      <c r="V2644" s="8"/>
      <c r="W2644" s="244"/>
      <c r="X2644" s="8"/>
      <c r="Y2644" s="8"/>
      <c r="Z2644" s="8"/>
      <c r="AA2644" s="8"/>
      <c r="AB2644" s="8"/>
      <c r="AC2644" s="8"/>
      <c r="AD2644" s="8"/>
      <c r="AE2644" s="8"/>
      <c r="AF2644" s="8"/>
      <c r="AG2644" s="8"/>
      <c r="AH2644" s="8"/>
      <c r="AI2644" s="8"/>
    </row>
    <row r="2645" spans="1:35" ht="17.25">
      <c r="A2645" s="310" t="s">
        <v>2066</v>
      </c>
      <c r="B2645" s="250">
        <v>22</v>
      </c>
      <c r="C2645" s="246" t="s">
        <v>15</v>
      </c>
      <c r="D2645" s="192">
        <v>775576639517</v>
      </c>
      <c r="E2645" s="303" t="s">
        <v>546</v>
      </c>
      <c r="F2645" s="193" t="s">
        <v>2080</v>
      </c>
      <c r="G2645" s="137" t="s">
        <v>8</v>
      </c>
      <c r="H2645" s="194">
        <v>11</v>
      </c>
      <c r="I2645" s="81"/>
      <c r="J2645" s="81"/>
      <c r="K2645" s="81"/>
      <c r="L2645" s="8"/>
      <c r="M2645" s="184">
        <f t="shared" ref="M2645" si="583">570*H2645</f>
        <v>6270</v>
      </c>
      <c r="N2645" s="8"/>
      <c r="O2645" s="8"/>
      <c r="P2645" s="8"/>
      <c r="T2645" s="7"/>
      <c r="U2645" s="8"/>
      <c r="V2645" s="8"/>
      <c r="W2645" s="244"/>
      <c r="X2645" s="8"/>
      <c r="Y2645" s="8"/>
      <c r="Z2645" s="8"/>
      <c r="AA2645" s="8"/>
      <c r="AB2645" s="8"/>
      <c r="AC2645" s="8"/>
      <c r="AD2645" s="8"/>
      <c r="AE2645" s="8"/>
      <c r="AF2645" s="8"/>
      <c r="AG2645" s="8"/>
      <c r="AH2645" s="8"/>
      <c r="AI2645" s="8"/>
    </row>
    <row r="2646" spans="1:35" ht="17.25">
      <c r="A2646" s="310"/>
      <c r="B2646" s="250"/>
      <c r="C2646" s="246"/>
      <c r="D2646" s="192"/>
      <c r="E2646" s="303"/>
      <c r="F2646" s="193"/>
      <c r="G2646" s="137"/>
      <c r="H2646" s="194"/>
      <c r="I2646" s="81"/>
      <c r="J2646" s="81"/>
      <c r="K2646" s="81"/>
      <c r="L2646" s="8"/>
      <c r="M2646" s="184">
        <v>500</v>
      </c>
      <c r="N2646" s="8"/>
      <c r="O2646" s="8"/>
      <c r="P2646" s="8"/>
      <c r="T2646" s="7"/>
      <c r="U2646" s="8"/>
      <c r="V2646" s="8"/>
      <c r="W2646" s="244"/>
      <c r="X2646" s="8"/>
      <c r="Y2646" s="8"/>
      <c r="Z2646" s="8"/>
      <c r="AA2646" s="8"/>
      <c r="AB2646" s="8"/>
      <c r="AC2646" s="8"/>
      <c r="AD2646" s="8"/>
      <c r="AE2646" s="8"/>
      <c r="AF2646" s="8"/>
      <c r="AG2646" s="8"/>
      <c r="AH2646" s="8"/>
      <c r="AI2646" s="8"/>
    </row>
    <row r="2647" spans="1:35" ht="17.25">
      <c r="A2647" s="310" t="s">
        <v>2066</v>
      </c>
      <c r="B2647" s="250">
        <v>23</v>
      </c>
      <c r="C2647" s="246"/>
      <c r="D2647" s="192">
        <v>775587872140</v>
      </c>
      <c r="E2647" s="303" t="s">
        <v>546</v>
      </c>
      <c r="F2647" s="193" t="s">
        <v>1994</v>
      </c>
      <c r="G2647" s="137" t="s">
        <v>4</v>
      </c>
      <c r="H2647" s="194">
        <v>30</v>
      </c>
      <c r="I2647" s="81"/>
      <c r="J2647" s="81"/>
      <c r="K2647" s="81"/>
      <c r="L2647" s="8"/>
      <c r="M2647" s="184">
        <f>560*H2647</f>
        <v>16800</v>
      </c>
      <c r="N2647" s="8"/>
      <c r="O2647" s="8"/>
      <c r="P2647" s="8"/>
      <c r="T2647" s="7"/>
      <c r="U2647" s="8"/>
      <c r="V2647" s="8"/>
      <c r="W2647" s="244"/>
      <c r="X2647" s="8"/>
      <c r="Y2647" s="8"/>
      <c r="Z2647" s="8"/>
      <c r="AA2647" s="8"/>
      <c r="AB2647" s="8"/>
      <c r="AC2647" s="8"/>
      <c r="AD2647" s="8"/>
      <c r="AE2647" s="8"/>
      <c r="AF2647" s="8"/>
      <c r="AG2647" s="8"/>
      <c r="AH2647" s="8"/>
      <c r="AI2647" s="8"/>
    </row>
    <row r="2648" spans="1:35" ht="17.25">
      <c r="A2648" s="310" t="s">
        <v>2066</v>
      </c>
      <c r="B2648" s="250">
        <v>24</v>
      </c>
      <c r="C2648" s="246"/>
      <c r="D2648" s="192">
        <v>775588005480</v>
      </c>
      <c r="E2648" s="303" t="s">
        <v>546</v>
      </c>
      <c r="F2648" s="193" t="s">
        <v>2081</v>
      </c>
      <c r="G2648" s="137" t="s">
        <v>846</v>
      </c>
      <c r="H2648" s="194">
        <v>11</v>
      </c>
      <c r="I2648" s="81"/>
      <c r="J2648" s="81"/>
      <c r="K2648" s="81"/>
      <c r="L2648" s="8"/>
      <c r="M2648" s="184">
        <f>590*H2648</f>
        <v>6490</v>
      </c>
      <c r="N2648" s="8"/>
      <c r="O2648" s="8"/>
      <c r="P2648" s="8"/>
      <c r="T2648" s="7"/>
      <c r="U2648" s="8"/>
      <c r="V2648" s="8"/>
      <c r="W2648" s="244"/>
      <c r="X2648" s="8"/>
      <c r="Y2648" s="8"/>
      <c r="Z2648" s="8"/>
      <c r="AA2648" s="8"/>
      <c r="AB2648" s="8"/>
      <c r="AC2648" s="8"/>
      <c r="AD2648" s="8"/>
      <c r="AE2648" s="8"/>
      <c r="AF2648" s="8"/>
      <c r="AG2648" s="8"/>
      <c r="AH2648" s="8"/>
      <c r="AI2648" s="8"/>
    </row>
    <row r="2649" spans="1:35" ht="17.25">
      <c r="A2649" s="310" t="s">
        <v>2066</v>
      </c>
      <c r="B2649" s="250">
        <v>25</v>
      </c>
      <c r="C2649" s="246"/>
      <c r="D2649" s="192">
        <v>775587992281</v>
      </c>
      <c r="E2649" s="303" t="s">
        <v>546</v>
      </c>
      <c r="F2649" s="193" t="s">
        <v>2082</v>
      </c>
      <c r="G2649" s="137" t="s">
        <v>1245</v>
      </c>
      <c r="H2649" s="194">
        <v>6</v>
      </c>
      <c r="I2649" s="81"/>
      <c r="J2649" s="81"/>
      <c r="K2649" s="81"/>
      <c r="L2649" s="8"/>
      <c r="M2649" s="184">
        <f>3200</f>
        <v>3200</v>
      </c>
      <c r="N2649" s="8"/>
      <c r="O2649" s="8"/>
      <c r="P2649" s="8"/>
      <c r="T2649" s="7"/>
      <c r="U2649" s="8"/>
      <c r="V2649" s="8"/>
      <c r="W2649" s="244"/>
      <c r="X2649" s="8"/>
      <c r="Y2649" s="8"/>
      <c r="Z2649" s="8"/>
      <c r="AA2649" s="8"/>
      <c r="AB2649" s="8"/>
      <c r="AC2649" s="8"/>
      <c r="AD2649" s="8"/>
      <c r="AE2649" s="8"/>
      <c r="AF2649" s="8"/>
      <c r="AG2649" s="8"/>
      <c r="AH2649" s="8"/>
      <c r="AI2649" s="8"/>
    </row>
    <row r="2650" spans="1:35" ht="17.25">
      <c r="A2650" s="310" t="s">
        <v>2066</v>
      </c>
      <c r="B2650" s="250">
        <v>26</v>
      </c>
      <c r="C2650" s="246"/>
      <c r="D2650" s="192">
        <v>775575906631</v>
      </c>
      <c r="E2650" s="303" t="s">
        <v>546</v>
      </c>
      <c r="F2650" s="193" t="s">
        <v>2083</v>
      </c>
      <c r="G2650" s="137" t="s">
        <v>2084</v>
      </c>
      <c r="H2650" s="194">
        <v>28</v>
      </c>
      <c r="I2650" s="81"/>
      <c r="J2650" s="81"/>
      <c r="K2650" s="81"/>
      <c r="L2650" s="8"/>
      <c r="M2650" s="184">
        <f>520*H2650</f>
        <v>14560</v>
      </c>
      <c r="N2650" s="8"/>
      <c r="O2650" s="8"/>
      <c r="P2650" s="8"/>
      <c r="T2650" s="7"/>
      <c r="U2650" s="8"/>
      <c r="V2650" s="8"/>
      <c r="W2650" s="244"/>
      <c r="X2650" s="8"/>
      <c r="Y2650" s="8"/>
      <c r="Z2650" s="8"/>
      <c r="AA2650" s="8"/>
      <c r="AB2650" s="8"/>
      <c r="AC2650" s="8"/>
      <c r="AD2650" s="8"/>
      <c r="AE2650" s="8"/>
      <c r="AF2650" s="8"/>
      <c r="AG2650" s="8"/>
      <c r="AH2650" s="8"/>
      <c r="AI2650" s="8"/>
    </row>
    <row r="2651" spans="1:35" ht="17.25">
      <c r="A2651" s="310" t="s">
        <v>2066</v>
      </c>
      <c r="B2651" s="250">
        <v>27</v>
      </c>
      <c r="C2651" s="246"/>
      <c r="D2651" s="192">
        <v>775575926725</v>
      </c>
      <c r="E2651" s="303" t="s">
        <v>546</v>
      </c>
      <c r="F2651" s="193" t="s">
        <v>2083</v>
      </c>
      <c r="G2651" s="137" t="s">
        <v>2084</v>
      </c>
      <c r="H2651" s="194">
        <v>30</v>
      </c>
      <c r="I2651" s="81"/>
      <c r="J2651" s="81"/>
      <c r="K2651" s="81"/>
      <c r="L2651" s="8"/>
      <c r="M2651" s="184">
        <f t="shared" ref="M2651:M2653" si="584">520*H2651</f>
        <v>15600</v>
      </c>
      <c r="N2651" s="8"/>
      <c r="O2651" s="8"/>
      <c r="P2651" s="8"/>
      <c r="T2651" s="7"/>
      <c r="U2651" s="8"/>
      <c r="V2651" s="8"/>
      <c r="W2651" s="244"/>
      <c r="X2651" s="8"/>
      <c r="Y2651" s="8"/>
      <c r="Z2651" s="8"/>
      <c r="AA2651" s="8"/>
      <c r="AB2651" s="8"/>
      <c r="AC2651" s="8"/>
      <c r="AD2651" s="8"/>
      <c r="AE2651" s="8"/>
      <c r="AF2651" s="8"/>
      <c r="AG2651" s="8"/>
      <c r="AH2651" s="8"/>
      <c r="AI2651" s="8"/>
    </row>
    <row r="2652" spans="1:35" ht="17.25">
      <c r="A2652" s="310" t="s">
        <v>2066</v>
      </c>
      <c r="B2652" s="250">
        <v>28</v>
      </c>
      <c r="C2652" s="246"/>
      <c r="D2652" s="192">
        <v>775575946110</v>
      </c>
      <c r="E2652" s="303" t="s">
        <v>546</v>
      </c>
      <c r="F2652" s="193" t="s">
        <v>2083</v>
      </c>
      <c r="G2652" s="137" t="s">
        <v>2084</v>
      </c>
      <c r="H2652" s="194">
        <v>28</v>
      </c>
      <c r="I2652" s="81"/>
      <c r="J2652" s="81"/>
      <c r="K2652" s="81"/>
      <c r="L2652" s="8"/>
      <c r="M2652" s="184">
        <f t="shared" si="584"/>
        <v>14560</v>
      </c>
      <c r="N2652" s="8"/>
      <c r="O2652" s="8"/>
      <c r="P2652" s="8"/>
      <c r="T2652" s="7"/>
      <c r="U2652" s="8"/>
      <c r="V2652" s="8"/>
      <c r="W2652" s="244"/>
      <c r="X2652" s="8"/>
      <c r="Y2652" s="8"/>
      <c r="Z2652" s="8"/>
      <c r="AA2652" s="8"/>
      <c r="AB2652" s="8"/>
      <c r="AC2652" s="8"/>
      <c r="AD2652" s="8"/>
      <c r="AE2652" s="8"/>
      <c r="AF2652" s="8"/>
      <c r="AG2652" s="8"/>
      <c r="AH2652" s="8"/>
      <c r="AI2652" s="8"/>
    </row>
    <row r="2653" spans="1:35" ht="17.25">
      <c r="A2653" s="310" t="s">
        <v>2066</v>
      </c>
      <c r="B2653" s="250">
        <v>29</v>
      </c>
      <c r="C2653" s="246"/>
      <c r="D2653" s="192">
        <v>775575969511</v>
      </c>
      <c r="E2653" s="303" t="s">
        <v>546</v>
      </c>
      <c r="F2653" s="193" t="s">
        <v>2083</v>
      </c>
      <c r="G2653" s="137" t="s">
        <v>2084</v>
      </c>
      <c r="H2653" s="194">
        <v>29</v>
      </c>
      <c r="I2653" s="81"/>
      <c r="J2653" s="81"/>
      <c r="K2653" s="81"/>
      <c r="L2653" s="8"/>
      <c r="M2653" s="184">
        <f t="shared" si="584"/>
        <v>15080</v>
      </c>
      <c r="N2653" s="8"/>
      <c r="O2653" s="8"/>
      <c r="P2653" s="8"/>
      <c r="T2653" s="7"/>
      <c r="U2653" s="8"/>
      <c r="V2653" s="8"/>
      <c r="W2653" s="244"/>
      <c r="X2653" s="8"/>
      <c r="Y2653" s="8"/>
      <c r="Z2653" s="8"/>
      <c r="AA2653" s="8"/>
      <c r="AB2653" s="8"/>
      <c r="AC2653" s="8"/>
      <c r="AD2653" s="8"/>
      <c r="AE2653" s="8"/>
      <c r="AF2653" s="8"/>
      <c r="AG2653" s="8"/>
      <c r="AH2653" s="8"/>
      <c r="AI2653" s="8"/>
    </row>
    <row r="2654" spans="1:35" ht="17.25">
      <c r="A2654" s="310" t="s">
        <v>2066</v>
      </c>
      <c r="B2654" s="250">
        <v>30</v>
      </c>
      <c r="C2654" s="246"/>
      <c r="D2654" s="192">
        <v>775588242207</v>
      </c>
      <c r="E2654" s="303" t="s">
        <v>546</v>
      </c>
      <c r="F2654" s="193" t="s">
        <v>2085</v>
      </c>
      <c r="G2654" s="137" t="s">
        <v>2</v>
      </c>
      <c r="H2654" s="194">
        <v>16</v>
      </c>
      <c r="I2654" s="81"/>
      <c r="J2654" s="81"/>
      <c r="K2654" s="81"/>
      <c r="L2654" s="8"/>
      <c r="M2654" s="184">
        <f>520*H2654</f>
        <v>8320</v>
      </c>
      <c r="N2654" s="8"/>
      <c r="O2654" s="8"/>
      <c r="P2654" s="8"/>
      <c r="T2654" s="7"/>
      <c r="U2654" s="8"/>
      <c r="V2654" s="8"/>
      <c r="W2654" s="244"/>
      <c r="X2654" s="8"/>
      <c r="Y2654" s="8"/>
      <c r="Z2654" s="8"/>
      <c r="AA2654" s="8"/>
      <c r="AB2654" s="8"/>
      <c r="AC2654" s="8"/>
      <c r="AD2654" s="8"/>
      <c r="AE2654" s="8"/>
      <c r="AF2654" s="8"/>
      <c r="AG2654" s="8"/>
      <c r="AH2654" s="8"/>
      <c r="AI2654" s="8"/>
    </row>
    <row r="2655" spans="1:35" ht="17.25">
      <c r="A2655" s="310" t="s">
        <v>2066</v>
      </c>
      <c r="B2655" s="250">
        <v>31</v>
      </c>
      <c r="C2655" s="246"/>
      <c r="D2655" s="192">
        <v>775588359710</v>
      </c>
      <c r="E2655" s="303" t="s">
        <v>546</v>
      </c>
      <c r="F2655" s="193" t="s">
        <v>2086</v>
      </c>
      <c r="G2655" s="137" t="s">
        <v>2</v>
      </c>
      <c r="H2655" s="194">
        <v>21</v>
      </c>
      <c r="I2655" s="81"/>
      <c r="J2655" s="81"/>
      <c r="K2655" s="81"/>
      <c r="L2655" s="8"/>
      <c r="M2655" s="184">
        <f>510*H2655</f>
        <v>10710</v>
      </c>
      <c r="N2655" s="8"/>
      <c r="O2655" s="8"/>
      <c r="P2655" s="8"/>
      <c r="T2655" s="7"/>
      <c r="U2655" s="8"/>
      <c r="V2655" s="8"/>
      <c r="W2655" s="244"/>
      <c r="X2655" s="8"/>
      <c r="Y2655" s="8"/>
      <c r="Z2655" s="8"/>
      <c r="AA2655" s="8"/>
      <c r="AB2655" s="8"/>
      <c r="AC2655" s="8"/>
      <c r="AD2655" s="8"/>
      <c r="AE2655" s="8"/>
      <c r="AF2655" s="8"/>
      <c r="AG2655" s="8"/>
      <c r="AH2655" s="8"/>
      <c r="AI2655" s="8"/>
    </row>
    <row r="2656" spans="1:35" ht="17.25">
      <c r="A2656" s="310" t="s">
        <v>2066</v>
      </c>
      <c r="B2656" s="250">
        <v>32</v>
      </c>
      <c r="C2656" s="246"/>
      <c r="D2656" s="192">
        <v>775588197005</v>
      </c>
      <c r="E2656" s="303" t="s">
        <v>546</v>
      </c>
      <c r="F2656" s="193" t="s">
        <v>2087</v>
      </c>
      <c r="G2656" s="137" t="s">
        <v>2</v>
      </c>
      <c r="H2656" s="194">
        <v>28</v>
      </c>
      <c r="I2656" s="81"/>
      <c r="J2656" s="81"/>
      <c r="K2656" s="81"/>
      <c r="L2656" s="8"/>
      <c r="M2656" s="184">
        <f t="shared" ref="M2656:M2657" si="585">510*H2656</f>
        <v>14280</v>
      </c>
      <c r="N2656" s="8"/>
      <c r="O2656" s="8"/>
      <c r="P2656" s="8"/>
      <c r="T2656" s="7"/>
      <c r="U2656" s="8"/>
      <c r="V2656" s="8"/>
      <c r="W2656" s="244"/>
      <c r="X2656" s="8"/>
      <c r="Y2656" s="8"/>
      <c r="Z2656" s="8"/>
      <c r="AA2656" s="8"/>
      <c r="AB2656" s="8"/>
      <c r="AC2656" s="8"/>
      <c r="AD2656" s="8"/>
      <c r="AE2656" s="8"/>
      <c r="AF2656" s="8"/>
      <c r="AG2656" s="8"/>
      <c r="AH2656" s="8"/>
      <c r="AI2656" s="8"/>
    </row>
    <row r="2657" spans="1:35" ht="17.25">
      <c r="A2657" s="310" t="s">
        <v>2066</v>
      </c>
      <c r="B2657" s="250">
        <v>33</v>
      </c>
      <c r="C2657" s="246"/>
      <c r="D2657" s="192">
        <v>775588211539</v>
      </c>
      <c r="E2657" s="303" t="s">
        <v>546</v>
      </c>
      <c r="F2657" s="193" t="s">
        <v>2087</v>
      </c>
      <c r="G2657" s="137" t="s">
        <v>2</v>
      </c>
      <c r="H2657" s="194">
        <v>28</v>
      </c>
      <c r="I2657" s="81"/>
      <c r="J2657" s="81"/>
      <c r="K2657" s="81"/>
      <c r="L2657" s="8"/>
      <c r="M2657" s="184">
        <f t="shared" si="585"/>
        <v>14280</v>
      </c>
      <c r="N2657" s="8"/>
      <c r="O2657" s="8"/>
      <c r="P2657" s="8"/>
      <c r="T2657" s="7"/>
      <c r="U2657" s="8"/>
      <c r="V2657" s="8"/>
      <c r="W2657" s="244"/>
      <c r="X2657" s="8"/>
      <c r="Y2657" s="8"/>
      <c r="Z2657" s="8"/>
      <c r="AA2657" s="8"/>
      <c r="AB2657" s="8"/>
      <c r="AC2657" s="8"/>
      <c r="AD2657" s="8"/>
      <c r="AE2657" s="8"/>
      <c r="AF2657" s="8"/>
      <c r="AG2657" s="8"/>
      <c r="AH2657" s="8"/>
      <c r="AI2657" s="8"/>
    </row>
    <row r="2658" spans="1:35" ht="17.25">
      <c r="A2658" s="310" t="s">
        <v>2066</v>
      </c>
      <c r="B2658" s="250">
        <v>34</v>
      </c>
      <c r="C2658" s="246" t="s">
        <v>1430</v>
      </c>
      <c r="D2658" s="192">
        <v>775576566069</v>
      </c>
      <c r="E2658" s="303" t="s">
        <v>546</v>
      </c>
      <c r="F2658" s="193" t="s">
        <v>2088</v>
      </c>
      <c r="G2658" s="137" t="s">
        <v>96</v>
      </c>
      <c r="H2658" s="194">
        <v>8</v>
      </c>
      <c r="I2658" s="81"/>
      <c r="J2658" s="81"/>
      <c r="K2658" s="81"/>
      <c r="L2658" s="8"/>
      <c r="M2658" s="184">
        <f>650*H2658</f>
        <v>5200</v>
      </c>
      <c r="N2658" s="8"/>
      <c r="O2658" s="8"/>
      <c r="P2658" s="8"/>
      <c r="T2658" s="7"/>
      <c r="U2658" s="8"/>
      <c r="V2658" s="8"/>
      <c r="W2658" s="244"/>
      <c r="X2658" s="8"/>
      <c r="Y2658" s="8"/>
      <c r="Z2658" s="8"/>
      <c r="AA2658" s="8"/>
      <c r="AB2658" s="8"/>
      <c r="AC2658" s="8"/>
      <c r="AD2658" s="8"/>
      <c r="AE2658" s="8"/>
      <c r="AF2658" s="8"/>
      <c r="AG2658" s="8"/>
      <c r="AH2658" s="8"/>
      <c r="AI2658" s="8"/>
    </row>
    <row r="2659" spans="1:35" ht="17.25">
      <c r="A2659" s="310" t="s">
        <v>2066</v>
      </c>
      <c r="B2659" s="250">
        <v>35</v>
      </c>
      <c r="C2659" s="246"/>
      <c r="D2659" s="192">
        <v>775588331187</v>
      </c>
      <c r="E2659" s="303" t="s">
        <v>546</v>
      </c>
      <c r="F2659" s="193" t="s">
        <v>2089</v>
      </c>
      <c r="G2659" s="137" t="s">
        <v>96</v>
      </c>
      <c r="H2659" s="194">
        <v>21</v>
      </c>
      <c r="I2659" s="81"/>
      <c r="J2659" s="81"/>
      <c r="K2659" s="81"/>
      <c r="L2659" s="8"/>
      <c r="M2659" s="184">
        <f>580*H2659</f>
        <v>12180</v>
      </c>
      <c r="N2659" s="8"/>
      <c r="O2659" s="8"/>
      <c r="P2659" s="8"/>
      <c r="T2659" s="7"/>
      <c r="U2659" s="8"/>
      <c r="V2659" s="8"/>
      <c r="W2659" s="244"/>
      <c r="X2659" s="8"/>
      <c r="Y2659" s="8"/>
      <c r="Z2659" s="8"/>
      <c r="AA2659" s="8"/>
      <c r="AB2659" s="8"/>
      <c r="AC2659" s="8"/>
      <c r="AD2659" s="8"/>
      <c r="AE2659" s="8"/>
      <c r="AF2659" s="8"/>
      <c r="AG2659" s="8"/>
      <c r="AH2659" s="8"/>
      <c r="AI2659" s="8"/>
    </row>
    <row r="2660" spans="1:35" ht="17.25">
      <c r="A2660" s="310" t="s">
        <v>2066</v>
      </c>
      <c r="B2660" s="250">
        <v>36</v>
      </c>
      <c r="C2660" s="246"/>
      <c r="D2660" s="192">
        <v>775588345952</v>
      </c>
      <c r="E2660" s="303" t="s">
        <v>546</v>
      </c>
      <c r="F2660" s="193" t="s">
        <v>2089</v>
      </c>
      <c r="G2660" s="137" t="s">
        <v>96</v>
      </c>
      <c r="H2660" s="194">
        <v>29</v>
      </c>
      <c r="I2660" s="81"/>
      <c r="J2660" s="81"/>
      <c r="K2660" s="81"/>
      <c r="L2660" s="8"/>
      <c r="M2660" s="184">
        <f>580*H2660</f>
        <v>16820</v>
      </c>
      <c r="N2660" s="8"/>
      <c r="O2660" s="8"/>
      <c r="P2660" s="8"/>
      <c r="T2660" s="7"/>
      <c r="U2660" s="8"/>
      <c r="V2660" s="8"/>
      <c r="W2660" s="244"/>
      <c r="X2660" s="8"/>
      <c r="Y2660" s="8"/>
      <c r="Z2660" s="8"/>
      <c r="AA2660" s="8"/>
      <c r="AB2660" s="8"/>
      <c r="AC2660" s="8"/>
      <c r="AD2660" s="8"/>
      <c r="AE2660" s="8"/>
      <c r="AF2660" s="8"/>
      <c r="AG2660" s="8"/>
      <c r="AH2660" s="8"/>
      <c r="AI2660" s="8"/>
    </row>
    <row r="2661" spans="1:35" ht="17.25">
      <c r="A2661" s="310" t="s">
        <v>2066</v>
      </c>
      <c r="B2661" s="250">
        <v>37</v>
      </c>
      <c r="C2661" s="246"/>
      <c r="D2661" s="192">
        <v>775588257920</v>
      </c>
      <c r="E2661" s="303" t="s">
        <v>546</v>
      </c>
      <c r="F2661" s="193" t="s">
        <v>2089</v>
      </c>
      <c r="G2661" s="137" t="s">
        <v>96</v>
      </c>
      <c r="H2661" s="194">
        <v>24</v>
      </c>
      <c r="I2661" s="81"/>
      <c r="J2661" s="81"/>
      <c r="K2661" s="81"/>
      <c r="L2661" s="8"/>
      <c r="M2661" s="184">
        <f>580*H2661</f>
        <v>13920</v>
      </c>
      <c r="N2661" s="8"/>
      <c r="O2661" s="8"/>
      <c r="P2661" s="8"/>
      <c r="T2661" s="7"/>
      <c r="U2661" s="8"/>
      <c r="V2661" s="8"/>
      <c r="W2661" s="244"/>
      <c r="X2661" s="8"/>
      <c r="Y2661" s="8"/>
      <c r="Z2661" s="8"/>
      <c r="AA2661" s="8"/>
      <c r="AB2661" s="8"/>
      <c r="AC2661" s="8"/>
      <c r="AD2661" s="8"/>
      <c r="AE2661" s="8"/>
      <c r="AF2661" s="8"/>
      <c r="AG2661" s="8"/>
      <c r="AH2661" s="8"/>
      <c r="AI2661" s="8"/>
    </row>
    <row r="2662" spans="1:35" ht="17.25">
      <c r="A2662" s="310" t="s">
        <v>2066</v>
      </c>
      <c r="B2662" s="250">
        <v>38</v>
      </c>
      <c r="C2662" s="246" t="s">
        <v>1430</v>
      </c>
      <c r="D2662" s="192">
        <v>775576444657</v>
      </c>
      <c r="E2662" s="303" t="s">
        <v>546</v>
      </c>
      <c r="F2662" s="193" t="s">
        <v>2090</v>
      </c>
      <c r="G2662" s="137" t="s">
        <v>96</v>
      </c>
      <c r="H2662" s="194">
        <v>16</v>
      </c>
      <c r="I2662" s="81"/>
      <c r="J2662" s="81"/>
      <c r="K2662" s="81"/>
      <c r="L2662" s="8"/>
      <c r="M2662" s="184">
        <f t="shared" ref="M2662" si="586">590*H2662</f>
        <v>9440</v>
      </c>
      <c r="N2662" s="8"/>
      <c r="O2662" s="8"/>
      <c r="P2662" s="8"/>
      <c r="T2662" s="7"/>
      <c r="U2662" s="8"/>
      <c r="V2662" s="8"/>
      <c r="W2662" s="244"/>
      <c r="X2662" s="8"/>
      <c r="Y2662" s="8"/>
      <c r="Z2662" s="8"/>
      <c r="AA2662" s="8"/>
      <c r="AB2662" s="8"/>
      <c r="AC2662" s="8"/>
      <c r="AD2662" s="8"/>
      <c r="AE2662" s="8"/>
      <c r="AF2662" s="8"/>
      <c r="AG2662" s="8"/>
      <c r="AH2662" s="8"/>
      <c r="AI2662" s="8"/>
    </row>
    <row r="2663" spans="1:35" ht="17.25">
      <c r="A2663" s="310" t="s">
        <v>2066</v>
      </c>
      <c r="B2663" s="250">
        <v>39</v>
      </c>
      <c r="C2663" s="319" t="s">
        <v>1430</v>
      </c>
      <c r="D2663" s="192">
        <v>775576144659</v>
      </c>
      <c r="E2663" s="303" t="s">
        <v>546</v>
      </c>
      <c r="F2663" s="193" t="s">
        <v>2091</v>
      </c>
      <c r="G2663" s="137" t="s">
        <v>2</v>
      </c>
      <c r="H2663" s="194">
        <v>18</v>
      </c>
      <c r="I2663" s="81"/>
      <c r="J2663" s="81"/>
      <c r="K2663" s="81"/>
      <c r="L2663" s="8"/>
      <c r="M2663" s="184">
        <f t="shared" ref="M2663" si="587">580*H2663</f>
        <v>10440</v>
      </c>
      <c r="N2663" s="8"/>
      <c r="O2663" s="8"/>
      <c r="P2663" s="8"/>
      <c r="T2663" s="7"/>
      <c r="U2663" s="8"/>
      <c r="V2663" s="8"/>
      <c r="W2663" s="244"/>
      <c r="X2663" s="8"/>
      <c r="Y2663" s="8"/>
      <c r="Z2663" s="8"/>
      <c r="AA2663" s="8"/>
      <c r="AB2663" s="8"/>
      <c r="AC2663" s="8"/>
      <c r="AD2663" s="8"/>
      <c r="AE2663" s="8"/>
      <c r="AF2663" s="8"/>
      <c r="AG2663" s="8"/>
      <c r="AH2663" s="8"/>
      <c r="AI2663" s="8"/>
    </row>
    <row r="2664" spans="1:35" ht="17.25">
      <c r="A2664" s="321"/>
      <c r="B2664" s="322"/>
      <c r="C2664" s="231"/>
      <c r="D2664" s="81"/>
      <c r="E2664" s="81"/>
      <c r="F2664" s="81"/>
      <c r="G2664" s="81"/>
      <c r="H2664" s="80"/>
      <c r="I2664" s="81"/>
      <c r="J2664" s="81"/>
      <c r="K2664" s="81"/>
      <c r="L2664" s="8"/>
      <c r="M2664" s="184"/>
      <c r="N2664" s="8"/>
      <c r="O2664" s="8"/>
      <c r="P2664" s="8"/>
      <c r="T2664" s="7"/>
      <c r="U2664" s="8"/>
      <c r="V2664" s="8"/>
      <c r="W2664" s="244"/>
      <c r="X2664" s="8"/>
      <c r="Y2664" s="8"/>
      <c r="Z2664" s="8"/>
      <c r="AA2664" s="8"/>
      <c r="AB2664" s="8"/>
      <c r="AC2664" s="8"/>
      <c r="AD2664" s="8"/>
      <c r="AE2664" s="8"/>
      <c r="AF2664" s="8"/>
      <c r="AG2664" s="8"/>
      <c r="AH2664" s="8"/>
      <c r="AI2664" s="8"/>
    </row>
    <row r="2665" spans="1:35" ht="17.25">
      <c r="A2665" s="253"/>
      <c r="B2665" s="189"/>
      <c r="C2665" s="169"/>
      <c r="D2665" s="41"/>
      <c r="E2665" s="41"/>
      <c r="F2665" s="41"/>
      <c r="G2665" s="41"/>
      <c r="H2665" s="77"/>
      <c r="I2665" s="41"/>
      <c r="J2665" s="41"/>
      <c r="K2665" s="41"/>
      <c r="L2665" s="45"/>
      <c r="M2665" s="44">
        <f>SUM(M2624:M2664)</f>
        <v>422650</v>
      </c>
      <c r="N2665" s="45"/>
      <c r="O2665" s="45"/>
      <c r="P2665" s="45"/>
      <c r="Q2665" s="45"/>
      <c r="R2665" s="45"/>
      <c r="S2665" s="45"/>
      <c r="T2665" s="45">
        <v>422650</v>
      </c>
      <c r="U2665" s="45"/>
      <c r="V2665" s="45"/>
      <c r="W2665" s="227">
        <v>422650</v>
      </c>
      <c r="X2665" s="8"/>
      <c r="Y2665" s="8"/>
      <c r="Z2665" s="8"/>
      <c r="AA2665" s="8"/>
      <c r="AB2665" s="8"/>
      <c r="AC2665" s="8"/>
      <c r="AD2665" s="8"/>
      <c r="AE2665" s="8"/>
      <c r="AF2665" s="8"/>
      <c r="AG2665" s="8"/>
      <c r="AH2665" s="8"/>
      <c r="AI2665" s="8"/>
    </row>
    <row r="2666" spans="1:35" ht="17.25">
      <c r="A2666" s="321"/>
      <c r="B2666" s="322"/>
      <c r="C2666" s="231"/>
      <c r="D2666" s="81"/>
      <c r="E2666" s="81"/>
      <c r="F2666" s="81"/>
      <c r="G2666" s="81"/>
      <c r="H2666" s="80"/>
      <c r="I2666" s="81"/>
      <c r="J2666" s="81"/>
      <c r="K2666" s="81"/>
      <c r="L2666" s="8"/>
      <c r="M2666" s="184"/>
      <c r="N2666" s="8"/>
      <c r="O2666" s="8"/>
      <c r="P2666" s="8"/>
      <c r="T2666" s="7"/>
      <c r="U2666" s="8"/>
      <c r="V2666" s="8"/>
      <c r="W2666" s="244"/>
      <c r="X2666" s="8"/>
      <c r="Y2666" s="8"/>
      <c r="Z2666" s="8"/>
      <c r="AA2666" s="8"/>
      <c r="AB2666" s="8"/>
      <c r="AC2666" s="8"/>
      <c r="AD2666" s="8"/>
      <c r="AE2666" s="8"/>
      <c r="AF2666" s="8"/>
      <c r="AG2666" s="8"/>
      <c r="AH2666" s="8"/>
      <c r="AI2666" s="8"/>
    </row>
    <row r="2667" spans="1:35" ht="17.25">
      <c r="A2667" s="310" t="s">
        <v>2066</v>
      </c>
      <c r="B2667" s="250">
        <v>1</v>
      </c>
      <c r="C2667" s="246"/>
      <c r="D2667" s="192">
        <v>775589188886</v>
      </c>
      <c r="E2667" s="303" t="s">
        <v>546</v>
      </c>
      <c r="F2667" s="193" t="s">
        <v>2092</v>
      </c>
      <c r="G2667" s="137" t="s">
        <v>2</v>
      </c>
      <c r="H2667" s="194">
        <v>22</v>
      </c>
      <c r="I2667" s="81"/>
      <c r="J2667" s="81"/>
      <c r="K2667" s="81"/>
      <c r="L2667" s="8"/>
      <c r="M2667" s="184">
        <f>510*H2667</f>
        <v>11220</v>
      </c>
      <c r="N2667" s="8"/>
      <c r="O2667" s="8"/>
      <c r="P2667" s="8"/>
      <c r="T2667" s="7"/>
      <c r="U2667" s="8"/>
      <c r="V2667" s="8"/>
      <c r="W2667" s="244"/>
      <c r="X2667" s="8"/>
      <c r="Y2667" s="8"/>
      <c r="Z2667" s="8"/>
      <c r="AA2667" s="8"/>
      <c r="AB2667" s="8"/>
      <c r="AC2667" s="8"/>
      <c r="AD2667" s="8"/>
      <c r="AE2667" s="8"/>
      <c r="AF2667" s="8"/>
      <c r="AG2667" s="8"/>
      <c r="AH2667" s="8"/>
      <c r="AI2667" s="8"/>
    </row>
    <row r="2668" spans="1:35" ht="17.25">
      <c r="A2668" s="310" t="s">
        <v>2066</v>
      </c>
      <c r="B2668" s="250">
        <v>2</v>
      </c>
      <c r="C2668" s="246"/>
      <c r="D2668" s="192">
        <v>775589228840</v>
      </c>
      <c r="E2668" s="303" t="s">
        <v>546</v>
      </c>
      <c r="F2668" s="193" t="s">
        <v>2093</v>
      </c>
      <c r="G2668" s="137" t="s">
        <v>2</v>
      </c>
      <c r="H2668" s="194">
        <v>13</v>
      </c>
      <c r="I2668" s="81"/>
      <c r="J2668" s="81"/>
      <c r="K2668" s="81"/>
      <c r="L2668" s="8"/>
      <c r="M2668" s="184">
        <f>510*H2668</f>
        <v>6630</v>
      </c>
      <c r="N2668" s="8"/>
      <c r="O2668" s="8"/>
      <c r="P2668" s="8"/>
      <c r="T2668" s="7"/>
      <c r="U2668" s="8"/>
      <c r="V2668" s="8"/>
      <c r="W2668" s="244"/>
      <c r="X2668" s="8"/>
      <c r="Y2668" s="8"/>
      <c r="Z2668" s="8"/>
      <c r="AA2668" s="8"/>
      <c r="AB2668" s="8"/>
      <c r="AC2668" s="8"/>
      <c r="AD2668" s="8"/>
      <c r="AE2668" s="8"/>
      <c r="AF2668" s="8"/>
      <c r="AG2668" s="8"/>
      <c r="AH2668" s="8"/>
      <c r="AI2668" s="8"/>
    </row>
    <row r="2669" spans="1:35" ht="17.25">
      <c r="A2669" s="310" t="s">
        <v>2066</v>
      </c>
      <c r="B2669" s="250">
        <v>3</v>
      </c>
      <c r="C2669" s="319" t="s">
        <v>1430</v>
      </c>
      <c r="D2669" s="192">
        <v>775588843405</v>
      </c>
      <c r="E2669" s="303" t="s">
        <v>546</v>
      </c>
      <c r="F2669" s="193" t="s">
        <v>2094</v>
      </c>
      <c r="G2669" s="137" t="s">
        <v>2</v>
      </c>
      <c r="H2669" s="194">
        <v>12</v>
      </c>
      <c r="I2669" s="81"/>
      <c r="J2669" s="81"/>
      <c r="K2669" s="81"/>
      <c r="L2669" s="8"/>
      <c r="M2669" s="184">
        <f t="shared" ref="M2669:M2673" si="588">580*H2669</f>
        <v>6960</v>
      </c>
      <c r="N2669" s="8"/>
      <c r="O2669" s="8"/>
      <c r="P2669" s="8"/>
      <c r="T2669" s="7"/>
      <c r="U2669" s="8"/>
      <c r="V2669" s="8"/>
      <c r="W2669" s="244"/>
      <c r="X2669" s="8"/>
      <c r="Y2669" s="8"/>
      <c r="Z2669" s="8"/>
      <c r="AA2669" s="8"/>
      <c r="AB2669" s="8"/>
      <c r="AC2669" s="8"/>
      <c r="AD2669" s="8"/>
      <c r="AE2669" s="8"/>
      <c r="AF2669" s="8"/>
      <c r="AG2669" s="8"/>
      <c r="AH2669" s="8"/>
      <c r="AI2669" s="8"/>
    </row>
    <row r="2670" spans="1:35" ht="17.25">
      <c r="A2670" s="310" t="s">
        <v>2066</v>
      </c>
      <c r="B2670" s="250">
        <v>4</v>
      </c>
      <c r="C2670" s="319" t="s">
        <v>1430</v>
      </c>
      <c r="D2670" s="192">
        <v>775588958271</v>
      </c>
      <c r="E2670" s="303" t="s">
        <v>546</v>
      </c>
      <c r="F2670" s="193" t="s">
        <v>2095</v>
      </c>
      <c r="G2670" s="137" t="s">
        <v>2</v>
      </c>
      <c r="H2670" s="194">
        <v>16</v>
      </c>
      <c r="I2670" s="81"/>
      <c r="J2670" s="81"/>
      <c r="K2670" s="81"/>
      <c r="L2670" s="8"/>
      <c r="M2670" s="184">
        <f t="shared" si="588"/>
        <v>9280</v>
      </c>
      <c r="N2670" s="8"/>
      <c r="O2670" s="8"/>
      <c r="P2670" s="8"/>
      <c r="T2670" s="7"/>
      <c r="U2670" s="8"/>
      <c r="V2670" s="8"/>
      <c r="W2670" s="244"/>
      <c r="X2670" s="8"/>
      <c r="Y2670" s="8"/>
      <c r="Z2670" s="8"/>
      <c r="AA2670" s="8"/>
      <c r="AB2670" s="8"/>
      <c r="AC2670" s="8"/>
      <c r="AD2670" s="8"/>
      <c r="AE2670" s="8"/>
      <c r="AF2670" s="8"/>
      <c r="AG2670" s="8"/>
      <c r="AH2670" s="8"/>
      <c r="AI2670" s="8"/>
    </row>
    <row r="2671" spans="1:35" ht="17.25">
      <c r="A2671" s="310" t="s">
        <v>2066</v>
      </c>
      <c r="B2671" s="250">
        <v>5</v>
      </c>
      <c r="C2671" s="319" t="s">
        <v>1430</v>
      </c>
      <c r="D2671" s="192">
        <v>775588984143</v>
      </c>
      <c r="E2671" s="303" t="s">
        <v>546</v>
      </c>
      <c r="F2671" s="193" t="s">
        <v>2096</v>
      </c>
      <c r="G2671" s="137" t="s">
        <v>2</v>
      </c>
      <c r="H2671" s="194">
        <v>14</v>
      </c>
      <c r="I2671" s="81"/>
      <c r="J2671" s="81"/>
      <c r="K2671" s="81"/>
      <c r="L2671" s="8"/>
      <c r="M2671" s="184">
        <f t="shared" si="588"/>
        <v>8120</v>
      </c>
      <c r="N2671" s="8"/>
      <c r="O2671" s="8"/>
      <c r="P2671" s="8"/>
      <c r="T2671" s="7"/>
      <c r="U2671" s="8"/>
      <c r="V2671" s="8"/>
      <c r="W2671" s="244"/>
      <c r="X2671" s="8"/>
      <c r="Y2671" s="8"/>
      <c r="Z2671" s="8"/>
      <c r="AA2671" s="8"/>
      <c r="AB2671" s="8"/>
      <c r="AC2671" s="8"/>
      <c r="AD2671" s="8"/>
      <c r="AE2671" s="8"/>
      <c r="AF2671" s="8"/>
      <c r="AG2671" s="8"/>
      <c r="AH2671" s="8"/>
      <c r="AI2671" s="8"/>
    </row>
    <row r="2672" spans="1:35" ht="17.25">
      <c r="A2672" s="310" t="s">
        <v>2066</v>
      </c>
      <c r="B2672" s="250">
        <v>6</v>
      </c>
      <c r="C2672" s="319" t="s">
        <v>1430</v>
      </c>
      <c r="D2672" s="192">
        <v>775588932043</v>
      </c>
      <c r="E2672" s="303" t="s">
        <v>546</v>
      </c>
      <c r="F2672" s="193" t="s">
        <v>2097</v>
      </c>
      <c r="G2672" s="137" t="s">
        <v>2</v>
      </c>
      <c r="H2672" s="194">
        <v>8</v>
      </c>
      <c r="I2672" s="81"/>
      <c r="J2672" s="81"/>
      <c r="K2672" s="81"/>
      <c r="L2672" s="8"/>
      <c r="M2672" s="184">
        <f>650*H2672</f>
        <v>5200</v>
      </c>
      <c r="N2672" s="8"/>
      <c r="O2672" s="8"/>
      <c r="P2672" s="8"/>
      <c r="T2672" s="7"/>
      <c r="U2672" s="8"/>
      <c r="V2672" s="8"/>
      <c r="W2672" s="244"/>
      <c r="X2672" s="8"/>
      <c r="Y2672" s="8"/>
      <c r="Z2672" s="8"/>
      <c r="AA2672" s="8"/>
      <c r="AB2672" s="8"/>
      <c r="AC2672" s="8"/>
      <c r="AD2672" s="8"/>
      <c r="AE2672" s="8"/>
      <c r="AF2672" s="8"/>
      <c r="AG2672" s="8"/>
      <c r="AH2672" s="8"/>
      <c r="AI2672" s="8"/>
    </row>
    <row r="2673" spans="1:35" ht="17.25">
      <c r="A2673" s="310" t="s">
        <v>2066</v>
      </c>
      <c r="B2673" s="250">
        <v>7</v>
      </c>
      <c r="C2673" s="319" t="s">
        <v>1430</v>
      </c>
      <c r="D2673" s="192">
        <v>775589016439</v>
      </c>
      <c r="E2673" s="303" t="s">
        <v>546</v>
      </c>
      <c r="F2673" s="193" t="s">
        <v>2098</v>
      </c>
      <c r="G2673" s="137" t="s">
        <v>2</v>
      </c>
      <c r="H2673" s="194">
        <v>14</v>
      </c>
      <c r="I2673" s="81"/>
      <c r="J2673" s="81"/>
      <c r="K2673" s="81"/>
      <c r="L2673" s="8"/>
      <c r="M2673" s="184">
        <f t="shared" si="588"/>
        <v>8120</v>
      </c>
      <c r="N2673" s="8"/>
      <c r="O2673" s="8"/>
      <c r="P2673" s="8"/>
      <c r="T2673" s="7"/>
      <c r="U2673" s="8"/>
      <c r="V2673" s="8"/>
      <c r="W2673" s="244"/>
      <c r="X2673" s="8"/>
      <c r="Y2673" s="8"/>
      <c r="Z2673" s="8"/>
      <c r="AA2673" s="8"/>
      <c r="AB2673" s="8"/>
      <c r="AC2673" s="8"/>
      <c r="AD2673" s="8"/>
      <c r="AE2673" s="8"/>
      <c r="AF2673" s="8"/>
      <c r="AG2673" s="8"/>
      <c r="AH2673" s="8"/>
      <c r="AI2673" s="8"/>
    </row>
    <row r="2674" spans="1:35" ht="17.25">
      <c r="A2674" s="310" t="s">
        <v>2066</v>
      </c>
      <c r="B2674" s="250">
        <v>8</v>
      </c>
      <c r="C2674" s="319" t="s">
        <v>1430</v>
      </c>
      <c r="D2674" s="192">
        <v>775589053477</v>
      </c>
      <c r="E2674" s="303" t="s">
        <v>546</v>
      </c>
      <c r="F2674" s="193" t="s">
        <v>2099</v>
      </c>
      <c r="G2674" s="137" t="s">
        <v>96</v>
      </c>
      <c r="H2674" s="194">
        <v>15</v>
      </c>
      <c r="I2674" s="81"/>
      <c r="J2674" s="81"/>
      <c r="K2674" s="81"/>
      <c r="L2674" s="8"/>
      <c r="M2674" s="184">
        <f>590*H2674</f>
        <v>8850</v>
      </c>
      <c r="N2674" s="8"/>
      <c r="O2674" s="8"/>
      <c r="P2674" s="8"/>
      <c r="T2674" s="7"/>
      <c r="U2674" s="8"/>
      <c r="V2674" s="8"/>
      <c r="W2674" s="244"/>
      <c r="X2674" s="8"/>
      <c r="Y2674" s="8"/>
      <c r="Z2674" s="8"/>
      <c r="AA2674" s="8"/>
      <c r="AB2674" s="8"/>
      <c r="AC2674" s="8"/>
      <c r="AD2674" s="8"/>
      <c r="AE2674" s="8"/>
      <c r="AF2674" s="8"/>
      <c r="AG2674" s="8"/>
      <c r="AH2674" s="8"/>
      <c r="AI2674" s="8"/>
    </row>
    <row r="2675" spans="1:35" ht="17.25">
      <c r="A2675" s="310" t="s">
        <v>2066</v>
      </c>
      <c r="B2675" s="250">
        <v>9</v>
      </c>
      <c r="C2675" s="319" t="s">
        <v>1430</v>
      </c>
      <c r="D2675" s="192">
        <v>775589097660</v>
      </c>
      <c r="E2675" s="303" t="s">
        <v>546</v>
      </c>
      <c r="F2675" s="193" t="s">
        <v>2100</v>
      </c>
      <c r="G2675" s="137" t="s">
        <v>96</v>
      </c>
      <c r="H2675" s="194">
        <v>12</v>
      </c>
      <c r="I2675" s="81"/>
      <c r="J2675" s="81"/>
      <c r="K2675" s="81"/>
      <c r="L2675" s="8"/>
      <c r="M2675" s="184">
        <f>590*H2675</f>
        <v>7080</v>
      </c>
      <c r="N2675" s="8"/>
      <c r="O2675" s="8"/>
      <c r="P2675" s="8"/>
      <c r="T2675" s="7"/>
      <c r="U2675" s="8"/>
      <c r="V2675" s="8"/>
      <c r="W2675" s="244"/>
      <c r="X2675" s="8"/>
      <c r="Y2675" s="8"/>
      <c r="Z2675" s="8"/>
      <c r="AA2675" s="8"/>
      <c r="AB2675" s="8"/>
      <c r="AC2675" s="8"/>
      <c r="AD2675" s="8"/>
      <c r="AE2675" s="8"/>
      <c r="AF2675" s="8"/>
      <c r="AG2675" s="8"/>
      <c r="AH2675" s="8"/>
      <c r="AI2675" s="8"/>
    </row>
    <row r="2676" spans="1:35" ht="17.25">
      <c r="A2676" s="310" t="s">
        <v>2066</v>
      </c>
      <c r="B2676" s="250">
        <v>10</v>
      </c>
      <c r="C2676" s="246"/>
      <c r="D2676" s="192">
        <v>775589815673</v>
      </c>
      <c r="E2676" s="303" t="s">
        <v>546</v>
      </c>
      <c r="F2676" s="193" t="s">
        <v>2101</v>
      </c>
      <c r="G2676" s="137" t="s">
        <v>4</v>
      </c>
      <c r="H2676" s="194">
        <v>18</v>
      </c>
      <c r="I2676" s="81"/>
      <c r="J2676" s="81"/>
      <c r="K2676" s="81"/>
      <c r="L2676" s="8"/>
      <c r="M2676" s="184">
        <f t="shared" ref="M2676:M2677" si="589">570*H2676</f>
        <v>10260</v>
      </c>
      <c r="N2676" s="8"/>
      <c r="O2676" s="8"/>
      <c r="P2676" s="8"/>
      <c r="T2676" s="7"/>
      <c r="U2676" s="8"/>
      <c r="V2676" s="8"/>
      <c r="W2676" s="244"/>
      <c r="X2676" s="8"/>
      <c r="Y2676" s="8"/>
      <c r="Z2676" s="8"/>
      <c r="AA2676" s="8"/>
      <c r="AB2676" s="8"/>
      <c r="AC2676" s="8"/>
      <c r="AD2676" s="8"/>
      <c r="AE2676" s="8"/>
      <c r="AF2676" s="8"/>
      <c r="AG2676" s="8"/>
      <c r="AH2676" s="8"/>
      <c r="AI2676" s="8"/>
    </row>
    <row r="2677" spans="1:35" ht="17.25">
      <c r="A2677" s="310" t="s">
        <v>2066</v>
      </c>
      <c r="B2677" s="250">
        <v>11</v>
      </c>
      <c r="C2677" s="246"/>
      <c r="D2677" s="192">
        <v>775589610654</v>
      </c>
      <c r="E2677" s="303" t="s">
        <v>546</v>
      </c>
      <c r="F2677" s="193" t="s">
        <v>2102</v>
      </c>
      <c r="G2677" s="137" t="s">
        <v>4</v>
      </c>
      <c r="H2677" s="194">
        <v>13</v>
      </c>
      <c r="I2677" s="81"/>
      <c r="J2677" s="81"/>
      <c r="K2677" s="81"/>
      <c r="L2677" s="8"/>
      <c r="M2677" s="184">
        <f t="shared" si="589"/>
        <v>7410</v>
      </c>
      <c r="N2677" s="8"/>
      <c r="O2677" s="8"/>
      <c r="P2677" s="8"/>
      <c r="T2677" s="7"/>
      <c r="U2677" s="8"/>
      <c r="V2677" s="8"/>
      <c r="W2677" s="244"/>
      <c r="X2677" s="8"/>
      <c r="Y2677" s="8"/>
      <c r="Z2677" s="8"/>
      <c r="AA2677" s="8"/>
      <c r="AB2677" s="8"/>
      <c r="AC2677" s="8"/>
      <c r="AD2677" s="8"/>
      <c r="AE2677" s="8"/>
      <c r="AF2677" s="8"/>
      <c r="AG2677" s="8"/>
      <c r="AH2677" s="8"/>
      <c r="AI2677" s="8"/>
    </row>
    <row r="2678" spans="1:35" ht="17.25">
      <c r="A2678" s="310" t="s">
        <v>2066</v>
      </c>
      <c r="B2678" s="250">
        <v>12</v>
      </c>
      <c r="C2678" s="319"/>
      <c r="D2678" s="192">
        <v>775589664540</v>
      </c>
      <c r="E2678" s="303" t="s">
        <v>546</v>
      </c>
      <c r="F2678" s="193" t="s">
        <v>2103</v>
      </c>
      <c r="G2678" s="137" t="s">
        <v>4</v>
      </c>
      <c r="H2678" s="194">
        <v>33</v>
      </c>
      <c r="I2678" s="81"/>
      <c r="J2678" s="81"/>
      <c r="K2678" s="81"/>
      <c r="L2678" s="8"/>
      <c r="M2678" s="184">
        <f t="shared" ref="M2678:M2679" si="590">560*H2678</f>
        <v>18480</v>
      </c>
      <c r="N2678" s="8"/>
      <c r="O2678" s="8"/>
      <c r="P2678" s="8"/>
      <c r="T2678" s="7"/>
      <c r="U2678" s="8"/>
      <c r="V2678" s="8"/>
      <c r="W2678" s="244"/>
      <c r="X2678" s="8"/>
      <c r="Y2678" s="8"/>
      <c r="Z2678" s="8"/>
      <c r="AA2678" s="8"/>
      <c r="AB2678" s="8"/>
      <c r="AC2678" s="8"/>
      <c r="AD2678" s="8"/>
      <c r="AE2678" s="8"/>
      <c r="AF2678" s="8"/>
      <c r="AG2678" s="8"/>
      <c r="AH2678" s="8"/>
      <c r="AI2678" s="8"/>
    </row>
    <row r="2679" spans="1:35" ht="17.25">
      <c r="A2679" s="310" t="s">
        <v>2066</v>
      </c>
      <c r="B2679" s="250">
        <v>13</v>
      </c>
      <c r="C2679" s="319"/>
      <c r="D2679" s="192">
        <v>775589702008</v>
      </c>
      <c r="E2679" s="303" t="s">
        <v>546</v>
      </c>
      <c r="F2679" s="193" t="s">
        <v>2104</v>
      </c>
      <c r="G2679" s="137" t="s">
        <v>4</v>
      </c>
      <c r="H2679" s="194">
        <v>23</v>
      </c>
      <c r="I2679" s="81"/>
      <c r="J2679" s="81"/>
      <c r="K2679" s="81"/>
      <c r="L2679" s="8"/>
      <c r="M2679" s="184">
        <f t="shared" si="590"/>
        <v>12880</v>
      </c>
      <c r="N2679" s="8"/>
      <c r="O2679" s="8"/>
      <c r="P2679" s="8"/>
      <c r="T2679" s="7"/>
      <c r="U2679" s="8"/>
      <c r="V2679" s="8"/>
      <c r="W2679" s="244"/>
      <c r="X2679" s="8"/>
      <c r="Y2679" s="8"/>
      <c r="Z2679" s="8"/>
      <c r="AA2679" s="8"/>
      <c r="AB2679" s="8"/>
      <c r="AC2679" s="8"/>
      <c r="AD2679" s="8"/>
      <c r="AE2679" s="8"/>
      <c r="AF2679" s="8"/>
      <c r="AG2679" s="8"/>
      <c r="AH2679" s="8"/>
      <c r="AI2679" s="8"/>
    </row>
    <row r="2680" spans="1:35" ht="17.25">
      <c r="A2680" s="310" t="s">
        <v>2066</v>
      </c>
      <c r="B2680" s="250">
        <v>14</v>
      </c>
      <c r="C2680" s="319" t="s">
        <v>15</v>
      </c>
      <c r="D2680" s="192">
        <v>775589765171</v>
      </c>
      <c r="E2680" s="303" t="s">
        <v>546</v>
      </c>
      <c r="F2680" s="193" t="s">
        <v>2105</v>
      </c>
      <c r="G2680" s="137" t="s">
        <v>4</v>
      </c>
      <c r="H2680" s="194">
        <v>11</v>
      </c>
      <c r="I2680" s="81"/>
      <c r="J2680" s="81"/>
      <c r="K2680" s="81"/>
      <c r="L2680" s="8"/>
      <c r="M2680" s="184">
        <f>570*H2680</f>
        <v>6270</v>
      </c>
      <c r="N2680" s="8"/>
      <c r="O2680" s="8"/>
      <c r="P2680" s="8"/>
      <c r="T2680" s="7"/>
      <c r="U2680" s="8"/>
      <c r="V2680" s="8"/>
      <c r="W2680" s="244"/>
      <c r="X2680" s="8"/>
      <c r="Y2680" s="8"/>
      <c r="Z2680" s="8"/>
      <c r="AA2680" s="8"/>
      <c r="AB2680" s="8"/>
      <c r="AC2680" s="8"/>
      <c r="AD2680" s="8"/>
      <c r="AE2680" s="8"/>
      <c r="AF2680" s="8"/>
      <c r="AG2680" s="8"/>
      <c r="AH2680" s="8"/>
      <c r="AI2680" s="8"/>
    </row>
    <row r="2681" spans="1:35" ht="17.25">
      <c r="A2681" s="310"/>
      <c r="B2681" s="250"/>
      <c r="C2681" s="319"/>
      <c r="D2681" s="192"/>
      <c r="E2681" s="303"/>
      <c r="F2681" s="193"/>
      <c r="G2681" s="137"/>
      <c r="H2681" s="194"/>
      <c r="I2681" s="81"/>
      <c r="J2681" s="81"/>
      <c r="K2681" s="81"/>
      <c r="L2681" s="8"/>
      <c r="M2681" s="184">
        <v>500</v>
      </c>
      <c r="N2681" s="8"/>
      <c r="O2681" s="8"/>
      <c r="P2681" s="8"/>
      <c r="T2681" s="7"/>
      <c r="U2681" s="8"/>
      <c r="V2681" s="8"/>
      <c r="W2681" s="244"/>
      <c r="X2681" s="8"/>
      <c r="Y2681" s="8"/>
      <c r="Z2681" s="8"/>
      <c r="AA2681" s="8"/>
      <c r="AB2681" s="8"/>
      <c r="AC2681" s="8"/>
      <c r="AD2681" s="8"/>
      <c r="AE2681" s="8"/>
      <c r="AF2681" s="8"/>
      <c r="AG2681" s="8"/>
      <c r="AH2681" s="8"/>
      <c r="AI2681" s="8"/>
    </row>
    <row r="2682" spans="1:35" ht="17.25">
      <c r="A2682" s="310" t="s">
        <v>2066</v>
      </c>
      <c r="B2682" s="250">
        <v>15</v>
      </c>
      <c r="C2682" s="246"/>
      <c r="D2682" s="192">
        <v>775589560299</v>
      </c>
      <c r="E2682" s="303" t="s">
        <v>546</v>
      </c>
      <c r="F2682" s="193" t="s">
        <v>1332</v>
      </c>
      <c r="G2682" s="137" t="s">
        <v>4</v>
      </c>
      <c r="H2682" s="194">
        <v>23</v>
      </c>
      <c r="I2682" s="81"/>
      <c r="J2682" s="81"/>
      <c r="K2682" s="81"/>
      <c r="L2682" s="8"/>
      <c r="M2682" s="184">
        <f>560*H2682</f>
        <v>12880</v>
      </c>
      <c r="N2682" s="8"/>
      <c r="O2682" s="8"/>
      <c r="P2682" s="8"/>
      <c r="T2682" s="7"/>
      <c r="U2682" s="8"/>
      <c r="V2682" s="8"/>
      <c r="W2682" s="244"/>
      <c r="X2682" s="8"/>
      <c r="Y2682" s="8"/>
      <c r="Z2682" s="8"/>
      <c r="AA2682" s="8"/>
      <c r="AB2682" s="8"/>
      <c r="AC2682" s="8"/>
      <c r="AD2682" s="8"/>
      <c r="AE2682" s="8"/>
      <c r="AF2682" s="8"/>
      <c r="AG2682" s="8"/>
      <c r="AH2682" s="8"/>
      <c r="AI2682" s="8"/>
    </row>
    <row r="2683" spans="1:35" ht="17.25">
      <c r="A2683" s="310" t="s">
        <v>2066</v>
      </c>
      <c r="B2683" s="250">
        <v>16</v>
      </c>
      <c r="C2683" s="246"/>
      <c r="D2683" s="192">
        <v>775589264344</v>
      </c>
      <c r="E2683" s="303" t="s">
        <v>546</v>
      </c>
      <c r="F2683" s="193" t="s">
        <v>2106</v>
      </c>
      <c r="G2683" s="137" t="s">
        <v>2</v>
      </c>
      <c r="H2683" s="194">
        <v>8</v>
      </c>
      <c r="I2683" s="81"/>
      <c r="J2683" s="81"/>
      <c r="K2683" s="81"/>
      <c r="L2683" s="8">
        <f>570*H2683</f>
        <v>4560</v>
      </c>
      <c r="M2683" s="184">
        <f>570*H2683</f>
        <v>4560</v>
      </c>
      <c r="N2683" s="8"/>
      <c r="O2683" s="8"/>
      <c r="P2683" s="8"/>
      <c r="T2683" s="7"/>
      <c r="U2683" s="8"/>
      <c r="V2683" s="8"/>
      <c r="W2683" s="244"/>
      <c r="X2683" s="8"/>
      <c r="Y2683" s="8"/>
      <c r="Z2683" s="8"/>
      <c r="AA2683" s="8"/>
      <c r="AB2683" s="8"/>
      <c r="AC2683" s="8"/>
      <c r="AD2683" s="8"/>
      <c r="AE2683" s="8"/>
      <c r="AF2683" s="8"/>
      <c r="AG2683" s="8"/>
      <c r="AH2683" s="8"/>
      <c r="AI2683" s="8"/>
    </row>
    <row r="2684" spans="1:35" ht="17.25">
      <c r="A2684" s="321"/>
      <c r="B2684" s="322"/>
      <c r="C2684" s="231"/>
      <c r="D2684" s="81"/>
      <c r="E2684" s="81"/>
      <c r="F2684" s="81"/>
      <c r="G2684" s="81"/>
      <c r="H2684" s="80"/>
      <c r="I2684" s="81"/>
      <c r="J2684" s="81"/>
      <c r="K2684" s="81"/>
      <c r="L2684" s="8"/>
      <c r="M2684" s="184"/>
      <c r="N2684" s="8"/>
      <c r="O2684" s="8"/>
      <c r="P2684" s="8"/>
      <c r="T2684" s="7"/>
      <c r="U2684" s="8"/>
      <c r="V2684" s="8"/>
      <c r="W2684" s="244"/>
      <c r="X2684" s="8"/>
      <c r="Y2684" s="8"/>
      <c r="Z2684" s="8"/>
      <c r="AA2684" s="8"/>
      <c r="AB2684" s="8"/>
      <c r="AC2684" s="8"/>
      <c r="AD2684" s="8"/>
      <c r="AE2684" s="8"/>
      <c r="AF2684" s="8"/>
      <c r="AG2684" s="8"/>
      <c r="AH2684" s="8"/>
      <c r="AI2684" s="8"/>
    </row>
    <row r="2685" spans="1:35" ht="17.25">
      <c r="A2685" s="253"/>
      <c r="B2685" s="189"/>
      <c r="C2685" s="169"/>
      <c r="D2685" s="41"/>
      <c r="E2685" s="41"/>
      <c r="F2685" s="41"/>
      <c r="G2685" s="41"/>
      <c r="H2685" s="77"/>
      <c r="I2685" s="41"/>
      <c r="J2685" s="41"/>
      <c r="K2685" s="41"/>
      <c r="L2685" s="45"/>
      <c r="M2685" s="44">
        <f>SUM(M2667:M2684)</f>
        <v>144700</v>
      </c>
      <c r="N2685" s="45"/>
      <c r="O2685" s="45"/>
      <c r="P2685" s="45"/>
      <c r="Q2685" s="45"/>
      <c r="R2685" s="45"/>
      <c r="S2685" s="45"/>
      <c r="T2685" s="45">
        <v>144700</v>
      </c>
      <c r="U2685" s="45"/>
      <c r="V2685" s="45"/>
      <c r="W2685" s="227">
        <v>144700</v>
      </c>
      <c r="X2685" s="8"/>
      <c r="Y2685" s="8"/>
      <c r="Z2685" s="8"/>
      <c r="AA2685" s="8"/>
      <c r="AB2685" s="8"/>
      <c r="AC2685" s="8"/>
      <c r="AD2685" s="8"/>
      <c r="AE2685" s="8"/>
      <c r="AF2685" s="8"/>
      <c r="AG2685" s="8"/>
      <c r="AH2685" s="8"/>
      <c r="AI2685" s="8"/>
    </row>
    <row r="2686" spans="1:35" ht="17.25">
      <c r="A2686" s="321"/>
      <c r="B2686" s="322"/>
      <c r="C2686" s="231"/>
      <c r="D2686" s="81"/>
      <c r="E2686" s="81"/>
      <c r="F2686" s="81"/>
      <c r="G2686" s="81"/>
      <c r="H2686" s="80"/>
      <c r="I2686" s="81"/>
      <c r="J2686" s="81"/>
      <c r="K2686" s="81"/>
      <c r="L2686" s="8"/>
      <c r="M2686" s="184"/>
      <c r="N2686" s="8"/>
      <c r="O2686" s="8"/>
      <c r="P2686" s="8"/>
      <c r="T2686" s="7"/>
      <c r="U2686" s="8"/>
      <c r="V2686" s="8"/>
      <c r="W2686" s="244"/>
      <c r="X2686" s="8"/>
      <c r="Y2686" s="8"/>
      <c r="Z2686" s="8"/>
      <c r="AA2686" s="8"/>
      <c r="AB2686" s="8"/>
      <c r="AC2686" s="8"/>
      <c r="AD2686" s="8"/>
      <c r="AE2686" s="8"/>
      <c r="AF2686" s="8"/>
      <c r="AG2686" s="8"/>
      <c r="AH2686" s="8"/>
      <c r="AI2686" s="8"/>
    </row>
    <row r="2687" spans="1:35" ht="17.25">
      <c r="A2687" s="310" t="s">
        <v>2107</v>
      </c>
      <c r="B2687" s="250">
        <v>1</v>
      </c>
      <c r="C2687" s="319"/>
      <c r="D2687" s="192">
        <v>775598077652</v>
      </c>
      <c r="E2687" s="303" t="s">
        <v>546</v>
      </c>
      <c r="F2687" s="193" t="s">
        <v>2108</v>
      </c>
      <c r="G2687" s="137" t="s">
        <v>2109</v>
      </c>
      <c r="H2687" s="194">
        <v>12</v>
      </c>
      <c r="I2687" s="81"/>
      <c r="J2687" s="81"/>
      <c r="K2687" s="81"/>
      <c r="L2687" s="8"/>
      <c r="M2687" s="184">
        <f>530*H2687</f>
        <v>6360</v>
      </c>
      <c r="N2687" s="8"/>
      <c r="O2687" s="8"/>
      <c r="P2687" s="8"/>
      <c r="T2687" s="7"/>
      <c r="U2687" s="8"/>
      <c r="V2687" s="8"/>
      <c r="W2687" s="244"/>
      <c r="X2687" s="8"/>
      <c r="Y2687" s="8"/>
      <c r="Z2687" s="8"/>
      <c r="AA2687" s="8"/>
      <c r="AB2687" s="8"/>
      <c r="AC2687" s="8"/>
      <c r="AD2687" s="8"/>
      <c r="AE2687" s="8"/>
      <c r="AF2687" s="8"/>
      <c r="AG2687" s="8"/>
      <c r="AH2687" s="8"/>
      <c r="AI2687" s="8"/>
    </row>
    <row r="2688" spans="1:35" ht="17.25">
      <c r="A2688" s="310" t="s">
        <v>2107</v>
      </c>
      <c r="B2688" s="250">
        <v>2</v>
      </c>
      <c r="C2688" s="319"/>
      <c r="D2688" s="192">
        <v>775598107475</v>
      </c>
      <c r="E2688" s="303" t="s">
        <v>546</v>
      </c>
      <c r="F2688" s="193" t="s">
        <v>2110</v>
      </c>
      <c r="G2688" s="137" t="s">
        <v>35</v>
      </c>
      <c r="H2688" s="194">
        <v>10</v>
      </c>
      <c r="I2688" s="81"/>
      <c r="J2688" s="81"/>
      <c r="K2688" s="81"/>
      <c r="L2688" s="8"/>
      <c r="M2688" s="184">
        <f>650*H2688</f>
        <v>6500</v>
      </c>
      <c r="N2688" s="8"/>
      <c r="O2688" s="8"/>
      <c r="P2688" s="8"/>
      <c r="T2688" s="7"/>
      <c r="U2688" s="8"/>
      <c r="V2688" s="8"/>
      <c r="W2688" s="244"/>
      <c r="X2688" s="8"/>
      <c r="Y2688" s="8"/>
      <c r="Z2688" s="8"/>
      <c r="AA2688" s="8"/>
      <c r="AB2688" s="8"/>
      <c r="AC2688" s="8"/>
      <c r="AD2688" s="8"/>
      <c r="AE2688" s="8"/>
      <c r="AF2688" s="8"/>
      <c r="AG2688" s="8"/>
      <c r="AH2688" s="8"/>
      <c r="AI2688" s="8"/>
    </row>
    <row r="2689" spans="1:35" ht="17.25">
      <c r="A2689" s="310" t="s">
        <v>2107</v>
      </c>
      <c r="B2689" s="250">
        <v>3</v>
      </c>
      <c r="C2689" s="319"/>
      <c r="D2689" s="192">
        <v>775601300822</v>
      </c>
      <c r="E2689" s="303" t="s">
        <v>546</v>
      </c>
      <c r="F2689" s="193" t="s">
        <v>2111</v>
      </c>
      <c r="G2689" s="137" t="s">
        <v>4</v>
      </c>
      <c r="H2689" s="194">
        <v>8</v>
      </c>
      <c r="I2689" s="81"/>
      <c r="J2689" s="81"/>
      <c r="K2689" s="81"/>
      <c r="L2689" s="8"/>
      <c r="M2689" s="184">
        <f>610*H2689</f>
        <v>4880</v>
      </c>
      <c r="N2689" s="8"/>
      <c r="O2689" s="8"/>
      <c r="P2689" s="8"/>
      <c r="T2689" s="7"/>
      <c r="U2689" s="8"/>
      <c r="V2689" s="8"/>
      <c r="W2689" s="244"/>
      <c r="X2689" s="8"/>
      <c r="Y2689" s="8"/>
      <c r="Z2689" s="8"/>
      <c r="AA2689" s="8"/>
      <c r="AB2689" s="8"/>
      <c r="AC2689" s="8"/>
      <c r="AD2689" s="8"/>
      <c r="AE2689" s="8"/>
      <c r="AF2689" s="8"/>
      <c r="AG2689" s="8"/>
      <c r="AH2689" s="8"/>
      <c r="AI2689" s="8"/>
    </row>
    <row r="2690" spans="1:35" ht="17.25">
      <c r="A2690" s="310" t="s">
        <v>2107</v>
      </c>
      <c r="B2690" s="250">
        <v>4</v>
      </c>
      <c r="C2690" s="319"/>
      <c r="D2690" s="192">
        <v>775598098720</v>
      </c>
      <c r="E2690" s="303" t="s">
        <v>546</v>
      </c>
      <c r="F2690" s="193" t="s">
        <v>2112</v>
      </c>
      <c r="G2690" s="137" t="s">
        <v>1616</v>
      </c>
      <c r="H2690" s="194">
        <v>28</v>
      </c>
      <c r="I2690" s="81"/>
      <c r="J2690" s="81"/>
      <c r="K2690" s="81"/>
      <c r="L2690" s="8"/>
      <c r="M2690" s="184">
        <f>340*H2690</f>
        <v>9520</v>
      </c>
      <c r="N2690" s="8"/>
      <c r="O2690" s="8"/>
      <c r="P2690" s="8"/>
      <c r="T2690" s="7"/>
      <c r="U2690" s="8"/>
      <c r="V2690" s="8"/>
      <c r="W2690" s="244"/>
      <c r="X2690" s="8"/>
      <c r="Y2690" s="8"/>
      <c r="Z2690" s="8"/>
      <c r="AA2690" s="8"/>
      <c r="AB2690" s="8"/>
      <c r="AC2690" s="8"/>
      <c r="AD2690" s="8"/>
      <c r="AE2690" s="8"/>
      <c r="AF2690" s="8"/>
      <c r="AG2690" s="8"/>
      <c r="AH2690" s="8"/>
      <c r="AI2690" s="8"/>
    </row>
    <row r="2691" spans="1:35" ht="17.25">
      <c r="A2691" s="310" t="s">
        <v>2107</v>
      </c>
      <c r="B2691" s="250">
        <v>5</v>
      </c>
      <c r="C2691" s="246" t="s">
        <v>1430</v>
      </c>
      <c r="D2691" s="192">
        <v>775598056849</v>
      </c>
      <c r="E2691" s="303" t="s">
        <v>546</v>
      </c>
      <c r="F2691" s="193" t="s">
        <v>2113</v>
      </c>
      <c r="G2691" s="137" t="s">
        <v>96</v>
      </c>
      <c r="H2691" s="194">
        <v>19</v>
      </c>
      <c r="I2691" s="81"/>
      <c r="J2691" s="81"/>
      <c r="K2691" s="81"/>
      <c r="L2691" s="8"/>
      <c r="M2691" s="184">
        <f>590*H2691</f>
        <v>11210</v>
      </c>
      <c r="N2691" s="8"/>
      <c r="O2691" s="8"/>
      <c r="P2691" s="8"/>
      <c r="T2691" s="7"/>
      <c r="U2691" s="8"/>
      <c r="V2691" s="8"/>
      <c r="W2691" s="244"/>
      <c r="X2691" s="8"/>
      <c r="Y2691" s="8"/>
      <c r="Z2691" s="8"/>
      <c r="AA2691" s="8"/>
      <c r="AB2691" s="8"/>
      <c r="AC2691" s="8"/>
      <c r="AD2691" s="8"/>
      <c r="AE2691" s="8"/>
      <c r="AF2691" s="8"/>
      <c r="AG2691" s="8"/>
      <c r="AH2691" s="8"/>
      <c r="AI2691" s="8"/>
    </row>
    <row r="2692" spans="1:35" ht="17.25">
      <c r="A2692" s="310" t="s">
        <v>2107</v>
      </c>
      <c r="B2692" s="250">
        <v>6</v>
      </c>
      <c r="C2692" s="319"/>
      <c r="D2692" s="192">
        <v>775598159141</v>
      </c>
      <c r="E2692" s="303" t="s">
        <v>546</v>
      </c>
      <c r="F2692" s="193" t="s">
        <v>2114</v>
      </c>
      <c r="G2692" s="137" t="s">
        <v>96</v>
      </c>
      <c r="H2692" s="194">
        <v>25</v>
      </c>
      <c r="I2692" s="81"/>
      <c r="J2692" s="81"/>
      <c r="K2692" s="81"/>
      <c r="L2692" s="8"/>
      <c r="M2692" s="184">
        <f>530*H2692</f>
        <v>13250</v>
      </c>
      <c r="N2692" s="8"/>
      <c r="O2692" s="8"/>
      <c r="P2692" s="8"/>
      <c r="T2692" s="7"/>
      <c r="U2692" s="8"/>
      <c r="V2692" s="8"/>
      <c r="W2692" s="244"/>
      <c r="X2692" s="8"/>
      <c r="Y2692" s="8"/>
      <c r="Z2692" s="8"/>
      <c r="AA2692" s="8"/>
      <c r="AB2692" s="8"/>
      <c r="AC2692" s="8"/>
      <c r="AD2692" s="8"/>
      <c r="AE2692" s="8"/>
      <c r="AF2692" s="8"/>
      <c r="AG2692" s="8"/>
      <c r="AH2692" s="8"/>
      <c r="AI2692" s="8"/>
    </row>
    <row r="2693" spans="1:35" ht="17.25">
      <c r="A2693" s="310" t="s">
        <v>2107</v>
      </c>
      <c r="B2693" s="250">
        <v>7</v>
      </c>
      <c r="C2693" s="319"/>
      <c r="D2693" s="192">
        <v>775598170374</v>
      </c>
      <c r="E2693" s="303" t="s">
        <v>546</v>
      </c>
      <c r="F2693" s="193" t="s">
        <v>2114</v>
      </c>
      <c r="G2693" s="137" t="s">
        <v>96</v>
      </c>
      <c r="H2693" s="194">
        <v>25</v>
      </c>
      <c r="I2693" s="81"/>
      <c r="J2693" s="81"/>
      <c r="K2693" s="81"/>
      <c r="L2693" s="8"/>
      <c r="M2693" s="184">
        <f t="shared" ref="M2693" si="591">530*H2693</f>
        <v>13250</v>
      </c>
      <c r="N2693" s="8"/>
      <c r="O2693" s="8"/>
      <c r="P2693" s="8"/>
      <c r="T2693" s="7"/>
      <c r="U2693" s="8"/>
      <c r="V2693" s="8"/>
      <c r="W2693" s="244"/>
      <c r="X2693" s="8"/>
      <c r="Y2693" s="8"/>
      <c r="Z2693" s="8"/>
      <c r="AA2693" s="8"/>
      <c r="AB2693" s="8"/>
      <c r="AC2693" s="8"/>
      <c r="AD2693" s="8"/>
      <c r="AE2693" s="8"/>
      <c r="AF2693" s="8"/>
      <c r="AG2693" s="8"/>
      <c r="AH2693" s="8"/>
      <c r="AI2693" s="8"/>
    </row>
    <row r="2694" spans="1:35" ht="17.25">
      <c r="A2694" s="310" t="s">
        <v>2107</v>
      </c>
      <c r="B2694" s="250">
        <v>8</v>
      </c>
      <c r="C2694" s="319"/>
      <c r="D2694" s="192">
        <v>775601391058</v>
      </c>
      <c r="E2694" s="303" t="s">
        <v>546</v>
      </c>
      <c r="F2694" s="193" t="s">
        <v>2115</v>
      </c>
      <c r="G2694" s="137" t="s">
        <v>2</v>
      </c>
      <c r="H2694" s="194">
        <v>27</v>
      </c>
      <c r="I2694" s="81"/>
      <c r="J2694" s="81"/>
      <c r="K2694" s="81"/>
      <c r="L2694" s="8"/>
      <c r="M2694" s="184">
        <f>510*H2694</f>
        <v>13770</v>
      </c>
      <c r="N2694" s="8"/>
      <c r="O2694" s="8"/>
      <c r="P2694" s="8"/>
      <c r="T2694" s="7"/>
      <c r="U2694" s="8"/>
      <c r="V2694" s="8"/>
      <c r="W2694" s="244"/>
      <c r="X2694" s="8"/>
      <c r="Y2694" s="8"/>
      <c r="Z2694" s="8"/>
      <c r="AA2694" s="8"/>
      <c r="AB2694" s="8"/>
      <c r="AC2694" s="8"/>
      <c r="AD2694" s="8"/>
      <c r="AE2694" s="8"/>
      <c r="AF2694" s="8"/>
      <c r="AG2694" s="8"/>
      <c r="AH2694" s="8"/>
      <c r="AI2694" s="8"/>
    </row>
    <row r="2695" spans="1:35" ht="17.25">
      <c r="A2695" s="310" t="s">
        <v>2107</v>
      </c>
      <c r="B2695" s="250">
        <v>9</v>
      </c>
      <c r="C2695" s="319"/>
      <c r="D2695" s="192">
        <v>775598129322</v>
      </c>
      <c r="E2695" s="303" t="s">
        <v>546</v>
      </c>
      <c r="F2695" s="193" t="s">
        <v>2116</v>
      </c>
      <c r="G2695" s="137" t="s">
        <v>2</v>
      </c>
      <c r="H2695" s="194">
        <v>18</v>
      </c>
      <c r="I2695" s="81"/>
      <c r="J2695" s="81"/>
      <c r="K2695" s="81"/>
      <c r="L2695" s="8"/>
      <c r="M2695" s="184">
        <f>520*H2695</f>
        <v>9360</v>
      </c>
      <c r="N2695" s="8"/>
      <c r="O2695" s="8"/>
      <c r="P2695" s="8"/>
      <c r="T2695" s="7"/>
      <c r="U2695" s="8"/>
      <c r="V2695" s="8"/>
      <c r="W2695" s="244"/>
      <c r="X2695" s="8"/>
      <c r="Y2695" s="8"/>
      <c r="Z2695" s="8"/>
      <c r="AA2695" s="8"/>
      <c r="AB2695" s="8"/>
      <c r="AC2695" s="8"/>
      <c r="AD2695" s="8"/>
      <c r="AE2695" s="8"/>
      <c r="AF2695" s="8"/>
      <c r="AG2695" s="8"/>
      <c r="AH2695" s="8"/>
      <c r="AI2695" s="8"/>
    </row>
    <row r="2696" spans="1:35" ht="17.25">
      <c r="A2696" s="310" t="s">
        <v>2107</v>
      </c>
      <c r="B2696" s="250">
        <v>10</v>
      </c>
      <c r="C2696" s="319"/>
      <c r="D2696" s="192">
        <v>775598120406</v>
      </c>
      <c r="E2696" s="303" t="s">
        <v>546</v>
      </c>
      <c r="F2696" s="193" t="s">
        <v>2117</v>
      </c>
      <c r="G2696" s="137" t="s">
        <v>2</v>
      </c>
      <c r="H2696" s="194">
        <v>19</v>
      </c>
      <c r="I2696" s="81"/>
      <c r="J2696" s="81"/>
      <c r="K2696" s="81"/>
      <c r="L2696" s="8"/>
      <c r="M2696" s="184">
        <f t="shared" ref="M2696:M2697" si="592">520*H2696</f>
        <v>9880</v>
      </c>
      <c r="N2696" s="8"/>
      <c r="O2696" s="8"/>
      <c r="P2696" s="8"/>
      <c r="T2696" s="7"/>
      <c r="U2696" s="8"/>
      <c r="V2696" s="8"/>
      <c r="W2696" s="244"/>
      <c r="X2696" s="8"/>
      <c r="Y2696" s="8"/>
      <c r="Z2696" s="8"/>
      <c r="AA2696" s="8"/>
      <c r="AB2696" s="8"/>
      <c r="AC2696" s="8"/>
      <c r="AD2696" s="8"/>
      <c r="AE2696" s="8"/>
      <c r="AF2696" s="8"/>
      <c r="AG2696" s="8"/>
      <c r="AH2696" s="8"/>
      <c r="AI2696" s="8"/>
    </row>
    <row r="2697" spans="1:35" ht="17.25">
      <c r="A2697" s="310" t="s">
        <v>2107</v>
      </c>
      <c r="B2697" s="250">
        <v>11</v>
      </c>
      <c r="C2697" s="319"/>
      <c r="D2697" s="192">
        <v>775598024501</v>
      </c>
      <c r="E2697" s="303" t="s">
        <v>546</v>
      </c>
      <c r="F2697" s="193" t="s">
        <v>2118</v>
      </c>
      <c r="G2697" s="137" t="s">
        <v>2</v>
      </c>
      <c r="H2697" s="194">
        <v>17</v>
      </c>
      <c r="I2697" s="81"/>
      <c r="J2697" s="81"/>
      <c r="K2697" s="81"/>
      <c r="L2697" s="8"/>
      <c r="M2697" s="184">
        <f t="shared" si="592"/>
        <v>8840</v>
      </c>
      <c r="N2697" s="8"/>
      <c r="O2697" s="8"/>
      <c r="P2697" s="8"/>
      <c r="T2697" s="7"/>
      <c r="U2697" s="8"/>
      <c r="V2697" s="8"/>
      <c r="W2697" s="244"/>
      <c r="X2697" s="8"/>
      <c r="Y2697" s="8"/>
      <c r="Z2697" s="8"/>
      <c r="AA2697" s="8"/>
      <c r="AB2697" s="8"/>
      <c r="AC2697" s="8"/>
      <c r="AD2697" s="8"/>
      <c r="AE2697" s="8"/>
      <c r="AF2697" s="8"/>
      <c r="AG2697" s="8"/>
      <c r="AH2697" s="8"/>
      <c r="AI2697" s="8"/>
    </row>
    <row r="2698" spans="1:35" ht="17.25">
      <c r="A2698" s="310" t="s">
        <v>2107</v>
      </c>
      <c r="B2698" s="250">
        <v>12</v>
      </c>
      <c r="C2698" s="246" t="s">
        <v>1430</v>
      </c>
      <c r="D2698" s="192">
        <v>775598041971</v>
      </c>
      <c r="E2698" s="303" t="s">
        <v>546</v>
      </c>
      <c r="F2698" s="193" t="s">
        <v>2119</v>
      </c>
      <c r="G2698" s="137" t="s">
        <v>2</v>
      </c>
      <c r="H2698" s="194">
        <v>17</v>
      </c>
      <c r="I2698" s="81"/>
      <c r="J2698" s="81"/>
      <c r="K2698" s="81"/>
      <c r="L2698" s="8"/>
      <c r="M2698" s="184">
        <f>580*H2698</f>
        <v>9860</v>
      </c>
      <c r="N2698" s="8"/>
      <c r="O2698" s="8"/>
      <c r="P2698" s="8"/>
      <c r="T2698" s="7"/>
      <c r="U2698" s="8"/>
      <c r="V2698" s="8"/>
      <c r="W2698" s="244"/>
      <c r="X2698" s="8"/>
      <c r="Y2698" s="8"/>
      <c r="Z2698" s="8"/>
      <c r="AA2698" s="8"/>
      <c r="AB2698" s="8"/>
      <c r="AC2698" s="8"/>
      <c r="AD2698" s="8"/>
      <c r="AE2698" s="8"/>
      <c r="AF2698" s="8"/>
      <c r="AG2698" s="8"/>
      <c r="AH2698" s="8"/>
      <c r="AI2698" s="8"/>
    </row>
    <row r="2699" spans="1:35" ht="17.25">
      <c r="A2699" s="310" t="s">
        <v>2107</v>
      </c>
      <c r="B2699" s="250">
        <v>13</v>
      </c>
      <c r="C2699" s="319"/>
      <c r="D2699" s="192">
        <v>775598139139</v>
      </c>
      <c r="E2699" s="303" t="s">
        <v>546</v>
      </c>
      <c r="F2699" s="193" t="s">
        <v>1959</v>
      </c>
      <c r="G2699" s="137" t="s">
        <v>2</v>
      </c>
      <c r="H2699" s="194">
        <v>21</v>
      </c>
      <c r="I2699" s="81"/>
      <c r="J2699" s="81"/>
      <c r="K2699" s="81"/>
      <c r="L2699" s="8"/>
      <c r="M2699" s="184">
        <f t="shared" ref="M2699:M2702" si="593">510*H2699</f>
        <v>10710</v>
      </c>
      <c r="N2699" s="8"/>
      <c r="O2699" s="8"/>
      <c r="P2699" s="8"/>
      <c r="T2699" s="7"/>
      <c r="U2699" s="8"/>
      <c r="V2699" s="8"/>
      <c r="W2699" s="244"/>
      <c r="X2699" s="8"/>
      <c r="Y2699" s="8"/>
      <c r="Z2699" s="8"/>
      <c r="AA2699" s="8"/>
      <c r="AB2699" s="8"/>
      <c r="AC2699" s="8"/>
      <c r="AD2699" s="8"/>
      <c r="AE2699" s="8"/>
      <c r="AF2699" s="8"/>
      <c r="AG2699" s="8"/>
      <c r="AH2699" s="8"/>
      <c r="AI2699" s="8"/>
    </row>
    <row r="2700" spans="1:35" ht="17.25">
      <c r="A2700" s="310" t="s">
        <v>2107</v>
      </c>
      <c r="B2700" s="250">
        <v>14</v>
      </c>
      <c r="C2700" s="319"/>
      <c r="D2700" s="192">
        <v>775598148199</v>
      </c>
      <c r="E2700" s="303" t="s">
        <v>546</v>
      </c>
      <c r="F2700" s="193" t="s">
        <v>2120</v>
      </c>
      <c r="G2700" s="137" t="s">
        <v>2</v>
      </c>
      <c r="H2700" s="194">
        <v>21</v>
      </c>
      <c r="I2700" s="81"/>
      <c r="J2700" s="81"/>
      <c r="K2700" s="81"/>
      <c r="L2700" s="8"/>
      <c r="M2700" s="184">
        <f t="shared" si="593"/>
        <v>10710</v>
      </c>
      <c r="N2700" s="8"/>
      <c r="O2700" s="8"/>
      <c r="P2700" s="8"/>
      <c r="T2700" s="7"/>
      <c r="U2700" s="8"/>
      <c r="V2700" s="8"/>
      <c r="W2700" s="244"/>
      <c r="X2700" s="8"/>
      <c r="Y2700" s="8"/>
      <c r="Z2700" s="8"/>
      <c r="AA2700" s="8"/>
      <c r="AB2700" s="8"/>
      <c r="AC2700" s="8"/>
      <c r="AD2700" s="8"/>
      <c r="AE2700" s="8"/>
      <c r="AF2700" s="8"/>
      <c r="AG2700" s="8"/>
      <c r="AH2700" s="8"/>
      <c r="AI2700" s="8"/>
    </row>
    <row r="2701" spans="1:35" ht="17.25">
      <c r="A2701" s="310" t="s">
        <v>2107</v>
      </c>
      <c r="B2701" s="250">
        <v>15</v>
      </c>
      <c r="C2701" s="319"/>
      <c r="D2701" s="192">
        <v>775601363665</v>
      </c>
      <c r="E2701" s="303" t="s">
        <v>546</v>
      </c>
      <c r="F2701" s="193" t="s">
        <v>2121</v>
      </c>
      <c r="G2701" s="137" t="s">
        <v>2</v>
      </c>
      <c r="H2701" s="194">
        <v>27</v>
      </c>
      <c r="I2701" s="81"/>
      <c r="J2701" s="81"/>
      <c r="K2701" s="81"/>
      <c r="L2701" s="8"/>
      <c r="M2701" s="184">
        <f t="shared" si="593"/>
        <v>13770</v>
      </c>
      <c r="N2701" s="8"/>
      <c r="O2701" s="8"/>
      <c r="P2701" s="8"/>
      <c r="T2701" s="7"/>
      <c r="U2701" s="8"/>
      <c r="V2701" s="8"/>
      <c r="W2701" s="244"/>
      <c r="X2701" s="8"/>
      <c r="Y2701" s="8"/>
      <c r="Z2701" s="8"/>
      <c r="AA2701" s="8"/>
      <c r="AB2701" s="8"/>
      <c r="AC2701" s="8"/>
      <c r="AD2701" s="8"/>
      <c r="AE2701" s="8"/>
      <c r="AF2701" s="8"/>
      <c r="AG2701" s="8"/>
      <c r="AH2701" s="8"/>
      <c r="AI2701" s="8"/>
    </row>
    <row r="2702" spans="1:35" ht="17.25">
      <c r="A2702" s="310" t="s">
        <v>2107</v>
      </c>
      <c r="B2702" s="250">
        <v>16</v>
      </c>
      <c r="C2702" s="319"/>
      <c r="D2702" s="192">
        <v>775601338756</v>
      </c>
      <c r="E2702" s="303" t="s">
        <v>546</v>
      </c>
      <c r="F2702" s="193" t="s">
        <v>2122</v>
      </c>
      <c r="G2702" s="137" t="s">
        <v>2</v>
      </c>
      <c r="H2702" s="194">
        <v>27</v>
      </c>
      <c r="I2702" s="81"/>
      <c r="J2702" s="81"/>
      <c r="K2702" s="81"/>
      <c r="L2702" s="8"/>
      <c r="M2702" s="184">
        <f t="shared" si="593"/>
        <v>13770</v>
      </c>
      <c r="N2702" s="8"/>
      <c r="O2702" s="8"/>
      <c r="P2702" s="8"/>
      <c r="T2702" s="7"/>
      <c r="U2702" s="8"/>
      <c r="V2702" s="8"/>
      <c r="W2702" s="244"/>
      <c r="X2702" s="8"/>
      <c r="Y2702" s="8"/>
      <c r="Z2702" s="8"/>
      <c r="AA2702" s="8"/>
      <c r="AB2702" s="8"/>
      <c r="AC2702" s="8"/>
      <c r="AD2702" s="8"/>
      <c r="AE2702" s="8"/>
      <c r="AF2702" s="8"/>
      <c r="AG2702" s="8"/>
      <c r="AH2702" s="8"/>
      <c r="AI2702" s="8"/>
    </row>
    <row r="2703" spans="1:35" ht="17.25">
      <c r="A2703" s="310" t="s">
        <v>2107</v>
      </c>
      <c r="B2703" s="250">
        <v>17</v>
      </c>
      <c r="C2703" s="246" t="s">
        <v>1430</v>
      </c>
      <c r="D2703" s="192">
        <v>775598012563</v>
      </c>
      <c r="E2703" s="303" t="s">
        <v>546</v>
      </c>
      <c r="F2703" s="193" t="s">
        <v>2123</v>
      </c>
      <c r="G2703" s="137" t="s">
        <v>2</v>
      </c>
      <c r="H2703" s="194">
        <v>14</v>
      </c>
      <c r="I2703" s="81"/>
      <c r="J2703" s="81"/>
      <c r="K2703" s="81"/>
      <c r="L2703" s="8"/>
      <c r="M2703" s="184">
        <f>580*H2703</f>
        <v>8120</v>
      </c>
      <c r="N2703" s="8"/>
      <c r="O2703" s="8"/>
      <c r="P2703" s="8"/>
      <c r="T2703" s="7"/>
      <c r="U2703" s="8"/>
      <c r="V2703" s="8"/>
      <c r="W2703" s="244"/>
      <c r="X2703" s="8"/>
      <c r="Y2703" s="8"/>
      <c r="Z2703" s="8"/>
      <c r="AA2703" s="8"/>
      <c r="AB2703" s="8"/>
      <c r="AC2703" s="8"/>
      <c r="AD2703" s="8"/>
      <c r="AE2703" s="8"/>
      <c r="AF2703" s="8"/>
      <c r="AG2703" s="8"/>
      <c r="AH2703" s="8"/>
      <c r="AI2703" s="8"/>
    </row>
    <row r="2704" spans="1:35" ht="17.25">
      <c r="A2704" s="310" t="s">
        <v>2107</v>
      </c>
      <c r="B2704" s="250">
        <v>18</v>
      </c>
      <c r="C2704" s="319"/>
      <c r="D2704" s="192">
        <v>775598182893</v>
      </c>
      <c r="E2704" s="303" t="s">
        <v>546</v>
      </c>
      <c r="F2704" s="193" t="s">
        <v>2124</v>
      </c>
      <c r="G2704" s="137" t="s">
        <v>4</v>
      </c>
      <c r="H2704" s="194">
        <v>7</v>
      </c>
      <c r="I2704" s="81"/>
      <c r="J2704" s="81"/>
      <c r="K2704" s="81"/>
      <c r="L2704" s="8"/>
      <c r="M2704" s="184">
        <f>610*H2704</f>
        <v>4270</v>
      </c>
      <c r="N2704" s="8"/>
      <c r="O2704" s="8"/>
      <c r="P2704" s="8"/>
      <c r="T2704" s="7"/>
      <c r="U2704" s="8"/>
      <c r="V2704" s="8"/>
      <c r="W2704" s="244"/>
      <c r="X2704" s="8"/>
      <c r="Y2704" s="8"/>
      <c r="Z2704" s="8"/>
      <c r="AA2704" s="8"/>
      <c r="AB2704" s="8"/>
      <c r="AC2704" s="8"/>
      <c r="AD2704" s="8"/>
      <c r="AE2704" s="8"/>
      <c r="AF2704" s="8"/>
      <c r="AG2704" s="8"/>
      <c r="AH2704" s="8"/>
      <c r="AI2704" s="8"/>
    </row>
    <row r="2705" spans="1:35" ht="17.25">
      <c r="A2705" s="310" t="s">
        <v>2107</v>
      </c>
      <c r="B2705" s="250">
        <v>19</v>
      </c>
      <c r="C2705" s="319"/>
      <c r="D2705" s="192">
        <v>775598033572</v>
      </c>
      <c r="E2705" s="303" t="s">
        <v>546</v>
      </c>
      <c r="F2705" s="193" t="s">
        <v>2125</v>
      </c>
      <c r="G2705" s="137" t="s">
        <v>2</v>
      </c>
      <c r="H2705" s="194">
        <v>27</v>
      </c>
      <c r="I2705" s="81"/>
      <c r="J2705" s="81"/>
      <c r="K2705" s="81"/>
      <c r="L2705" s="8"/>
      <c r="M2705" s="184">
        <f t="shared" ref="M2705" si="594">510*H2705</f>
        <v>13770</v>
      </c>
      <c r="N2705" s="8"/>
      <c r="O2705" s="8"/>
      <c r="P2705" s="8"/>
      <c r="T2705" s="7"/>
      <c r="U2705" s="8"/>
      <c r="V2705" s="8"/>
      <c r="W2705" s="244"/>
      <c r="X2705" s="8"/>
      <c r="Y2705" s="8"/>
      <c r="Z2705" s="8"/>
      <c r="AA2705" s="8"/>
      <c r="AB2705" s="8"/>
      <c r="AC2705" s="8"/>
      <c r="AD2705" s="8"/>
      <c r="AE2705" s="8"/>
      <c r="AF2705" s="8"/>
      <c r="AG2705" s="8"/>
      <c r="AH2705" s="8"/>
      <c r="AI2705" s="8"/>
    </row>
    <row r="2706" spans="1:35" ht="17.25">
      <c r="A2706" s="321"/>
      <c r="B2706" s="322"/>
      <c r="C2706" s="231"/>
      <c r="D2706" s="81"/>
      <c r="E2706" s="81"/>
      <c r="F2706" s="81"/>
      <c r="G2706" s="81"/>
      <c r="H2706" s="80"/>
      <c r="I2706" s="81"/>
      <c r="J2706" s="81"/>
      <c r="K2706" s="81"/>
      <c r="L2706" s="8"/>
      <c r="M2706" s="184"/>
      <c r="N2706" s="8"/>
      <c r="O2706" s="8"/>
      <c r="P2706" s="8"/>
      <c r="T2706" s="7"/>
      <c r="U2706" s="8"/>
      <c r="V2706" s="8"/>
      <c r="W2706" s="244"/>
      <c r="X2706" s="8"/>
      <c r="Y2706" s="8"/>
      <c r="Z2706" s="8"/>
      <c r="AA2706" s="8"/>
      <c r="AB2706" s="8"/>
      <c r="AC2706" s="8"/>
      <c r="AD2706" s="8"/>
      <c r="AE2706" s="8"/>
      <c r="AF2706" s="8"/>
      <c r="AG2706" s="8"/>
      <c r="AH2706" s="8"/>
      <c r="AI2706" s="8"/>
    </row>
    <row r="2707" spans="1:35" ht="17.25">
      <c r="A2707" s="253"/>
      <c r="B2707" s="189"/>
      <c r="C2707" s="169"/>
      <c r="D2707" s="41"/>
      <c r="E2707" s="41"/>
      <c r="F2707" s="41"/>
      <c r="G2707" s="41"/>
      <c r="H2707" s="77"/>
      <c r="I2707" s="41"/>
      <c r="J2707" s="41"/>
      <c r="K2707" s="41"/>
      <c r="L2707" s="45"/>
      <c r="M2707" s="44">
        <f>SUM(M2687:M2706)</f>
        <v>191800</v>
      </c>
      <c r="N2707" s="45"/>
      <c r="O2707" s="45"/>
      <c r="P2707" s="45"/>
      <c r="Q2707" s="45"/>
      <c r="R2707" s="45"/>
      <c r="S2707" s="45"/>
      <c r="T2707" s="45">
        <v>189940</v>
      </c>
      <c r="U2707" s="45"/>
      <c r="V2707" s="45"/>
      <c r="W2707" s="227">
        <v>189940</v>
      </c>
      <c r="X2707" s="45"/>
      <c r="Y2707" s="45"/>
      <c r="Z2707" s="45"/>
      <c r="AA2707" s="8"/>
      <c r="AB2707" s="8"/>
      <c r="AC2707" s="8"/>
      <c r="AD2707" s="8"/>
      <c r="AE2707" s="8"/>
      <c r="AF2707" s="8"/>
      <c r="AG2707" s="8"/>
      <c r="AH2707" s="8"/>
      <c r="AI2707" s="8"/>
    </row>
    <row r="2708" spans="1:35" ht="17.25">
      <c r="A2708" s="321"/>
      <c r="B2708" s="322"/>
      <c r="C2708" s="231"/>
      <c r="D2708" s="81"/>
      <c r="E2708" s="81"/>
      <c r="F2708" s="81"/>
      <c r="G2708" s="81"/>
      <c r="H2708" s="80"/>
      <c r="I2708" s="81"/>
      <c r="J2708" s="81"/>
      <c r="K2708" s="81"/>
      <c r="L2708" s="8"/>
      <c r="M2708" s="184"/>
      <c r="N2708" s="8"/>
      <c r="O2708" s="8"/>
      <c r="P2708" s="8"/>
      <c r="T2708" s="7"/>
      <c r="U2708" s="8"/>
      <c r="V2708" s="8"/>
      <c r="W2708" s="244"/>
      <c r="X2708" s="8"/>
      <c r="Y2708" s="8"/>
      <c r="Z2708" s="8"/>
      <c r="AA2708" s="8"/>
      <c r="AB2708" s="8"/>
      <c r="AC2708" s="8"/>
      <c r="AD2708" s="8"/>
      <c r="AE2708" s="8"/>
      <c r="AF2708" s="8"/>
      <c r="AG2708" s="8"/>
      <c r="AH2708" s="8"/>
      <c r="AI2708" s="8"/>
    </row>
    <row r="2709" spans="1:35" ht="17.25">
      <c r="A2709" s="310" t="s">
        <v>2126</v>
      </c>
      <c r="B2709" s="250">
        <v>1</v>
      </c>
      <c r="C2709" s="246"/>
      <c r="D2709" s="192">
        <v>775610387715</v>
      </c>
      <c r="E2709" s="303" t="s">
        <v>546</v>
      </c>
      <c r="F2709" s="193" t="s">
        <v>2127</v>
      </c>
      <c r="G2709" s="137" t="s">
        <v>2052</v>
      </c>
      <c r="H2709" s="194">
        <v>16</v>
      </c>
      <c r="I2709" s="81"/>
      <c r="J2709" s="81"/>
      <c r="K2709" s="81"/>
      <c r="L2709" s="8"/>
      <c r="M2709" s="184">
        <f>530*H2709</f>
        <v>8480</v>
      </c>
      <c r="N2709" s="8"/>
      <c r="O2709" s="8"/>
      <c r="P2709" s="8"/>
      <c r="T2709" s="7"/>
      <c r="U2709" s="8"/>
      <c r="V2709" s="8"/>
      <c r="W2709" s="244"/>
      <c r="X2709" s="8"/>
      <c r="Y2709" s="8"/>
      <c r="Z2709" s="8"/>
      <c r="AA2709" s="8"/>
      <c r="AB2709" s="8"/>
      <c r="AC2709" s="8"/>
      <c r="AD2709" s="8"/>
      <c r="AE2709" s="8"/>
      <c r="AF2709" s="8"/>
      <c r="AG2709" s="8"/>
      <c r="AH2709" s="8"/>
      <c r="AI2709" s="8"/>
    </row>
    <row r="2710" spans="1:35" ht="17.25">
      <c r="A2710" s="310" t="s">
        <v>2126</v>
      </c>
      <c r="B2710" s="250">
        <v>2</v>
      </c>
      <c r="C2710" s="246"/>
      <c r="D2710" s="192">
        <v>775610815250</v>
      </c>
      <c r="E2710" s="303" t="s">
        <v>546</v>
      </c>
      <c r="F2710" s="193" t="s">
        <v>2128</v>
      </c>
      <c r="G2710" s="137" t="s">
        <v>839</v>
      </c>
      <c r="H2710" s="194">
        <v>11</v>
      </c>
      <c r="I2710" s="81"/>
      <c r="J2710" s="81"/>
      <c r="K2710" s="81"/>
      <c r="L2710" s="8"/>
      <c r="M2710" s="184">
        <f>530*H2710</f>
        <v>5830</v>
      </c>
      <c r="N2710" s="8"/>
      <c r="O2710" s="8"/>
      <c r="P2710" s="8"/>
      <c r="T2710" s="7"/>
      <c r="U2710" s="8"/>
      <c r="V2710" s="8"/>
      <c r="W2710" s="244"/>
      <c r="X2710" s="8"/>
      <c r="Y2710" s="8"/>
      <c r="Z2710" s="8"/>
      <c r="AA2710" s="8"/>
      <c r="AB2710" s="8"/>
      <c r="AC2710" s="8"/>
      <c r="AD2710" s="8"/>
      <c r="AE2710" s="8"/>
      <c r="AF2710" s="8"/>
      <c r="AG2710" s="8"/>
      <c r="AH2710" s="8"/>
      <c r="AI2710" s="8"/>
    </row>
    <row r="2711" spans="1:35" ht="17.25">
      <c r="A2711" s="310" t="s">
        <v>2126</v>
      </c>
      <c r="B2711" s="250">
        <v>3</v>
      </c>
      <c r="C2711" s="246"/>
      <c r="D2711" s="192">
        <v>775610470285</v>
      </c>
      <c r="E2711" s="303" t="s">
        <v>546</v>
      </c>
      <c r="F2711" s="193" t="s">
        <v>2129</v>
      </c>
      <c r="G2711" s="137" t="s">
        <v>4</v>
      </c>
      <c r="H2711" s="194">
        <v>25</v>
      </c>
      <c r="I2711" s="81"/>
      <c r="J2711" s="81"/>
      <c r="K2711" s="81"/>
      <c r="L2711" s="8"/>
      <c r="M2711" s="184">
        <f>560*H2711</f>
        <v>14000</v>
      </c>
      <c r="N2711" s="8"/>
      <c r="O2711" s="8"/>
      <c r="P2711" s="8"/>
      <c r="T2711" s="7"/>
      <c r="U2711" s="8"/>
      <c r="V2711" s="8"/>
      <c r="W2711" s="244"/>
      <c r="X2711" s="8"/>
      <c r="Y2711" s="8"/>
      <c r="Z2711" s="8"/>
      <c r="AA2711" s="8"/>
      <c r="AB2711" s="8"/>
      <c r="AC2711" s="8"/>
      <c r="AD2711" s="8"/>
      <c r="AE2711" s="8"/>
      <c r="AF2711" s="8"/>
      <c r="AG2711" s="8"/>
      <c r="AH2711" s="8"/>
      <c r="AI2711" s="8"/>
    </row>
    <row r="2712" spans="1:35" ht="17.25">
      <c r="A2712" s="310" t="s">
        <v>2126</v>
      </c>
      <c r="B2712" s="250">
        <v>4</v>
      </c>
      <c r="C2712" s="246" t="s">
        <v>1430</v>
      </c>
      <c r="D2712" s="192">
        <v>775602540324</v>
      </c>
      <c r="E2712" s="303" t="s">
        <v>546</v>
      </c>
      <c r="F2712" s="193" t="s">
        <v>2130</v>
      </c>
      <c r="G2712" s="137" t="s">
        <v>96</v>
      </c>
      <c r="H2712" s="194">
        <v>17</v>
      </c>
      <c r="I2712" s="81"/>
      <c r="J2712" s="81"/>
      <c r="K2712" s="81"/>
      <c r="L2712" s="8"/>
      <c r="M2712" s="184">
        <f>590*H2712</f>
        <v>10030</v>
      </c>
      <c r="N2712" s="8"/>
      <c r="O2712" s="8"/>
      <c r="P2712" s="8"/>
      <c r="T2712" s="7"/>
      <c r="U2712" s="8"/>
      <c r="V2712" s="8"/>
      <c r="W2712" s="244"/>
      <c r="X2712" s="8"/>
      <c r="Y2712" s="8"/>
      <c r="Z2712" s="8"/>
      <c r="AA2712" s="8"/>
      <c r="AB2712" s="8"/>
      <c r="AC2712" s="8"/>
      <c r="AD2712" s="8"/>
      <c r="AE2712" s="8"/>
      <c r="AF2712" s="8"/>
      <c r="AG2712" s="8"/>
      <c r="AH2712" s="8"/>
      <c r="AI2712" s="8"/>
    </row>
    <row r="2713" spans="1:35" ht="17.25">
      <c r="A2713" s="310" t="s">
        <v>2126</v>
      </c>
      <c r="B2713" s="250">
        <v>5</v>
      </c>
      <c r="C2713" s="246"/>
      <c r="D2713" s="192">
        <v>775610597148</v>
      </c>
      <c r="E2713" s="303" t="s">
        <v>546</v>
      </c>
      <c r="F2713" s="193" t="s">
        <v>2131</v>
      </c>
      <c r="G2713" s="137" t="s">
        <v>96</v>
      </c>
      <c r="H2713" s="194">
        <v>22</v>
      </c>
      <c r="I2713" s="81"/>
      <c r="J2713" s="81"/>
      <c r="K2713" s="81"/>
      <c r="L2713" s="8"/>
      <c r="M2713" s="184">
        <f>520*H2713</f>
        <v>11440</v>
      </c>
      <c r="N2713" s="8"/>
      <c r="O2713" s="8"/>
      <c r="P2713" s="8"/>
      <c r="T2713" s="7"/>
      <c r="U2713" s="8"/>
      <c r="V2713" s="8"/>
      <c r="W2713" s="244"/>
      <c r="X2713" s="8"/>
      <c r="Y2713" s="8"/>
      <c r="Z2713" s="8"/>
      <c r="AA2713" s="8"/>
      <c r="AB2713" s="8"/>
      <c r="AC2713" s="8"/>
      <c r="AD2713" s="8"/>
      <c r="AE2713" s="8"/>
      <c r="AF2713" s="8"/>
      <c r="AG2713" s="8"/>
      <c r="AH2713" s="8"/>
      <c r="AI2713" s="8"/>
    </row>
    <row r="2714" spans="1:35" ht="17.25">
      <c r="A2714" s="310" t="s">
        <v>2126</v>
      </c>
      <c r="B2714" s="250">
        <v>6</v>
      </c>
      <c r="C2714" s="246"/>
      <c r="D2714" s="192">
        <v>775610605025</v>
      </c>
      <c r="E2714" s="303" t="s">
        <v>546</v>
      </c>
      <c r="F2714" s="193" t="s">
        <v>2132</v>
      </c>
      <c r="G2714" s="137" t="s">
        <v>96</v>
      </c>
      <c r="H2714" s="194">
        <v>23</v>
      </c>
      <c r="I2714" s="81"/>
      <c r="J2714" s="81"/>
      <c r="K2714" s="81"/>
      <c r="L2714" s="8"/>
      <c r="M2714" s="184">
        <f>520*H2714</f>
        <v>11960</v>
      </c>
      <c r="N2714" s="8"/>
      <c r="O2714" s="8"/>
      <c r="P2714" s="8"/>
      <c r="T2714" s="7"/>
      <c r="U2714" s="8"/>
      <c r="V2714" s="8"/>
      <c r="W2714" s="244"/>
      <c r="X2714" s="8"/>
      <c r="Y2714" s="8"/>
      <c r="Z2714" s="8"/>
      <c r="AA2714" s="8"/>
      <c r="AB2714" s="8"/>
      <c r="AC2714" s="8"/>
      <c r="AD2714" s="8"/>
      <c r="AE2714" s="8"/>
      <c r="AF2714" s="8"/>
      <c r="AG2714" s="8"/>
      <c r="AH2714" s="8"/>
      <c r="AI2714" s="8"/>
    </row>
    <row r="2715" spans="1:35" ht="17.25">
      <c r="A2715" s="310" t="s">
        <v>2126</v>
      </c>
      <c r="B2715" s="250">
        <v>7</v>
      </c>
      <c r="C2715" s="246"/>
      <c r="D2715" s="192">
        <v>775610663418</v>
      </c>
      <c r="E2715" s="303" t="s">
        <v>546</v>
      </c>
      <c r="F2715" s="193" t="s">
        <v>2133</v>
      </c>
      <c r="G2715" s="137" t="s">
        <v>2</v>
      </c>
      <c r="H2715" s="194">
        <v>27</v>
      </c>
      <c r="I2715" s="81"/>
      <c r="J2715" s="81"/>
      <c r="K2715" s="81"/>
      <c r="L2715" s="8"/>
      <c r="M2715" s="184">
        <f>510*H2715</f>
        <v>13770</v>
      </c>
      <c r="N2715" s="8"/>
      <c r="O2715" s="8"/>
      <c r="P2715" s="8"/>
      <c r="T2715" s="7"/>
      <c r="U2715" s="8"/>
      <c r="V2715" s="8"/>
      <c r="W2715" s="244"/>
      <c r="X2715" s="8"/>
      <c r="Y2715" s="8"/>
      <c r="Z2715" s="8"/>
      <c r="AA2715" s="8"/>
      <c r="AB2715" s="8"/>
      <c r="AC2715" s="8"/>
      <c r="AD2715" s="8"/>
      <c r="AE2715" s="8"/>
      <c r="AF2715" s="8"/>
      <c r="AG2715" s="8"/>
      <c r="AH2715" s="8"/>
      <c r="AI2715" s="8"/>
    </row>
    <row r="2716" spans="1:35" ht="17.25">
      <c r="A2716" s="310" t="s">
        <v>2126</v>
      </c>
      <c r="B2716" s="250">
        <v>8</v>
      </c>
      <c r="C2716" s="246"/>
      <c r="D2716" s="192">
        <v>775610710370</v>
      </c>
      <c r="E2716" s="303" t="s">
        <v>546</v>
      </c>
      <c r="F2716" s="193" t="s">
        <v>2134</v>
      </c>
      <c r="G2716" s="137" t="s">
        <v>2</v>
      </c>
      <c r="H2716" s="194">
        <v>17</v>
      </c>
      <c r="I2716" s="81"/>
      <c r="J2716" s="81"/>
      <c r="K2716" s="81"/>
      <c r="L2716" s="8"/>
      <c r="M2716" s="184">
        <f t="shared" ref="M2716:M2717" si="595">520*H2716</f>
        <v>8840</v>
      </c>
      <c r="N2716" s="8"/>
      <c r="O2716" s="8"/>
      <c r="P2716" s="8"/>
      <c r="T2716" s="7"/>
      <c r="U2716" s="8"/>
      <c r="V2716" s="8"/>
      <c r="W2716" s="244"/>
      <c r="X2716" s="8"/>
      <c r="Y2716" s="8"/>
      <c r="Z2716" s="8"/>
      <c r="AA2716" s="8"/>
      <c r="AB2716" s="8"/>
      <c r="AC2716" s="8"/>
      <c r="AD2716" s="8"/>
      <c r="AE2716" s="8"/>
      <c r="AF2716" s="8"/>
      <c r="AG2716" s="8"/>
      <c r="AH2716" s="8"/>
      <c r="AI2716" s="8"/>
    </row>
    <row r="2717" spans="1:35" ht="17.25">
      <c r="A2717" s="310" t="s">
        <v>2126</v>
      </c>
      <c r="B2717" s="250">
        <v>9</v>
      </c>
      <c r="C2717" s="246"/>
      <c r="D2717" s="192">
        <v>775610694829</v>
      </c>
      <c r="E2717" s="303" t="s">
        <v>546</v>
      </c>
      <c r="F2717" s="193" t="s">
        <v>2135</v>
      </c>
      <c r="G2717" s="137" t="s">
        <v>2</v>
      </c>
      <c r="H2717" s="194">
        <v>18</v>
      </c>
      <c r="I2717" s="81"/>
      <c r="J2717" s="81"/>
      <c r="K2717" s="81"/>
      <c r="L2717" s="8"/>
      <c r="M2717" s="184">
        <f t="shared" si="595"/>
        <v>9360</v>
      </c>
      <c r="N2717" s="8"/>
      <c r="O2717" s="8"/>
      <c r="P2717" s="8"/>
      <c r="T2717" s="7"/>
      <c r="U2717" s="8"/>
      <c r="V2717" s="8"/>
      <c r="W2717" s="244"/>
      <c r="X2717" s="8"/>
      <c r="Y2717" s="8"/>
      <c r="Z2717" s="8"/>
      <c r="AA2717" s="8"/>
      <c r="AB2717" s="8"/>
      <c r="AC2717" s="8"/>
      <c r="AD2717" s="8"/>
      <c r="AE2717" s="8"/>
      <c r="AF2717" s="8"/>
      <c r="AG2717" s="8"/>
      <c r="AH2717" s="8"/>
      <c r="AI2717" s="8"/>
    </row>
    <row r="2718" spans="1:35" ht="17.25">
      <c r="A2718" s="310" t="s">
        <v>2126</v>
      </c>
      <c r="B2718" s="250">
        <v>10</v>
      </c>
      <c r="C2718" s="246"/>
      <c r="D2718" s="192">
        <v>775610687025</v>
      </c>
      <c r="E2718" s="303" t="s">
        <v>546</v>
      </c>
      <c r="F2718" s="193" t="s">
        <v>2134</v>
      </c>
      <c r="G2718" s="137" t="s">
        <v>2</v>
      </c>
      <c r="H2718" s="194">
        <v>27</v>
      </c>
      <c r="I2718" s="81"/>
      <c r="J2718" s="81"/>
      <c r="K2718" s="81"/>
      <c r="L2718" s="8"/>
      <c r="M2718" s="184">
        <f t="shared" ref="M2718:M2721" si="596">510*H2718</f>
        <v>13770</v>
      </c>
      <c r="N2718" s="8"/>
      <c r="O2718" s="8"/>
      <c r="P2718" s="8"/>
      <c r="T2718" s="7"/>
      <c r="U2718" s="8"/>
      <c r="V2718" s="8"/>
      <c r="W2718" s="244"/>
      <c r="X2718" s="8"/>
      <c r="Y2718" s="8"/>
      <c r="Z2718" s="8"/>
      <c r="AA2718" s="8"/>
      <c r="AB2718" s="8"/>
      <c r="AC2718" s="8"/>
      <c r="AD2718" s="8"/>
      <c r="AE2718" s="8"/>
      <c r="AF2718" s="8"/>
      <c r="AG2718" s="8"/>
      <c r="AH2718" s="8"/>
      <c r="AI2718" s="8"/>
    </row>
    <row r="2719" spans="1:35" ht="17.25">
      <c r="A2719" s="310" t="s">
        <v>2126</v>
      </c>
      <c r="B2719" s="250">
        <v>11</v>
      </c>
      <c r="C2719" s="246"/>
      <c r="D2719" s="192">
        <v>775610650646</v>
      </c>
      <c r="E2719" s="303" t="s">
        <v>546</v>
      </c>
      <c r="F2719" s="193" t="s">
        <v>1721</v>
      </c>
      <c r="G2719" s="137" t="s">
        <v>2</v>
      </c>
      <c r="H2719" s="194">
        <v>21</v>
      </c>
      <c r="I2719" s="81"/>
      <c r="J2719" s="81"/>
      <c r="K2719" s="81"/>
      <c r="L2719" s="8"/>
      <c r="M2719" s="184">
        <f t="shared" si="596"/>
        <v>10710</v>
      </c>
      <c r="N2719" s="8"/>
      <c r="O2719" s="8"/>
      <c r="P2719" s="8"/>
      <c r="T2719" s="7"/>
      <c r="U2719" s="8"/>
      <c r="V2719" s="8"/>
      <c r="W2719" s="244"/>
      <c r="X2719" s="8"/>
      <c r="Y2719" s="8"/>
      <c r="Z2719" s="8"/>
      <c r="AA2719" s="8"/>
      <c r="AB2719" s="8"/>
      <c r="AC2719" s="8"/>
      <c r="AD2719" s="8"/>
      <c r="AE2719" s="8"/>
      <c r="AF2719" s="8"/>
      <c r="AG2719" s="8"/>
      <c r="AH2719" s="8"/>
      <c r="AI2719" s="8"/>
    </row>
    <row r="2720" spans="1:35" ht="17.25">
      <c r="A2720" s="310" t="s">
        <v>2126</v>
      </c>
      <c r="B2720" s="250">
        <v>12</v>
      </c>
      <c r="C2720" s="246"/>
      <c r="D2720" s="192">
        <v>775610663094</v>
      </c>
      <c r="E2720" s="303" t="s">
        <v>546</v>
      </c>
      <c r="F2720" s="193" t="s">
        <v>1721</v>
      </c>
      <c r="G2720" s="137" t="s">
        <v>2</v>
      </c>
      <c r="H2720" s="194">
        <v>21</v>
      </c>
      <c r="I2720" s="81"/>
      <c r="J2720" s="81"/>
      <c r="K2720" s="81"/>
      <c r="L2720" s="8"/>
      <c r="M2720" s="184">
        <f t="shared" si="596"/>
        <v>10710</v>
      </c>
      <c r="N2720" s="8"/>
      <c r="O2720" s="8"/>
      <c r="P2720" s="8"/>
      <c r="T2720" s="7"/>
      <c r="U2720" s="8"/>
      <c r="V2720" s="8"/>
      <c r="W2720" s="244"/>
      <c r="X2720" s="8"/>
      <c r="Y2720" s="8"/>
      <c r="Z2720" s="8"/>
      <c r="AA2720" s="8"/>
      <c r="AB2720" s="8"/>
      <c r="AC2720" s="8"/>
      <c r="AD2720" s="8"/>
      <c r="AE2720" s="8"/>
      <c r="AF2720" s="8"/>
      <c r="AG2720" s="8"/>
      <c r="AH2720" s="8"/>
      <c r="AI2720" s="8"/>
    </row>
    <row r="2721" spans="1:35" ht="17.25">
      <c r="A2721" s="310" t="s">
        <v>2126</v>
      </c>
      <c r="B2721" s="250">
        <v>13</v>
      </c>
      <c r="C2721" s="246"/>
      <c r="D2721" s="192">
        <v>775610672331</v>
      </c>
      <c r="E2721" s="303" t="s">
        <v>546</v>
      </c>
      <c r="F2721" s="193" t="s">
        <v>2136</v>
      </c>
      <c r="G2721" s="137" t="s">
        <v>2</v>
      </c>
      <c r="H2721" s="194">
        <v>26</v>
      </c>
      <c r="I2721" s="81"/>
      <c r="J2721" s="81"/>
      <c r="K2721" s="81"/>
      <c r="L2721" s="8"/>
      <c r="M2721" s="184">
        <f t="shared" si="596"/>
        <v>13260</v>
      </c>
      <c r="N2721" s="8"/>
      <c r="O2721" s="8"/>
      <c r="P2721" s="8"/>
      <c r="T2721" s="7"/>
      <c r="U2721" s="8"/>
      <c r="V2721" s="8"/>
      <c r="W2721" s="244"/>
      <c r="X2721" s="8"/>
      <c r="Y2721" s="8"/>
      <c r="Z2721" s="8"/>
      <c r="AA2721" s="8"/>
      <c r="AB2721" s="8"/>
      <c r="AC2721" s="8"/>
      <c r="AD2721" s="8"/>
      <c r="AE2721" s="8"/>
      <c r="AF2721" s="8"/>
      <c r="AG2721" s="8"/>
      <c r="AH2721" s="8"/>
      <c r="AI2721" s="8"/>
    </row>
    <row r="2722" spans="1:35" ht="17.25">
      <c r="A2722" s="310" t="s">
        <v>2126</v>
      </c>
      <c r="B2722" s="250">
        <v>14</v>
      </c>
      <c r="C2722" s="246" t="s">
        <v>1430</v>
      </c>
      <c r="D2722" s="192">
        <v>775602336705</v>
      </c>
      <c r="E2722" s="303" t="s">
        <v>546</v>
      </c>
      <c r="F2722" s="193" t="s">
        <v>2137</v>
      </c>
      <c r="G2722" s="137" t="s">
        <v>2</v>
      </c>
      <c r="H2722" s="194">
        <v>13</v>
      </c>
      <c r="I2722" s="81"/>
      <c r="J2722" s="81"/>
      <c r="K2722" s="81"/>
      <c r="L2722" s="8"/>
      <c r="M2722" s="184">
        <f>580*H2722</f>
        <v>7540</v>
      </c>
      <c r="N2722" s="8"/>
      <c r="O2722" s="8"/>
      <c r="P2722" s="8"/>
      <c r="T2722" s="7"/>
      <c r="U2722" s="8"/>
      <c r="V2722" s="8"/>
      <c r="W2722" s="244"/>
      <c r="X2722" s="8"/>
      <c r="Y2722" s="8"/>
      <c r="Z2722" s="8"/>
      <c r="AA2722" s="8"/>
      <c r="AB2722" s="8"/>
      <c r="AC2722" s="8"/>
      <c r="AD2722" s="8"/>
      <c r="AE2722" s="8"/>
      <c r="AF2722" s="8"/>
      <c r="AG2722" s="8"/>
      <c r="AH2722" s="8"/>
      <c r="AI2722" s="8"/>
    </row>
    <row r="2723" spans="1:35" ht="17.25">
      <c r="A2723" s="310" t="s">
        <v>2126</v>
      </c>
      <c r="B2723" s="250">
        <v>15</v>
      </c>
      <c r="C2723" s="246" t="s">
        <v>1430</v>
      </c>
      <c r="D2723" s="192">
        <v>775602454762</v>
      </c>
      <c r="E2723" s="303" t="s">
        <v>546</v>
      </c>
      <c r="F2723" s="193" t="s">
        <v>2138</v>
      </c>
      <c r="G2723" s="137" t="s">
        <v>2</v>
      </c>
      <c r="H2723" s="194">
        <v>13</v>
      </c>
      <c r="I2723" s="81"/>
      <c r="J2723" s="81"/>
      <c r="K2723" s="81"/>
      <c r="L2723" s="8"/>
      <c r="M2723" s="184">
        <f>580*H2723</f>
        <v>7540</v>
      </c>
      <c r="N2723" s="8"/>
      <c r="O2723" s="8"/>
      <c r="P2723" s="8"/>
      <c r="T2723" s="7"/>
      <c r="U2723" s="8"/>
      <c r="V2723" s="8"/>
      <c r="W2723" s="244"/>
      <c r="X2723" s="8"/>
      <c r="Y2723" s="8"/>
      <c r="Z2723" s="8"/>
      <c r="AA2723" s="8"/>
      <c r="AB2723" s="8"/>
      <c r="AC2723" s="8"/>
      <c r="AD2723" s="8"/>
      <c r="AE2723" s="8"/>
      <c r="AF2723" s="8"/>
      <c r="AG2723" s="8"/>
      <c r="AH2723" s="8"/>
      <c r="AI2723" s="8"/>
    </row>
    <row r="2724" spans="1:35" ht="17.25">
      <c r="A2724" s="310" t="s">
        <v>2126</v>
      </c>
      <c r="B2724" s="250">
        <v>16</v>
      </c>
      <c r="C2724" s="246"/>
      <c r="D2724" s="192">
        <v>775610564834</v>
      </c>
      <c r="E2724" s="303" t="s">
        <v>546</v>
      </c>
      <c r="F2724" s="193" t="s">
        <v>2139</v>
      </c>
      <c r="G2724" s="137" t="s">
        <v>4</v>
      </c>
      <c r="H2724" s="194">
        <v>43</v>
      </c>
      <c r="I2724" s="81"/>
      <c r="J2724" s="81"/>
      <c r="K2724" s="81"/>
      <c r="L2724" s="8"/>
      <c r="M2724" s="184">
        <f>560*H2724</f>
        <v>24080</v>
      </c>
      <c r="N2724" s="8"/>
      <c r="O2724" s="8"/>
      <c r="P2724" s="8"/>
      <c r="T2724" s="7"/>
      <c r="U2724" s="8"/>
      <c r="V2724" s="8"/>
      <c r="W2724" s="244"/>
      <c r="X2724" s="8"/>
      <c r="Y2724" s="8"/>
      <c r="Z2724" s="8"/>
      <c r="AA2724" s="8"/>
      <c r="AB2724" s="8"/>
      <c r="AC2724" s="8"/>
      <c r="AD2724" s="8"/>
      <c r="AE2724" s="8"/>
      <c r="AF2724" s="8"/>
      <c r="AG2724" s="8"/>
      <c r="AH2724" s="8"/>
      <c r="AI2724" s="8"/>
    </row>
    <row r="2725" spans="1:35" ht="17.25">
      <c r="A2725" s="310" t="s">
        <v>2126</v>
      </c>
      <c r="B2725" s="250">
        <v>17</v>
      </c>
      <c r="C2725" s="246"/>
      <c r="D2725" s="192">
        <v>775610572648</v>
      </c>
      <c r="E2725" s="303" t="s">
        <v>546</v>
      </c>
      <c r="F2725" s="193" t="s">
        <v>2140</v>
      </c>
      <c r="G2725" s="137" t="s">
        <v>4</v>
      </c>
      <c r="H2725" s="194">
        <v>44</v>
      </c>
      <c r="I2725" s="81"/>
      <c r="J2725" s="81"/>
      <c r="K2725" s="81"/>
      <c r="L2725" s="8"/>
      <c r="M2725" s="184">
        <f t="shared" ref="M2725:M2727" si="597">560*H2725</f>
        <v>24640</v>
      </c>
      <c r="N2725" s="8"/>
      <c r="O2725" s="8"/>
      <c r="P2725" s="8"/>
      <c r="T2725" s="7"/>
      <c r="U2725" s="8"/>
      <c r="V2725" s="8"/>
      <c r="W2725" s="244"/>
      <c r="X2725" s="8"/>
      <c r="Y2725" s="8"/>
      <c r="Z2725" s="8"/>
      <c r="AA2725" s="8"/>
      <c r="AB2725" s="8"/>
      <c r="AC2725" s="8"/>
      <c r="AD2725" s="8"/>
      <c r="AE2725" s="8"/>
      <c r="AF2725" s="8"/>
      <c r="AG2725" s="8"/>
      <c r="AH2725" s="8"/>
      <c r="AI2725" s="8"/>
    </row>
    <row r="2726" spans="1:35" ht="17.25">
      <c r="A2726" s="310" t="s">
        <v>2126</v>
      </c>
      <c r="B2726" s="250">
        <v>18</v>
      </c>
      <c r="C2726" s="246"/>
      <c r="D2726" s="192">
        <v>775610488173</v>
      </c>
      <c r="E2726" s="303" t="s">
        <v>546</v>
      </c>
      <c r="F2726" s="193" t="s">
        <v>2141</v>
      </c>
      <c r="G2726" s="137" t="s">
        <v>8</v>
      </c>
      <c r="H2726" s="194">
        <v>11</v>
      </c>
      <c r="I2726" s="81"/>
      <c r="J2726" s="81"/>
      <c r="K2726" s="81"/>
      <c r="L2726" s="8"/>
      <c r="M2726" s="184">
        <f>570*H2726</f>
        <v>6270</v>
      </c>
      <c r="N2726" s="8"/>
      <c r="O2726" s="8"/>
      <c r="P2726" s="8"/>
      <c r="T2726" s="7"/>
      <c r="U2726" s="8"/>
      <c r="V2726" s="8"/>
      <c r="W2726" s="244"/>
      <c r="X2726" s="8"/>
      <c r="Y2726" s="8"/>
      <c r="Z2726" s="8"/>
      <c r="AA2726" s="8"/>
      <c r="AB2726" s="8"/>
      <c r="AC2726" s="8"/>
      <c r="AD2726" s="8"/>
      <c r="AE2726" s="8"/>
      <c r="AF2726" s="8"/>
      <c r="AG2726" s="8"/>
      <c r="AH2726" s="8"/>
      <c r="AI2726" s="8"/>
    </row>
    <row r="2727" spans="1:35" ht="17.25">
      <c r="A2727" s="310" t="s">
        <v>2126</v>
      </c>
      <c r="B2727" s="250">
        <v>19</v>
      </c>
      <c r="C2727" s="246"/>
      <c r="D2727" s="192">
        <v>775610584777</v>
      </c>
      <c r="E2727" s="303" t="s">
        <v>546</v>
      </c>
      <c r="F2727" s="193" t="s">
        <v>2142</v>
      </c>
      <c r="G2727" s="137" t="s">
        <v>4</v>
      </c>
      <c r="H2727" s="194">
        <v>21</v>
      </c>
      <c r="I2727" s="81"/>
      <c r="J2727" s="81"/>
      <c r="K2727" s="81"/>
      <c r="L2727" s="8"/>
      <c r="M2727" s="184">
        <f t="shared" si="597"/>
        <v>11760</v>
      </c>
      <c r="N2727" s="8"/>
      <c r="O2727" s="8"/>
      <c r="P2727" s="8"/>
      <c r="T2727" s="7"/>
      <c r="U2727" s="8"/>
      <c r="V2727" s="8"/>
      <c r="W2727" s="244"/>
      <c r="X2727" s="8"/>
      <c r="Y2727" s="8"/>
      <c r="Z2727" s="8"/>
      <c r="AA2727" s="8"/>
      <c r="AB2727" s="8"/>
      <c r="AC2727" s="8"/>
      <c r="AD2727" s="8"/>
      <c r="AE2727" s="8"/>
      <c r="AF2727" s="8"/>
      <c r="AG2727" s="8"/>
      <c r="AH2727" s="8"/>
      <c r="AI2727" s="8"/>
    </row>
    <row r="2728" spans="1:35" ht="17.25">
      <c r="A2728" s="321"/>
      <c r="B2728" s="322"/>
      <c r="C2728" s="231"/>
      <c r="D2728" s="81"/>
      <c r="E2728" s="81"/>
      <c r="F2728" s="81"/>
      <c r="G2728" s="81"/>
      <c r="H2728" s="80"/>
      <c r="I2728" s="81"/>
      <c r="J2728" s="81"/>
      <c r="K2728" s="81"/>
      <c r="L2728" s="8"/>
      <c r="M2728" s="184"/>
      <c r="N2728" s="8"/>
      <c r="O2728" s="8"/>
      <c r="P2728" s="8"/>
      <c r="T2728" s="7"/>
      <c r="U2728" s="8"/>
      <c r="V2728" s="8"/>
      <c r="W2728" s="244"/>
      <c r="X2728" s="8"/>
      <c r="Y2728" s="8"/>
      <c r="Z2728" s="8"/>
      <c r="AA2728" s="8"/>
      <c r="AB2728" s="8"/>
      <c r="AC2728" s="8"/>
      <c r="AD2728" s="8"/>
      <c r="AE2728" s="8"/>
      <c r="AF2728" s="8"/>
      <c r="AG2728" s="8"/>
      <c r="AH2728" s="8"/>
      <c r="AI2728" s="8"/>
    </row>
    <row r="2729" spans="1:35" ht="17.25">
      <c r="A2729" s="253"/>
      <c r="B2729" s="189"/>
      <c r="C2729" s="169"/>
      <c r="D2729" s="41"/>
      <c r="E2729" s="41"/>
      <c r="F2729" s="41"/>
      <c r="G2729" s="41"/>
      <c r="H2729" s="77"/>
      <c r="I2729" s="41"/>
      <c r="J2729" s="41"/>
      <c r="K2729" s="41"/>
      <c r="L2729" s="45"/>
      <c r="M2729" s="44">
        <f>SUM(M2709:M2728)</f>
        <v>223990</v>
      </c>
      <c r="N2729" s="45"/>
      <c r="O2729" s="45"/>
      <c r="P2729" s="45"/>
      <c r="Q2729" s="45"/>
      <c r="R2729" s="45"/>
      <c r="S2729" s="45"/>
      <c r="T2729" s="45">
        <v>223990</v>
      </c>
      <c r="U2729" s="45"/>
      <c r="V2729" s="45"/>
      <c r="W2729" s="227">
        <v>223990</v>
      </c>
      <c r="X2729" s="45"/>
      <c r="Y2729" s="45"/>
      <c r="Z2729" s="8"/>
      <c r="AA2729" s="8"/>
      <c r="AB2729" s="8"/>
      <c r="AC2729" s="8"/>
      <c r="AD2729" s="8"/>
      <c r="AE2729" s="8"/>
      <c r="AF2729" s="8"/>
      <c r="AG2729" s="8"/>
      <c r="AH2729" s="8"/>
      <c r="AI2729" s="8"/>
    </row>
    <row r="2730" spans="1:35" ht="17.25">
      <c r="A2730" s="321"/>
      <c r="B2730" s="322"/>
      <c r="C2730" s="231"/>
      <c r="D2730" s="81"/>
      <c r="E2730" s="81"/>
      <c r="F2730" s="81"/>
      <c r="G2730" s="81"/>
      <c r="H2730" s="80"/>
      <c r="I2730" s="81"/>
      <c r="J2730" s="81"/>
      <c r="K2730" s="81"/>
      <c r="L2730" s="8"/>
      <c r="M2730" s="184"/>
      <c r="N2730" s="8"/>
      <c r="O2730" s="8"/>
      <c r="P2730" s="8"/>
      <c r="T2730" s="7"/>
      <c r="U2730" s="8"/>
      <c r="V2730" s="8"/>
      <c r="W2730" s="244"/>
      <c r="X2730" s="8"/>
      <c r="Y2730" s="8"/>
      <c r="Z2730" s="8"/>
      <c r="AA2730" s="8"/>
      <c r="AB2730" s="8"/>
      <c r="AC2730" s="8"/>
      <c r="AD2730" s="8"/>
      <c r="AE2730" s="8"/>
      <c r="AF2730" s="8"/>
      <c r="AG2730" s="8"/>
      <c r="AH2730" s="8"/>
      <c r="AI2730" s="8"/>
    </row>
    <row r="2731" spans="1:35" ht="17.25">
      <c r="A2731" s="310" t="s">
        <v>2143</v>
      </c>
      <c r="B2731" s="250">
        <v>1</v>
      </c>
      <c r="C2731" s="246"/>
      <c r="D2731" s="192">
        <v>775611511046</v>
      </c>
      <c r="E2731" s="303" t="s">
        <v>546</v>
      </c>
      <c r="F2731" s="193" t="s">
        <v>2144</v>
      </c>
      <c r="G2731" s="137" t="s">
        <v>4</v>
      </c>
      <c r="H2731" s="194">
        <v>20</v>
      </c>
      <c r="I2731" s="81"/>
      <c r="J2731" s="81"/>
      <c r="K2731" s="81"/>
      <c r="L2731" s="8"/>
      <c r="M2731" s="184">
        <f>570*H2731</f>
        <v>11400</v>
      </c>
      <c r="N2731" s="8"/>
      <c r="O2731" s="8"/>
      <c r="P2731" s="8"/>
      <c r="T2731" s="7"/>
      <c r="U2731" s="8"/>
      <c r="V2731" s="8"/>
      <c r="W2731" s="244"/>
      <c r="X2731" s="8"/>
      <c r="Y2731" s="8"/>
      <c r="Z2731" s="8"/>
      <c r="AA2731" s="8"/>
      <c r="AB2731" s="8"/>
      <c r="AC2731" s="8"/>
      <c r="AD2731" s="8"/>
      <c r="AE2731" s="8"/>
      <c r="AF2731" s="8"/>
      <c r="AG2731" s="8"/>
      <c r="AH2731" s="8"/>
      <c r="AI2731" s="8"/>
    </row>
    <row r="2732" spans="1:35" ht="17.25">
      <c r="A2732" s="310" t="s">
        <v>2143</v>
      </c>
      <c r="B2732" s="250">
        <v>2</v>
      </c>
      <c r="C2732" s="246"/>
      <c r="D2732" s="192">
        <v>775620857842</v>
      </c>
      <c r="E2732" s="303" t="s">
        <v>546</v>
      </c>
      <c r="F2732" s="193" t="s">
        <v>2145</v>
      </c>
      <c r="G2732" s="137" t="s">
        <v>2</v>
      </c>
      <c r="H2732" s="194">
        <v>23</v>
      </c>
      <c r="I2732" s="81"/>
      <c r="J2732" s="81"/>
      <c r="K2732" s="81"/>
      <c r="L2732" s="8"/>
      <c r="M2732" s="184">
        <f t="shared" ref="M2732:M2736" si="598">510*H2732</f>
        <v>11730</v>
      </c>
      <c r="N2732" s="8"/>
      <c r="O2732" s="8"/>
      <c r="P2732" s="8"/>
      <c r="T2732" s="7"/>
      <c r="U2732" s="8"/>
      <c r="V2732" s="8"/>
      <c r="W2732" s="244"/>
      <c r="X2732" s="8"/>
      <c r="Y2732" s="8"/>
      <c r="Z2732" s="8"/>
      <c r="AA2732" s="8"/>
      <c r="AB2732" s="8"/>
      <c r="AC2732" s="8"/>
      <c r="AD2732" s="8"/>
      <c r="AE2732" s="8"/>
      <c r="AF2732" s="8"/>
      <c r="AG2732" s="8"/>
      <c r="AH2732" s="8"/>
      <c r="AI2732" s="8"/>
    </row>
    <row r="2733" spans="1:35" ht="17.25">
      <c r="A2733" s="310" t="s">
        <v>2143</v>
      </c>
      <c r="B2733" s="250">
        <v>3</v>
      </c>
      <c r="C2733" s="246"/>
      <c r="D2733" s="192">
        <v>775620882020</v>
      </c>
      <c r="E2733" s="303" t="s">
        <v>546</v>
      </c>
      <c r="F2733" s="193" t="s">
        <v>2146</v>
      </c>
      <c r="G2733" s="137" t="s">
        <v>2</v>
      </c>
      <c r="H2733" s="194">
        <v>22</v>
      </c>
      <c r="I2733" s="81"/>
      <c r="J2733" s="81"/>
      <c r="K2733" s="81"/>
      <c r="L2733" s="8"/>
      <c r="M2733" s="184">
        <f t="shared" si="598"/>
        <v>11220</v>
      </c>
      <c r="N2733" s="8"/>
      <c r="O2733" s="8"/>
      <c r="P2733" s="8"/>
      <c r="T2733" s="7"/>
      <c r="U2733" s="8"/>
      <c r="V2733" s="8"/>
      <c r="W2733" s="244"/>
      <c r="X2733" s="8"/>
      <c r="Y2733" s="8"/>
      <c r="Z2733" s="8"/>
      <c r="AA2733" s="8"/>
      <c r="AB2733" s="8"/>
      <c r="AC2733" s="8"/>
      <c r="AD2733" s="8"/>
      <c r="AE2733" s="8"/>
      <c r="AF2733" s="8"/>
      <c r="AG2733" s="8"/>
      <c r="AH2733" s="8"/>
      <c r="AI2733" s="8"/>
    </row>
    <row r="2734" spans="1:35" ht="17.25">
      <c r="A2734" s="310" t="s">
        <v>2143</v>
      </c>
      <c r="B2734" s="250">
        <v>4</v>
      </c>
      <c r="C2734" s="246"/>
      <c r="D2734" s="192">
        <v>775620871879</v>
      </c>
      <c r="E2734" s="303" t="s">
        <v>546</v>
      </c>
      <c r="F2734" s="193" t="s">
        <v>2136</v>
      </c>
      <c r="G2734" s="137" t="s">
        <v>2</v>
      </c>
      <c r="H2734" s="194">
        <v>10</v>
      </c>
      <c r="I2734" s="81"/>
      <c r="J2734" s="81"/>
      <c r="K2734" s="81"/>
      <c r="L2734" s="8"/>
      <c r="M2734" s="184">
        <f>570*H2734</f>
        <v>5700</v>
      </c>
      <c r="N2734" s="8"/>
      <c r="O2734" s="8"/>
      <c r="P2734" s="8"/>
      <c r="T2734" s="7"/>
      <c r="U2734" s="8"/>
      <c r="V2734" s="8"/>
      <c r="W2734" s="244"/>
      <c r="X2734" s="8"/>
      <c r="Y2734" s="8"/>
      <c r="Z2734" s="8"/>
      <c r="AA2734" s="8"/>
      <c r="AB2734" s="8"/>
      <c r="AC2734" s="8"/>
      <c r="AD2734" s="8"/>
      <c r="AE2734" s="8"/>
      <c r="AF2734" s="8"/>
      <c r="AG2734" s="8"/>
      <c r="AH2734" s="8"/>
      <c r="AI2734" s="8"/>
    </row>
    <row r="2735" spans="1:35" ht="17.25">
      <c r="A2735" s="310" t="s">
        <v>2143</v>
      </c>
      <c r="B2735" s="250">
        <v>5</v>
      </c>
      <c r="C2735" s="246"/>
      <c r="D2735" s="192">
        <v>775620896313</v>
      </c>
      <c r="E2735" s="303" t="s">
        <v>546</v>
      </c>
      <c r="F2735" s="193" t="s">
        <v>2147</v>
      </c>
      <c r="G2735" s="137" t="s">
        <v>2</v>
      </c>
      <c r="H2735" s="194">
        <v>27</v>
      </c>
      <c r="I2735" s="81"/>
      <c r="J2735" s="81"/>
      <c r="K2735" s="81"/>
      <c r="L2735" s="8"/>
      <c r="M2735" s="184">
        <f t="shared" si="598"/>
        <v>13770</v>
      </c>
      <c r="N2735" s="8"/>
      <c r="O2735" s="8"/>
      <c r="P2735" s="8"/>
      <c r="T2735" s="7"/>
      <c r="U2735" s="8"/>
      <c r="V2735" s="8"/>
      <c r="W2735" s="244"/>
      <c r="X2735" s="8"/>
      <c r="Y2735" s="8"/>
      <c r="Z2735" s="8"/>
      <c r="AA2735" s="8"/>
      <c r="AB2735" s="8"/>
      <c r="AC2735" s="8"/>
      <c r="AD2735" s="8"/>
      <c r="AE2735" s="8"/>
      <c r="AF2735" s="8"/>
      <c r="AG2735" s="8"/>
      <c r="AH2735" s="8"/>
      <c r="AI2735" s="8"/>
    </row>
    <row r="2736" spans="1:35" ht="17.25">
      <c r="A2736" s="310" t="s">
        <v>2143</v>
      </c>
      <c r="B2736" s="250">
        <v>6</v>
      </c>
      <c r="C2736" s="246"/>
      <c r="D2736" s="192">
        <v>775620908928</v>
      </c>
      <c r="E2736" s="303" t="s">
        <v>546</v>
      </c>
      <c r="F2736" s="193" t="s">
        <v>2148</v>
      </c>
      <c r="G2736" s="137" t="s">
        <v>2</v>
      </c>
      <c r="H2736" s="194">
        <v>27</v>
      </c>
      <c r="I2736" s="81"/>
      <c r="J2736" s="81"/>
      <c r="K2736" s="81"/>
      <c r="L2736" s="8"/>
      <c r="M2736" s="184">
        <f t="shared" si="598"/>
        <v>13770</v>
      </c>
      <c r="N2736" s="8"/>
      <c r="O2736" s="8"/>
      <c r="P2736" s="8"/>
      <c r="T2736" s="7"/>
      <c r="U2736" s="8"/>
      <c r="V2736" s="8"/>
      <c r="W2736" s="244"/>
      <c r="X2736" s="8"/>
      <c r="Y2736" s="8"/>
      <c r="Z2736" s="8"/>
      <c r="AA2736" s="8"/>
      <c r="AB2736" s="8"/>
      <c r="AC2736" s="8"/>
      <c r="AD2736" s="8"/>
      <c r="AE2736" s="8"/>
      <c r="AF2736" s="8"/>
      <c r="AG2736" s="8"/>
      <c r="AH2736" s="8"/>
      <c r="AI2736" s="8"/>
    </row>
    <row r="2737" spans="1:35" ht="17.25">
      <c r="A2737" s="310" t="s">
        <v>2143</v>
      </c>
      <c r="B2737" s="250">
        <v>7</v>
      </c>
      <c r="C2737" s="246"/>
      <c r="D2737" s="192">
        <v>775621571914</v>
      </c>
      <c r="E2737" s="303" t="s">
        <v>546</v>
      </c>
      <c r="F2737" s="193" t="s">
        <v>2149</v>
      </c>
      <c r="G2737" s="137" t="s">
        <v>1142</v>
      </c>
      <c r="H2737" s="194">
        <v>16</v>
      </c>
      <c r="I2737" s="81"/>
      <c r="J2737" s="81"/>
      <c r="K2737" s="81"/>
      <c r="L2737" s="8"/>
      <c r="M2737" s="184">
        <f>530*H2737</f>
        <v>8480</v>
      </c>
      <c r="N2737" s="8"/>
      <c r="O2737" s="8"/>
      <c r="P2737" s="8"/>
      <c r="T2737" s="7"/>
      <c r="U2737" s="8"/>
      <c r="V2737" s="8"/>
      <c r="W2737" s="244"/>
      <c r="X2737" s="8"/>
      <c r="Y2737" s="8"/>
      <c r="Z2737" s="8"/>
      <c r="AA2737" s="8"/>
      <c r="AB2737" s="8"/>
      <c r="AC2737" s="8"/>
      <c r="AD2737" s="8"/>
      <c r="AE2737" s="8"/>
      <c r="AF2737" s="8"/>
      <c r="AG2737" s="8"/>
      <c r="AH2737" s="8"/>
      <c r="AI2737" s="8"/>
    </row>
    <row r="2738" spans="1:35" ht="17.25">
      <c r="A2738" s="310" t="s">
        <v>2143</v>
      </c>
      <c r="B2738" s="250">
        <v>8</v>
      </c>
      <c r="C2738" s="246"/>
      <c r="D2738" s="192">
        <v>775620939515</v>
      </c>
      <c r="E2738" s="303" t="s">
        <v>546</v>
      </c>
      <c r="F2738" s="193" t="s">
        <v>2150</v>
      </c>
      <c r="G2738" s="137" t="s">
        <v>2</v>
      </c>
      <c r="H2738" s="194">
        <v>11</v>
      </c>
      <c r="I2738" s="81"/>
      <c r="J2738" s="81"/>
      <c r="K2738" s="81"/>
      <c r="L2738" s="8"/>
      <c r="M2738" s="184">
        <f>520*H2738</f>
        <v>5720</v>
      </c>
      <c r="N2738" s="8"/>
      <c r="O2738" s="8"/>
      <c r="P2738" s="8"/>
      <c r="T2738" s="7"/>
      <c r="U2738" s="8"/>
      <c r="V2738" s="8"/>
      <c r="W2738" s="244"/>
      <c r="X2738" s="8"/>
      <c r="Y2738" s="8"/>
      <c r="Z2738" s="8"/>
      <c r="AA2738" s="8"/>
      <c r="AB2738" s="8"/>
      <c r="AC2738" s="8"/>
      <c r="AD2738" s="8"/>
      <c r="AE2738" s="8"/>
      <c r="AF2738" s="8"/>
      <c r="AG2738" s="8"/>
      <c r="AH2738" s="8"/>
      <c r="AI2738" s="8"/>
    </row>
    <row r="2739" spans="1:35" ht="17.25">
      <c r="A2739" s="310" t="s">
        <v>2143</v>
      </c>
      <c r="B2739" s="250">
        <v>9</v>
      </c>
      <c r="C2739" s="246"/>
      <c r="D2739" s="192">
        <v>775612019885</v>
      </c>
      <c r="E2739" s="303" t="s">
        <v>546</v>
      </c>
      <c r="F2739" s="193" t="s">
        <v>2151</v>
      </c>
      <c r="G2739" s="137" t="s">
        <v>35</v>
      </c>
      <c r="H2739" s="194">
        <v>16</v>
      </c>
      <c r="I2739" s="81"/>
      <c r="J2739" s="81"/>
      <c r="K2739" s="81"/>
      <c r="L2739" s="8"/>
      <c r="M2739" s="184">
        <f>590*H2739</f>
        <v>9440</v>
      </c>
      <c r="N2739" s="8"/>
      <c r="O2739" s="8"/>
      <c r="P2739" s="8"/>
      <c r="T2739" s="7"/>
      <c r="U2739" s="8"/>
      <c r="V2739" s="8"/>
      <c r="W2739" s="244"/>
      <c r="X2739" s="8"/>
      <c r="Y2739" s="8"/>
      <c r="Z2739" s="8"/>
      <c r="AA2739" s="8"/>
      <c r="AB2739" s="8"/>
      <c r="AC2739" s="8"/>
      <c r="AD2739" s="8"/>
      <c r="AE2739" s="8"/>
      <c r="AF2739" s="8"/>
      <c r="AG2739" s="8"/>
      <c r="AH2739" s="8"/>
      <c r="AI2739" s="8"/>
    </row>
    <row r="2740" spans="1:35" ht="17.25">
      <c r="A2740" s="310" t="s">
        <v>2143</v>
      </c>
      <c r="B2740" s="250">
        <v>10</v>
      </c>
      <c r="C2740" s="246"/>
      <c r="D2740" s="192">
        <v>775612173289</v>
      </c>
      <c r="E2740" s="303" t="s">
        <v>546</v>
      </c>
      <c r="F2740" s="193" t="s">
        <v>905</v>
      </c>
      <c r="G2740" s="137" t="s">
        <v>4</v>
      </c>
      <c r="H2740" s="194">
        <v>12</v>
      </c>
      <c r="I2740" s="81"/>
      <c r="J2740" s="81"/>
      <c r="K2740" s="81"/>
      <c r="L2740" s="8"/>
      <c r="M2740" s="184">
        <f>575*H2740</f>
        <v>6900</v>
      </c>
      <c r="N2740" s="8"/>
      <c r="O2740" s="8"/>
      <c r="P2740" s="8"/>
      <c r="T2740" s="7"/>
      <c r="U2740" s="8"/>
      <c r="V2740" s="8"/>
      <c r="W2740" s="244"/>
      <c r="X2740" s="8"/>
      <c r="Y2740" s="8"/>
      <c r="Z2740" s="8"/>
      <c r="AA2740" s="8"/>
      <c r="AB2740" s="8"/>
      <c r="AC2740" s="8"/>
      <c r="AD2740" s="8"/>
      <c r="AE2740" s="8"/>
      <c r="AF2740" s="8"/>
      <c r="AG2740" s="8"/>
      <c r="AH2740" s="8"/>
      <c r="AI2740" s="8"/>
    </row>
    <row r="2741" spans="1:35" ht="17.25">
      <c r="A2741" s="310" t="s">
        <v>2143</v>
      </c>
      <c r="B2741" s="250">
        <v>11</v>
      </c>
      <c r="C2741" s="246"/>
      <c r="D2741" s="192">
        <v>775620918322</v>
      </c>
      <c r="E2741" s="303" t="s">
        <v>546</v>
      </c>
      <c r="F2741" s="193" t="s">
        <v>2152</v>
      </c>
      <c r="G2741" s="137" t="s">
        <v>2</v>
      </c>
      <c r="H2741" s="194">
        <v>21</v>
      </c>
      <c r="I2741" s="81"/>
      <c r="J2741" s="81"/>
      <c r="K2741" s="81"/>
      <c r="L2741" s="8"/>
      <c r="M2741" s="184">
        <f t="shared" ref="M2741:M2746" si="599">510*H2741</f>
        <v>10710</v>
      </c>
      <c r="N2741" s="8"/>
      <c r="O2741" s="8"/>
      <c r="P2741" s="8"/>
      <c r="T2741" s="7"/>
      <c r="U2741" s="8"/>
      <c r="V2741" s="8"/>
      <c r="W2741" s="244"/>
      <c r="X2741" s="8"/>
      <c r="Y2741" s="8"/>
      <c r="Z2741" s="8"/>
      <c r="AA2741" s="8"/>
      <c r="AB2741" s="8"/>
      <c r="AC2741" s="8"/>
      <c r="AD2741" s="8"/>
      <c r="AE2741" s="8"/>
      <c r="AF2741" s="8"/>
      <c r="AG2741" s="8"/>
      <c r="AH2741" s="8"/>
      <c r="AI2741" s="8"/>
    </row>
    <row r="2742" spans="1:35" ht="17.25">
      <c r="A2742" s="310" t="s">
        <v>2143</v>
      </c>
      <c r="B2742" s="250">
        <v>12</v>
      </c>
      <c r="C2742" s="246" t="s">
        <v>1430</v>
      </c>
      <c r="D2742" s="192">
        <v>775612618955</v>
      </c>
      <c r="E2742" s="303" t="s">
        <v>546</v>
      </c>
      <c r="F2742" s="193" t="s">
        <v>2153</v>
      </c>
      <c r="G2742" s="137" t="s">
        <v>96</v>
      </c>
      <c r="H2742" s="194">
        <v>11</v>
      </c>
      <c r="I2742" s="81"/>
      <c r="J2742" s="81"/>
      <c r="K2742" s="81"/>
      <c r="L2742" s="8"/>
      <c r="M2742" s="184">
        <f>590*H2742</f>
        <v>6490</v>
      </c>
      <c r="N2742" s="8"/>
      <c r="O2742" s="8"/>
      <c r="P2742" s="8"/>
      <c r="T2742" s="7"/>
      <c r="U2742" s="8"/>
      <c r="V2742" s="8"/>
      <c r="W2742" s="244"/>
      <c r="X2742" s="8"/>
      <c r="Y2742" s="8"/>
      <c r="Z2742" s="8"/>
      <c r="AA2742" s="8"/>
      <c r="AB2742" s="8"/>
      <c r="AC2742" s="8"/>
      <c r="AD2742" s="8"/>
      <c r="AE2742" s="8"/>
      <c r="AF2742" s="8"/>
      <c r="AG2742" s="8"/>
      <c r="AH2742" s="8"/>
      <c r="AI2742" s="8"/>
    </row>
    <row r="2743" spans="1:35" ht="17.25">
      <c r="A2743" s="310" t="s">
        <v>2143</v>
      </c>
      <c r="B2743" s="250">
        <v>13</v>
      </c>
      <c r="C2743" s="246"/>
      <c r="D2743" s="192">
        <v>775612296319</v>
      </c>
      <c r="E2743" s="303" t="s">
        <v>546</v>
      </c>
      <c r="F2743" s="193" t="s">
        <v>2154</v>
      </c>
      <c r="G2743" s="137" t="s">
        <v>2</v>
      </c>
      <c r="H2743" s="194">
        <v>28</v>
      </c>
      <c r="I2743" s="81"/>
      <c r="J2743" s="81"/>
      <c r="K2743" s="81"/>
      <c r="L2743" s="8"/>
      <c r="M2743" s="184">
        <f t="shared" si="599"/>
        <v>14280</v>
      </c>
      <c r="N2743" s="8"/>
      <c r="O2743" s="8"/>
      <c r="P2743" s="8"/>
      <c r="T2743" s="7"/>
      <c r="U2743" s="8"/>
      <c r="V2743" s="8"/>
      <c r="W2743" s="244"/>
      <c r="X2743" s="8"/>
      <c r="Y2743" s="8"/>
      <c r="Z2743" s="8"/>
      <c r="AA2743" s="8"/>
      <c r="AB2743" s="8"/>
      <c r="AC2743" s="8"/>
      <c r="AD2743" s="8"/>
      <c r="AE2743" s="8"/>
      <c r="AF2743" s="8"/>
      <c r="AG2743" s="8"/>
      <c r="AH2743" s="8"/>
      <c r="AI2743" s="8"/>
    </row>
    <row r="2744" spans="1:35" ht="17.25">
      <c r="A2744" s="310" t="s">
        <v>2143</v>
      </c>
      <c r="B2744" s="250">
        <v>14</v>
      </c>
      <c r="C2744" s="246"/>
      <c r="D2744" s="192">
        <v>775612346924</v>
      </c>
      <c r="E2744" s="303" t="s">
        <v>546</v>
      </c>
      <c r="F2744" s="193" t="s">
        <v>2155</v>
      </c>
      <c r="G2744" s="137" t="s">
        <v>2</v>
      </c>
      <c r="H2744" s="194">
        <v>28</v>
      </c>
      <c r="I2744" s="81"/>
      <c r="J2744" s="81"/>
      <c r="K2744" s="81"/>
      <c r="L2744" s="8"/>
      <c r="M2744" s="184">
        <f t="shared" si="599"/>
        <v>14280</v>
      </c>
      <c r="N2744" s="8"/>
      <c r="O2744" s="8"/>
      <c r="P2744" s="8"/>
      <c r="T2744" s="7"/>
      <c r="U2744" s="8"/>
      <c r="V2744" s="8"/>
      <c r="W2744" s="244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</row>
    <row r="2745" spans="1:35" ht="17.25">
      <c r="A2745" s="310" t="s">
        <v>2143</v>
      </c>
      <c r="B2745" s="250">
        <v>15</v>
      </c>
      <c r="C2745" s="246"/>
      <c r="D2745" s="192">
        <v>775612384579</v>
      </c>
      <c r="E2745" s="303" t="s">
        <v>546</v>
      </c>
      <c r="F2745" s="193" t="s">
        <v>2156</v>
      </c>
      <c r="G2745" s="137" t="s">
        <v>2</v>
      </c>
      <c r="H2745" s="194">
        <v>14</v>
      </c>
      <c r="I2745" s="81"/>
      <c r="J2745" s="81"/>
      <c r="K2745" s="81"/>
      <c r="L2745" s="8"/>
      <c r="M2745" s="184">
        <f>520*H2745</f>
        <v>7280</v>
      </c>
      <c r="N2745" s="8"/>
      <c r="O2745" s="8"/>
      <c r="P2745" s="8"/>
      <c r="T2745" s="7"/>
      <c r="U2745" s="8"/>
      <c r="V2745" s="8"/>
      <c r="W2745" s="244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</row>
    <row r="2746" spans="1:35" ht="17.25">
      <c r="A2746" s="310" t="s">
        <v>2143</v>
      </c>
      <c r="B2746" s="250">
        <v>16</v>
      </c>
      <c r="C2746" s="246"/>
      <c r="D2746" s="192">
        <v>775612428295</v>
      </c>
      <c r="E2746" s="303" t="s">
        <v>546</v>
      </c>
      <c r="F2746" s="193" t="s">
        <v>2157</v>
      </c>
      <c r="G2746" s="137" t="s">
        <v>2</v>
      </c>
      <c r="H2746" s="194">
        <v>21</v>
      </c>
      <c r="I2746" s="81"/>
      <c r="J2746" s="81"/>
      <c r="K2746" s="81"/>
      <c r="L2746" s="8"/>
      <c r="M2746" s="184">
        <f t="shared" si="599"/>
        <v>10710</v>
      </c>
      <c r="N2746" s="8"/>
      <c r="O2746" s="8"/>
      <c r="P2746" s="8"/>
      <c r="T2746" s="7"/>
      <c r="U2746" s="8"/>
      <c r="V2746" s="8"/>
      <c r="W2746" s="244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</row>
    <row r="2747" spans="1:35" ht="17.25">
      <c r="A2747" s="310" t="s">
        <v>2143</v>
      </c>
      <c r="B2747" s="250">
        <v>17</v>
      </c>
      <c r="C2747" s="246" t="s">
        <v>1430</v>
      </c>
      <c r="D2747" s="192">
        <v>775611329649</v>
      </c>
      <c r="E2747" s="303" t="s">
        <v>546</v>
      </c>
      <c r="F2747" s="193" t="s">
        <v>2158</v>
      </c>
      <c r="G2747" s="137" t="s">
        <v>2</v>
      </c>
      <c r="H2747" s="194">
        <v>11</v>
      </c>
      <c r="I2747" s="81"/>
      <c r="J2747" s="81"/>
      <c r="K2747" s="81"/>
      <c r="L2747" s="8"/>
      <c r="M2747" s="184">
        <f>580*H2747</f>
        <v>6380</v>
      </c>
      <c r="N2747" s="8"/>
      <c r="O2747" s="8"/>
      <c r="P2747" s="8"/>
      <c r="T2747" s="7"/>
      <c r="U2747" s="8"/>
      <c r="V2747" s="8"/>
      <c r="W2747" s="244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</row>
    <row r="2748" spans="1:35" ht="17.25">
      <c r="A2748" s="310" t="s">
        <v>2143</v>
      </c>
      <c r="B2748" s="250">
        <v>18</v>
      </c>
      <c r="C2748" s="246" t="s">
        <v>1430</v>
      </c>
      <c r="D2748" s="192">
        <v>775612538222</v>
      </c>
      <c r="E2748" s="303" t="s">
        <v>546</v>
      </c>
      <c r="F2748" s="193" t="s">
        <v>2159</v>
      </c>
      <c r="G2748" s="137" t="s">
        <v>96</v>
      </c>
      <c r="H2748" s="194">
        <v>12</v>
      </c>
      <c r="I2748" s="81"/>
      <c r="J2748" s="81"/>
      <c r="K2748" s="81"/>
      <c r="L2748" s="8"/>
      <c r="M2748" s="184">
        <f>590*H2748</f>
        <v>7080</v>
      </c>
      <c r="N2748" s="8"/>
      <c r="O2748" s="8"/>
      <c r="P2748" s="8"/>
      <c r="T2748" s="7"/>
      <c r="U2748" s="8"/>
      <c r="V2748" s="8"/>
      <c r="W2748" s="244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</row>
    <row r="2749" spans="1:35" ht="17.25">
      <c r="A2749" s="310" t="s">
        <v>2143</v>
      </c>
      <c r="B2749" s="250">
        <v>19</v>
      </c>
      <c r="C2749" s="246"/>
      <c r="D2749" s="192">
        <v>775620980681</v>
      </c>
      <c r="E2749" s="303" t="s">
        <v>546</v>
      </c>
      <c r="F2749" s="193" t="s">
        <v>2160</v>
      </c>
      <c r="G2749" s="137" t="s">
        <v>8</v>
      </c>
      <c r="H2749" s="194">
        <v>14</v>
      </c>
      <c r="I2749" s="81"/>
      <c r="J2749" s="81"/>
      <c r="K2749" s="81"/>
      <c r="L2749" s="8"/>
      <c r="M2749" s="184">
        <f>570*H2749</f>
        <v>7980</v>
      </c>
      <c r="N2749" s="8"/>
      <c r="O2749" s="8"/>
      <c r="P2749" s="8"/>
      <c r="T2749" s="7"/>
      <c r="U2749" s="8"/>
      <c r="V2749" s="8"/>
      <c r="W2749" s="244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</row>
    <row r="2750" spans="1:35" ht="17.25">
      <c r="A2750" s="310" t="s">
        <v>2143</v>
      </c>
      <c r="B2750" s="250">
        <v>20</v>
      </c>
      <c r="C2750" s="246"/>
      <c r="D2750" s="192">
        <v>775612743422</v>
      </c>
      <c r="E2750" s="303" t="s">
        <v>546</v>
      </c>
      <c r="F2750" s="193" t="s">
        <v>2161</v>
      </c>
      <c r="G2750" s="137" t="s">
        <v>2</v>
      </c>
      <c r="H2750" s="194">
        <v>11</v>
      </c>
      <c r="I2750" s="81"/>
      <c r="J2750" s="81"/>
      <c r="K2750" s="81"/>
      <c r="L2750" s="8"/>
      <c r="M2750" s="184">
        <f t="shared" ref="M2750:M2752" si="600">580*H2750</f>
        <v>6380</v>
      </c>
      <c r="N2750" s="8"/>
      <c r="O2750" s="8"/>
      <c r="P2750" s="8"/>
      <c r="T2750" s="7"/>
      <c r="U2750" s="8"/>
      <c r="V2750" s="8"/>
      <c r="W2750" s="244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</row>
    <row r="2751" spans="1:35" ht="17.25">
      <c r="A2751" s="310" t="s">
        <v>2143</v>
      </c>
      <c r="B2751" s="250">
        <v>21</v>
      </c>
      <c r="C2751" s="246"/>
      <c r="D2751" s="192">
        <v>775612793059</v>
      </c>
      <c r="E2751" s="303" t="s">
        <v>546</v>
      </c>
      <c r="F2751" s="193" t="s">
        <v>2162</v>
      </c>
      <c r="G2751" s="137" t="s">
        <v>2</v>
      </c>
      <c r="H2751" s="194">
        <v>13</v>
      </c>
      <c r="I2751" s="81"/>
      <c r="J2751" s="81"/>
      <c r="K2751" s="81"/>
      <c r="L2751" s="8"/>
      <c r="M2751" s="184">
        <f t="shared" si="600"/>
        <v>7540</v>
      </c>
      <c r="N2751" s="8"/>
      <c r="O2751" s="8"/>
      <c r="P2751" s="8"/>
      <c r="T2751" s="7"/>
      <c r="U2751" s="8"/>
      <c r="V2751" s="8"/>
      <c r="W2751" s="244"/>
      <c r="X2751" s="8"/>
      <c r="Y2751" s="8"/>
      <c r="Z2751" s="8"/>
      <c r="AA2751" s="8"/>
      <c r="AB2751" s="8"/>
      <c r="AC2751" s="8"/>
      <c r="AD2751" s="8"/>
      <c r="AE2751" s="8"/>
      <c r="AF2751" s="8"/>
      <c r="AG2751" s="8"/>
      <c r="AH2751" s="8"/>
      <c r="AI2751" s="8"/>
    </row>
    <row r="2752" spans="1:35" ht="17.25">
      <c r="A2752" s="310" t="s">
        <v>2143</v>
      </c>
      <c r="B2752" s="250">
        <v>22</v>
      </c>
      <c r="C2752" s="246"/>
      <c r="D2752" s="192">
        <v>775612695346</v>
      </c>
      <c r="E2752" s="303" t="s">
        <v>546</v>
      </c>
      <c r="F2752" s="193" t="s">
        <v>2163</v>
      </c>
      <c r="G2752" s="137" t="s">
        <v>2</v>
      </c>
      <c r="H2752" s="194">
        <v>13</v>
      </c>
      <c r="I2752" s="81"/>
      <c r="J2752" s="81"/>
      <c r="K2752" s="81"/>
      <c r="L2752" s="8"/>
      <c r="M2752" s="184">
        <f t="shared" si="600"/>
        <v>7540</v>
      </c>
      <c r="N2752" s="8"/>
      <c r="O2752" s="8"/>
      <c r="P2752" s="8"/>
      <c r="T2752" s="7"/>
      <c r="U2752" s="8"/>
      <c r="V2752" s="8"/>
      <c r="W2752" s="244"/>
      <c r="X2752" s="8"/>
      <c r="Y2752" s="8"/>
      <c r="Z2752" s="8"/>
      <c r="AA2752" s="8"/>
      <c r="AB2752" s="8"/>
      <c r="AC2752" s="8"/>
      <c r="AD2752" s="8"/>
      <c r="AE2752" s="8"/>
      <c r="AF2752" s="8"/>
      <c r="AG2752" s="8"/>
      <c r="AH2752" s="8"/>
      <c r="AI2752" s="8"/>
    </row>
    <row r="2753" spans="1:35" ht="17.25">
      <c r="A2753" s="310" t="s">
        <v>2143</v>
      </c>
      <c r="B2753" s="250">
        <v>23</v>
      </c>
      <c r="C2753" s="246"/>
      <c r="D2753" s="192">
        <v>775620997481</v>
      </c>
      <c r="E2753" s="303" t="s">
        <v>546</v>
      </c>
      <c r="F2753" s="193" t="s">
        <v>2164</v>
      </c>
      <c r="G2753" s="137" t="s">
        <v>4</v>
      </c>
      <c r="H2753" s="194">
        <v>18</v>
      </c>
      <c r="I2753" s="81"/>
      <c r="J2753" s="81"/>
      <c r="K2753" s="81"/>
      <c r="L2753" s="8"/>
      <c r="M2753" s="184">
        <f>570*H2753</f>
        <v>10260</v>
      </c>
      <c r="N2753" s="8"/>
      <c r="O2753" s="8"/>
      <c r="P2753" s="8"/>
      <c r="T2753" s="7"/>
      <c r="U2753" s="8"/>
      <c r="V2753" s="8"/>
      <c r="W2753" s="244"/>
      <c r="X2753" s="8"/>
      <c r="Y2753" s="8"/>
      <c r="Z2753" s="8"/>
      <c r="AA2753" s="8"/>
      <c r="AB2753" s="8"/>
      <c r="AC2753" s="8"/>
      <c r="AD2753" s="8"/>
      <c r="AE2753" s="8"/>
      <c r="AF2753" s="8"/>
      <c r="AG2753" s="8"/>
      <c r="AH2753" s="8"/>
      <c r="AI2753" s="8"/>
    </row>
    <row r="2754" spans="1:35" ht="17.25">
      <c r="A2754" s="310" t="s">
        <v>2143</v>
      </c>
      <c r="B2754" s="250">
        <v>24</v>
      </c>
      <c r="C2754" s="246" t="s">
        <v>352</v>
      </c>
      <c r="D2754" s="192">
        <v>775611735601</v>
      </c>
      <c r="E2754" s="303" t="s">
        <v>546</v>
      </c>
      <c r="F2754" s="193" t="s">
        <v>2165</v>
      </c>
      <c r="G2754" s="137" t="s">
        <v>4</v>
      </c>
      <c r="H2754" s="194">
        <v>27</v>
      </c>
      <c r="I2754" s="81"/>
      <c r="J2754" s="81"/>
      <c r="K2754" s="81"/>
      <c r="L2754" s="8"/>
      <c r="M2754" s="184">
        <f>560*H2754</f>
        <v>15120</v>
      </c>
      <c r="N2754" s="8"/>
      <c r="O2754" s="8"/>
      <c r="P2754" s="8"/>
      <c r="T2754" s="7"/>
      <c r="U2754" s="8"/>
      <c r="V2754" s="8"/>
      <c r="W2754" s="244"/>
      <c r="X2754" s="8"/>
      <c r="Y2754" s="8"/>
      <c r="Z2754" s="8"/>
      <c r="AA2754" s="8"/>
      <c r="AB2754" s="8"/>
      <c r="AC2754" s="8"/>
      <c r="AD2754" s="8"/>
      <c r="AE2754" s="8"/>
      <c r="AF2754" s="8"/>
      <c r="AG2754" s="8"/>
      <c r="AH2754" s="8"/>
      <c r="AI2754" s="8"/>
    </row>
    <row r="2755" spans="1:35" ht="17.25">
      <c r="A2755" s="310" t="s">
        <v>2143</v>
      </c>
      <c r="B2755" s="250">
        <v>25</v>
      </c>
      <c r="C2755" s="246" t="s">
        <v>352</v>
      </c>
      <c r="D2755" s="192">
        <v>775611843576</v>
      </c>
      <c r="E2755" s="303" t="s">
        <v>546</v>
      </c>
      <c r="F2755" s="193" t="s">
        <v>2166</v>
      </c>
      <c r="G2755" s="137" t="s">
        <v>4</v>
      </c>
      <c r="H2755" s="194">
        <v>16</v>
      </c>
      <c r="I2755" s="81"/>
      <c r="J2755" s="81"/>
      <c r="K2755" s="81"/>
      <c r="L2755" s="8"/>
      <c r="M2755" s="184">
        <f t="shared" ref="M2755:M2758" si="601">570*H2755</f>
        <v>9120</v>
      </c>
      <c r="N2755" s="8"/>
      <c r="O2755" s="8"/>
      <c r="P2755" s="8"/>
      <c r="T2755" s="7"/>
      <c r="U2755" s="8"/>
      <c r="V2755" s="8"/>
      <c r="W2755" s="244"/>
      <c r="X2755" s="8"/>
      <c r="Y2755" s="8"/>
      <c r="Z2755" s="8"/>
      <c r="AA2755" s="8"/>
      <c r="AB2755" s="8"/>
      <c r="AC2755" s="8"/>
      <c r="AD2755" s="8"/>
      <c r="AE2755" s="8"/>
      <c r="AF2755" s="8"/>
      <c r="AG2755" s="8"/>
      <c r="AH2755" s="8"/>
      <c r="AI2755" s="8"/>
    </row>
    <row r="2756" spans="1:35" ht="17.25">
      <c r="A2756" s="310" t="s">
        <v>2143</v>
      </c>
      <c r="B2756" s="250">
        <v>26</v>
      </c>
      <c r="C2756" s="246"/>
      <c r="D2756" s="192">
        <v>775611635572</v>
      </c>
      <c r="E2756" s="303" t="s">
        <v>546</v>
      </c>
      <c r="F2756" s="193" t="s">
        <v>2166</v>
      </c>
      <c r="G2756" s="137" t="s">
        <v>4</v>
      </c>
      <c r="H2756" s="194">
        <v>12</v>
      </c>
      <c r="I2756" s="81"/>
      <c r="J2756" s="81"/>
      <c r="K2756" s="81"/>
      <c r="L2756" s="8"/>
      <c r="M2756" s="184">
        <f t="shared" si="601"/>
        <v>6840</v>
      </c>
      <c r="N2756" s="8"/>
      <c r="O2756" s="8"/>
      <c r="P2756" s="8"/>
      <c r="T2756" s="7"/>
      <c r="U2756" s="8"/>
      <c r="V2756" s="8"/>
      <c r="W2756" s="244"/>
      <c r="X2756" s="8"/>
      <c r="Y2756" s="8"/>
      <c r="Z2756" s="8"/>
      <c r="AA2756" s="8"/>
      <c r="AB2756" s="8"/>
      <c r="AC2756" s="8"/>
      <c r="AD2756" s="8"/>
      <c r="AE2756" s="8"/>
      <c r="AF2756" s="8"/>
      <c r="AG2756" s="8"/>
      <c r="AH2756" s="8"/>
      <c r="AI2756" s="8"/>
    </row>
    <row r="2757" spans="1:35" ht="17.25">
      <c r="A2757" s="310" t="s">
        <v>2143</v>
      </c>
      <c r="B2757" s="250">
        <v>27</v>
      </c>
      <c r="C2757" s="246"/>
      <c r="D2757" s="192">
        <v>775620959080</v>
      </c>
      <c r="E2757" s="303" t="s">
        <v>546</v>
      </c>
      <c r="F2757" s="193" t="s">
        <v>2167</v>
      </c>
      <c r="G2757" s="137" t="s">
        <v>8</v>
      </c>
      <c r="H2757" s="194">
        <v>15</v>
      </c>
      <c r="I2757" s="81"/>
      <c r="J2757" s="81"/>
      <c r="K2757" s="81"/>
      <c r="L2757" s="8"/>
      <c r="M2757" s="184">
        <f t="shared" si="601"/>
        <v>8550</v>
      </c>
      <c r="N2757" s="8"/>
      <c r="O2757" s="8"/>
      <c r="P2757" s="8"/>
      <c r="T2757" s="7"/>
      <c r="U2757" s="8"/>
      <c r="V2757" s="8"/>
      <c r="W2757" s="244"/>
      <c r="X2757" s="8"/>
      <c r="Y2757" s="8"/>
      <c r="Z2757" s="8"/>
      <c r="AA2757" s="8"/>
      <c r="AB2757" s="8"/>
      <c r="AC2757" s="8"/>
      <c r="AD2757" s="8"/>
      <c r="AE2757" s="8"/>
      <c r="AF2757" s="8"/>
      <c r="AG2757" s="8"/>
      <c r="AH2757" s="8"/>
      <c r="AI2757" s="8"/>
    </row>
    <row r="2758" spans="1:35" ht="17.25">
      <c r="A2758" s="310" t="s">
        <v>2143</v>
      </c>
      <c r="B2758" s="250">
        <v>28</v>
      </c>
      <c r="C2758" s="246"/>
      <c r="D2758" s="192">
        <v>775620972032</v>
      </c>
      <c r="E2758" s="303" t="s">
        <v>546</v>
      </c>
      <c r="F2758" s="193" t="s">
        <v>2168</v>
      </c>
      <c r="G2758" s="137" t="s">
        <v>8</v>
      </c>
      <c r="H2758" s="194">
        <v>19</v>
      </c>
      <c r="I2758" s="81"/>
      <c r="J2758" s="81"/>
      <c r="K2758" s="81"/>
      <c r="L2758" s="8"/>
      <c r="M2758" s="184">
        <f t="shared" si="601"/>
        <v>10830</v>
      </c>
      <c r="N2758" s="8"/>
      <c r="O2758" s="8"/>
      <c r="P2758" s="8"/>
      <c r="T2758" s="7"/>
      <c r="U2758" s="8"/>
      <c r="V2758" s="8"/>
      <c r="W2758" s="244"/>
      <c r="X2758" s="8"/>
      <c r="Y2758" s="8"/>
      <c r="Z2758" s="8"/>
      <c r="AA2758" s="8"/>
      <c r="AB2758" s="8"/>
      <c r="AC2758" s="8"/>
      <c r="AD2758" s="8"/>
      <c r="AE2758" s="8"/>
      <c r="AF2758" s="8"/>
      <c r="AG2758" s="8"/>
      <c r="AH2758" s="8"/>
      <c r="AI2758" s="8"/>
    </row>
    <row r="2759" spans="1:35" ht="17.25">
      <c r="A2759" s="310" t="s">
        <v>2143</v>
      </c>
      <c r="B2759" s="250">
        <v>29</v>
      </c>
      <c r="C2759" s="246"/>
      <c r="D2759" s="192">
        <v>775620925162</v>
      </c>
      <c r="E2759" s="303" t="s">
        <v>546</v>
      </c>
      <c r="F2759" s="193" t="s">
        <v>2169</v>
      </c>
      <c r="G2759" s="137" t="s">
        <v>2</v>
      </c>
      <c r="H2759" s="194">
        <v>21</v>
      </c>
      <c r="I2759" s="136"/>
      <c r="J2759" s="136"/>
      <c r="K2759" s="136"/>
      <c r="L2759" s="8"/>
      <c r="M2759" s="184">
        <f t="shared" ref="M2759:M2760" si="602">510*H2759</f>
        <v>10710</v>
      </c>
      <c r="N2759" s="8"/>
      <c r="O2759" s="8"/>
      <c r="P2759" s="8"/>
      <c r="T2759" s="7"/>
      <c r="U2759" s="8"/>
      <c r="V2759" s="8"/>
      <c r="W2759" s="244"/>
      <c r="X2759" s="8"/>
      <c r="Y2759" s="8"/>
      <c r="Z2759" s="8"/>
      <c r="AA2759" s="8"/>
      <c r="AB2759" s="8"/>
      <c r="AC2759" s="8"/>
      <c r="AD2759" s="8"/>
      <c r="AE2759" s="8"/>
      <c r="AF2759" s="8"/>
      <c r="AG2759" s="8"/>
      <c r="AH2759" s="8"/>
      <c r="AI2759" s="8"/>
    </row>
    <row r="2760" spans="1:35" ht="17.25">
      <c r="A2760" s="310" t="s">
        <v>2143</v>
      </c>
      <c r="B2760" s="250">
        <v>30</v>
      </c>
      <c r="C2760" s="246"/>
      <c r="D2760" s="192">
        <v>775621037021</v>
      </c>
      <c r="E2760" s="303" t="s">
        <v>546</v>
      </c>
      <c r="F2760" s="193" t="s">
        <v>2170</v>
      </c>
      <c r="G2760" s="137" t="s">
        <v>2</v>
      </c>
      <c r="H2760" s="194">
        <v>22</v>
      </c>
      <c r="I2760" s="29"/>
      <c r="J2760" s="29"/>
      <c r="K2760" s="29"/>
      <c r="L2760" s="64"/>
      <c r="M2760" s="184">
        <f t="shared" si="602"/>
        <v>11220</v>
      </c>
      <c r="N2760" s="8"/>
      <c r="O2760" s="8"/>
      <c r="P2760" s="8"/>
      <c r="T2760" s="7"/>
      <c r="U2760" s="8"/>
      <c r="V2760" s="8"/>
      <c r="W2760" s="244"/>
      <c r="X2760" s="8"/>
      <c r="Y2760" s="8"/>
      <c r="Z2760" s="8"/>
      <c r="AA2760" s="8"/>
      <c r="AB2760" s="8"/>
      <c r="AC2760" s="8"/>
      <c r="AD2760" s="8"/>
      <c r="AE2760" s="8"/>
      <c r="AF2760" s="8"/>
      <c r="AG2760" s="8"/>
      <c r="AH2760" s="8"/>
      <c r="AI2760" s="8"/>
    </row>
    <row r="2761" spans="1:35" ht="17.25">
      <c r="A2761" s="310" t="s">
        <v>2143</v>
      </c>
      <c r="B2761" s="250">
        <v>31</v>
      </c>
      <c r="C2761" s="246"/>
      <c r="D2761" s="192">
        <v>775620952410</v>
      </c>
      <c r="E2761" s="303" t="s">
        <v>546</v>
      </c>
      <c r="F2761" s="193" t="s">
        <v>2171</v>
      </c>
      <c r="G2761" s="137" t="s">
        <v>8</v>
      </c>
      <c r="H2761" s="194">
        <v>12</v>
      </c>
      <c r="I2761" s="137"/>
      <c r="J2761" s="137"/>
      <c r="K2761" s="137"/>
      <c r="L2761" s="8"/>
      <c r="M2761" s="184">
        <f t="shared" ref="M2761:M2764" si="603">570*H2761</f>
        <v>6840</v>
      </c>
      <c r="N2761" s="8"/>
      <c r="O2761" s="8"/>
      <c r="P2761" s="8"/>
      <c r="T2761" s="7"/>
      <c r="U2761" s="8"/>
      <c r="V2761" s="8"/>
      <c r="W2761" s="244"/>
      <c r="X2761" s="8"/>
      <c r="Y2761" s="8"/>
      <c r="Z2761" s="8"/>
      <c r="AA2761" s="8"/>
      <c r="AB2761" s="8"/>
      <c r="AC2761" s="8"/>
      <c r="AD2761" s="8"/>
      <c r="AE2761" s="8"/>
      <c r="AF2761" s="8"/>
      <c r="AG2761" s="8"/>
      <c r="AH2761" s="8"/>
      <c r="AI2761" s="8"/>
    </row>
    <row r="2762" spans="1:35" ht="17.25">
      <c r="A2762" s="310" t="s">
        <v>2143</v>
      </c>
      <c r="B2762" s="250">
        <v>32</v>
      </c>
      <c r="C2762" s="246"/>
      <c r="D2762" s="192">
        <v>775612478657</v>
      </c>
      <c r="E2762" s="303" t="s">
        <v>546</v>
      </c>
      <c r="F2762" s="193" t="s">
        <v>2092</v>
      </c>
      <c r="G2762" s="137" t="s">
        <v>2</v>
      </c>
      <c r="H2762" s="194">
        <v>22</v>
      </c>
      <c r="I2762" s="137"/>
      <c r="J2762" s="137"/>
      <c r="K2762" s="137"/>
      <c r="L2762" s="8"/>
      <c r="M2762" s="184">
        <f>510*H2762</f>
        <v>11220</v>
      </c>
      <c r="N2762" s="8"/>
      <c r="O2762" s="8"/>
      <c r="P2762" s="8"/>
      <c r="T2762" s="7"/>
      <c r="U2762" s="8"/>
      <c r="V2762" s="8"/>
      <c r="W2762" s="244"/>
      <c r="X2762" s="8"/>
      <c r="Y2762" s="8"/>
      <c r="Z2762" s="8"/>
      <c r="AA2762" s="8"/>
      <c r="AB2762" s="8"/>
      <c r="AC2762" s="8"/>
      <c r="AD2762" s="8"/>
      <c r="AE2762" s="8"/>
      <c r="AF2762" s="8"/>
      <c r="AG2762" s="8"/>
      <c r="AH2762" s="8"/>
      <c r="AI2762" s="8"/>
    </row>
    <row r="2763" spans="1:35" ht="17.25">
      <c r="A2763" s="310" t="s">
        <v>2143</v>
      </c>
      <c r="B2763" s="250">
        <v>33</v>
      </c>
      <c r="C2763" s="246"/>
      <c r="D2763" s="192">
        <v>775611636330</v>
      </c>
      <c r="E2763" s="303" t="s">
        <v>546</v>
      </c>
      <c r="F2763" s="193" t="s">
        <v>2172</v>
      </c>
      <c r="G2763" s="137" t="s">
        <v>4</v>
      </c>
      <c r="H2763" s="194">
        <v>14</v>
      </c>
      <c r="I2763" s="137"/>
      <c r="J2763" s="137"/>
      <c r="K2763" s="137"/>
      <c r="L2763" s="8"/>
      <c r="M2763" s="184">
        <f t="shared" si="603"/>
        <v>7980</v>
      </c>
      <c r="N2763" s="8"/>
      <c r="O2763" s="8"/>
      <c r="P2763" s="8"/>
      <c r="T2763" s="7"/>
      <c r="U2763" s="8"/>
      <c r="V2763" s="8"/>
      <c r="W2763" s="244"/>
      <c r="X2763" s="8"/>
      <c r="Y2763" s="8"/>
      <c r="Z2763" s="8"/>
      <c r="AA2763" s="8"/>
      <c r="AB2763" s="8"/>
      <c r="AC2763" s="8"/>
      <c r="AD2763" s="8"/>
      <c r="AE2763" s="8"/>
      <c r="AF2763" s="8"/>
      <c r="AG2763" s="8"/>
      <c r="AH2763" s="8"/>
      <c r="AI2763" s="8"/>
    </row>
    <row r="2764" spans="1:35" ht="17.25">
      <c r="A2764" s="310" t="s">
        <v>2143</v>
      </c>
      <c r="B2764" s="250">
        <v>34</v>
      </c>
      <c r="C2764" s="246"/>
      <c r="D2764" s="192">
        <v>775611970080</v>
      </c>
      <c r="E2764" s="303" t="s">
        <v>546</v>
      </c>
      <c r="F2764" s="193" t="s">
        <v>2173</v>
      </c>
      <c r="G2764" s="137" t="s">
        <v>4</v>
      </c>
      <c r="H2764" s="194">
        <v>19</v>
      </c>
      <c r="I2764" s="136"/>
      <c r="J2764" s="136"/>
      <c r="K2764" s="136"/>
      <c r="L2764" s="8"/>
      <c r="M2764" s="184">
        <f t="shared" si="603"/>
        <v>10830</v>
      </c>
      <c r="N2764" s="8"/>
      <c r="O2764" s="8"/>
      <c r="P2764" s="8"/>
      <c r="T2764" s="7"/>
      <c r="U2764" s="8"/>
      <c r="V2764" s="8"/>
      <c r="W2764" s="244"/>
      <c r="X2764" s="8"/>
      <c r="Y2764" s="8"/>
      <c r="Z2764" s="8"/>
      <c r="AA2764" s="8"/>
      <c r="AB2764" s="8"/>
      <c r="AC2764" s="8"/>
      <c r="AD2764" s="8"/>
      <c r="AE2764" s="8"/>
      <c r="AF2764" s="8"/>
      <c r="AG2764" s="8"/>
      <c r="AH2764" s="8"/>
      <c r="AI2764" s="8"/>
    </row>
    <row r="2765" spans="1:35" ht="17.25">
      <c r="A2765" s="310" t="s">
        <v>2143</v>
      </c>
      <c r="B2765" s="250">
        <v>35</v>
      </c>
      <c r="C2765" s="246"/>
      <c r="D2765" s="192">
        <v>775611737800</v>
      </c>
      <c r="E2765" s="303" t="s">
        <v>546</v>
      </c>
      <c r="F2765" s="193" t="s">
        <v>467</v>
      </c>
      <c r="G2765" s="137" t="s">
        <v>4</v>
      </c>
      <c r="H2765" s="194">
        <v>21</v>
      </c>
      <c r="I2765" s="137"/>
      <c r="J2765" s="137"/>
      <c r="K2765" s="137"/>
      <c r="L2765" s="8"/>
      <c r="M2765" s="184">
        <f>560*H2765</f>
        <v>11760</v>
      </c>
      <c r="N2765" s="8"/>
      <c r="O2765" s="8"/>
      <c r="P2765" s="8"/>
      <c r="T2765" s="7"/>
      <c r="U2765" s="8"/>
      <c r="V2765" s="8"/>
      <c r="W2765" s="244"/>
      <c r="X2765" s="8"/>
      <c r="Y2765" s="8"/>
      <c r="Z2765" s="8"/>
      <c r="AA2765" s="8"/>
      <c r="AB2765" s="8"/>
      <c r="AC2765" s="8"/>
      <c r="AD2765" s="8"/>
      <c r="AE2765" s="8"/>
      <c r="AF2765" s="8"/>
      <c r="AG2765" s="8"/>
      <c r="AH2765" s="8"/>
      <c r="AI2765" s="8"/>
    </row>
    <row r="2766" spans="1:35" ht="17.25">
      <c r="A2766" s="310" t="s">
        <v>2143</v>
      </c>
      <c r="B2766" s="250">
        <v>36</v>
      </c>
      <c r="C2766" s="246"/>
      <c r="D2766" s="192">
        <v>775620989542</v>
      </c>
      <c r="E2766" s="303" t="s">
        <v>546</v>
      </c>
      <c r="F2766" s="193" t="s">
        <v>2174</v>
      </c>
      <c r="G2766" s="137" t="s">
        <v>4</v>
      </c>
      <c r="H2766" s="194">
        <v>7</v>
      </c>
      <c r="I2766" s="137"/>
      <c r="J2766" s="137"/>
      <c r="K2766" s="137"/>
      <c r="L2766" s="8"/>
      <c r="M2766" s="184">
        <f>610*H2766</f>
        <v>4270</v>
      </c>
      <c r="N2766" s="8"/>
      <c r="O2766" s="8"/>
      <c r="P2766" s="8"/>
      <c r="T2766" s="7"/>
      <c r="U2766" s="8"/>
      <c r="V2766" s="8"/>
      <c r="W2766" s="244"/>
      <c r="X2766" s="8"/>
      <c r="Y2766" s="8"/>
      <c r="Z2766" s="8"/>
      <c r="AA2766" s="8"/>
      <c r="AB2766" s="8"/>
      <c r="AC2766" s="8"/>
      <c r="AD2766" s="8"/>
      <c r="AE2766" s="8"/>
      <c r="AF2766" s="8"/>
      <c r="AG2766" s="8"/>
      <c r="AH2766" s="8"/>
      <c r="AI2766" s="8"/>
    </row>
    <row r="2767" spans="1:35" ht="17.25">
      <c r="A2767" s="310" t="s">
        <v>2143</v>
      </c>
      <c r="B2767" s="250">
        <v>37</v>
      </c>
      <c r="C2767" s="246"/>
      <c r="D2767" s="192">
        <v>775612228819</v>
      </c>
      <c r="E2767" s="303" t="s">
        <v>546</v>
      </c>
      <c r="F2767" s="193" t="s">
        <v>2175</v>
      </c>
      <c r="G2767" s="137" t="s">
        <v>4</v>
      </c>
      <c r="H2767" s="194">
        <v>10</v>
      </c>
      <c r="I2767" s="137"/>
      <c r="J2767" s="137"/>
      <c r="K2767" s="137"/>
      <c r="L2767" s="8"/>
      <c r="M2767" s="184">
        <f>610*H2767</f>
        <v>6100</v>
      </c>
      <c r="N2767" s="8"/>
      <c r="O2767" s="8"/>
      <c r="P2767" s="8"/>
      <c r="T2767" s="7"/>
      <c r="U2767" s="8"/>
      <c r="V2767" s="8"/>
      <c r="W2767" s="244"/>
      <c r="X2767" s="8"/>
      <c r="Y2767" s="8"/>
      <c r="Z2767" s="8"/>
      <c r="AA2767" s="8"/>
      <c r="AB2767" s="8"/>
      <c r="AC2767" s="8"/>
      <c r="AD2767" s="8"/>
      <c r="AE2767" s="8"/>
      <c r="AF2767" s="8"/>
      <c r="AG2767" s="8"/>
      <c r="AH2767" s="8"/>
      <c r="AI2767" s="8"/>
    </row>
    <row r="2768" spans="1:35" ht="17.25">
      <c r="A2768" s="310" t="s">
        <v>2143</v>
      </c>
      <c r="B2768" s="250">
        <v>38</v>
      </c>
      <c r="C2768" s="246" t="s">
        <v>1430</v>
      </c>
      <c r="D2768" s="192">
        <v>775620834484</v>
      </c>
      <c r="E2768" s="303" t="s">
        <v>546</v>
      </c>
      <c r="F2768" s="193" t="s">
        <v>2176</v>
      </c>
      <c r="G2768" s="137" t="s">
        <v>96</v>
      </c>
      <c r="H2768" s="194">
        <v>20</v>
      </c>
      <c r="I2768" s="137"/>
      <c r="J2768" s="137"/>
      <c r="K2768" s="137"/>
      <c r="L2768" s="8"/>
      <c r="M2768" s="49">
        <f>590*H2768</f>
        <v>11800</v>
      </c>
      <c r="N2768" s="8"/>
      <c r="O2768" s="8"/>
      <c r="P2768" s="8"/>
      <c r="T2768" s="7"/>
      <c r="U2768" s="8"/>
      <c r="V2768" s="8"/>
      <c r="W2768" s="244"/>
      <c r="X2768" s="8"/>
      <c r="Y2768" s="8"/>
      <c r="Z2768" s="8"/>
      <c r="AA2768" s="8"/>
      <c r="AB2768" s="8"/>
      <c r="AC2768" s="8"/>
      <c r="AD2768" s="8"/>
      <c r="AE2768" s="8"/>
      <c r="AF2768" s="8"/>
      <c r="AG2768" s="8"/>
      <c r="AH2768" s="8"/>
      <c r="AI2768" s="8"/>
    </row>
    <row r="2769" spans="1:35" ht="17.25">
      <c r="A2769" s="310"/>
      <c r="B2769" s="250"/>
      <c r="C2769" s="246"/>
      <c r="D2769" s="192"/>
      <c r="E2769" s="303"/>
      <c r="F2769" s="193"/>
      <c r="G2769" s="137"/>
      <c r="H2769" s="194"/>
      <c r="I2769" s="81"/>
      <c r="J2769" s="81"/>
      <c r="K2769" s="81"/>
      <c r="L2769" s="8"/>
      <c r="M2769" s="184"/>
      <c r="N2769" s="8"/>
      <c r="O2769" s="8"/>
      <c r="P2769" s="8"/>
      <c r="T2769" s="7"/>
      <c r="U2769" s="8"/>
      <c r="V2769" s="8"/>
      <c r="W2769" s="244"/>
      <c r="X2769" s="8"/>
      <c r="Y2769" s="8"/>
      <c r="Z2769" s="8"/>
      <c r="AA2769" s="8"/>
      <c r="AB2769" s="8"/>
      <c r="AC2769" s="8"/>
      <c r="AD2769" s="8"/>
      <c r="AE2769" s="8"/>
      <c r="AF2769" s="8"/>
      <c r="AG2769" s="8"/>
      <c r="AH2769" s="8"/>
      <c r="AI2769" s="8"/>
    </row>
    <row r="2770" spans="1:35" ht="17.25">
      <c r="A2770" s="74"/>
      <c r="B2770" s="189"/>
      <c r="C2770" s="254"/>
      <c r="D2770" s="255"/>
      <c r="E2770" s="330"/>
      <c r="F2770" s="256"/>
      <c r="G2770" s="170"/>
      <c r="H2770" s="257">
        <f>SUM(H2051:H2769)</f>
        <v>11601</v>
      </c>
      <c r="I2770" s="41"/>
      <c r="J2770" s="41"/>
      <c r="K2770" s="41"/>
      <c r="L2770" s="45"/>
      <c r="M2770" s="44">
        <f>SUM(M2731:M2769)</f>
        <v>358230</v>
      </c>
      <c r="N2770" s="45"/>
      <c r="O2770" s="45"/>
      <c r="P2770" s="45"/>
      <c r="Q2770" s="45"/>
      <c r="R2770" s="45"/>
      <c r="S2770" s="45"/>
      <c r="T2770" s="45">
        <v>358230</v>
      </c>
      <c r="U2770" s="45"/>
      <c r="V2770" s="45"/>
      <c r="W2770" s="227">
        <v>358230</v>
      </c>
      <c r="X2770" s="45"/>
      <c r="Y2770" s="45"/>
      <c r="Z2770" s="45"/>
      <c r="AA2770" s="8"/>
      <c r="AB2770" s="8"/>
      <c r="AC2770" s="8"/>
      <c r="AD2770" s="8"/>
      <c r="AE2770" s="8"/>
      <c r="AF2770" s="8"/>
      <c r="AG2770" s="8"/>
      <c r="AH2770" s="8"/>
      <c r="AI2770" s="8"/>
    </row>
    <row r="2771" spans="1:35" ht="17.25">
      <c r="A2771" s="310"/>
      <c r="B2771" s="250"/>
      <c r="C2771" s="246"/>
      <c r="D2771" s="192"/>
      <c r="E2771" s="303"/>
      <c r="F2771" s="193"/>
      <c r="G2771" s="137"/>
      <c r="H2771" s="194"/>
      <c r="I2771" s="81"/>
      <c r="J2771" s="81"/>
      <c r="K2771" s="81"/>
      <c r="L2771" s="8"/>
      <c r="M2771" s="184"/>
      <c r="N2771" s="8"/>
      <c r="O2771" s="8"/>
      <c r="P2771" s="8"/>
      <c r="T2771" s="7"/>
      <c r="U2771" s="8"/>
      <c r="V2771" s="8"/>
      <c r="W2771" s="244"/>
      <c r="X2771" s="8"/>
      <c r="Y2771" s="8"/>
      <c r="Z2771" s="8"/>
      <c r="AA2771" s="8"/>
      <c r="AB2771" s="8"/>
      <c r="AC2771" s="8"/>
      <c r="AD2771" s="8"/>
      <c r="AE2771" s="8"/>
      <c r="AF2771" s="8"/>
      <c r="AG2771" s="8"/>
      <c r="AH2771" s="8"/>
      <c r="AI2771" s="8"/>
    </row>
    <row r="2772" spans="1:35" ht="17.25">
      <c r="A2772" s="310" t="s">
        <v>2177</v>
      </c>
      <c r="B2772" s="250">
        <v>1</v>
      </c>
      <c r="C2772" s="246"/>
      <c r="D2772" s="192">
        <v>775631011077</v>
      </c>
      <c r="E2772" s="303" t="s">
        <v>546</v>
      </c>
      <c r="F2772" s="193" t="s">
        <v>2178</v>
      </c>
      <c r="G2772" s="137" t="s">
        <v>35</v>
      </c>
      <c r="H2772" s="194">
        <v>25</v>
      </c>
      <c r="I2772" s="81"/>
      <c r="J2772" s="81"/>
      <c r="K2772" s="81"/>
      <c r="L2772" s="8"/>
      <c r="M2772" s="184">
        <f>580*H2772</f>
        <v>14500</v>
      </c>
      <c r="N2772" s="8"/>
      <c r="O2772" s="8"/>
      <c r="P2772" s="8"/>
      <c r="T2772" s="7"/>
      <c r="U2772" s="8"/>
      <c r="V2772" s="8"/>
      <c r="W2772" s="244"/>
      <c r="X2772" s="8"/>
      <c r="Y2772" s="8"/>
      <c r="Z2772" s="8"/>
      <c r="AA2772" s="8"/>
      <c r="AB2772" s="8"/>
      <c r="AC2772" s="8"/>
      <c r="AD2772" s="8"/>
      <c r="AE2772" s="8"/>
      <c r="AF2772" s="8"/>
      <c r="AG2772" s="8"/>
      <c r="AH2772" s="8"/>
      <c r="AI2772" s="8"/>
    </row>
    <row r="2773" spans="1:35" ht="17.25">
      <c r="A2773" s="310" t="s">
        <v>2177</v>
      </c>
      <c r="B2773" s="250">
        <v>2</v>
      </c>
      <c r="C2773" s="246"/>
      <c r="D2773" s="192">
        <v>775631069186</v>
      </c>
      <c r="E2773" s="303" t="s">
        <v>546</v>
      </c>
      <c r="F2773" s="193" t="s">
        <v>2179</v>
      </c>
      <c r="G2773" s="137" t="s">
        <v>4</v>
      </c>
      <c r="H2773" s="194">
        <v>11</v>
      </c>
      <c r="I2773" s="81"/>
      <c r="J2773" s="81"/>
      <c r="K2773" s="81"/>
      <c r="L2773" s="8"/>
      <c r="M2773" s="184">
        <f t="shared" ref="M2773:M2776" si="604">570*H2773</f>
        <v>6270</v>
      </c>
      <c r="N2773" s="8"/>
      <c r="O2773" s="8"/>
      <c r="P2773" s="8"/>
      <c r="T2773" s="7"/>
      <c r="U2773" s="8"/>
      <c r="V2773" s="8"/>
      <c r="W2773" s="244"/>
      <c r="X2773" s="8"/>
      <c r="Y2773" s="8"/>
      <c r="Z2773" s="8"/>
      <c r="AA2773" s="8"/>
      <c r="AB2773" s="8"/>
      <c r="AC2773" s="8"/>
      <c r="AD2773" s="8"/>
      <c r="AE2773" s="8"/>
      <c r="AF2773" s="8"/>
      <c r="AG2773" s="8"/>
      <c r="AH2773" s="8"/>
      <c r="AI2773" s="8"/>
    </row>
    <row r="2774" spans="1:35" ht="17.25">
      <c r="A2774" s="310" t="s">
        <v>2177</v>
      </c>
      <c r="B2774" s="250">
        <v>3</v>
      </c>
      <c r="C2774" s="246" t="s">
        <v>15</v>
      </c>
      <c r="D2774" s="192">
        <v>775622296456</v>
      </c>
      <c r="E2774" s="303" t="s">
        <v>546</v>
      </c>
      <c r="F2774" s="193" t="s">
        <v>2180</v>
      </c>
      <c r="G2774" s="137" t="s">
        <v>4</v>
      </c>
      <c r="H2774" s="194">
        <v>19</v>
      </c>
      <c r="I2774" s="81"/>
      <c r="J2774" s="81"/>
      <c r="K2774" s="81"/>
      <c r="L2774" s="8"/>
      <c r="M2774" s="184">
        <f t="shared" si="604"/>
        <v>10830</v>
      </c>
      <c r="N2774" s="8"/>
      <c r="O2774" s="8"/>
      <c r="P2774" s="8"/>
      <c r="T2774" s="7"/>
      <c r="U2774" s="8"/>
      <c r="V2774" s="8"/>
      <c r="W2774" s="244"/>
      <c r="X2774" s="8"/>
      <c r="Y2774" s="8"/>
      <c r="Z2774" s="8"/>
      <c r="AA2774" s="8"/>
      <c r="AB2774" s="8"/>
      <c r="AC2774" s="8"/>
      <c r="AD2774" s="8"/>
      <c r="AE2774" s="8"/>
      <c r="AF2774" s="8"/>
      <c r="AG2774" s="8"/>
      <c r="AH2774" s="8"/>
      <c r="AI2774" s="8"/>
    </row>
    <row r="2775" spans="1:35" ht="17.25">
      <c r="A2775" s="310"/>
      <c r="B2775" s="250"/>
      <c r="C2775" s="246"/>
      <c r="D2775" s="192"/>
      <c r="E2775" s="303"/>
      <c r="F2775" s="193"/>
      <c r="G2775" s="137"/>
      <c r="H2775" s="194"/>
      <c r="I2775" s="81"/>
      <c r="J2775" s="81"/>
      <c r="K2775" s="81"/>
      <c r="L2775" s="8"/>
      <c r="M2775" s="184">
        <v>500</v>
      </c>
      <c r="N2775" s="8"/>
      <c r="O2775" s="8"/>
      <c r="P2775" s="8"/>
      <c r="T2775" s="7"/>
      <c r="U2775" s="8"/>
      <c r="V2775" s="8"/>
      <c r="W2775" s="244"/>
      <c r="X2775" s="8"/>
      <c r="Y2775" s="8"/>
      <c r="Z2775" s="8"/>
      <c r="AA2775" s="8"/>
      <c r="AB2775" s="8"/>
      <c r="AC2775" s="8"/>
      <c r="AD2775" s="8"/>
      <c r="AE2775" s="8"/>
      <c r="AF2775" s="8"/>
      <c r="AG2775" s="8"/>
      <c r="AH2775" s="8"/>
      <c r="AI2775" s="8"/>
    </row>
    <row r="2776" spans="1:35" ht="17.25">
      <c r="A2776" s="310" t="s">
        <v>2177</v>
      </c>
      <c r="B2776" s="250">
        <v>4</v>
      </c>
      <c r="C2776" s="246"/>
      <c r="D2776" s="192">
        <v>775631085491</v>
      </c>
      <c r="E2776" s="303" t="s">
        <v>546</v>
      </c>
      <c r="F2776" s="193" t="s">
        <v>2181</v>
      </c>
      <c r="G2776" s="137" t="s">
        <v>8</v>
      </c>
      <c r="H2776" s="194">
        <v>15</v>
      </c>
      <c r="I2776" s="81"/>
      <c r="J2776" s="81"/>
      <c r="K2776" s="81"/>
      <c r="L2776" s="8"/>
      <c r="M2776" s="184">
        <f t="shared" si="604"/>
        <v>8550</v>
      </c>
      <c r="N2776" s="8"/>
      <c r="O2776" s="8"/>
      <c r="P2776" s="8"/>
      <c r="T2776" s="7"/>
      <c r="U2776" s="8"/>
      <c r="V2776" s="8"/>
      <c r="W2776" s="244"/>
      <c r="X2776" s="8"/>
      <c r="Y2776" s="8"/>
      <c r="Z2776" s="8"/>
      <c r="AA2776" s="8"/>
      <c r="AB2776" s="8"/>
      <c r="AC2776" s="8"/>
      <c r="AD2776" s="8"/>
      <c r="AE2776" s="8"/>
      <c r="AF2776" s="8"/>
      <c r="AG2776" s="8"/>
      <c r="AH2776" s="8"/>
      <c r="AI2776" s="8"/>
    </row>
    <row r="2777" spans="1:35" ht="17.25">
      <c r="A2777" s="310" t="s">
        <v>2177</v>
      </c>
      <c r="B2777" s="250">
        <v>5</v>
      </c>
      <c r="C2777" s="246"/>
      <c r="D2777" s="192">
        <v>775622218587</v>
      </c>
      <c r="E2777" s="303" t="s">
        <v>546</v>
      </c>
      <c r="F2777" s="193" t="s">
        <v>2182</v>
      </c>
      <c r="G2777" s="137" t="s">
        <v>8</v>
      </c>
      <c r="H2777" s="194">
        <v>7</v>
      </c>
      <c r="I2777" s="81"/>
      <c r="J2777" s="81"/>
      <c r="K2777" s="81"/>
      <c r="L2777" s="8"/>
      <c r="M2777" s="184">
        <f>610*H2777</f>
        <v>4270</v>
      </c>
      <c r="N2777" s="8"/>
      <c r="O2777" s="8"/>
      <c r="P2777" s="8"/>
      <c r="T2777" s="7"/>
      <c r="U2777" s="8"/>
      <c r="V2777" s="8"/>
      <c r="W2777" s="244"/>
      <c r="X2777" s="8"/>
      <c r="Y2777" s="8"/>
      <c r="Z2777" s="8"/>
      <c r="AA2777" s="8"/>
      <c r="AB2777" s="8"/>
      <c r="AC2777" s="8"/>
      <c r="AD2777" s="8"/>
      <c r="AE2777" s="8"/>
      <c r="AF2777" s="8"/>
      <c r="AG2777" s="8"/>
      <c r="AH2777" s="8"/>
      <c r="AI2777" s="8"/>
    </row>
    <row r="2778" spans="1:35" ht="17.25">
      <c r="A2778" s="310" t="s">
        <v>2177</v>
      </c>
      <c r="B2778" s="250">
        <v>6</v>
      </c>
      <c r="C2778" s="246" t="s">
        <v>1430</v>
      </c>
      <c r="D2778" s="192">
        <v>775621611429</v>
      </c>
      <c r="E2778" s="303" t="s">
        <v>546</v>
      </c>
      <c r="F2778" s="193" t="s">
        <v>2183</v>
      </c>
      <c r="G2778" s="137" t="s">
        <v>96</v>
      </c>
      <c r="H2778" s="194">
        <v>11</v>
      </c>
      <c r="I2778" s="81"/>
      <c r="J2778" s="81"/>
      <c r="K2778" s="81"/>
      <c r="L2778" s="8"/>
      <c r="M2778" s="184">
        <f>590*H2778</f>
        <v>6490</v>
      </c>
      <c r="N2778" s="8"/>
      <c r="O2778" s="8"/>
      <c r="P2778" s="8"/>
      <c r="T2778" s="7"/>
      <c r="U2778" s="8"/>
      <c r="V2778" s="8"/>
      <c r="W2778" s="244"/>
      <c r="X2778" s="8"/>
      <c r="Y2778" s="8"/>
      <c r="Z2778" s="8"/>
      <c r="AA2778" s="8"/>
      <c r="AB2778" s="8"/>
      <c r="AC2778" s="8"/>
      <c r="AD2778" s="8"/>
      <c r="AE2778" s="8"/>
      <c r="AF2778" s="8"/>
      <c r="AG2778" s="8"/>
      <c r="AH2778" s="8"/>
      <c r="AI2778" s="8"/>
    </row>
    <row r="2779" spans="1:35" ht="17.25">
      <c r="A2779" s="310" t="s">
        <v>2177</v>
      </c>
      <c r="B2779" s="250">
        <v>7</v>
      </c>
      <c r="C2779" s="246"/>
      <c r="D2779" s="192">
        <v>775631243230</v>
      </c>
      <c r="E2779" s="303" t="s">
        <v>546</v>
      </c>
      <c r="F2779" s="193" t="s">
        <v>2184</v>
      </c>
      <c r="G2779" s="137" t="s">
        <v>96</v>
      </c>
      <c r="H2779" s="194">
        <v>18</v>
      </c>
      <c r="I2779" s="81"/>
      <c r="J2779" s="81"/>
      <c r="K2779" s="81"/>
      <c r="L2779" s="8"/>
      <c r="M2779" s="184">
        <f>540*H2779</f>
        <v>9720</v>
      </c>
      <c r="N2779" s="8"/>
      <c r="O2779" s="8"/>
      <c r="P2779" s="8"/>
      <c r="T2779" s="7"/>
      <c r="U2779" s="8"/>
      <c r="V2779" s="8"/>
      <c r="W2779" s="244"/>
      <c r="X2779" s="8"/>
      <c r="Y2779" s="8"/>
      <c r="Z2779" s="8"/>
      <c r="AA2779" s="8"/>
      <c r="AB2779" s="8"/>
      <c r="AC2779" s="8"/>
      <c r="AD2779" s="8"/>
      <c r="AE2779" s="8"/>
      <c r="AF2779" s="8"/>
      <c r="AG2779" s="8"/>
      <c r="AH2779" s="8"/>
      <c r="AI2779" s="8"/>
    </row>
    <row r="2780" spans="1:35" ht="17.25">
      <c r="A2780" s="310" t="s">
        <v>2177</v>
      </c>
      <c r="B2780" s="250">
        <v>8</v>
      </c>
      <c r="C2780" s="246" t="s">
        <v>15</v>
      </c>
      <c r="D2780" s="192">
        <v>775622469620</v>
      </c>
      <c r="E2780" s="303" t="s">
        <v>546</v>
      </c>
      <c r="F2780" s="193" t="s">
        <v>2185</v>
      </c>
      <c r="G2780" s="137" t="s">
        <v>96</v>
      </c>
      <c r="H2780" s="194">
        <v>15</v>
      </c>
      <c r="I2780" s="81"/>
      <c r="J2780" s="81"/>
      <c r="K2780" s="81"/>
      <c r="L2780" s="8"/>
      <c r="M2780" s="184">
        <f>540*H2780</f>
        <v>8100</v>
      </c>
      <c r="N2780" s="8"/>
      <c r="O2780" s="8"/>
      <c r="P2780" s="8"/>
      <c r="T2780" s="7"/>
      <c r="U2780" s="8"/>
      <c r="V2780" s="8"/>
      <c r="W2780" s="244"/>
      <c r="X2780" s="8"/>
      <c r="Y2780" s="8"/>
      <c r="Z2780" s="8"/>
      <c r="AA2780" s="8"/>
      <c r="AB2780" s="8"/>
      <c r="AC2780" s="8"/>
      <c r="AD2780" s="8"/>
      <c r="AE2780" s="8"/>
      <c r="AF2780" s="8"/>
      <c r="AG2780" s="8"/>
      <c r="AH2780" s="8"/>
      <c r="AI2780" s="8"/>
    </row>
    <row r="2781" spans="1:35" ht="17.25">
      <c r="A2781" s="310"/>
      <c r="B2781" s="250"/>
      <c r="C2781" s="246"/>
      <c r="D2781" s="192"/>
      <c r="E2781" s="303"/>
      <c r="F2781" s="193"/>
      <c r="G2781" s="137"/>
      <c r="H2781" s="194"/>
      <c r="I2781" s="81"/>
      <c r="J2781" s="81"/>
      <c r="K2781" s="81"/>
      <c r="L2781" s="8"/>
      <c r="M2781" s="184">
        <v>500</v>
      </c>
      <c r="N2781" s="8"/>
      <c r="O2781" s="8"/>
      <c r="P2781" s="8"/>
      <c r="T2781" s="7"/>
      <c r="U2781" s="8"/>
      <c r="V2781" s="8"/>
      <c r="W2781" s="244"/>
      <c r="X2781" s="8"/>
      <c r="Y2781" s="8"/>
      <c r="Z2781" s="8"/>
      <c r="AA2781" s="8"/>
      <c r="AB2781" s="8"/>
      <c r="AC2781" s="8"/>
      <c r="AD2781" s="8"/>
      <c r="AE2781" s="8"/>
      <c r="AF2781" s="8"/>
      <c r="AG2781" s="8"/>
      <c r="AH2781" s="8"/>
      <c r="AI2781" s="8"/>
    </row>
    <row r="2782" spans="1:35" ht="17.25">
      <c r="A2782" s="310" t="s">
        <v>2177</v>
      </c>
      <c r="B2782" s="250">
        <v>9</v>
      </c>
      <c r="C2782" s="246"/>
      <c r="D2782" s="192">
        <v>775631220684</v>
      </c>
      <c r="E2782" s="303" t="s">
        <v>546</v>
      </c>
      <c r="F2782" s="193" t="s">
        <v>2186</v>
      </c>
      <c r="G2782" s="137" t="s">
        <v>96</v>
      </c>
      <c r="H2782" s="194">
        <v>12</v>
      </c>
      <c r="I2782" s="81"/>
      <c r="J2782" s="81"/>
      <c r="K2782" s="81"/>
      <c r="L2782" s="8"/>
      <c r="M2782" s="184">
        <f t="shared" ref="M2782:M2783" si="605">540*H2782</f>
        <v>6480</v>
      </c>
      <c r="N2782" s="8"/>
      <c r="O2782" s="8"/>
      <c r="P2782" s="8"/>
      <c r="T2782" s="7"/>
      <c r="U2782" s="8"/>
      <c r="V2782" s="8"/>
      <c r="W2782" s="244"/>
      <c r="X2782" s="8"/>
      <c r="Y2782" s="8"/>
      <c r="Z2782" s="8"/>
      <c r="AA2782" s="8"/>
      <c r="AB2782" s="8"/>
      <c r="AC2782" s="8"/>
      <c r="AD2782" s="8"/>
      <c r="AE2782" s="8"/>
      <c r="AF2782" s="8"/>
      <c r="AG2782" s="8"/>
      <c r="AH2782" s="8"/>
      <c r="AI2782" s="8"/>
    </row>
    <row r="2783" spans="1:35" ht="17.25">
      <c r="A2783" s="310" t="s">
        <v>2177</v>
      </c>
      <c r="B2783" s="250">
        <v>10</v>
      </c>
      <c r="C2783" s="246"/>
      <c r="D2783" s="192">
        <v>775631208396</v>
      </c>
      <c r="E2783" s="303" t="s">
        <v>546</v>
      </c>
      <c r="F2783" s="193" t="s">
        <v>2186</v>
      </c>
      <c r="G2783" s="137" t="s">
        <v>96</v>
      </c>
      <c r="H2783" s="194">
        <v>14</v>
      </c>
      <c r="I2783" s="81"/>
      <c r="J2783" s="81"/>
      <c r="K2783" s="81"/>
      <c r="L2783" s="8"/>
      <c r="M2783" s="184">
        <f t="shared" si="605"/>
        <v>7560</v>
      </c>
      <c r="N2783" s="8"/>
      <c r="O2783" s="8"/>
      <c r="P2783" s="8"/>
      <c r="T2783" s="7"/>
      <c r="U2783" s="8"/>
      <c r="V2783" s="8"/>
      <c r="W2783" s="244"/>
      <c r="X2783" s="8"/>
      <c r="Y2783" s="8"/>
      <c r="Z2783" s="8"/>
      <c r="AA2783" s="8"/>
      <c r="AB2783" s="8"/>
      <c r="AC2783" s="8"/>
      <c r="AD2783" s="8"/>
      <c r="AE2783" s="8"/>
      <c r="AF2783" s="8"/>
      <c r="AG2783" s="8"/>
      <c r="AH2783" s="8"/>
      <c r="AI2783" s="8"/>
    </row>
    <row r="2784" spans="1:35" ht="17.25">
      <c r="A2784" s="310" t="s">
        <v>2177</v>
      </c>
      <c r="B2784" s="250">
        <v>11</v>
      </c>
      <c r="C2784" s="246" t="s">
        <v>1430</v>
      </c>
      <c r="D2784" s="192">
        <v>775621683873</v>
      </c>
      <c r="E2784" s="303" t="s">
        <v>546</v>
      </c>
      <c r="F2784" s="193" t="s">
        <v>2187</v>
      </c>
      <c r="G2784" s="137" t="s">
        <v>96</v>
      </c>
      <c r="H2784" s="194">
        <v>13</v>
      </c>
      <c r="I2784" s="81"/>
      <c r="J2784" s="81"/>
      <c r="K2784" s="81"/>
      <c r="L2784" s="8"/>
      <c r="M2784" s="184">
        <f>590*H2784</f>
        <v>7670</v>
      </c>
      <c r="N2784" s="8"/>
      <c r="O2784" s="8"/>
      <c r="P2784" s="8"/>
      <c r="T2784" s="7"/>
      <c r="U2784" s="8"/>
      <c r="V2784" s="8"/>
      <c r="W2784" s="244"/>
      <c r="X2784" s="8"/>
      <c r="Y2784" s="8"/>
      <c r="Z2784" s="8"/>
      <c r="AA2784" s="8"/>
      <c r="AB2784" s="8"/>
      <c r="AC2784" s="8"/>
      <c r="AD2784" s="8"/>
      <c r="AE2784" s="8"/>
      <c r="AF2784" s="8"/>
      <c r="AG2784" s="8"/>
      <c r="AH2784" s="8"/>
      <c r="AI2784" s="8"/>
    </row>
    <row r="2785" spans="1:35" ht="17.25">
      <c r="A2785" s="310" t="s">
        <v>2177</v>
      </c>
      <c r="B2785" s="250">
        <v>12</v>
      </c>
      <c r="C2785" s="246"/>
      <c r="D2785" s="192">
        <v>775631235632</v>
      </c>
      <c r="E2785" s="303" t="s">
        <v>546</v>
      </c>
      <c r="F2785" s="193" t="s">
        <v>2188</v>
      </c>
      <c r="G2785" s="137" t="s">
        <v>96</v>
      </c>
      <c r="H2785" s="194">
        <v>21</v>
      </c>
      <c r="I2785" s="81"/>
      <c r="J2785" s="81"/>
      <c r="K2785" s="81"/>
      <c r="L2785" s="8"/>
      <c r="M2785" s="184">
        <f>530*H2785</f>
        <v>11130</v>
      </c>
      <c r="N2785" s="8"/>
      <c r="O2785" s="8"/>
      <c r="P2785" s="8"/>
      <c r="T2785" s="7"/>
      <c r="U2785" s="8"/>
      <c r="V2785" s="8"/>
      <c r="W2785" s="244"/>
      <c r="X2785" s="8"/>
      <c r="Y2785" s="8"/>
      <c r="Z2785" s="8"/>
      <c r="AA2785" s="8"/>
      <c r="AB2785" s="8"/>
      <c r="AC2785" s="8"/>
      <c r="AD2785" s="8"/>
      <c r="AE2785" s="8"/>
      <c r="AF2785" s="8"/>
      <c r="AG2785" s="8"/>
      <c r="AH2785" s="8"/>
      <c r="AI2785" s="8"/>
    </row>
    <row r="2786" spans="1:35" ht="17.25">
      <c r="A2786" s="310" t="s">
        <v>2177</v>
      </c>
      <c r="B2786" s="250">
        <v>13</v>
      </c>
      <c r="C2786" s="246"/>
      <c r="D2786" s="192">
        <v>775631227954</v>
      </c>
      <c r="E2786" s="303" t="s">
        <v>546</v>
      </c>
      <c r="F2786" s="193" t="s">
        <v>2188</v>
      </c>
      <c r="G2786" s="137" t="s">
        <v>96</v>
      </c>
      <c r="H2786" s="194">
        <v>11</v>
      </c>
      <c r="I2786" s="81"/>
      <c r="J2786" s="81"/>
      <c r="K2786" s="81"/>
      <c r="L2786" s="8"/>
      <c r="M2786" s="184">
        <f>540*H2786</f>
        <v>5940</v>
      </c>
      <c r="N2786" s="8"/>
      <c r="O2786" s="8"/>
      <c r="P2786" s="8"/>
      <c r="T2786" s="7"/>
      <c r="U2786" s="8"/>
      <c r="V2786" s="8"/>
      <c r="W2786" s="244"/>
      <c r="X2786" s="8"/>
      <c r="Y2786" s="8"/>
      <c r="Z2786" s="8"/>
      <c r="AA2786" s="8"/>
      <c r="AB2786" s="8"/>
      <c r="AC2786" s="8"/>
      <c r="AD2786" s="8"/>
      <c r="AE2786" s="8"/>
      <c r="AF2786" s="8"/>
      <c r="AG2786" s="8"/>
      <c r="AH2786" s="8"/>
      <c r="AI2786" s="8"/>
    </row>
    <row r="2787" spans="1:35" ht="17.25">
      <c r="A2787" s="310" t="s">
        <v>2177</v>
      </c>
      <c r="B2787" s="250">
        <v>14</v>
      </c>
      <c r="C2787" s="246" t="s">
        <v>1430</v>
      </c>
      <c r="D2787" s="192">
        <v>775630994759</v>
      </c>
      <c r="E2787" s="303" t="s">
        <v>546</v>
      </c>
      <c r="F2787" s="193" t="s">
        <v>2189</v>
      </c>
      <c r="G2787" s="137" t="s">
        <v>2</v>
      </c>
      <c r="H2787" s="194">
        <v>20</v>
      </c>
      <c r="I2787" s="81"/>
      <c r="J2787" s="81"/>
      <c r="K2787" s="81"/>
      <c r="L2787" s="8"/>
      <c r="M2787" s="184">
        <f t="shared" ref="M2787:M2788" si="606">590*H2787</f>
        <v>11800</v>
      </c>
      <c r="N2787" s="8"/>
      <c r="O2787" s="8"/>
      <c r="P2787" s="8"/>
      <c r="T2787" s="7"/>
      <c r="U2787" s="8"/>
      <c r="V2787" s="8"/>
      <c r="W2787" s="244"/>
      <c r="X2787" s="8"/>
      <c r="Y2787" s="8"/>
      <c r="Z2787" s="8"/>
      <c r="AA2787" s="8"/>
      <c r="AB2787" s="8"/>
      <c r="AC2787" s="8"/>
      <c r="AD2787" s="8"/>
      <c r="AE2787" s="8"/>
      <c r="AF2787" s="8"/>
      <c r="AG2787" s="8"/>
      <c r="AH2787" s="8"/>
      <c r="AI2787" s="8"/>
    </row>
    <row r="2788" spans="1:35" ht="17.25">
      <c r="A2788" s="310" t="s">
        <v>2177</v>
      </c>
      <c r="B2788" s="250">
        <v>15</v>
      </c>
      <c r="C2788" s="246" t="s">
        <v>1430</v>
      </c>
      <c r="D2788" s="192">
        <v>775621825453</v>
      </c>
      <c r="E2788" s="303" t="s">
        <v>546</v>
      </c>
      <c r="F2788" s="193" t="s">
        <v>2190</v>
      </c>
      <c r="G2788" s="137" t="s">
        <v>2</v>
      </c>
      <c r="H2788" s="194">
        <v>15</v>
      </c>
      <c r="I2788" s="81"/>
      <c r="J2788" s="81"/>
      <c r="K2788" s="81"/>
      <c r="L2788" s="8"/>
      <c r="M2788" s="184">
        <f t="shared" si="606"/>
        <v>8850</v>
      </c>
      <c r="N2788" s="8"/>
      <c r="O2788" s="8"/>
      <c r="P2788" s="8"/>
      <c r="T2788" s="7"/>
      <c r="U2788" s="8"/>
      <c r="V2788" s="8"/>
      <c r="W2788" s="244"/>
      <c r="X2788" s="8"/>
      <c r="Y2788" s="8"/>
      <c r="Z2788" s="8"/>
      <c r="AA2788" s="8"/>
      <c r="AB2788" s="8"/>
      <c r="AC2788" s="8"/>
      <c r="AD2788" s="8"/>
      <c r="AE2788" s="8"/>
      <c r="AF2788" s="8"/>
      <c r="AG2788" s="8"/>
      <c r="AH2788" s="8"/>
      <c r="AI2788" s="8"/>
    </row>
    <row r="2789" spans="1:35" ht="17.25">
      <c r="A2789" s="310" t="s">
        <v>2177</v>
      </c>
      <c r="B2789" s="250">
        <v>16</v>
      </c>
      <c r="C2789" s="246" t="s">
        <v>15</v>
      </c>
      <c r="D2789" s="192">
        <v>775622527579</v>
      </c>
      <c r="E2789" s="303" t="s">
        <v>546</v>
      </c>
      <c r="F2789" s="193" t="s">
        <v>2191</v>
      </c>
      <c r="G2789" s="137" t="s">
        <v>2</v>
      </c>
      <c r="H2789" s="194">
        <v>29</v>
      </c>
      <c r="I2789" s="81"/>
      <c r="J2789" s="81"/>
      <c r="K2789" s="81"/>
      <c r="L2789" s="8"/>
      <c r="M2789" s="184">
        <f>580*H2789</f>
        <v>16820</v>
      </c>
      <c r="N2789" s="8"/>
      <c r="O2789" s="8"/>
      <c r="P2789" s="8"/>
      <c r="T2789" s="7"/>
      <c r="U2789" s="8"/>
      <c r="V2789" s="8"/>
      <c r="W2789" s="244"/>
      <c r="X2789" s="8"/>
      <c r="Y2789" s="8"/>
      <c r="Z2789" s="8"/>
      <c r="AA2789" s="8"/>
      <c r="AB2789" s="8"/>
      <c r="AC2789" s="8"/>
      <c r="AD2789" s="8"/>
      <c r="AE2789" s="8"/>
      <c r="AF2789" s="8"/>
      <c r="AG2789" s="8"/>
      <c r="AH2789" s="8"/>
      <c r="AI2789" s="8"/>
    </row>
    <row r="2790" spans="1:35" ht="17.25">
      <c r="A2790" s="310"/>
      <c r="B2790" s="250"/>
      <c r="C2790" s="246"/>
      <c r="D2790" s="192"/>
      <c r="E2790" s="303"/>
      <c r="F2790" s="193"/>
      <c r="G2790" s="137"/>
      <c r="H2790" s="194"/>
      <c r="I2790" s="81"/>
      <c r="J2790" s="81"/>
      <c r="K2790" s="81"/>
      <c r="L2790" s="8"/>
      <c r="M2790" s="184">
        <v>500</v>
      </c>
      <c r="N2790" s="8"/>
      <c r="O2790" s="8"/>
      <c r="P2790" s="8"/>
      <c r="T2790" s="7"/>
      <c r="U2790" s="8"/>
      <c r="V2790" s="8"/>
      <c r="W2790" s="244"/>
      <c r="X2790" s="8"/>
      <c r="Y2790" s="8"/>
      <c r="Z2790" s="8"/>
      <c r="AA2790" s="8"/>
      <c r="AB2790" s="8"/>
      <c r="AC2790" s="8"/>
      <c r="AD2790" s="8"/>
      <c r="AE2790" s="8"/>
      <c r="AF2790" s="8"/>
      <c r="AG2790" s="8"/>
      <c r="AH2790" s="8"/>
      <c r="AI2790" s="8"/>
    </row>
    <row r="2791" spans="1:35" ht="17.25">
      <c r="A2791" s="310" t="s">
        <v>2177</v>
      </c>
      <c r="B2791" s="250">
        <v>17</v>
      </c>
      <c r="C2791" s="246" t="s">
        <v>1430</v>
      </c>
      <c r="D2791" s="192">
        <v>775621644935</v>
      </c>
      <c r="E2791" s="303" t="s">
        <v>546</v>
      </c>
      <c r="F2791" s="193" t="s">
        <v>2192</v>
      </c>
      <c r="G2791" s="137" t="s">
        <v>2</v>
      </c>
      <c r="H2791" s="194">
        <v>11</v>
      </c>
      <c r="I2791" s="81"/>
      <c r="J2791" s="81"/>
      <c r="K2791" s="81"/>
      <c r="L2791" s="8"/>
      <c r="M2791" s="184">
        <f t="shared" ref="M2791" si="607">590*H2791</f>
        <v>6490</v>
      </c>
      <c r="N2791" s="8"/>
      <c r="O2791" s="8"/>
      <c r="P2791" s="8"/>
      <c r="T2791" s="7"/>
      <c r="U2791" s="8"/>
      <c r="V2791" s="8"/>
      <c r="W2791" s="244"/>
      <c r="X2791" s="8"/>
      <c r="Y2791" s="8"/>
      <c r="Z2791" s="8"/>
      <c r="AA2791" s="8"/>
      <c r="AB2791" s="8"/>
      <c r="AC2791" s="8"/>
      <c r="AD2791" s="8"/>
      <c r="AE2791" s="8"/>
      <c r="AF2791" s="8"/>
      <c r="AG2791" s="8"/>
      <c r="AH2791" s="8"/>
      <c r="AI2791" s="8"/>
    </row>
    <row r="2792" spans="1:35" ht="17.25">
      <c r="A2792" s="310" t="s">
        <v>2177</v>
      </c>
      <c r="B2792" s="250">
        <v>18</v>
      </c>
      <c r="C2792" s="246"/>
      <c r="D2792" s="192">
        <v>775631260335</v>
      </c>
      <c r="E2792" s="303" t="s">
        <v>546</v>
      </c>
      <c r="F2792" s="193" t="s">
        <v>2193</v>
      </c>
      <c r="G2792" s="137" t="s">
        <v>2</v>
      </c>
      <c r="H2792" s="194">
        <v>29</v>
      </c>
      <c r="I2792" s="81"/>
      <c r="J2792" s="81"/>
      <c r="K2792" s="81"/>
      <c r="L2792" s="8"/>
      <c r="M2792" s="184">
        <f>510*H2792</f>
        <v>14790</v>
      </c>
      <c r="N2792" s="8"/>
      <c r="O2792" s="8"/>
      <c r="P2792" s="8"/>
      <c r="T2792" s="7"/>
      <c r="U2792" s="8"/>
      <c r="V2792" s="8"/>
      <c r="W2792" s="244"/>
      <c r="X2792" s="8"/>
      <c r="Y2792" s="8"/>
      <c r="Z2792" s="8"/>
      <c r="AA2792" s="8"/>
      <c r="AB2792" s="8"/>
      <c r="AC2792" s="8"/>
      <c r="AD2792" s="8"/>
      <c r="AE2792" s="8"/>
      <c r="AF2792" s="8"/>
      <c r="AG2792" s="8"/>
      <c r="AH2792" s="8"/>
      <c r="AI2792" s="8"/>
    </row>
    <row r="2793" spans="1:35" ht="17.25">
      <c r="A2793" s="310" t="s">
        <v>2177</v>
      </c>
      <c r="B2793" s="250">
        <v>19</v>
      </c>
      <c r="C2793" s="246"/>
      <c r="D2793" s="192">
        <v>775631252782</v>
      </c>
      <c r="E2793" s="303" t="s">
        <v>546</v>
      </c>
      <c r="F2793" s="193" t="s">
        <v>2194</v>
      </c>
      <c r="G2793" s="137" t="s">
        <v>2</v>
      </c>
      <c r="H2793" s="194">
        <v>29</v>
      </c>
      <c r="I2793" s="81"/>
      <c r="J2793" s="81"/>
      <c r="K2793" s="81"/>
      <c r="L2793" s="8"/>
      <c r="M2793" s="184">
        <f>510*H2793</f>
        <v>14790</v>
      </c>
      <c r="N2793" s="8"/>
      <c r="O2793" s="8"/>
      <c r="P2793" s="8"/>
      <c r="T2793" s="7"/>
      <c r="U2793" s="8"/>
      <c r="V2793" s="8"/>
      <c r="W2793" s="244"/>
      <c r="X2793" s="8"/>
      <c r="Y2793" s="8"/>
      <c r="Z2793" s="8"/>
      <c r="AA2793" s="8"/>
      <c r="AB2793" s="8"/>
      <c r="AC2793" s="8"/>
      <c r="AD2793" s="8"/>
      <c r="AE2793" s="8"/>
      <c r="AF2793" s="8"/>
      <c r="AG2793" s="8"/>
      <c r="AH2793" s="8"/>
      <c r="AI2793" s="8"/>
    </row>
    <row r="2794" spans="1:35" ht="17.25">
      <c r="A2794" s="310" t="s">
        <v>2177</v>
      </c>
      <c r="B2794" s="250">
        <v>20</v>
      </c>
      <c r="C2794" s="246" t="s">
        <v>1430</v>
      </c>
      <c r="D2794" s="192">
        <v>775621870846</v>
      </c>
      <c r="E2794" s="303" t="s">
        <v>546</v>
      </c>
      <c r="F2794" s="193" t="s">
        <v>2195</v>
      </c>
      <c r="G2794" s="137" t="s">
        <v>96</v>
      </c>
      <c r="H2794" s="194">
        <v>14</v>
      </c>
      <c r="I2794" s="81"/>
      <c r="J2794" s="81"/>
      <c r="K2794" s="81"/>
      <c r="L2794" s="8"/>
      <c r="M2794" s="184">
        <f t="shared" ref="M2794" si="608">590*H2794</f>
        <v>8260</v>
      </c>
      <c r="N2794" s="8"/>
      <c r="O2794" s="8"/>
      <c r="P2794" s="8"/>
      <c r="T2794" s="7"/>
      <c r="U2794" s="8"/>
      <c r="V2794" s="8"/>
      <c r="W2794" s="244"/>
      <c r="X2794" s="8"/>
      <c r="Y2794" s="8"/>
      <c r="Z2794" s="8"/>
      <c r="AA2794" s="8"/>
      <c r="AB2794" s="8"/>
      <c r="AC2794" s="8"/>
      <c r="AD2794" s="8"/>
      <c r="AE2794" s="8"/>
      <c r="AF2794" s="8"/>
      <c r="AG2794" s="8"/>
      <c r="AH2794" s="8"/>
      <c r="AI2794" s="8"/>
    </row>
    <row r="2795" spans="1:35" ht="17.25">
      <c r="A2795" s="310" t="s">
        <v>2177</v>
      </c>
      <c r="B2795" s="250">
        <v>21</v>
      </c>
      <c r="C2795" s="246" t="s">
        <v>1430</v>
      </c>
      <c r="D2795" s="192">
        <v>775621725494</v>
      </c>
      <c r="E2795" s="303" t="s">
        <v>546</v>
      </c>
      <c r="F2795" s="193" t="s">
        <v>2196</v>
      </c>
      <c r="G2795" s="137" t="s">
        <v>2</v>
      </c>
      <c r="H2795" s="194">
        <v>15</v>
      </c>
      <c r="I2795" s="81"/>
      <c r="J2795" s="81"/>
      <c r="K2795" s="81"/>
      <c r="L2795" s="8"/>
      <c r="M2795" s="184">
        <f>580*H2795</f>
        <v>8700</v>
      </c>
      <c r="N2795" s="8"/>
      <c r="O2795" s="8"/>
      <c r="P2795" s="8"/>
      <c r="T2795" s="7"/>
      <c r="U2795" s="8"/>
      <c r="V2795" s="8"/>
      <c r="W2795" s="244"/>
      <c r="X2795" s="8"/>
      <c r="Y2795" s="8"/>
      <c r="Z2795" s="8"/>
      <c r="AA2795" s="8"/>
      <c r="AB2795" s="8"/>
      <c r="AC2795" s="8"/>
      <c r="AD2795" s="8"/>
      <c r="AE2795" s="8"/>
      <c r="AF2795" s="8"/>
      <c r="AG2795" s="8"/>
      <c r="AH2795" s="8"/>
      <c r="AI2795" s="8"/>
    </row>
    <row r="2796" spans="1:35" ht="17.25">
      <c r="A2796" s="310" t="s">
        <v>2177</v>
      </c>
      <c r="B2796" s="250">
        <v>22</v>
      </c>
      <c r="C2796" s="246"/>
      <c r="D2796" s="192">
        <v>775622354393</v>
      </c>
      <c r="E2796" s="303" t="s">
        <v>546</v>
      </c>
      <c r="F2796" s="193" t="s">
        <v>978</v>
      </c>
      <c r="G2796" s="137" t="s">
        <v>8</v>
      </c>
      <c r="H2796" s="194">
        <v>29</v>
      </c>
      <c r="I2796" s="81"/>
      <c r="J2796" s="81"/>
      <c r="K2796" s="81"/>
      <c r="L2796" s="8"/>
      <c r="M2796" s="184">
        <f>560*H2796</f>
        <v>16240</v>
      </c>
      <c r="N2796" s="8"/>
      <c r="O2796" s="8"/>
      <c r="P2796" s="8"/>
      <c r="T2796" s="7"/>
      <c r="U2796" s="8"/>
      <c r="V2796" s="8"/>
      <c r="W2796" s="244"/>
      <c r="X2796" s="8"/>
      <c r="Y2796" s="8"/>
      <c r="Z2796" s="8"/>
      <c r="AA2796" s="8"/>
      <c r="AB2796" s="8"/>
      <c r="AC2796" s="8"/>
      <c r="AD2796" s="8"/>
      <c r="AE2796" s="8"/>
      <c r="AF2796" s="8"/>
      <c r="AG2796" s="8"/>
      <c r="AH2796" s="8"/>
      <c r="AI2796" s="8"/>
    </row>
    <row r="2797" spans="1:35" ht="17.25">
      <c r="A2797" s="310"/>
      <c r="B2797" s="250"/>
      <c r="C2797" s="246"/>
      <c r="D2797" s="192"/>
      <c r="E2797" s="303"/>
      <c r="F2797" s="193"/>
      <c r="G2797" s="137"/>
      <c r="H2797" s="194"/>
      <c r="I2797" s="81"/>
      <c r="J2797" s="81"/>
      <c r="K2797" s="81"/>
      <c r="L2797" s="8"/>
      <c r="M2797" s="184"/>
      <c r="N2797" s="8"/>
      <c r="O2797" s="8"/>
      <c r="P2797" s="8"/>
      <c r="T2797" s="7"/>
      <c r="U2797" s="8"/>
      <c r="V2797" s="8"/>
      <c r="W2797" s="244"/>
      <c r="X2797" s="8"/>
      <c r="Y2797" s="8"/>
      <c r="Z2797" s="8"/>
      <c r="AA2797" s="8"/>
      <c r="AB2797" s="8"/>
      <c r="AC2797" s="8"/>
      <c r="AD2797" s="8"/>
      <c r="AE2797" s="8"/>
      <c r="AF2797" s="8"/>
      <c r="AG2797" s="8"/>
      <c r="AH2797" s="8"/>
      <c r="AI2797" s="8"/>
    </row>
    <row r="2798" spans="1:35" ht="17.25">
      <c r="A2798" s="74"/>
      <c r="B2798" s="189"/>
      <c r="C2798" s="254"/>
      <c r="D2798" s="255"/>
      <c r="E2798" s="330"/>
      <c r="F2798" s="256"/>
      <c r="G2798" s="170"/>
      <c r="H2798" s="257"/>
      <c r="I2798" s="41"/>
      <c r="J2798" s="41"/>
      <c r="K2798" s="41"/>
      <c r="L2798" s="45"/>
      <c r="M2798" s="44">
        <f>SUM(M2772:M2797)</f>
        <v>215750</v>
      </c>
      <c r="N2798" s="45"/>
      <c r="O2798" s="45"/>
      <c r="P2798" s="45"/>
      <c r="Q2798" s="45"/>
      <c r="R2798" s="45"/>
      <c r="S2798" s="45"/>
      <c r="T2798" s="45">
        <v>215750</v>
      </c>
      <c r="U2798" s="45"/>
      <c r="V2798" s="45"/>
      <c r="W2798" s="227">
        <v>215750</v>
      </c>
      <c r="X2798" s="45"/>
      <c r="Y2798" s="45"/>
      <c r="Z2798" s="45"/>
      <c r="AA2798" s="8"/>
      <c r="AB2798" s="8"/>
      <c r="AC2798" s="8"/>
      <c r="AD2798" s="8"/>
      <c r="AE2798" s="8"/>
      <c r="AF2798" s="8"/>
      <c r="AG2798" s="8"/>
      <c r="AH2798" s="8"/>
      <c r="AI2798" s="8"/>
    </row>
    <row r="2799" spans="1:35" ht="17.25">
      <c r="A2799" s="310"/>
      <c r="B2799" s="250"/>
      <c r="C2799" s="246"/>
      <c r="D2799" s="192"/>
      <c r="E2799" s="303"/>
      <c r="F2799" s="193"/>
      <c r="G2799" s="137"/>
      <c r="H2799" s="194"/>
      <c r="I2799" s="81"/>
      <c r="J2799" s="81"/>
      <c r="K2799" s="81"/>
      <c r="L2799" s="8"/>
      <c r="M2799" s="184"/>
      <c r="N2799" s="8"/>
      <c r="O2799" s="8"/>
      <c r="P2799" s="8"/>
      <c r="T2799" s="7"/>
      <c r="U2799" s="8"/>
      <c r="V2799" s="8"/>
      <c r="W2799" s="244"/>
      <c r="X2799" s="8"/>
      <c r="Y2799" s="8"/>
      <c r="Z2799" s="8"/>
      <c r="AA2799" s="8"/>
      <c r="AB2799" s="8"/>
      <c r="AC2799" s="8"/>
      <c r="AD2799" s="8"/>
      <c r="AE2799" s="8"/>
      <c r="AF2799" s="8"/>
      <c r="AG2799" s="8"/>
      <c r="AH2799" s="8"/>
      <c r="AI2799" s="8"/>
    </row>
    <row r="2800" spans="1:35" ht="17.25">
      <c r="A2800" s="310"/>
      <c r="B2800" s="250"/>
      <c r="C2800" s="246"/>
      <c r="D2800" s="192"/>
      <c r="E2800" s="303"/>
      <c r="F2800" s="193"/>
      <c r="G2800" s="137"/>
      <c r="H2800" s="194"/>
      <c r="I2800" s="81"/>
      <c r="J2800" s="81"/>
      <c r="K2800" s="81"/>
      <c r="L2800" s="8"/>
      <c r="M2800" s="184"/>
      <c r="N2800"/>
      <c r="O2800" s="8"/>
      <c r="P2800" s="8"/>
      <c r="T2800" s="7"/>
      <c r="U2800" s="8"/>
      <c r="V2800" s="8"/>
      <c r="W2800" s="244"/>
      <c r="X2800" s="8"/>
      <c r="Y2800" s="8"/>
      <c r="Z2800" s="8"/>
      <c r="AA2800" s="8"/>
      <c r="AB2800" s="8"/>
      <c r="AC2800" s="8"/>
      <c r="AD2800" s="8"/>
      <c r="AE2800" s="8"/>
      <c r="AF2800" s="8"/>
      <c r="AG2800" s="8"/>
      <c r="AH2800" s="8"/>
      <c r="AI2800" s="8"/>
    </row>
    <row r="2801" spans="1:35" ht="17.25">
      <c r="A2801" s="310" t="s">
        <v>2197</v>
      </c>
      <c r="B2801" s="250">
        <v>1</v>
      </c>
      <c r="C2801" s="246" t="s">
        <v>1430</v>
      </c>
      <c r="D2801" s="192">
        <v>775639701926</v>
      </c>
      <c r="E2801" s="303" t="s">
        <v>546</v>
      </c>
      <c r="F2801" s="193" t="s">
        <v>2198</v>
      </c>
      <c r="G2801" s="137" t="s">
        <v>96</v>
      </c>
      <c r="H2801" s="194">
        <v>29</v>
      </c>
      <c r="I2801" s="81"/>
      <c r="J2801" s="81"/>
      <c r="K2801" s="81"/>
      <c r="L2801" s="8"/>
      <c r="M2801" s="184">
        <f>580*H2801</f>
        <v>16820</v>
      </c>
      <c r="N2801"/>
      <c r="O2801" s="8"/>
      <c r="P2801" s="8"/>
      <c r="T2801" s="7"/>
      <c r="U2801" s="8"/>
      <c r="V2801" s="8"/>
      <c r="W2801" s="244"/>
      <c r="X2801" s="8"/>
      <c r="Y2801" s="8"/>
      <c r="Z2801" s="8"/>
      <c r="AA2801" s="8"/>
      <c r="AB2801" s="8"/>
      <c r="AC2801" s="8"/>
      <c r="AD2801" s="8"/>
      <c r="AE2801" s="8"/>
      <c r="AF2801" s="8"/>
      <c r="AG2801" s="8"/>
      <c r="AH2801" s="8"/>
      <c r="AI2801" s="8"/>
    </row>
    <row r="2802" spans="1:35" ht="17.25">
      <c r="A2802" s="310" t="s">
        <v>2197</v>
      </c>
      <c r="B2802" s="250">
        <v>2</v>
      </c>
      <c r="C2802" s="246"/>
      <c r="D2802" s="192">
        <v>775634753391</v>
      </c>
      <c r="E2802" s="303" t="s">
        <v>546</v>
      </c>
      <c r="F2802" s="193" t="s">
        <v>2199</v>
      </c>
      <c r="G2802" s="137" t="s">
        <v>8</v>
      </c>
      <c r="H2802" s="194">
        <v>16</v>
      </c>
      <c r="I2802" s="81"/>
      <c r="J2802" s="81"/>
      <c r="K2802" s="81"/>
      <c r="L2802" s="8"/>
      <c r="M2802" s="331">
        <f t="shared" ref="M2802:M2803" si="609">570*H2802</f>
        <v>9120</v>
      </c>
      <c r="N2802"/>
      <c r="O2802" s="8"/>
      <c r="P2802" s="8"/>
      <c r="T2802" s="7"/>
      <c r="U2802" s="8"/>
      <c r="V2802" s="8"/>
      <c r="W2802" s="244"/>
      <c r="X2802" s="8"/>
      <c r="Y2802" s="8"/>
      <c r="Z2802" s="8"/>
      <c r="AA2802" s="8"/>
      <c r="AB2802" s="8"/>
      <c r="AC2802" s="8"/>
      <c r="AD2802" s="8"/>
      <c r="AE2802" s="8"/>
      <c r="AF2802" s="8"/>
      <c r="AG2802" s="8"/>
      <c r="AH2802" s="8"/>
      <c r="AI2802" s="8"/>
    </row>
    <row r="2803" spans="1:35" ht="17.25">
      <c r="A2803" s="310" t="s">
        <v>2197</v>
      </c>
      <c r="B2803" s="250">
        <v>3</v>
      </c>
      <c r="C2803" s="246"/>
      <c r="D2803" s="192">
        <v>775634522170</v>
      </c>
      <c r="E2803" s="303" t="s">
        <v>546</v>
      </c>
      <c r="F2803" s="193" t="s">
        <v>2200</v>
      </c>
      <c r="G2803" s="137" t="s">
        <v>4</v>
      </c>
      <c r="H2803" s="194">
        <v>11</v>
      </c>
      <c r="I2803" s="81"/>
      <c r="J2803" s="81"/>
      <c r="K2803" s="81"/>
      <c r="L2803" s="8"/>
      <c r="M2803" s="331">
        <f t="shared" si="609"/>
        <v>6270</v>
      </c>
      <c r="N2803"/>
      <c r="O2803" s="8"/>
      <c r="P2803" s="8"/>
      <c r="T2803" s="7"/>
      <c r="U2803" s="8"/>
      <c r="V2803" s="8"/>
      <c r="W2803" s="244"/>
      <c r="X2803" s="8"/>
      <c r="Y2803" s="8"/>
      <c r="Z2803" s="8"/>
      <c r="AA2803" s="8"/>
      <c r="AB2803" s="8"/>
      <c r="AC2803" s="8"/>
      <c r="AD2803" s="8"/>
      <c r="AE2803" s="8"/>
      <c r="AF2803" s="8"/>
      <c r="AG2803" s="8"/>
      <c r="AH2803" s="8"/>
      <c r="AI2803" s="8"/>
    </row>
    <row r="2804" spans="1:35" ht="17.25">
      <c r="A2804" s="310" t="s">
        <v>2197</v>
      </c>
      <c r="B2804" s="250">
        <v>4</v>
      </c>
      <c r="C2804" s="246"/>
      <c r="D2804" s="192">
        <v>775639676748</v>
      </c>
      <c r="E2804" s="303" t="s">
        <v>546</v>
      </c>
      <c r="F2804" s="193" t="s">
        <v>2201</v>
      </c>
      <c r="G2804" s="137" t="s">
        <v>96</v>
      </c>
      <c r="H2804" s="194">
        <v>25</v>
      </c>
      <c r="I2804" s="81"/>
      <c r="J2804" s="81"/>
      <c r="K2804" s="81"/>
      <c r="L2804" s="8"/>
      <c r="M2804" s="184">
        <f>530*H2804</f>
        <v>13250</v>
      </c>
      <c r="N2804"/>
      <c r="O2804" s="8"/>
      <c r="P2804" s="8"/>
      <c r="T2804" s="7"/>
      <c r="U2804" s="8"/>
      <c r="V2804" s="8"/>
      <c r="W2804" s="244"/>
      <c r="X2804" s="8"/>
      <c r="Y2804" s="8"/>
      <c r="Z2804" s="8"/>
      <c r="AA2804" s="8"/>
      <c r="AB2804" s="8"/>
      <c r="AC2804" s="8"/>
      <c r="AD2804" s="8"/>
      <c r="AE2804" s="8"/>
      <c r="AF2804" s="8"/>
      <c r="AG2804" s="8"/>
      <c r="AH2804" s="8"/>
      <c r="AI2804" s="8"/>
    </row>
    <row r="2805" spans="1:35" ht="17.25">
      <c r="A2805" s="310" t="s">
        <v>2197</v>
      </c>
      <c r="B2805" s="250">
        <v>5</v>
      </c>
      <c r="C2805" s="246"/>
      <c r="D2805" s="192">
        <v>775639909727</v>
      </c>
      <c r="E2805" s="303" t="s">
        <v>546</v>
      </c>
      <c r="F2805" s="193" t="s">
        <v>2202</v>
      </c>
      <c r="G2805" s="137" t="s">
        <v>96</v>
      </c>
      <c r="H2805" s="194">
        <v>24</v>
      </c>
      <c r="I2805" s="81"/>
      <c r="J2805" s="81"/>
      <c r="K2805" s="81"/>
      <c r="L2805" s="8"/>
      <c r="M2805" s="184">
        <f>530*H2805</f>
        <v>12720</v>
      </c>
      <c r="N2805"/>
      <c r="O2805" s="8"/>
      <c r="P2805" s="8"/>
      <c r="T2805" s="7"/>
      <c r="U2805" s="8"/>
      <c r="V2805" s="8"/>
      <c r="W2805" s="244"/>
      <c r="X2805" s="8"/>
      <c r="Y2805" s="8"/>
      <c r="Z2805" s="8"/>
      <c r="AA2805" s="8"/>
      <c r="AB2805" s="8"/>
      <c r="AC2805" s="8"/>
      <c r="AD2805" s="8"/>
      <c r="AE2805" s="8"/>
      <c r="AF2805" s="8"/>
      <c r="AG2805" s="8"/>
      <c r="AH2805" s="8"/>
      <c r="AI2805" s="8"/>
    </row>
    <row r="2806" spans="1:35" ht="17.25">
      <c r="A2806" s="310" t="s">
        <v>2197</v>
      </c>
      <c r="B2806" s="250">
        <v>6</v>
      </c>
      <c r="C2806" s="319" t="s">
        <v>1430</v>
      </c>
      <c r="D2806" s="192">
        <v>775639714411</v>
      </c>
      <c r="E2806" s="303" t="s">
        <v>546</v>
      </c>
      <c r="F2806" s="193" t="s">
        <v>2203</v>
      </c>
      <c r="G2806" s="137" t="s">
        <v>96</v>
      </c>
      <c r="H2806" s="194">
        <v>15</v>
      </c>
      <c r="I2806" s="81"/>
      <c r="J2806" s="81"/>
      <c r="K2806" s="81"/>
      <c r="L2806" s="8"/>
      <c r="M2806" s="184">
        <f>590*H2806</f>
        <v>8850</v>
      </c>
      <c r="N2806"/>
      <c r="O2806" s="8"/>
      <c r="P2806" s="8"/>
      <c r="T2806" s="7"/>
      <c r="U2806" s="8"/>
      <c r="V2806" s="8"/>
      <c r="W2806" s="244"/>
      <c r="X2806" s="8"/>
      <c r="Y2806" s="8"/>
      <c r="Z2806" s="8"/>
      <c r="AA2806" s="8"/>
      <c r="AB2806" s="8"/>
      <c r="AC2806" s="8"/>
      <c r="AD2806" s="8"/>
      <c r="AE2806" s="8"/>
      <c r="AF2806" s="8"/>
      <c r="AG2806" s="8"/>
      <c r="AH2806" s="8"/>
      <c r="AI2806" s="8"/>
    </row>
    <row r="2807" spans="1:35" ht="17.25">
      <c r="A2807" s="310" t="s">
        <v>2197</v>
      </c>
      <c r="B2807" s="250">
        <v>7</v>
      </c>
      <c r="C2807" s="246"/>
      <c r="D2807" s="192">
        <v>775639718314</v>
      </c>
      <c r="E2807" s="303" t="s">
        <v>546</v>
      </c>
      <c r="F2807" s="193" t="s">
        <v>2204</v>
      </c>
      <c r="G2807" s="137" t="s">
        <v>2</v>
      </c>
      <c r="H2807" s="194">
        <v>9</v>
      </c>
      <c r="I2807" s="81"/>
      <c r="J2807" s="81"/>
      <c r="K2807" s="81"/>
      <c r="L2807" s="8"/>
      <c r="M2807" s="184">
        <f>610*H2807</f>
        <v>5490</v>
      </c>
      <c r="N2807"/>
      <c r="O2807" s="8"/>
      <c r="P2807" s="8"/>
      <c r="T2807" s="7"/>
      <c r="U2807" s="8"/>
      <c r="V2807" s="8"/>
      <c r="W2807" s="244"/>
      <c r="X2807" s="8"/>
      <c r="Y2807" s="8"/>
      <c r="Z2807" s="8"/>
      <c r="AA2807" s="8"/>
      <c r="AB2807" s="8"/>
      <c r="AC2807" s="8"/>
      <c r="AD2807" s="8"/>
      <c r="AE2807" s="8"/>
      <c r="AF2807" s="8"/>
      <c r="AG2807" s="8"/>
      <c r="AH2807" s="8"/>
      <c r="AI2807" s="8"/>
    </row>
    <row r="2808" spans="1:35" ht="17.25">
      <c r="A2808" s="310" t="s">
        <v>2197</v>
      </c>
      <c r="B2808" s="250">
        <v>8</v>
      </c>
      <c r="C2808" s="246"/>
      <c r="D2808" s="192">
        <v>775639711879</v>
      </c>
      <c r="E2808" s="303" t="s">
        <v>546</v>
      </c>
      <c r="F2808" s="193" t="s">
        <v>2205</v>
      </c>
      <c r="G2808" s="137" t="s">
        <v>96</v>
      </c>
      <c r="H2808" s="194">
        <v>13</v>
      </c>
      <c r="I2808" s="81"/>
      <c r="J2808" s="81"/>
      <c r="K2808" s="81"/>
      <c r="L2808" s="8"/>
      <c r="M2808" s="184">
        <f>540*H2808</f>
        <v>7020</v>
      </c>
      <c r="N2808"/>
      <c r="O2808" s="8"/>
      <c r="P2808" s="8"/>
      <c r="T2808" s="7"/>
      <c r="U2808" s="8"/>
      <c r="V2808" s="8"/>
      <c r="W2808" s="244"/>
      <c r="X2808" s="8"/>
      <c r="Y2808" s="8"/>
      <c r="Z2808" s="8"/>
      <c r="AA2808" s="8"/>
      <c r="AB2808" s="8"/>
      <c r="AC2808" s="8"/>
      <c r="AD2808" s="8"/>
      <c r="AE2808" s="8"/>
      <c r="AF2808" s="8"/>
      <c r="AG2808" s="8"/>
      <c r="AH2808" s="8"/>
      <c r="AI2808" s="8"/>
    </row>
    <row r="2809" spans="1:35" ht="17.25">
      <c r="A2809" s="310" t="s">
        <v>2197</v>
      </c>
      <c r="B2809" s="250">
        <v>9</v>
      </c>
      <c r="C2809" s="246"/>
      <c r="D2809" s="192">
        <v>775644033792</v>
      </c>
      <c r="E2809" s="303" t="s">
        <v>546</v>
      </c>
      <c r="F2809" s="193" t="s">
        <v>2206</v>
      </c>
      <c r="G2809" s="137" t="s">
        <v>2</v>
      </c>
      <c r="H2809" s="194">
        <v>19</v>
      </c>
      <c r="I2809" s="81"/>
      <c r="J2809" s="81"/>
      <c r="K2809" s="81"/>
      <c r="L2809" s="8"/>
      <c r="M2809" s="184">
        <f>520*H2809</f>
        <v>9880</v>
      </c>
      <c r="N2809"/>
      <c r="O2809" s="8"/>
      <c r="P2809" s="8"/>
      <c r="T2809" s="7"/>
      <c r="U2809" s="8"/>
      <c r="V2809" s="8"/>
      <c r="W2809" s="244"/>
      <c r="X2809" s="8"/>
      <c r="Y2809" s="8"/>
      <c r="Z2809" s="8"/>
      <c r="AA2809" s="8"/>
      <c r="AB2809" s="8"/>
      <c r="AC2809" s="8"/>
      <c r="AD2809" s="8"/>
      <c r="AE2809" s="8"/>
      <c r="AF2809" s="8"/>
      <c r="AG2809" s="8"/>
      <c r="AH2809" s="8"/>
      <c r="AI2809" s="8"/>
    </row>
    <row r="2810" spans="1:35" ht="17.25">
      <c r="A2810" s="310" t="s">
        <v>2197</v>
      </c>
      <c r="B2810" s="250">
        <v>10</v>
      </c>
      <c r="C2810" s="246"/>
      <c r="D2810" s="192">
        <v>775639919842</v>
      </c>
      <c r="E2810" s="303" t="s">
        <v>546</v>
      </c>
      <c r="F2810" s="193" t="s">
        <v>2207</v>
      </c>
      <c r="G2810" s="137" t="s">
        <v>2</v>
      </c>
      <c r="H2810" s="194">
        <v>31</v>
      </c>
      <c r="I2810" s="81"/>
      <c r="J2810" s="81"/>
      <c r="K2810" s="81"/>
      <c r="L2810" s="8"/>
      <c r="M2810" s="184">
        <f>510*H2810</f>
        <v>15810</v>
      </c>
      <c r="N2810"/>
      <c r="O2810" s="8"/>
      <c r="P2810" s="8"/>
      <c r="T2810" s="7"/>
      <c r="U2810" s="8"/>
      <c r="V2810" s="8"/>
      <c r="W2810" s="244"/>
      <c r="X2810" s="8"/>
      <c r="Y2810" s="8"/>
      <c r="Z2810" s="8"/>
      <c r="AA2810" s="8"/>
      <c r="AB2810" s="8"/>
      <c r="AC2810" s="8"/>
      <c r="AD2810" s="8"/>
      <c r="AE2810" s="8"/>
      <c r="AF2810" s="8"/>
      <c r="AG2810" s="8"/>
      <c r="AH2810" s="8"/>
      <c r="AI2810" s="8"/>
    </row>
    <row r="2811" spans="1:35" ht="17.25">
      <c r="A2811" s="310" t="s">
        <v>2197</v>
      </c>
      <c r="B2811" s="250">
        <v>11</v>
      </c>
      <c r="C2811" s="246"/>
      <c r="D2811" s="192">
        <v>775639733439</v>
      </c>
      <c r="E2811" s="303" t="s">
        <v>546</v>
      </c>
      <c r="F2811" s="193" t="s">
        <v>2208</v>
      </c>
      <c r="G2811" s="137" t="s">
        <v>2</v>
      </c>
      <c r="H2811" s="194">
        <v>30</v>
      </c>
      <c r="I2811" s="81"/>
      <c r="J2811" s="81"/>
      <c r="K2811" s="81"/>
      <c r="L2811" s="8"/>
      <c r="M2811" s="184">
        <f>510*H2811</f>
        <v>15300</v>
      </c>
      <c r="N2811"/>
      <c r="O2811" s="8"/>
      <c r="P2811" s="8"/>
      <c r="T2811" s="7"/>
      <c r="U2811" s="8"/>
      <c r="V2811" s="8"/>
      <c r="W2811" s="244"/>
      <c r="X2811" s="8"/>
      <c r="Y2811" s="8"/>
      <c r="Z2811" s="8"/>
      <c r="AA2811" s="8"/>
      <c r="AB2811" s="8"/>
      <c r="AC2811" s="8"/>
      <c r="AD2811" s="8"/>
      <c r="AE2811" s="8"/>
      <c r="AF2811" s="8"/>
      <c r="AG2811" s="8"/>
      <c r="AH2811" s="8"/>
      <c r="AI2811" s="8"/>
    </row>
    <row r="2812" spans="1:35" ht="17.25">
      <c r="A2812" s="310" t="s">
        <v>2197</v>
      </c>
      <c r="B2812" s="250">
        <v>12</v>
      </c>
      <c r="C2812" s="246"/>
      <c r="D2812" s="192">
        <v>775639931578</v>
      </c>
      <c r="E2812" s="303" t="s">
        <v>546</v>
      </c>
      <c r="F2812" s="193" t="s">
        <v>2209</v>
      </c>
      <c r="G2812" s="137" t="s">
        <v>96</v>
      </c>
      <c r="H2812" s="194">
        <v>21</v>
      </c>
      <c r="I2812" s="81"/>
      <c r="J2812" s="81"/>
      <c r="K2812" s="81"/>
      <c r="L2812" s="8"/>
      <c r="M2812" s="184">
        <f>530*H2812</f>
        <v>11130</v>
      </c>
      <c r="N2812"/>
      <c r="O2812" s="8"/>
      <c r="P2812" s="8"/>
      <c r="T2812" s="7"/>
      <c r="U2812" s="8"/>
      <c r="V2812" s="8"/>
      <c r="W2812" s="244"/>
      <c r="X2812" s="8"/>
      <c r="Y2812" s="8"/>
      <c r="Z2812" s="8"/>
      <c r="AA2812" s="8"/>
      <c r="AB2812" s="8"/>
      <c r="AC2812" s="8"/>
      <c r="AD2812" s="8"/>
      <c r="AE2812" s="8"/>
      <c r="AF2812" s="8"/>
      <c r="AG2812" s="8"/>
      <c r="AH2812" s="8"/>
      <c r="AI2812" s="8"/>
    </row>
    <row r="2813" spans="1:35" ht="17.25">
      <c r="A2813" s="310" t="s">
        <v>2197</v>
      </c>
      <c r="B2813" s="250">
        <v>13</v>
      </c>
      <c r="C2813" s="246"/>
      <c r="D2813" s="192">
        <v>775639714032</v>
      </c>
      <c r="E2813" s="303" t="s">
        <v>546</v>
      </c>
      <c r="F2813" s="193" t="s">
        <v>2210</v>
      </c>
      <c r="G2813" s="137" t="s">
        <v>2</v>
      </c>
      <c r="H2813" s="194">
        <v>26</v>
      </c>
      <c r="I2813" s="136"/>
      <c r="J2813" s="136"/>
      <c r="K2813" s="136"/>
      <c r="L2813" s="8"/>
      <c r="M2813" s="184">
        <f t="shared" ref="M2813:M2814" si="610">510*H2813</f>
        <v>13260</v>
      </c>
      <c r="N2813"/>
      <c r="O2813" s="8"/>
      <c r="P2813" s="8"/>
      <c r="T2813" s="7"/>
      <c r="U2813" s="8"/>
      <c r="V2813" s="8"/>
      <c r="W2813" s="244"/>
      <c r="X2813" s="8"/>
      <c r="Y2813" s="8"/>
      <c r="Z2813" s="8"/>
      <c r="AA2813" s="8"/>
      <c r="AB2813" s="8"/>
      <c r="AC2813" s="8"/>
      <c r="AD2813" s="8"/>
      <c r="AE2813" s="8"/>
      <c r="AF2813" s="8"/>
      <c r="AG2813" s="8"/>
      <c r="AH2813" s="8"/>
      <c r="AI2813" s="8"/>
    </row>
    <row r="2814" spans="1:35" ht="17.25">
      <c r="A2814" s="310" t="s">
        <v>2197</v>
      </c>
      <c r="B2814" s="250">
        <v>14</v>
      </c>
      <c r="C2814" s="246"/>
      <c r="D2814" s="192">
        <v>775639704502</v>
      </c>
      <c r="E2814" s="303" t="s">
        <v>546</v>
      </c>
      <c r="F2814" s="193" t="s">
        <v>2211</v>
      </c>
      <c r="G2814" s="137" t="s">
        <v>2</v>
      </c>
      <c r="H2814" s="194">
        <v>30</v>
      </c>
      <c r="I2814" s="29"/>
      <c r="J2814" s="29"/>
      <c r="K2814" s="29"/>
      <c r="L2814" s="64"/>
      <c r="M2814" s="184">
        <f t="shared" si="610"/>
        <v>15300</v>
      </c>
      <c r="N2814"/>
      <c r="O2814" s="8"/>
      <c r="P2814" s="8"/>
      <c r="T2814" s="7"/>
      <c r="U2814" s="8"/>
      <c r="V2814" s="8"/>
      <c r="W2814" s="244"/>
      <c r="X2814" s="8"/>
      <c r="Y2814" s="8"/>
      <c r="Z2814" s="8"/>
      <c r="AA2814" s="8"/>
      <c r="AB2814" s="8"/>
      <c r="AC2814" s="8"/>
      <c r="AD2814" s="8"/>
      <c r="AE2814" s="8"/>
      <c r="AF2814" s="8"/>
      <c r="AG2814" s="8"/>
      <c r="AH2814" s="8"/>
      <c r="AI2814" s="8"/>
    </row>
    <row r="2815" spans="1:35" ht="17.25">
      <c r="A2815" s="310" t="s">
        <v>2197</v>
      </c>
      <c r="B2815" s="250">
        <v>15</v>
      </c>
      <c r="C2815" s="246"/>
      <c r="D2815" s="192">
        <v>775634895703</v>
      </c>
      <c r="E2815" s="303" t="s">
        <v>546</v>
      </c>
      <c r="F2815" s="193" t="s">
        <v>2212</v>
      </c>
      <c r="G2815" s="137" t="s">
        <v>150</v>
      </c>
      <c r="H2815" s="194">
        <v>15</v>
      </c>
      <c r="I2815" s="137"/>
      <c r="J2815" s="137"/>
      <c r="K2815" s="137"/>
      <c r="L2815" s="8"/>
      <c r="M2815" s="184">
        <f>570*H2815</f>
        <v>8550</v>
      </c>
      <c r="N2815"/>
      <c r="O2815" s="8"/>
      <c r="P2815" s="8"/>
      <c r="T2815" s="7"/>
      <c r="U2815" s="8"/>
      <c r="V2815" s="8"/>
      <c r="W2815" s="244"/>
      <c r="X2815" s="8"/>
      <c r="Y2815" s="8"/>
      <c r="Z2815" s="8"/>
      <c r="AA2815" s="8"/>
      <c r="AB2815" s="8"/>
      <c r="AC2815" s="8"/>
      <c r="AD2815" s="8"/>
      <c r="AE2815" s="8"/>
      <c r="AF2815" s="8"/>
      <c r="AG2815" s="8"/>
      <c r="AH2815" s="8"/>
      <c r="AI2815" s="8"/>
    </row>
    <row r="2816" spans="1:35" ht="17.25">
      <c r="A2816" s="310" t="s">
        <v>2197</v>
      </c>
      <c r="B2816" s="250">
        <v>16</v>
      </c>
      <c r="C2816" s="246"/>
      <c r="D2816" s="192">
        <v>775639724099</v>
      </c>
      <c r="E2816" s="303" t="s">
        <v>546</v>
      </c>
      <c r="F2816" s="193" t="s">
        <v>2213</v>
      </c>
      <c r="G2816" s="137" t="s">
        <v>96</v>
      </c>
      <c r="H2816" s="194">
        <v>26</v>
      </c>
      <c r="I2816" s="137"/>
      <c r="J2816" s="137"/>
      <c r="K2816" s="137"/>
      <c r="L2816" s="8"/>
      <c r="M2816" s="184">
        <f>530*H2816</f>
        <v>13780</v>
      </c>
      <c r="N2816"/>
      <c r="O2816" s="8"/>
      <c r="P2816" s="8"/>
      <c r="T2816" s="7"/>
      <c r="U2816" s="8"/>
      <c r="V2816" s="8"/>
      <c r="W2816" s="244"/>
      <c r="X2816" s="8"/>
      <c r="Y2816" s="8"/>
      <c r="Z2816" s="8"/>
      <c r="AA2816" s="8"/>
      <c r="AB2816" s="8"/>
      <c r="AC2816" s="8"/>
      <c r="AD2816" s="8"/>
      <c r="AE2816" s="8"/>
      <c r="AF2816" s="8"/>
      <c r="AG2816" s="8"/>
      <c r="AH2816" s="8"/>
      <c r="AI2816" s="8"/>
    </row>
    <row r="2817" spans="1:35" ht="17.25">
      <c r="A2817" s="310" t="s">
        <v>2197</v>
      </c>
      <c r="B2817" s="250">
        <v>17</v>
      </c>
      <c r="C2817" s="246"/>
      <c r="D2817" s="192">
        <v>775639727065</v>
      </c>
      <c r="E2817" s="303" t="s">
        <v>546</v>
      </c>
      <c r="F2817" s="193" t="s">
        <v>2214</v>
      </c>
      <c r="G2817" s="137" t="s">
        <v>96</v>
      </c>
      <c r="H2817" s="194">
        <v>23</v>
      </c>
      <c r="I2817" s="137"/>
      <c r="J2817" s="137"/>
      <c r="K2817" s="137"/>
      <c r="L2817" s="8"/>
      <c r="M2817" s="184">
        <f t="shared" ref="M2817:M2821" si="611">530*H2817</f>
        <v>12190</v>
      </c>
      <c r="N2817"/>
      <c r="O2817" s="8"/>
      <c r="P2817" s="8"/>
      <c r="T2817" s="7"/>
      <c r="U2817" s="8"/>
      <c r="V2817" s="8"/>
      <c r="W2817" s="244"/>
      <c r="X2817" s="8"/>
      <c r="Y2817" s="8"/>
      <c r="Z2817" s="8"/>
      <c r="AA2817" s="8"/>
      <c r="AB2817" s="8"/>
      <c r="AC2817" s="8"/>
      <c r="AD2817" s="8"/>
      <c r="AE2817" s="8"/>
      <c r="AF2817" s="8"/>
      <c r="AG2817" s="8"/>
      <c r="AH2817" s="8"/>
      <c r="AI2817" s="8"/>
    </row>
    <row r="2818" spans="1:35" ht="17.25">
      <c r="A2818" s="310" t="s">
        <v>2197</v>
      </c>
      <c r="B2818" s="250">
        <v>18</v>
      </c>
      <c r="C2818" s="246"/>
      <c r="D2818" s="192">
        <v>775639949812</v>
      </c>
      <c r="E2818" s="303" t="s">
        <v>546</v>
      </c>
      <c r="F2818" s="193" t="s">
        <v>2215</v>
      </c>
      <c r="G2818" s="137" t="s">
        <v>96</v>
      </c>
      <c r="H2818" s="194">
        <v>24</v>
      </c>
      <c r="I2818" s="136"/>
      <c r="J2818" s="136"/>
      <c r="K2818" s="136"/>
      <c r="L2818" s="8"/>
      <c r="M2818" s="184">
        <f t="shared" si="611"/>
        <v>12720</v>
      </c>
      <c r="N2818"/>
      <c r="O2818" s="8"/>
      <c r="P2818" s="8"/>
      <c r="T2818" s="7"/>
      <c r="U2818" s="8"/>
      <c r="V2818" s="8"/>
      <c r="W2818" s="244"/>
      <c r="X2818" s="8"/>
      <c r="Y2818" s="8"/>
      <c r="Z2818" s="8"/>
      <c r="AA2818" s="8"/>
      <c r="AB2818" s="8"/>
      <c r="AC2818" s="8"/>
      <c r="AD2818" s="8"/>
      <c r="AE2818" s="8"/>
      <c r="AF2818" s="8"/>
      <c r="AG2818" s="8"/>
      <c r="AH2818" s="8"/>
      <c r="AI2818" s="8"/>
    </row>
    <row r="2819" spans="1:35" ht="17.25">
      <c r="A2819" s="310" t="s">
        <v>2197</v>
      </c>
      <c r="B2819" s="250">
        <v>19</v>
      </c>
      <c r="C2819" s="246"/>
      <c r="D2819" s="192">
        <v>775639717660</v>
      </c>
      <c r="E2819" s="303" t="s">
        <v>546</v>
      </c>
      <c r="F2819" s="193" t="s">
        <v>2216</v>
      </c>
      <c r="G2819" s="137" t="s">
        <v>96</v>
      </c>
      <c r="H2819" s="194">
        <v>24</v>
      </c>
      <c r="I2819" s="137"/>
      <c r="J2819" s="137"/>
      <c r="K2819" s="137"/>
      <c r="L2819" s="8"/>
      <c r="M2819" s="184">
        <f t="shared" si="611"/>
        <v>12720</v>
      </c>
      <c r="N2819"/>
      <c r="O2819" s="8"/>
      <c r="P2819" s="8"/>
      <c r="T2819" s="7"/>
      <c r="U2819" s="8"/>
      <c r="V2819" s="8"/>
      <c r="W2819" s="244"/>
      <c r="X2819" s="8"/>
      <c r="Y2819" s="8"/>
      <c r="Z2819" s="8"/>
      <c r="AA2819" s="8"/>
      <c r="AB2819" s="8"/>
      <c r="AC2819" s="8"/>
      <c r="AD2819" s="8"/>
      <c r="AE2819" s="8"/>
      <c r="AF2819" s="8"/>
      <c r="AG2819" s="8"/>
      <c r="AH2819" s="8"/>
      <c r="AI2819" s="8"/>
    </row>
    <row r="2820" spans="1:35" ht="17.25">
      <c r="A2820" s="310" t="s">
        <v>2197</v>
      </c>
      <c r="B2820" s="250">
        <v>20</v>
      </c>
      <c r="C2820" s="246"/>
      <c r="D2820" s="192">
        <v>775639730392</v>
      </c>
      <c r="E2820" s="303" t="s">
        <v>546</v>
      </c>
      <c r="F2820" s="193" t="s">
        <v>2217</v>
      </c>
      <c r="G2820" s="137" t="s">
        <v>96</v>
      </c>
      <c r="H2820" s="194">
        <v>26</v>
      </c>
      <c r="I2820" s="137"/>
      <c r="J2820" s="137"/>
      <c r="K2820" s="137"/>
      <c r="L2820" s="8"/>
      <c r="M2820" s="184">
        <f t="shared" si="611"/>
        <v>13780</v>
      </c>
      <c r="N2820"/>
      <c r="O2820" s="8"/>
      <c r="P2820" s="8"/>
      <c r="T2820" s="7"/>
      <c r="U2820" s="8"/>
      <c r="V2820" s="8"/>
      <c r="W2820" s="244"/>
      <c r="X2820" s="8"/>
      <c r="Y2820" s="8"/>
      <c r="Z2820" s="8"/>
      <c r="AA2820" s="8"/>
      <c r="AB2820" s="8"/>
      <c r="AC2820" s="8"/>
      <c r="AD2820" s="8"/>
      <c r="AE2820" s="8"/>
      <c r="AF2820" s="8"/>
      <c r="AG2820" s="8"/>
      <c r="AH2820" s="8"/>
      <c r="AI2820" s="8"/>
    </row>
    <row r="2821" spans="1:35" ht="17.25">
      <c r="A2821" s="310" t="s">
        <v>2197</v>
      </c>
      <c r="B2821" s="250">
        <v>21</v>
      </c>
      <c r="C2821" s="246"/>
      <c r="D2821" s="192">
        <v>775639730061</v>
      </c>
      <c r="E2821" s="303" t="s">
        <v>546</v>
      </c>
      <c r="F2821" s="193" t="s">
        <v>2218</v>
      </c>
      <c r="G2821" s="137" t="s">
        <v>96</v>
      </c>
      <c r="H2821" s="194">
        <v>24</v>
      </c>
      <c r="I2821" s="137"/>
      <c r="J2821" s="137"/>
      <c r="K2821" s="137"/>
      <c r="L2821" s="8"/>
      <c r="M2821" s="184">
        <f t="shared" si="611"/>
        <v>12720</v>
      </c>
      <c r="N2821"/>
      <c r="O2821" s="8"/>
      <c r="P2821" s="8"/>
      <c r="T2821" s="7"/>
      <c r="U2821" s="8"/>
      <c r="V2821" s="8"/>
      <c r="W2821" s="244"/>
      <c r="X2821" s="8"/>
      <c r="Y2821" s="8"/>
      <c r="Z2821" s="8"/>
      <c r="AA2821" s="8"/>
      <c r="AB2821" s="8"/>
      <c r="AC2821" s="8"/>
      <c r="AD2821" s="8"/>
      <c r="AE2821" s="8"/>
      <c r="AF2821" s="8"/>
      <c r="AG2821" s="8"/>
      <c r="AH2821" s="8"/>
      <c r="AI2821" s="8"/>
    </row>
    <row r="2822" spans="1:35" ht="17.25">
      <c r="A2822" s="310" t="s">
        <v>2197</v>
      </c>
      <c r="B2822" s="250">
        <v>22</v>
      </c>
      <c r="C2822" s="319" t="s">
        <v>15</v>
      </c>
      <c r="D2822" s="192">
        <v>775633520814</v>
      </c>
      <c r="E2822" s="303" t="s">
        <v>546</v>
      </c>
      <c r="F2822" s="193" t="s">
        <v>2219</v>
      </c>
      <c r="G2822" s="137" t="s">
        <v>4</v>
      </c>
      <c r="H2822" s="194">
        <v>10</v>
      </c>
      <c r="I2822" s="137"/>
      <c r="J2822" s="137"/>
      <c r="K2822" s="137"/>
      <c r="L2822" s="8"/>
      <c r="M2822" s="49">
        <f>610*H2822</f>
        <v>6100</v>
      </c>
      <c r="N2822"/>
      <c r="O2822" s="8"/>
      <c r="P2822" s="8"/>
      <c r="T2822" s="7"/>
      <c r="U2822" s="8"/>
      <c r="V2822" s="8"/>
      <c r="W2822" s="244"/>
      <c r="X2822" s="8"/>
      <c r="Y2822" s="8"/>
      <c r="Z2822" s="8"/>
      <c r="AA2822" s="8"/>
      <c r="AB2822" s="8"/>
      <c r="AC2822" s="8"/>
      <c r="AD2822" s="8"/>
      <c r="AE2822" s="8"/>
      <c r="AF2822" s="8"/>
      <c r="AG2822" s="8"/>
      <c r="AH2822" s="8"/>
      <c r="AI2822" s="8"/>
    </row>
    <row r="2823" spans="1:35" ht="17.25">
      <c r="A2823" s="310"/>
      <c r="B2823" s="250"/>
      <c r="C2823" s="319"/>
      <c r="D2823" s="192"/>
      <c r="E2823" s="303"/>
      <c r="F2823" s="193"/>
      <c r="G2823" s="137"/>
      <c r="H2823" s="194"/>
      <c r="I2823" s="137"/>
      <c r="J2823" s="137"/>
      <c r="K2823" s="137"/>
      <c r="L2823" s="8"/>
      <c r="M2823" s="49">
        <v>500</v>
      </c>
      <c r="N2823"/>
      <c r="O2823" s="8"/>
      <c r="P2823" s="8"/>
      <c r="T2823" s="7"/>
      <c r="U2823" s="8"/>
      <c r="V2823" s="8"/>
      <c r="W2823" s="244"/>
      <c r="X2823" s="8"/>
      <c r="Y2823" s="8"/>
      <c r="Z2823" s="8"/>
      <c r="AA2823" s="8"/>
      <c r="AB2823" s="8"/>
      <c r="AC2823" s="8"/>
      <c r="AD2823" s="8"/>
      <c r="AE2823" s="8"/>
      <c r="AF2823" s="8"/>
      <c r="AG2823" s="8"/>
      <c r="AH2823" s="8"/>
      <c r="AI2823" s="8"/>
    </row>
    <row r="2824" spans="1:35" ht="17.25">
      <c r="A2824" s="310" t="s">
        <v>2197</v>
      </c>
      <c r="B2824" s="250">
        <v>23</v>
      </c>
      <c r="C2824" s="319"/>
      <c r="D2824" s="192">
        <v>775639395219</v>
      </c>
      <c r="E2824" s="303" t="s">
        <v>546</v>
      </c>
      <c r="F2824" s="193" t="s">
        <v>2220</v>
      </c>
      <c r="G2824" s="137" t="s">
        <v>4</v>
      </c>
      <c r="H2824" s="194">
        <v>16</v>
      </c>
      <c r="I2824" s="137"/>
      <c r="J2824" s="137"/>
      <c r="K2824" s="137"/>
      <c r="L2824" s="8"/>
      <c r="M2824" s="331">
        <f t="shared" ref="M2824" si="612">570*H2824</f>
        <v>9120</v>
      </c>
      <c r="N2824"/>
      <c r="O2824" s="8"/>
      <c r="P2824" s="8"/>
      <c r="T2824" s="7"/>
      <c r="U2824" s="8"/>
      <c r="V2824" s="8"/>
      <c r="W2824" s="244"/>
      <c r="X2824" s="8"/>
      <c r="Y2824" s="8"/>
      <c r="Z2824" s="8"/>
      <c r="AA2824" s="8"/>
      <c r="AB2824" s="8"/>
      <c r="AC2824" s="8"/>
      <c r="AD2824" s="8"/>
      <c r="AE2824" s="8"/>
      <c r="AF2824" s="8"/>
      <c r="AG2824" s="8"/>
      <c r="AH2824" s="8"/>
      <c r="AI2824" s="8"/>
    </row>
    <row r="2825" spans="1:35" ht="17.25">
      <c r="A2825" s="310" t="s">
        <v>2197</v>
      </c>
      <c r="B2825" s="250">
        <v>24</v>
      </c>
      <c r="C2825" s="246"/>
      <c r="D2825" s="192">
        <v>775633095679</v>
      </c>
      <c r="E2825" s="303" t="s">
        <v>546</v>
      </c>
      <c r="F2825" s="193" t="s">
        <v>2221</v>
      </c>
      <c r="G2825" s="137" t="s">
        <v>31</v>
      </c>
      <c r="H2825" s="194">
        <v>25</v>
      </c>
      <c r="I2825" s="137"/>
      <c r="J2825" s="137"/>
      <c r="K2825" s="137"/>
      <c r="L2825" s="8"/>
      <c r="M2825" s="49">
        <f>580*H2825</f>
        <v>14500</v>
      </c>
      <c r="N2825"/>
      <c r="O2825" s="8"/>
      <c r="P2825" s="8"/>
      <c r="T2825" s="7"/>
      <c r="U2825" s="8"/>
      <c r="V2825" s="8"/>
      <c r="W2825" s="244"/>
      <c r="X2825" s="8"/>
      <c r="Y2825" s="8"/>
      <c r="Z2825" s="8"/>
      <c r="AA2825" s="8"/>
      <c r="AB2825" s="8"/>
      <c r="AC2825" s="8"/>
      <c r="AD2825" s="8"/>
      <c r="AE2825" s="8"/>
      <c r="AF2825" s="8"/>
      <c r="AG2825" s="8"/>
      <c r="AH2825" s="8"/>
      <c r="AI2825" s="8"/>
    </row>
    <row r="2826" spans="1:35" ht="17.25">
      <c r="A2826" s="310" t="s">
        <v>2197</v>
      </c>
      <c r="B2826" s="250">
        <v>25</v>
      </c>
      <c r="C2826" s="246"/>
      <c r="D2826" s="192">
        <v>775633040812</v>
      </c>
      <c r="E2826" s="303" t="s">
        <v>546</v>
      </c>
      <c r="F2826" s="193" t="s">
        <v>2222</v>
      </c>
      <c r="G2826" s="137" t="s">
        <v>31</v>
      </c>
      <c r="H2826" s="194">
        <v>14</v>
      </c>
      <c r="I2826" s="137"/>
      <c r="J2826" s="137"/>
      <c r="K2826" s="137"/>
      <c r="L2826" s="8"/>
      <c r="M2826" s="49">
        <f>590*H2826</f>
        <v>8260</v>
      </c>
      <c r="N2826"/>
      <c r="O2826" s="8"/>
      <c r="P2826" s="8"/>
      <c r="T2826" s="7"/>
      <c r="U2826" s="8"/>
      <c r="V2826" s="8"/>
      <c r="W2826" s="244"/>
      <c r="X2826" s="8"/>
      <c r="Y2826" s="8"/>
      <c r="Z2826" s="8"/>
      <c r="AA2826" s="8"/>
      <c r="AB2826" s="8"/>
      <c r="AC2826" s="8"/>
      <c r="AD2826" s="8"/>
      <c r="AE2826" s="8"/>
      <c r="AF2826" s="8"/>
      <c r="AG2826" s="8"/>
      <c r="AH2826" s="8"/>
      <c r="AI2826" s="8"/>
    </row>
    <row r="2827" spans="1:35" ht="17.25">
      <c r="A2827" s="310" t="s">
        <v>2197</v>
      </c>
      <c r="B2827" s="250">
        <v>26</v>
      </c>
      <c r="C2827" s="246"/>
      <c r="D2827" s="192">
        <v>775634978335</v>
      </c>
      <c r="E2827" s="303" t="s">
        <v>546</v>
      </c>
      <c r="F2827" s="193" t="s">
        <v>2223</v>
      </c>
      <c r="G2827" s="137" t="s">
        <v>4</v>
      </c>
      <c r="H2827" s="194">
        <v>20</v>
      </c>
      <c r="I2827" s="137"/>
      <c r="J2827" s="137"/>
      <c r="K2827" s="137"/>
      <c r="L2827" s="8"/>
      <c r="M2827" s="331">
        <f t="shared" ref="M2827:M2828" si="613">570*H2827</f>
        <v>11400</v>
      </c>
      <c r="N2827"/>
      <c r="O2827" s="8"/>
      <c r="P2827" s="8"/>
      <c r="T2827" s="7"/>
      <c r="U2827" s="8"/>
      <c r="V2827" s="8"/>
      <c r="W2827" s="244"/>
      <c r="X2827" s="8"/>
      <c r="Y2827" s="8"/>
      <c r="Z2827" s="8"/>
      <c r="AA2827" s="8"/>
      <c r="AB2827" s="8"/>
      <c r="AC2827" s="8"/>
      <c r="AD2827" s="8"/>
      <c r="AE2827" s="8"/>
      <c r="AF2827" s="8"/>
      <c r="AG2827" s="8"/>
      <c r="AH2827" s="8"/>
      <c r="AI2827" s="8"/>
    </row>
    <row r="2828" spans="1:35" ht="17.25">
      <c r="A2828" s="310" t="s">
        <v>2197</v>
      </c>
      <c r="B2828" s="250">
        <v>27</v>
      </c>
      <c r="C2828" s="246"/>
      <c r="D2828" s="192">
        <v>775635032232</v>
      </c>
      <c r="E2828" s="303" t="s">
        <v>546</v>
      </c>
      <c r="F2828" s="193" t="s">
        <v>2224</v>
      </c>
      <c r="G2828" s="137" t="s">
        <v>8</v>
      </c>
      <c r="H2828" s="194">
        <v>12</v>
      </c>
      <c r="I2828" s="137"/>
      <c r="J2828" s="137"/>
      <c r="K2828" s="137"/>
      <c r="L2828" s="8"/>
      <c r="M2828" s="331">
        <f t="shared" si="613"/>
        <v>6840</v>
      </c>
      <c r="N2828"/>
      <c r="O2828" s="8"/>
      <c r="P2828" s="8"/>
      <c r="T2828" s="7"/>
      <c r="U2828" s="8"/>
      <c r="V2828" s="8"/>
      <c r="W2828" s="244"/>
      <c r="X2828" s="8"/>
      <c r="Y2828" s="8"/>
      <c r="Z2828" s="8"/>
      <c r="AA2828" s="8"/>
      <c r="AB2828" s="8"/>
      <c r="AC2828" s="8"/>
      <c r="AD2828" s="8"/>
      <c r="AE2828" s="8"/>
      <c r="AF2828" s="8"/>
      <c r="AG2828" s="8"/>
      <c r="AH2828" s="8"/>
      <c r="AI2828" s="8"/>
    </row>
    <row r="2829" spans="1:35" ht="17.25">
      <c r="A2829" s="310" t="s">
        <v>2197</v>
      </c>
      <c r="B2829" s="250">
        <v>28</v>
      </c>
      <c r="C2829" s="246"/>
      <c r="D2829" s="192">
        <v>775639943480</v>
      </c>
      <c r="E2829" s="303" t="s">
        <v>546</v>
      </c>
      <c r="F2829" s="193" t="s">
        <v>2225</v>
      </c>
      <c r="G2829" s="137" t="s">
        <v>2</v>
      </c>
      <c r="H2829" s="194">
        <v>21</v>
      </c>
      <c r="I2829" s="137"/>
      <c r="J2829" s="137"/>
      <c r="K2829" s="137"/>
      <c r="L2829" s="8"/>
      <c r="M2829" s="184">
        <f t="shared" ref="M2829:M2838" si="614">510*H2829</f>
        <v>10710</v>
      </c>
      <c r="N2829"/>
      <c r="O2829" s="8"/>
      <c r="P2829" s="8"/>
      <c r="T2829" s="7"/>
      <c r="U2829" s="8"/>
      <c r="V2829" s="8"/>
      <c r="W2829" s="244"/>
      <c r="X2829" s="8"/>
      <c r="Y2829" s="8"/>
      <c r="Z2829" s="8"/>
      <c r="AA2829" s="8"/>
      <c r="AB2829" s="8"/>
      <c r="AC2829" s="8"/>
      <c r="AD2829" s="8"/>
      <c r="AE2829" s="8"/>
      <c r="AF2829" s="8"/>
      <c r="AG2829" s="8"/>
      <c r="AH2829" s="8"/>
      <c r="AI2829" s="8"/>
    </row>
    <row r="2830" spans="1:35" ht="17.25">
      <c r="A2830" s="310" t="s">
        <v>2197</v>
      </c>
      <c r="B2830" s="250">
        <v>29</v>
      </c>
      <c r="C2830" s="246"/>
      <c r="D2830" s="192">
        <v>775639886939</v>
      </c>
      <c r="E2830" s="303" t="s">
        <v>546</v>
      </c>
      <c r="F2830" s="193" t="s">
        <v>2226</v>
      </c>
      <c r="G2830" s="137" t="s">
        <v>2</v>
      </c>
      <c r="H2830" s="194">
        <v>23</v>
      </c>
      <c r="I2830" s="137"/>
      <c r="J2830" s="137"/>
      <c r="K2830" s="137"/>
      <c r="L2830" s="8"/>
      <c r="M2830" s="184">
        <f t="shared" si="614"/>
        <v>11730</v>
      </c>
      <c r="N2830"/>
      <c r="O2830" s="8"/>
      <c r="P2830" s="8"/>
      <c r="T2830" s="7"/>
      <c r="U2830" s="8"/>
      <c r="V2830" s="8"/>
      <c r="W2830" s="244"/>
      <c r="X2830" s="8"/>
      <c r="Y2830" s="8"/>
      <c r="Z2830" s="8"/>
      <c r="AA2830" s="8"/>
      <c r="AB2830" s="8"/>
      <c r="AC2830" s="8"/>
      <c r="AD2830" s="8"/>
      <c r="AE2830" s="8"/>
      <c r="AF2830" s="8"/>
      <c r="AG2830" s="8"/>
      <c r="AH2830" s="8"/>
      <c r="AI2830" s="8"/>
    </row>
    <row r="2831" spans="1:35" ht="17.25">
      <c r="A2831" s="310" t="s">
        <v>2197</v>
      </c>
      <c r="B2831" s="250">
        <v>30</v>
      </c>
      <c r="C2831" s="246"/>
      <c r="D2831" s="192">
        <v>775639909418</v>
      </c>
      <c r="E2831" s="303" t="s">
        <v>546</v>
      </c>
      <c r="F2831" s="193" t="s">
        <v>2227</v>
      </c>
      <c r="G2831" s="137" t="s">
        <v>2</v>
      </c>
      <c r="H2831" s="194">
        <v>23</v>
      </c>
      <c r="I2831" s="137"/>
      <c r="J2831" s="137"/>
      <c r="K2831" s="137"/>
      <c r="L2831" s="8"/>
      <c r="M2831" s="184">
        <f t="shared" si="614"/>
        <v>11730</v>
      </c>
      <c r="N2831"/>
      <c r="O2831" s="8"/>
      <c r="P2831" s="8"/>
      <c r="T2831" s="7"/>
      <c r="U2831" s="8"/>
      <c r="V2831" s="8"/>
      <c r="W2831" s="244"/>
      <c r="X2831" s="8"/>
      <c r="Y2831" s="8"/>
      <c r="Z2831" s="8"/>
      <c r="AA2831" s="8"/>
      <c r="AB2831" s="8"/>
      <c r="AC2831" s="8"/>
      <c r="AD2831" s="8"/>
      <c r="AE2831" s="8"/>
      <c r="AF2831" s="8"/>
      <c r="AG2831" s="8"/>
      <c r="AH2831" s="8"/>
      <c r="AI2831" s="8"/>
    </row>
    <row r="2832" spans="1:35" ht="17.25">
      <c r="A2832" s="310" t="s">
        <v>2197</v>
      </c>
      <c r="B2832" s="250">
        <v>31</v>
      </c>
      <c r="C2832" s="246"/>
      <c r="D2832" s="192">
        <v>775639724180</v>
      </c>
      <c r="E2832" s="303" t="s">
        <v>546</v>
      </c>
      <c r="F2832" s="193" t="s">
        <v>2228</v>
      </c>
      <c r="G2832" s="137" t="s">
        <v>2</v>
      </c>
      <c r="H2832" s="194">
        <v>21</v>
      </c>
      <c r="I2832" s="137"/>
      <c r="J2832" s="137"/>
      <c r="K2832" s="137"/>
      <c r="L2832" s="8"/>
      <c r="M2832" s="184">
        <f t="shared" si="614"/>
        <v>10710</v>
      </c>
      <c r="N2832"/>
      <c r="O2832" s="8"/>
      <c r="P2832" s="8"/>
      <c r="T2832" s="7"/>
      <c r="U2832" s="8"/>
      <c r="V2832" s="8"/>
      <c r="W2832" s="244"/>
      <c r="X2832" s="8"/>
      <c r="Y2832" s="8"/>
      <c r="Z2832" s="8"/>
      <c r="AA2832" s="8"/>
      <c r="AB2832" s="8"/>
      <c r="AC2832" s="8"/>
      <c r="AD2832" s="8"/>
      <c r="AE2832" s="8"/>
      <c r="AF2832" s="8"/>
      <c r="AG2832" s="8"/>
      <c r="AH2832" s="8"/>
      <c r="AI2832" s="8"/>
    </row>
    <row r="2833" spans="1:35" ht="17.25">
      <c r="A2833" s="310" t="s">
        <v>2197</v>
      </c>
      <c r="B2833" s="250">
        <v>32</v>
      </c>
      <c r="C2833" s="246"/>
      <c r="D2833" s="192">
        <v>775639726172</v>
      </c>
      <c r="E2833" s="303" t="s">
        <v>546</v>
      </c>
      <c r="F2833" s="193" t="s">
        <v>2229</v>
      </c>
      <c r="G2833" s="137" t="s">
        <v>2</v>
      </c>
      <c r="H2833" s="194">
        <v>21</v>
      </c>
      <c r="I2833" s="137"/>
      <c r="J2833" s="137"/>
      <c r="K2833" s="137"/>
      <c r="L2833" s="332"/>
      <c r="M2833" s="184">
        <f t="shared" si="614"/>
        <v>10710</v>
      </c>
      <c r="N2833"/>
      <c r="O2833" s="8"/>
      <c r="P2833" s="8"/>
      <c r="T2833" s="7"/>
      <c r="U2833" s="8"/>
      <c r="V2833" s="8"/>
      <c r="W2833" s="244"/>
      <c r="X2833" s="8"/>
      <c r="Y2833" s="8"/>
      <c r="Z2833" s="8"/>
      <c r="AA2833" s="8"/>
      <c r="AB2833" s="8"/>
      <c r="AC2833" s="8"/>
      <c r="AD2833" s="8"/>
      <c r="AE2833" s="8"/>
      <c r="AF2833" s="8"/>
      <c r="AG2833" s="8"/>
      <c r="AH2833" s="8"/>
      <c r="AI2833" s="8"/>
    </row>
    <row r="2834" spans="1:35" ht="17.25">
      <c r="A2834" s="310" t="s">
        <v>2197</v>
      </c>
      <c r="B2834" s="250">
        <v>33</v>
      </c>
      <c r="C2834" s="246"/>
      <c r="D2834" s="192">
        <v>775639899777</v>
      </c>
      <c r="E2834" s="303" t="s">
        <v>546</v>
      </c>
      <c r="F2834" s="193" t="s">
        <v>2230</v>
      </c>
      <c r="G2834" s="137" t="s">
        <v>2</v>
      </c>
      <c r="H2834" s="194">
        <v>23</v>
      </c>
      <c r="I2834" s="137"/>
      <c r="J2834" s="137"/>
      <c r="K2834" s="137"/>
      <c r="L2834" s="332"/>
      <c r="M2834" s="184">
        <f t="shared" si="614"/>
        <v>11730</v>
      </c>
      <c r="N2834"/>
      <c r="O2834" s="8"/>
      <c r="P2834" s="8"/>
      <c r="T2834" s="7"/>
      <c r="U2834" s="8"/>
      <c r="V2834" s="8"/>
      <c r="W2834" s="244"/>
      <c r="X2834" s="8"/>
      <c r="Y2834" s="8"/>
      <c r="Z2834" s="8"/>
      <c r="AA2834" s="8"/>
      <c r="AB2834" s="8"/>
      <c r="AC2834" s="8"/>
      <c r="AD2834" s="8"/>
      <c r="AE2834" s="8"/>
      <c r="AF2834" s="8"/>
      <c r="AG2834" s="8"/>
      <c r="AH2834" s="8"/>
      <c r="AI2834" s="8"/>
    </row>
    <row r="2835" spans="1:35" ht="17.25">
      <c r="A2835" s="310" t="s">
        <v>2197</v>
      </c>
      <c r="B2835" s="250">
        <v>34</v>
      </c>
      <c r="C2835" s="246"/>
      <c r="D2835" s="192">
        <v>775639719078</v>
      </c>
      <c r="E2835" s="303" t="s">
        <v>546</v>
      </c>
      <c r="F2835" s="193" t="s">
        <v>2133</v>
      </c>
      <c r="G2835" s="137" t="s">
        <v>2</v>
      </c>
      <c r="H2835" s="194">
        <v>22</v>
      </c>
      <c r="I2835" s="137"/>
      <c r="J2835" s="137"/>
      <c r="K2835" s="137"/>
      <c r="L2835" s="332"/>
      <c r="M2835" s="184">
        <f t="shared" si="614"/>
        <v>11220</v>
      </c>
      <c r="N2835"/>
      <c r="O2835" s="8"/>
      <c r="P2835" s="8"/>
      <c r="T2835" s="7"/>
      <c r="U2835" s="8"/>
      <c r="V2835" s="8"/>
      <c r="W2835" s="244"/>
      <c r="X2835" s="8"/>
      <c r="Y2835" s="8"/>
      <c r="Z2835" s="8"/>
      <c r="AA2835" s="8"/>
      <c r="AB2835" s="8"/>
      <c r="AC2835" s="8"/>
      <c r="AD2835" s="8"/>
      <c r="AE2835" s="8"/>
      <c r="AF2835" s="8"/>
      <c r="AG2835" s="8"/>
      <c r="AH2835" s="8"/>
      <c r="AI2835" s="8"/>
    </row>
    <row r="2836" spans="1:35" ht="17.25">
      <c r="A2836" s="310" t="s">
        <v>2197</v>
      </c>
      <c r="B2836" s="250">
        <v>35</v>
      </c>
      <c r="C2836" s="319" t="s">
        <v>1430</v>
      </c>
      <c r="D2836" s="192">
        <v>775633344390</v>
      </c>
      <c r="E2836" s="303" t="s">
        <v>546</v>
      </c>
      <c r="F2836" s="193" t="s">
        <v>2231</v>
      </c>
      <c r="G2836" s="137" t="s">
        <v>2</v>
      </c>
      <c r="H2836" s="194">
        <v>11</v>
      </c>
      <c r="I2836" s="137"/>
      <c r="J2836" s="137"/>
      <c r="K2836" s="137"/>
      <c r="L2836" s="332"/>
      <c r="M2836" s="331">
        <f>580*H2836</f>
        <v>6380</v>
      </c>
      <c r="N2836"/>
      <c r="O2836" s="8"/>
      <c r="P2836" s="8"/>
      <c r="T2836" s="7"/>
      <c r="U2836" s="8"/>
      <c r="V2836" s="8"/>
      <c r="W2836" s="244"/>
      <c r="X2836" s="8"/>
      <c r="Y2836" s="8"/>
      <c r="Z2836" s="8"/>
      <c r="AA2836" s="8"/>
      <c r="AB2836" s="8"/>
      <c r="AC2836" s="8"/>
      <c r="AD2836" s="8"/>
      <c r="AE2836" s="8"/>
      <c r="AF2836" s="8"/>
      <c r="AG2836" s="8"/>
      <c r="AH2836" s="8"/>
      <c r="AI2836" s="8"/>
    </row>
    <row r="2837" spans="1:35" ht="17.25">
      <c r="A2837" s="310" t="s">
        <v>2197</v>
      </c>
      <c r="B2837" s="250">
        <v>36</v>
      </c>
      <c r="C2837" s="246"/>
      <c r="D2837" s="192">
        <v>775639927634</v>
      </c>
      <c r="E2837" s="303" t="s">
        <v>546</v>
      </c>
      <c r="F2837" s="193" t="s">
        <v>2232</v>
      </c>
      <c r="G2837" s="137" t="s">
        <v>2</v>
      </c>
      <c r="H2837" s="194">
        <v>21</v>
      </c>
      <c r="I2837" s="137"/>
      <c r="J2837" s="137"/>
      <c r="K2837" s="137"/>
      <c r="L2837" s="332"/>
      <c r="M2837" s="184">
        <f t="shared" si="614"/>
        <v>10710</v>
      </c>
      <c r="N2837"/>
      <c r="O2837" s="8"/>
      <c r="P2837" s="8"/>
      <c r="T2837" s="7"/>
      <c r="U2837" s="8"/>
      <c r="V2837" s="8"/>
      <c r="W2837" s="244"/>
      <c r="X2837" s="8"/>
      <c r="Y2837" s="8"/>
      <c r="Z2837" s="8"/>
      <c r="AA2837" s="8"/>
      <c r="AB2837" s="8"/>
      <c r="AC2837" s="8"/>
      <c r="AD2837" s="8"/>
      <c r="AE2837" s="8"/>
      <c r="AF2837" s="8"/>
      <c r="AG2837" s="8"/>
      <c r="AH2837" s="8"/>
      <c r="AI2837" s="8"/>
    </row>
    <row r="2838" spans="1:35" ht="17.25">
      <c r="A2838" s="310" t="s">
        <v>2197</v>
      </c>
      <c r="B2838" s="250">
        <v>37</v>
      </c>
      <c r="C2838" s="246"/>
      <c r="D2838" s="192">
        <v>775639876846</v>
      </c>
      <c r="E2838" s="303" t="s">
        <v>546</v>
      </c>
      <c r="F2838" s="193" t="s">
        <v>2233</v>
      </c>
      <c r="G2838" s="137" t="s">
        <v>2</v>
      </c>
      <c r="H2838" s="194">
        <v>21</v>
      </c>
      <c r="I2838" s="137"/>
      <c r="J2838" s="137"/>
      <c r="K2838" s="137"/>
      <c r="L2838" s="332"/>
      <c r="M2838" s="184">
        <f t="shared" si="614"/>
        <v>10710</v>
      </c>
      <c r="N2838"/>
      <c r="O2838" s="8"/>
      <c r="P2838" s="8"/>
      <c r="T2838" s="7"/>
      <c r="U2838" s="8"/>
      <c r="V2838" s="8"/>
      <c r="W2838" s="244"/>
      <c r="X2838" s="8"/>
      <c r="Y2838" s="8"/>
      <c r="Z2838" s="8"/>
      <c r="AA2838" s="8"/>
      <c r="AB2838" s="8"/>
      <c r="AC2838" s="8"/>
      <c r="AD2838" s="8"/>
      <c r="AE2838" s="8"/>
      <c r="AF2838" s="8"/>
      <c r="AG2838" s="8"/>
      <c r="AH2838" s="8"/>
      <c r="AI2838" s="8"/>
    </row>
    <row r="2839" spans="1:35" ht="17.25">
      <c r="A2839" s="310" t="s">
        <v>2197</v>
      </c>
      <c r="B2839" s="250">
        <v>38</v>
      </c>
      <c r="C2839" s="319" t="s">
        <v>1430</v>
      </c>
      <c r="D2839" s="192">
        <v>775639402085</v>
      </c>
      <c r="E2839" s="303" t="s">
        <v>546</v>
      </c>
      <c r="F2839" s="193" t="s">
        <v>2234</v>
      </c>
      <c r="G2839" s="137" t="s">
        <v>4</v>
      </c>
      <c r="H2839" s="194">
        <v>19</v>
      </c>
      <c r="I2839" s="137"/>
      <c r="J2839" s="137"/>
      <c r="K2839" s="137"/>
      <c r="L2839" s="332"/>
      <c r="M2839" s="331">
        <f>570*H2839</f>
        <v>10830</v>
      </c>
      <c r="N2839"/>
      <c r="O2839" s="8"/>
      <c r="P2839" s="8"/>
      <c r="T2839" s="7"/>
      <c r="U2839" s="8"/>
      <c r="V2839" s="8"/>
      <c r="W2839" s="244"/>
      <c r="X2839" s="8"/>
      <c r="Y2839" s="8"/>
      <c r="Z2839" s="8"/>
      <c r="AA2839" s="8"/>
      <c r="AB2839" s="8"/>
      <c r="AC2839" s="8"/>
      <c r="AD2839" s="8"/>
      <c r="AE2839" s="8"/>
      <c r="AF2839" s="8"/>
      <c r="AG2839" s="8"/>
      <c r="AH2839" s="8"/>
      <c r="AI2839" s="8"/>
    </row>
    <row r="2840" spans="1:35" ht="17.25">
      <c r="A2840" s="310" t="s">
        <v>2197</v>
      </c>
      <c r="B2840" s="250">
        <v>39</v>
      </c>
      <c r="C2840" s="319"/>
      <c r="D2840" s="192">
        <v>775639379554</v>
      </c>
      <c r="E2840" s="303" t="s">
        <v>546</v>
      </c>
      <c r="F2840" s="193" t="s">
        <v>2235</v>
      </c>
      <c r="G2840" s="137" t="s">
        <v>4</v>
      </c>
      <c r="H2840" s="194">
        <v>19</v>
      </c>
      <c r="I2840" s="137"/>
      <c r="J2840" s="137"/>
      <c r="K2840" s="137"/>
      <c r="L2840" s="332"/>
      <c r="M2840" s="331">
        <f t="shared" ref="M2840" si="615">570*H2840</f>
        <v>10830</v>
      </c>
      <c r="N2840"/>
      <c r="O2840" s="8"/>
      <c r="P2840" s="8"/>
      <c r="T2840" s="7"/>
      <c r="U2840" s="8"/>
      <c r="V2840" s="8"/>
      <c r="W2840" s="244"/>
      <c r="X2840" s="8"/>
      <c r="Y2840" s="8"/>
      <c r="Z2840" s="8"/>
      <c r="AA2840" s="8"/>
      <c r="AB2840" s="8"/>
      <c r="AC2840" s="8"/>
      <c r="AD2840" s="8"/>
      <c r="AE2840" s="8"/>
      <c r="AF2840" s="8"/>
      <c r="AG2840" s="8"/>
      <c r="AH2840" s="8"/>
      <c r="AI2840" s="8"/>
    </row>
    <row r="2841" spans="1:35" ht="17.25">
      <c r="A2841" s="310" t="s">
        <v>2197</v>
      </c>
      <c r="B2841" s="250">
        <v>40</v>
      </c>
      <c r="C2841" s="319" t="s">
        <v>2236</v>
      </c>
      <c r="D2841" s="192">
        <v>775634455845</v>
      </c>
      <c r="E2841" s="303" t="s">
        <v>546</v>
      </c>
      <c r="F2841" s="193" t="s">
        <v>2237</v>
      </c>
      <c r="G2841" s="137" t="s">
        <v>4</v>
      </c>
      <c r="H2841" s="194">
        <v>13</v>
      </c>
      <c r="I2841" s="137"/>
      <c r="J2841" s="137"/>
      <c r="K2841" s="137"/>
      <c r="L2841" s="332"/>
      <c r="M2841" s="331">
        <f>570*H2841</f>
        <v>7410</v>
      </c>
      <c r="N2841"/>
      <c r="O2841" s="8"/>
      <c r="P2841" s="8"/>
      <c r="T2841" s="7"/>
      <c r="U2841" s="8"/>
      <c r="V2841" s="8"/>
      <c r="W2841" s="244"/>
      <c r="X2841" s="8"/>
      <c r="Y2841" s="8"/>
      <c r="Z2841" s="8"/>
      <c r="AA2841" s="8"/>
      <c r="AB2841" s="8"/>
      <c r="AC2841" s="8"/>
      <c r="AD2841" s="8"/>
      <c r="AE2841" s="8"/>
      <c r="AF2841" s="8"/>
      <c r="AG2841" s="8"/>
      <c r="AH2841" s="8"/>
      <c r="AI2841" s="8"/>
    </row>
    <row r="2842" spans="1:35" ht="17.25">
      <c r="A2842" s="310" t="s">
        <v>2197</v>
      </c>
      <c r="B2842" s="250">
        <v>41</v>
      </c>
      <c r="C2842" s="246"/>
      <c r="D2842" s="192">
        <v>775639699234</v>
      </c>
      <c r="E2842" s="303" t="s">
        <v>546</v>
      </c>
      <c r="F2842" s="193" t="s">
        <v>2238</v>
      </c>
      <c r="G2842" s="137" t="s">
        <v>2</v>
      </c>
      <c r="H2842" s="194">
        <v>22</v>
      </c>
      <c r="I2842" s="137"/>
      <c r="J2842" s="137"/>
      <c r="K2842" s="137"/>
      <c r="L2842" s="332"/>
      <c r="M2842" s="184">
        <f t="shared" ref="M2842:M2843" si="616">510*H2842</f>
        <v>11220</v>
      </c>
      <c r="N2842"/>
      <c r="O2842" s="8"/>
      <c r="P2842" s="8"/>
      <c r="T2842" s="7"/>
      <c r="U2842" s="8"/>
      <c r="V2842" s="8"/>
      <c r="W2842" s="244"/>
      <c r="X2842" s="8"/>
      <c r="Y2842" s="8"/>
      <c r="Z2842" s="8"/>
      <c r="AA2842" s="8"/>
      <c r="AB2842" s="8"/>
      <c r="AC2842" s="8"/>
      <c r="AD2842" s="8"/>
      <c r="AE2842" s="8"/>
      <c r="AF2842" s="8"/>
      <c r="AG2842" s="8"/>
      <c r="AH2842" s="8"/>
      <c r="AI2842" s="8"/>
    </row>
    <row r="2843" spans="1:35" ht="17.25">
      <c r="A2843" s="310" t="s">
        <v>2197</v>
      </c>
      <c r="B2843" s="250">
        <v>42</v>
      </c>
      <c r="C2843" s="246"/>
      <c r="D2843" s="192">
        <v>775639895430</v>
      </c>
      <c r="E2843" s="303" t="s">
        <v>546</v>
      </c>
      <c r="F2843" s="193" t="s">
        <v>2239</v>
      </c>
      <c r="G2843" s="137" t="s">
        <v>2</v>
      </c>
      <c r="H2843" s="194">
        <v>21</v>
      </c>
      <c r="I2843" s="137"/>
      <c r="J2843" s="137"/>
      <c r="K2843" s="137"/>
      <c r="L2843" s="332"/>
      <c r="M2843" s="184">
        <f t="shared" si="616"/>
        <v>10710</v>
      </c>
      <c r="N2843"/>
      <c r="O2843" s="8"/>
      <c r="P2843" s="8"/>
      <c r="T2843" s="7"/>
      <c r="U2843" s="8"/>
      <c r="V2843" s="8"/>
      <c r="W2843" s="244"/>
      <c r="X2843" s="8"/>
      <c r="Y2843" s="8"/>
      <c r="Z2843" s="8"/>
      <c r="AA2843" s="8"/>
      <c r="AB2843" s="8"/>
      <c r="AC2843" s="8"/>
      <c r="AD2843" s="8"/>
      <c r="AE2843" s="8"/>
      <c r="AF2843" s="8"/>
      <c r="AG2843" s="8"/>
      <c r="AH2843" s="8"/>
      <c r="AI2843" s="8"/>
    </row>
    <row r="2844" spans="1:35" ht="17.25">
      <c r="A2844" s="310" t="s">
        <v>2197</v>
      </c>
      <c r="B2844" s="250">
        <v>43</v>
      </c>
      <c r="C2844" s="319" t="s">
        <v>1430</v>
      </c>
      <c r="D2844" s="192">
        <v>775639412682</v>
      </c>
      <c r="E2844" s="303" t="s">
        <v>546</v>
      </c>
      <c r="F2844" s="193" t="s">
        <v>2240</v>
      </c>
      <c r="G2844" s="137" t="s">
        <v>4</v>
      </c>
      <c r="H2844" s="194">
        <v>19</v>
      </c>
      <c r="I2844" s="137"/>
      <c r="J2844" s="137"/>
      <c r="K2844" s="137"/>
      <c r="L2844" s="332"/>
      <c r="M2844" s="331">
        <f t="shared" ref="M2844:M2845" si="617">570*H2844</f>
        <v>10830</v>
      </c>
      <c r="N2844"/>
      <c r="O2844" s="8"/>
      <c r="P2844" s="8"/>
      <c r="T2844" s="7"/>
      <c r="U2844" s="8"/>
      <c r="V2844" s="8"/>
      <c r="W2844" s="244"/>
      <c r="X2844" s="8"/>
      <c r="Y2844" s="8"/>
      <c r="Z2844" s="8"/>
      <c r="AA2844" s="8"/>
      <c r="AB2844" s="8"/>
      <c r="AC2844" s="8"/>
      <c r="AD2844" s="8"/>
      <c r="AE2844" s="8"/>
      <c r="AF2844" s="8"/>
      <c r="AG2844" s="8"/>
      <c r="AH2844" s="8"/>
      <c r="AI2844" s="8"/>
    </row>
    <row r="2845" spans="1:35" ht="17.25">
      <c r="A2845" s="310" t="s">
        <v>2197</v>
      </c>
      <c r="B2845" s="250">
        <v>44</v>
      </c>
      <c r="C2845" s="319" t="s">
        <v>1430</v>
      </c>
      <c r="D2845" s="192">
        <v>775639521186</v>
      </c>
      <c r="E2845" s="303" t="s">
        <v>546</v>
      </c>
      <c r="F2845" s="193" t="s">
        <v>2241</v>
      </c>
      <c r="G2845" s="137" t="s">
        <v>4</v>
      </c>
      <c r="H2845" s="194">
        <v>16</v>
      </c>
      <c r="I2845" s="137"/>
      <c r="J2845" s="137"/>
      <c r="K2845" s="137"/>
      <c r="L2845" s="332"/>
      <c r="M2845" s="331">
        <f t="shared" si="617"/>
        <v>9120</v>
      </c>
      <c r="N2845"/>
      <c r="O2845" s="8"/>
      <c r="P2845" s="8"/>
      <c r="T2845" s="7"/>
      <c r="U2845" s="8"/>
      <c r="V2845" s="8"/>
      <c r="W2845" s="244"/>
      <c r="X2845" s="8"/>
      <c r="Y2845" s="8"/>
      <c r="Z2845" s="8"/>
      <c r="AA2845" s="8"/>
      <c r="AB2845" s="8"/>
      <c r="AC2845" s="8"/>
      <c r="AD2845" s="8"/>
      <c r="AE2845" s="8"/>
      <c r="AF2845" s="8"/>
      <c r="AG2845" s="8"/>
      <c r="AH2845" s="8"/>
      <c r="AI2845" s="8"/>
    </row>
    <row r="2846" spans="1:35" ht="17.25">
      <c r="A2846" s="310" t="s">
        <v>2197</v>
      </c>
      <c r="B2846" s="250">
        <v>45</v>
      </c>
      <c r="C2846" s="246"/>
      <c r="D2846" s="192">
        <v>775639720760</v>
      </c>
      <c r="E2846" s="303" t="s">
        <v>546</v>
      </c>
      <c r="F2846" s="193" t="s">
        <v>2242</v>
      </c>
      <c r="G2846" s="137" t="s">
        <v>2</v>
      </c>
      <c r="H2846" s="194">
        <v>4</v>
      </c>
      <c r="I2846" s="137"/>
      <c r="J2846" s="137"/>
      <c r="K2846" s="137"/>
      <c r="L2846" s="332"/>
      <c r="M2846" s="331">
        <v>3150</v>
      </c>
      <c r="N2846"/>
      <c r="O2846" s="8"/>
      <c r="P2846" s="8"/>
      <c r="T2846" s="7"/>
      <c r="U2846" s="8"/>
      <c r="V2846" s="8"/>
      <c r="W2846" s="244"/>
      <c r="X2846" s="8"/>
      <c r="Y2846" s="8"/>
      <c r="Z2846" s="8"/>
      <c r="AA2846" s="8"/>
      <c r="AB2846" s="8"/>
      <c r="AC2846" s="8"/>
      <c r="AD2846" s="8"/>
      <c r="AE2846" s="8"/>
      <c r="AF2846" s="8"/>
      <c r="AG2846" s="8"/>
      <c r="AH2846" s="8"/>
      <c r="AI2846" s="8"/>
    </row>
    <row r="2847" spans="1:35" ht="17.25">
      <c r="A2847" s="310" t="s">
        <v>2197</v>
      </c>
      <c r="B2847" s="250">
        <v>46</v>
      </c>
      <c r="C2847" s="246"/>
      <c r="D2847" s="192">
        <v>775639737136</v>
      </c>
      <c r="E2847" s="303" t="s">
        <v>546</v>
      </c>
      <c r="F2847" s="193" t="s">
        <v>2243</v>
      </c>
      <c r="G2847" s="137" t="s">
        <v>2</v>
      </c>
      <c r="H2847" s="194">
        <v>14</v>
      </c>
      <c r="I2847" s="137"/>
      <c r="J2847" s="137"/>
      <c r="K2847" s="137"/>
      <c r="L2847" s="332"/>
      <c r="M2847" s="184">
        <f>520*H2847</f>
        <v>7280</v>
      </c>
      <c r="N2847"/>
      <c r="O2847" s="8"/>
      <c r="P2847" s="8"/>
      <c r="T2847" s="7"/>
      <c r="U2847" s="8"/>
      <c r="V2847" s="8"/>
      <c r="W2847" s="244"/>
      <c r="X2847" s="8"/>
      <c r="Y2847" s="8"/>
      <c r="Z2847" s="8"/>
      <c r="AA2847" s="8"/>
      <c r="AB2847" s="8"/>
      <c r="AC2847" s="8"/>
      <c r="AD2847" s="8"/>
      <c r="AE2847" s="8"/>
      <c r="AF2847" s="8"/>
      <c r="AG2847" s="8"/>
      <c r="AH2847" s="8"/>
      <c r="AI2847" s="8"/>
    </row>
    <row r="2848" spans="1:35" ht="17.25">
      <c r="A2848" s="310" t="s">
        <v>2197</v>
      </c>
      <c r="B2848" s="250">
        <v>47</v>
      </c>
      <c r="C2848" s="246"/>
      <c r="D2848" s="192">
        <v>775639691667</v>
      </c>
      <c r="E2848" s="303" t="s">
        <v>546</v>
      </c>
      <c r="F2848" s="193" t="s">
        <v>2104</v>
      </c>
      <c r="G2848" s="137" t="s">
        <v>4</v>
      </c>
      <c r="H2848" s="194">
        <v>22</v>
      </c>
      <c r="I2848" s="137"/>
      <c r="J2848" s="137"/>
      <c r="K2848" s="137"/>
      <c r="L2848" s="332"/>
      <c r="M2848" s="331">
        <f>560*H2848</f>
        <v>12320</v>
      </c>
      <c r="N2848"/>
      <c r="O2848" s="8"/>
      <c r="P2848" s="8"/>
      <c r="T2848" s="7"/>
      <c r="U2848" s="8"/>
      <c r="V2848" s="8"/>
      <c r="W2848" s="244"/>
      <c r="X2848" s="8"/>
      <c r="Y2848" s="8"/>
      <c r="Z2848" s="8"/>
      <c r="AA2848" s="8"/>
      <c r="AB2848" s="8"/>
      <c r="AC2848" s="8"/>
      <c r="AD2848" s="8"/>
      <c r="AE2848" s="8"/>
      <c r="AF2848" s="8"/>
      <c r="AG2848" s="8"/>
      <c r="AH2848" s="8"/>
      <c r="AI2848" s="8"/>
    </row>
    <row r="2849" spans="1:35" ht="17.25">
      <c r="A2849" s="310" t="s">
        <v>2197</v>
      </c>
      <c r="B2849" s="250">
        <v>48</v>
      </c>
      <c r="C2849" s="246"/>
      <c r="D2849" s="192">
        <v>775639737099</v>
      </c>
      <c r="E2849" s="303" t="s">
        <v>546</v>
      </c>
      <c r="F2849" s="193" t="s">
        <v>2092</v>
      </c>
      <c r="G2849" s="137" t="s">
        <v>2</v>
      </c>
      <c r="H2849" s="194">
        <v>24</v>
      </c>
      <c r="I2849" s="137"/>
      <c r="J2849" s="137"/>
      <c r="K2849" s="137"/>
      <c r="L2849" s="332"/>
      <c r="M2849" s="184">
        <f t="shared" ref="M2849" si="618">510*H2849</f>
        <v>12240</v>
      </c>
      <c r="N2849"/>
      <c r="O2849" s="8"/>
      <c r="P2849" s="8"/>
      <c r="T2849" s="7"/>
      <c r="U2849" s="8"/>
      <c r="V2849" s="8"/>
      <c r="W2849" s="244"/>
      <c r="X2849" s="8"/>
      <c r="Y2849" s="8"/>
      <c r="Z2849" s="8"/>
      <c r="AA2849" s="8"/>
      <c r="AB2849" s="8"/>
      <c r="AC2849" s="8"/>
      <c r="AD2849" s="8"/>
      <c r="AE2849" s="8"/>
      <c r="AF2849" s="8"/>
      <c r="AG2849" s="8"/>
      <c r="AH2849" s="8"/>
      <c r="AI2849" s="8"/>
    </row>
    <row r="2850" spans="1:35" ht="17.25">
      <c r="A2850" s="310" t="s">
        <v>2197</v>
      </c>
      <c r="B2850" s="250">
        <v>49</v>
      </c>
      <c r="C2850" s="246"/>
      <c r="D2850" s="192">
        <v>775634342566</v>
      </c>
      <c r="E2850" s="303" t="s">
        <v>546</v>
      </c>
      <c r="F2850" s="193" t="s">
        <v>2244</v>
      </c>
      <c r="G2850" s="137" t="s">
        <v>672</v>
      </c>
      <c r="H2850" s="194">
        <v>29</v>
      </c>
      <c r="I2850" s="137"/>
      <c r="J2850" s="137"/>
      <c r="K2850" s="137"/>
      <c r="L2850" s="332"/>
      <c r="M2850" s="331">
        <f>520*H2850</f>
        <v>15080</v>
      </c>
      <c r="N2850"/>
      <c r="O2850" s="8"/>
      <c r="P2850" s="8"/>
      <c r="T2850" s="7"/>
      <c r="U2850" s="8"/>
      <c r="V2850" s="8"/>
      <c r="W2850" s="244"/>
      <c r="X2850" s="8"/>
      <c r="Y2850" s="8"/>
      <c r="Z2850" s="8"/>
      <c r="AA2850" s="8"/>
      <c r="AB2850" s="8"/>
      <c r="AC2850" s="8"/>
      <c r="AD2850" s="8"/>
      <c r="AE2850" s="8"/>
      <c r="AF2850" s="8"/>
      <c r="AG2850" s="8"/>
      <c r="AH2850" s="8"/>
      <c r="AI2850" s="8"/>
    </row>
    <row r="2851" spans="1:35" ht="17.25">
      <c r="A2851" s="310" t="s">
        <v>2197</v>
      </c>
      <c r="B2851" s="250">
        <v>50</v>
      </c>
      <c r="C2851" s="246"/>
      <c r="D2851" s="192">
        <v>775634298132</v>
      </c>
      <c r="E2851" s="303" t="s">
        <v>546</v>
      </c>
      <c r="F2851" s="193" t="s">
        <v>2244</v>
      </c>
      <c r="G2851" s="137" t="s">
        <v>672</v>
      </c>
      <c r="H2851" s="194">
        <v>28</v>
      </c>
      <c r="I2851" s="137"/>
      <c r="J2851" s="137"/>
      <c r="K2851" s="137"/>
      <c r="L2851" s="332"/>
      <c r="M2851" s="331">
        <f>520*H2851</f>
        <v>14560</v>
      </c>
      <c r="N2851"/>
      <c r="O2851" s="8"/>
      <c r="P2851" s="8"/>
      <c r="T2851" s="7"/>
      <c r="U2851" s="8"/>
      <c r="V2851" s="8"/>
      <c r="W2851" s="244"/>
      <c r="X2851" s="8"/>
      <c r="Y2851" s="8"/>
      <c r="Z2851" s="8"/>
      <c r="AA2851" s="8"/>
      <c r="AB2851" s="8"/>
      <c r="AC2851" s="8"/>
      <c r="AD2851" s="8"/>
      <c r="AE2851" s="8"/>
      <c r="AF2851" s="8"/>
      <c r="AG2851" s="8"/>
      <c r="AH2851" s="8"/>
      <c r="AI2851" s="8"/>
    </row>
    <row r="2852" spans="1:35" ht="17.25">
      <c r="A2852" s="310" t="s">
        <v>2197</v>
      </c>
      <c r="B2852" s="250">
        <v>51</v>
      </c>
      <c r="C2852" s="246"/>
      <c r="D2852" s="192">
        <v>775634617840</v>
      </c>
      <c r="E2852" s="303" t="s">
        <v>546</v>
      </c>
      <c r="F2852" s="193" t="s">
        <v>2245</v>
      </c>
      <c r="G2852" s="137" t="s">
        <v>4</v>
      </c>
      <c r="H2852" s="194">
        <v>21</v>
      </c>
      <c r="I2852" s="137"/>
      <c r="J2852" s="137"/>
      <c r="K2852" s="137"/>
      <c r="L2852" s="332"/>
      <c r="M2852" s="331">
        <f t="shared" ref="M2852:M2856" si="619">560*H2852</f>
        <v>11760</v>
      </c>
      <c r="N2852"/>
      <c r="O2852" s="8"/>
      <c r="P2852" s="8"/>
      <c r="T2852" s="7"/>
      <c r="U2852" s="8"/>
      <c r="V2852" s="8"/>
      <c r="W2852" s="244"/>
      <c r="X2852" s="8"/>
      <c r="Y2852" s="8"/>
      <c r="Z2852" s="8"/>
      <c r="AA2852" s="8"/>
      <c r="AB2852" s="8"/>
      <c r="AC2852" s="8"/>
      <c r="AD2852" s="8"/>
      <c r="AE2852" s="8"/>
      <c r="AF2852" s="8"/>
      <c r="AG2852" s="8"/>
      <c r="AH2852" s="8"/>
      <c r="AI2852" s="8"/>
    </row>
    <row r="2853" spans="1:35" ht="17.25">
      <c r="A2853" s="310" t="s">
        <v>2197</v>
      </c>
      <c r="B2853" s="250">
        <v>52</v>
      </c>
      <c r="C2853" s="246"/>
      <c r="D2853" s="192">
        <v>775634406641</v>
      </c>
      <c r="E2853" s="303" t="s">
        <v>546</v>
      </c>
      <c r="F2853" s="193" t="s">
        <v>2104</v>
      </c>
      <c r="G2853" s="137" t="s">
        <v>4</v>
      </c>
      <c r="H2853" s="194">
        <v>22</v>
      </c>
      <c r="I2853" s="137"/>
      <c r="J2853" s="137"/>
      <c r="K2853" s="137"/>
      <c r="L2853" s="332"/>
      <c r="M2853" s="331">
        <f t="shared" si="619"/>
        <v>12320</v>
      </c>
      <c r="N2853"/>
      <c r="O2853" s="8"/>
      <c r="P2853" s="8"/>
      <c r="T2853" s="7"/>
      <c r="U2853" s="8"/>
      <c r="V2853" s="8"/>
      <c r="W2853" s="244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</row>
    <row r="2854" spans="1:35" ht="17.25">
      <c r="A2854" s="310" t="s">
        <v>2197</v>
      </c>
      <c r="B2854" s="250">
        <v>53</v>
      </c>
      <c r="C2854" s="246"/>
      <c r="D2854" s="192">
        <v>775634568561</v>
      </c>
      <c r="E2854" s="303" t="s">
        <v>546</v>
      </c>
      <c r="F2854" s="193" t="s">
        <v>2245</v>
      </c>
      <c r="G2854" s="137" t="s">
        <v>4</v>
      </c>
      <c r="H2854" s="194">
        <v>11</v>
      </c>
      <c r="I2854" s="137"/>
      <c r="J2854" s="137"/>
      <c r="K2854" s="137"/>
      <c r="L2854" s="332"/>
      <c r="M2854" s="331">
        <f t="shared" ref="M2854" si="620">570*H2854</f>
        <v>6270</v>
      </c>
      <c r="N2854"/>
      <c r="O2854" s="8"/>
      <c r="P2854" s="8"/>
      <c r="T2854" s="7"/>
      <c r="U2854" s="8"/>
      <c r="V2854" s="8"/>
      <c r="W2854" s="244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</row>
    <row r="2855" spans="1:35" ht="17.25">
      <c r="A2855" s="310" t="s">
        <v>2197</v>
      </c>
      <c r="B2855" s="250">
        <v>54</v>
      </c>
      <c r="C2855" s="246"/>
      <c r="D2855" s="192">
        <v>775639681162</v>
      </c>
      <c r="E2855" s="303" t="s">
        <v>546</v>
      </c>
      <c r="F2855" s="193" t="s">
        <v>2104</v>
      </c>
      <c r="G2855" s="137" t="s">
        <v>4</v>
      </c>
      <c r="H2855" s="194">
        <v>21</v>
      </c>
      <c r="I2855" s="137"/>
      <c r="J2855" s="137"/>
      <c r="K2855" s="137"/>
      <c r="L2855" s="332"/>
      <c r="M2855" s="331">
        <f t="shared" si="619"/>
        <v>11760</v>
      </c>
      <c r="N2855"/>
      <c r="O2855" s="8"/>
      <c r="P2855" s="8"/>
      <c r="T2855" s="7"/>
      <c r="U2855" s="8"/>
      <c r="V2855" s="8"/>
      <c r="W2855" s="244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</row>
    <row r="2856" spans="1:35" ht="17.25">
      <c r="A2856" s="310" t="s">
        <v>2197</v>
      </c>
      <c r="B2856" s="250">
        <v>55</v>
      </c>
      <c r="C2856" s="246"/>
      <c r="D2856" s="192">
        <v>775639684632</v>
      </c>
      <c r="E2856" s="303" t="s">
        <v>546</v>
      </c>
      <c r="F2856" s="193" t="s">
        <v>2104</v>
      </c>
      <c r="G2856" s="137" t="s">
        <v>4</v>
      </c>
      <c r="H2856" s="194">
        <v>21</v>
      </c>
      <c r="I2856" s="137"/>
      <c r="J2856" s="137"/>
      <c r="K2856" s="137"/>
      <c r="L2856" s="332"/>
      <c r="M2856" s="331">
        <f t="shared" si="619"/>
        <v>11760</v>
      </c>
      <c r="N2856"/>
      <c r="O2856" s="8"/>
      <c r="P2856" s="8"/>
      <c r="T2856" s="7"/>
      <c r="U2856" s="8"/>
      <c r="V2856" s="8"/>
      <c r="W2856" s="244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</row>
    <row r="2857" spans="1:35" ht="17.25">
      <c r="A2857" s="310" t="s">
        <v>2197</v>
      </c>
      <c r="B2857" s="250">
        <v>56</v>
      </c>
      <c r="C2857" s="319" t="s">
        <v>1430</v>
      </c>
      <c r="D2857" s="192">
        <v>775639513410</v>
      </c>
      <c r="E2857" s="303" t="s">
        <v>546</v>
      </c>
      <c r="F2857" s="193" t="s">
        <v>2246</v>
      </c>
      <c r="G2857" s="137" t="s">
        <v>4</v>
      </c>
      <c r="H2857" s="194">
        <v>11</v>
      </c>
      <c r="I2857" s="137"/>
      <c r="J2857" s="137"/>
      <c r="K2857" s="137"/>
      <c r="L2857" s="332"/>
      <c r="M2857" s="331">
        <f t="shared" ref="M2857:M2858" si="621">570*H2857</f>
        <v>6270</v>
      </c>
      <c r="N2857"/>
      <c r="O2857" s="8"/>
      <c r="P2857" s="8"/>
      <c r="T2857" s="7"/>
      <c r="U2857" s="8"/>
      <c r="V2857" s="8"/>
      <c r="W2857" s="244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</row>
    <row r="2858" spans="1:35" ht="17.25">
      <c r="A2858" s="310" t="s">
        <v>2197</v>
      </c>
      <c r="B2858" s="250">
        <v>57</v>
      </c>
      <c r="C2858" s="319" t="s">
        <v>1430</v>
      </c>
      <c r="D2858" s="192">
        <v>775639431596</v>
      </c>
      <c r="E2858" s="303" t="s">
        <v>546</v>
      </c>
      <c r="F2858" s="193" t="s">
        <v>2247</v>
      </c>
      <c r="G2858" s="137" t="s">
        <v>4</v>
      </c>
      <c r="H2858" s="194">
        <v>13</v>
      </c>
      <c r="I2858" s="137"/>
      <c r="J2858" s="137"/>
      <c r="K2858" s="137"/>
      <c r="L2858" s="332"/>
      <c r="M2858" s="331">
        <f t="shared" si="621"/>
        <v>7410</v>
      </c>
      <c r="N2858"/>
      <c r="O2858" s="8"/>
      <c r="P2858" s="8"/>
      <c r="T2858" s="7"/>
      <c r="U2858" s="8"/>
      <c r="V2858" s="8"/>
      <c r="W2858" s="244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</row>
    <row r="2859" spans="1:35" ht="17.25">
      <c r="A2859" s="310" t="s">
        <v>2197</v>
      </c>
      <c r="B2859" s="250">
        <v>58</v>
      </c>
      <c r="C2859" s="246"/>
      <c r="D2859" s="192">
        <v>775639585691</v>
      </c>
      <c r="E2859" s="303" t="s">
        <v>546</v>
      </c>
      <c r="F2859" s="193" t="s">
        <v>2248</v>
      </c>
      <c r="G2859" s="137" t="s">
        <v>2249</v>
      </c>
      <c r="H2859" s="194">
        <v>24</v>
      </c>
      <c r="I2859" s="137"/>
      <c r="J2859" s="137"/>
      <c r="K2859" s="137"/>
      <c r="L2859" s="332"/>
      <c r="M2859" s="331"/>
      <c r="N2859"/>
      <c r="O2859" s="8"/>
      <c r="P2859" s="8"/>
      <c r="T2859" s="7"/>
      <c r="U2859" s="8"/>
      <c r="V2859" s="8"/>
      <c r="W2859" s="244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</row>
    <row r="2860" spans="1:35" ht="17.25">
      <c r="A2860" s="249"/>
      <c r="B2860" s="250"/>
      <c r="C2860" s="246"/>
      <c r="D2860" s="192"/>
      <c r="E2860" s="193"/>
      <c r="F2860" s="137"/>
      <c r="G2860" s="194"/>
      <c r="H2860" s="251"/>
      <c r="I2860" s="137"/>
      <c r="J2860" s="137"/>
      <c r="K2860" s="137"/>
      <c r="L2860" s="332"/>
      <c r="M2860" s="331"/>
      <c r="N2860"/>
      <c r="O2860" s="8"/>
      <c r="P2860" s="8"/>
      <c r="T2860" s="7"/>
      <c r="U2860" s="8"/>
      <c r="V2860" s="8"/>
      <c r="W2860" s="244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</row>
    <row r="2861" spans="1:35" ht="17.25">
      <c r="A2861" s="333"/>
      <c r="B2861" s="334"/>
      <c r="C2861" s="335"/>
      <c r="D2861" s="336"/>
      <c r="E2861" s="337"/>
      <c r="F2861" s="338"/>
      <c r="G2861" s="339"/>
      <c r="H2861" s="340"/>
      <c r="I2861" s="338"/>
      <c r="J2861" s="338"/>
      <c r="K2861" s="338"/>
      <c r="L2861" s="341"/>
      <c r="M2861" s="342">
        <f>SUM(M2801:M2860)</f>
        <v>612870</v>
      </c>
      <c r="N2861" s="343"/>
      <c r="O2861" s="344"/>
      <c r="P2861" s="344"/>
      <c r="Q2861" s="344"/>
      <c r="R2861" s="344"/>
      <c r="S2861" s="344"/>
      <c r="T2861" s="344">
        <v>612870</v>
      </c>
      <c r="U2861" s="344"/>
      <c r="V2861" s="344"/>
      <c r="W2861" s="345">
        <v>612870</v>
      </c>
      <c r="X2861" s="344"/>
      <c r="Y2861" s="344"/>
      <c r="Z2861" s="344"/>
      <c r="AA2861" s="8"/>
      <c r="AB2861" s="8"/>
      <c r="AC2861" s="8"/>
      <c r="AD2861" s="8"/>
      <c r="AE2861" s="8"/>
      <c r="AF2861" s="8"/>
      <c r="AG2861" s="8"/>
      <c r="AH2861" s="8"/>
      <c r="AI2861" s="8"/>
    </row>
    <row r="2862" spans="1:35" ht="17.25">
      <c r="A2862" s="310"/>
      <c r="B2862" s="250"/>
      <c r="C2862" s="246"/>
      <c r="D2862" s="192"/>
      <c r="E2862" s="303"/>
      <c r="F2862" s="193"/>
      <c r="G2862" s="137"/>
      <c r="H2862" s="194"/>
      <c r="I2862" s="81"/>
      <c r="J2862" s="81"/>
      <c r="K2862" s="81"/>
      <c r="L2862" s="8"/>
      <c r="M2862" s="184"/>
      <c r="N2862" s="8"/>
      <c r="O2862" s="8"/>
      <c r="P2862" s="8"/>
      <c r="T2862" s="7"/>
      <c r="U2862" s="8"/>
      <c r="V2862" s="8"/>
      <c r="W2862" s="244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</row>
    <row r="2863" spans="1:35" ht="17.25">
      <c r="A2863" s="310"/>
      <c r="B2863" s="250"/>
      <c r="C2863" s="246"/>
      <c r="D2863" s="192"/>
      <c r="E2863" s="303"/>
      <c r="F2863" s="193"/>
      <c r="G2863" s="137"/>
      <c r="H2863" s="194"/>
      <c r="I2863" s="136"/>
      <c r="J2863" s="136"/>
      <c r="K2863" s="136"/>
      <c r="L2863" s="8"/>
      <c r="M2863" s="184"/>
      <c r="N2863" s="8"/>
      <c r="O2863" s="8"/>
      <c r="P2863" s="8"/>
      <c r="T2863" s="7"/>
      <c r="U2863" s="8"/>
      <c r="V2863" s="8"/>
      <c r="W2863" s="244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</row>
    <row r="2864" spans="1:35" ht="17.25">
      <c r="A2864" s="36"/>
      <c r="B2864" s="147"/>
      <c r="C2864" s="346"/>
      <c r="D2864" s="99"/>
      <c r="E2864" s="347"/>
      <c r="F2864" s="28"/>
      <c r="G2864" s="29"/>
      <c r="H2864" s="101"/>
      <c r="I2864" s="29"/>
      <c r="J2864" s="29"/>
      <c r="K2864" s="29"/>
      <c r="L2864" s="64"/>
      <c r="M2864" s="37"/>
      <c r="N2864" s="64"/>
      <c r="O2864" s="64"/>
      <c r="P2864" s="64"/>
      <c r="Q2864" s="64"/>
      <c r="R2864" s="64"/>
      <c r="S2864" s="64"/>
      <c r="T2864" s="64">
        <f>SUM(T21:T2863)</f>
        <v>26674667</v>
      </c>
      <c r="U2864" s="64"/>
      <c r="V2864" s="64"/>
      <c r="W2864" s="348">
        <f>SUM(W2:W2863)</f>
        <v>26674667</v>
      </c>
      <c r="X2864" s="64"/>
      <c r="Y2864" s="64"/>
      <c r="Z2864" s="64"/>
      <c r="AA2864" s="64"/>
      <c r="AB2864" s="8"/>
      <c r="AC2864" s="8"/>
      <c r="AD2864" s="8"/>
      <c r="AE2864" s="8"/>
      <c r="AF2864" s="8"/>
      <c r="AG2864" s="8"/>
      <c r="AH2864" s="8"/>
      <c r="AI2864" s="8"/>
    </row>
    <row r="2865" spans="1:35" ht="17.25">
      <c r="A2865" s="310"/>
      <c r="B2865" s="250"/>
      <c r="C2865" s="246"/>
      <c r="D2865" s="192"/>
      <c r="E2865" s="303"/>
      <c r="F2865" s="193"/>
      <c r="G2865" s="137"/>
      <c r="H2865" s="194"/>
      <c r="I2865" s="137"/>
      <c r="J2865" s="137"/>
      <c r="K2865" s="137"/>
      <c r="L2865" s="8"/>
      <c r="M2865" s="184"/>
      <c r="N2865" s="8"/>
      <c r="O2865" s="8"/>
      <c r="P2865" s="8"/>
      <c r="S2865" s="197">
        <v>44446</v>
      </c>
      <c r="T2865" s="8"/>
      <c r="U2865" s="8">
        <v>300000</v>
      </c>
      <c r="V2865" s="8"/>
      <c r="W2865" s="349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</row>
    <row r="2866" spans="1:35" ht="17.25">
      <c r="A2866" s="310"/>
      <c r="B2866" s="250"/>
      <c r="C2866" s="246"/>
      <c r="D2866" s="192"/>
      <c r="E2866" s="303"/>
      <c r="F2866" s="193"/>
      <c r="G2866" s="137"/>
      <c r="H2866" s="194"/>
      <c r="I2866" s="137"/>
      <c r="J2866" s="137"/>
      <c r="K2866" s="137"/>
      <c r="L2866" s="8"/>
      <c r="M2866" s="184"/>
      <c r="N2866" s="8"/>
      <c r="O2866" s="8"/>
      <c r="P2866" s="8"/>
      <c r="S2866" s="197">
        <v>44447</v>
      </c>
      <c r="T2866" s="8"/>
      <c r="U2866" s="8">
        <v>260000</v>
      </c>
      <c r="V2866" s="8"/>
      <c r="W2866" s="349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</row>
    <row r="2867" spans="1:35" ht="17.25">
      <c r="A2867" s="310"/>
      <c r="B2867" s="250"/>
      <c r="C2867" s="246"/>
      <c r="D2867" s="192"/>
      <c r="E2867" s="303"/>
      <c r="F2867" s="193"/>
      <c r="G2867" s="137"/>
      <c r="H2867" s="194"/>
      <c r="I2867" s="137"/>
      <c r="J2867" s="137"/>
      <c r="K2867" s="137"/>
      <c r="L2867" s="8"/>
      <c r="M2867" s="184"/>
      <c r="N2867" s="8"/>
      <c r="O2867" s="8"/>
      <c r="P2867" s="8"/>
      <c r="S2867" s="197">
        <v>44449</v>
      </c>
      <c r="T2867" s="8"/>
      <c r="U2867" s="8">
        <v>300000</v>
      </c>
      <c r="V2867" s="8"/>
      <c r="W2867" s="349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</row>
    <row r="2868" spans="1:35" ht="17.25">
      <c r="A2868" s="310"/>
      <c r="B2868" s="250"/>
      <c r="C2868" s="319"/>
      <c r="D2868" s="192"/>
      <c r="E2868" s="303"/>
      <c r="F2868" s="193"/>
      <c r="G2868" s="137"/>
      <c r="H2868" s="194"/>
      <c r="I2868" s="136"/>
      <c r="J2868" s="136"/>
      <c r="K2868" s="136"/>
      <c r="L2868" s="8"/>
      <c r="M2868" s="184"/>
      <c r="N2868" s="8"/>
      <c r="O2868" s="8"/>
      <c r="P2868" s="8"/>
      <c r="S2868" s="197">
        <v>44450</v>
      </c>
      <c r="T2868" s="8"/>
      <c r="U2868" s="8">
        <v>400000</v>
      </c>
      <c r="V2868" s="8"/>
      <c r="W2868" s="349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</row>
    <row r="2869" spans="1:35" ht="17.25">
      <c r="A2869" s="310"/>
      <c r="B2869" s="250"/>
      <c r="C2869" s="319"/>
      <c r="D2869" s="192"/>
      <c r="E2869" s="303"/>
      <c r="F2869" s="193"/>
      <c r="G2869" s="137"/>
      <c r="H2869" s="194"/>
      <c r="I2869" s="137"/>
      <c r="J2869" s="137"/>
      <c r="K2869" s="137"/>
      <c r="L2869" s="8"/>
      <c r="M2869" s="184"/>
      <c r="N2869" s="8"/>
      <c r="O2869" s="8"/>
      <c r="P2869" s="8"/>
      <c r="S2869" s="197">
        <v>44454</v>
      </c>
      <c r="T2869" s="8"/>
      <c r="U2869" s="8">
        <v>400000</v>
      </c>
      <c r="V2869" s="8"/>
      <c r="W2869" s="349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</row>
    <row r="2870" spans="1:35" ht="17.25">
      <c r="A2870" s="310"/>
      <c r="B2870" s="250"/>
      <c r="C2870" s="319"/>
      <c r="D2870" s="192"/>
      <c r="E2870" s="303"/>
      <c r="F2870" s="193"/>
      <c r="G2870" s="137"/>
      <c r="H2870" s="194"/>
      <c r="I2870" s="137"/>
      <c r="J2870" s="137"/>
      <c r="K2870" s="137"/>
      <c r="L2870" s="8"/>
      <c r="M2870" s="184"/>
      <c r="N2870" s="8"/>
      <c r="O2870" s="8"/>
      <c r="P2870" s="8"/>
      <c r="S2870" s="197">
        <v>44454</v>
      </c>
      <c r="T2870" s="8"/>
      <c r="U2870" s="8">
        <v>300000</v>
      </c>
      <c r="V2870" s="8"/>
      <c r="W2870" s="349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</row>
    <row r="2871" spans="1:35" ht="17.25">
      <c r="A2871" s="310"/>
      <c r="B2871" s="250"/>
      <c r="C2871" s="246"/>
      <c r="D2871" s="192"/>
      <c r="E2871" s="303"/>
      <c r="F2871" s="193"/>
      <c r="G2871" s="137"/>
      <c r="H2871" s="194"/>
      <c r="I2871" s="137"/>
      <c r="J2871" s="137"/>
      <c r="K2871" s="137"/>
      <c r="L2871" s="8"/>
      <c r="M2871" s="184"/>
      <c r="N2871" s="8"/>
      <c r="O2871" s="8"/>
      <c r="P2871" s="8"/>
      <c r="S2871" s="197">
        <v>44459</v>
      </c>
      <c r="T2871" s="8"/>
      <c r="U2871" s="8">
        <v>300000</v>
      </c>
      <c r="V2871" s="8"/>
      <c r="W2871" s="349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</row>
    <row r="2872" spans="1:35" ht="17.25">
      <c r="A2872" s="310"/>
      <c r="B2872" s="250"/>
      <c r="C2872" s="246"/>
      <c r="D2872" s="192"/>
      <c r="E2872" s="303"/>
      <c r="F2872" s="193"/>
      <c r="G2872" s="137"/>
      <c r="H2872" s="194"/>
      <c r="I2872" s="137"/>
      <c r="J2872" s="137"/>
      <c r="K2872" s="137"/>
      <c r="L2872" s="8"/>
      <c r="M2872" s="49"/>
      <c r="N2872" s="8"/>
      <c r="O2872" s="8"/>
      <c r="P2872" s="8"/>
      <c r="S2872" s="197">
        <v>44461</v>
      </c>
      <c r="T2872" s="8"/>
      <c r="U2872" s="8">
        <v>300000</v>
      </c>
      <c r="V2872" s="8"/>
      <c r="W2872" s="349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</row>
    <row r="2873" spans="1:35" ht="17.25">
      <c r="A2873" s="310"/>
      <c r="B2873" s="250"/>
      <c r="C2873" s="319"/>
      <c r="D2873" s="192"/>
      <c r="E2873" s="303"/>
      <c r="F2873" s="193"/>
      <c r="G2873" s="137"/>
      <c r="H2873" s="194"/>
      <c r="I2873" s="137"/>
      <c r="J2873" s="137"/>
      <c r="K2873" s="137"/>
      <c r="L2873" s="8"/>
      <c r="M2873" s="331"/>
      <c r="N2873" s="8"/>
      <c r="O2873" s="8"/>
      <c r="P2873" s="8"/>
      <c r="S2873" s="197">
        <v>44463</v>
      </c>
      <c r="T2873" s="8"/>
      <c r="U2873" s="8">
        <v>300000</v>
      </c>
      <c r="V2873" s="8"/>
      <c r="W2873" s="349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</row>
    <row r="2874" spans="1:35" ht="17.25">
      <c r="A2874" s="310"/>
      <c r="B2874" s="250"/>
      <c r="C2874" s="319"/>
      <c r="D2874" s="192"/>
      <c r="E2874" s="303"/>
      <c r="F2874" s="193"/>
      <c r="G2874" s="137"/>
      <c r="H2874" s="194"/>
      <c r="I2874" s="137"/>
      <c r="J2874" s="137"/>
      <c r="K2874" s="137"/>
      <c r="L2874" s="8"/>
      <c r="M2874" s="49"/>
      <c r="N2874" s="8"/>
      <c r="O2874" s="8"/>
      <c r="P2874" s="8"/>
      <c r="S2874" s="197">
        <v>44469</v>
      </c>
      <c r="T2874" s="8"/>
      <c r="U2874" s="8">
        <v>300000</v>
      </c>
      <c r="V2874" s="8"/>
      <c r="W2874" s="349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</row>
    <row r="2875" spans="1:35" ht="17.25">
      <c r="A2875" s="310"/>
      <c r="B2875" s="250"/>
      <c r="C2875" s="246"/>
      <c r="D2875" s="192"/>
      <c r="E2875" s="303"/>
      <c r="F2875" s="193"/>
      <c r="G2875" s="137"/>
      <c r="H2875" s="194"/>
      <c r="I2875" s="137"/>
      <c r="J2875" s="137"/>
      <c r="K2875" s="137"/>
      <c r="L2875" s="8"/>
      <c r="M2875" s="49"/>
      <c r="N2875" s="8"/>
      <c r="O2875" s="8"/>
      <c r="P2875" s="8"/>
      <c r="S2875" s="197">
        <v>44474</v>
      </c>
      <c r="T2875" s="8"/>
      <c r="U2875" s="8">
        <v>400000</v>
      </c>
      <c r="V2875" s="8"/>
      <c r="W2875" s="349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</row>
    <row r="2876" spans="1:35" ht="17.25">
      <c r="A2876" s="310"/>
      <c r="B2876" s="250"/>
      <c r="C2876" s="246"/>
      <c r="D2876" s="192"/>
      <c r="E2876" s="303"/>
      <c r="F2876" s="193"/>
      <c r="G2876" s="137"/>
      <c r="H2876" s="194"/>
      <c r="I2876" s="137"/>
      <c r="J2876" s="137"/>
      <c r="K2876" s="137"/>
      <c r="L2876" s="8"/>
      <c r="M2876" s="331"/>
      <c r="N2876" s="8"/>
      <c r="O2876" s="8"/>
      <c r="P2876" s="8"/>
      <c r="S2876" s="197">
        <v>44478</v>
      </c>
      <c r="T2876" s="8"/>
      <c r="U2876" s="8">
        <v>800000</v>
      </c>
      <c r="V2876" s="8"/>
      <c r="W2876" s="349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</row>
    <row r="2877" spans="1:35" ht="17.25">
      <c r="A2877" s="310"/>
      <c r="B2877" s="250"/>
      <c r="C2877" s="319"/>
      <c r="D2877" s="192"/>
      <c r="E2877" s="303"/>
      <c r="F2877" s="193"/>
      <c r="G2877" s="137"/>
      <c r="H2877" s="194"/>
      <c r="I2877" s="137"/>
      <c r="J2877" s="137"/>
      <c r="K2877" s="137"/>
      <c r="L2877" s="8"/>
      <c r="M2877" s="331"/>
      <c r="N2877" s="8"/>
      <c r="O2877" s="8"/>
      <c r="P2877" s="8"/>
      <c r="S2877" s="197">
        <v>44481</v>
      </c>
      <c r="T2877" s="8"/>
      <c r="U2877" s="8">
        <v>1000000</v>
      </c>
      <c r="V2877" s="8"/>
      <c r="W2877" s="349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</row>
    <row r="2878" spans="1:35" ht="17.25">
      <c r="A2878" s="310"/>
      <c r="B2878" s="250"/>
      <c r="C2878" s="246"/>
      <c r="D2878" s="192"/>
      <c r="E2878" s="303"/>
      <c r="F2878" s="193"/>
      <c r="G2878" s="137"/>
      <c r="H2878" s="194"/>
      <c r="I2878" s="137"/>
      <c r="J2878" s="137"/>
      <c r="K2878" s="137"/>
      <c r="L2878" s="8"/>
      <c r="M2878" s="184"/>
      <c r="N2878" s="8"/>
      <c r="O2878" s="8"/>
      <c r="P2878" s="8"/>
      <c r="S2878" s="197">
        <v>44485</v>
      </c>
      <c r="T2878" s="8"/>
      <c r="U2878" s="8">
        <v>800000</v>
      </c>
      <c r="V2878" s="8"/>
      <c r="W2878" s="349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</row>
    <row r="2879" spans="1:35" ht="17.25">
      <c r="A2879" s="310"/>
      <c r="B2879" s="250"/>
      <c r="C2879" s="319"/>
      <c r="D2879" s="192"/>
      <c r="E2879" s="303"/>
      <c r="F2879" s="193"/>
      <c r="G2879" s="137"/>
      <c r="H2879" s="194"/>
      <c r="I2879" s="137"/>
      <c r="J2879" s="137"/>
      <c r="K2879" s="137"/>
      <c r="L2879" s="8"/>
      <c r="M2879" s="184"/>
      <c r="N2879" s="8"/>
      <c r="O2879" s="8"/>
      <c r="P2879" s="8"/>
      <c r="S2879" s="197">
        <v>44488</v>
      </c>
      <c r="T2879" s="8"/>
      <c r="U2879" s="8">
        <v>1000000</v>
      </c>
      <c r="V2879" s="8"/>
      <c r="W2879" s="349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</row>
    <row r="2880" spans="1:35" ht="17.25">
      <c r="A2880" s="310"/>
      <c r="B2880" s="250"/>
      <c r="C2880" s="246"/>
      <c r="D2880" s="192"/>
      <c r="E2880" s="303"/>
      <c r="F2880" s="193"/>
      <c r="G2880" s="137"/>
      <c r="H2880" s="194"/>
      <c r="I2880" s="137"/>
      <c r="J2880" s="137"/>
      <c r="K2880" s="137"/>
      <c r="L2880" s="8"/>
      <c r="M2880" s="184"/>
      <c r="N2880" s="8"/>
      <c r="O2880" s="8"/>
      <c r="P2880" s="8"/>
      <c r="S2880" s="197">
        <v>44490</v>
      </c>
      <c r="T2880" s="8"/>
      <c r="U2880" s="8">
        <v>1000000</v>
      </c>
      <c r="V2880" s="8"/>
      <c r="W2880" s="349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</row>
    <row r="2881" spans="1:35" ht="17.25">
      <c r="A2881" s="310"/>
      <c r="B2881" s="250"/>
      <c r="C2881" s="246"/>
      <c r="D2881" s="192"/>
      <c r="E2881" s="303"/>
      <c r="F2881" s="193"/>
      <c r="G2881" s="137"/>
      <c r="H2881" s="194"/>
      <c r="I2881" s="137"/>
      <c r="J2881" s="137"/>
      <c r="K2881" s="137"/>
      <c r="L2881" s="8"/>
      <c r="M2881" s="184"/>
      <c r="N2881" s="8"/>
      <c r="O2881" s="8"/>
      <c r="P2881" s="8"/>
      <c r="S2881" s="197">
        <v>44492</v>
      </c>
      <c r="T2881" s="8"/>
      <c r="U2881" s="8">
        <v>1000000</v>
      </c>
      <c r="V2881" s="8"/>
      <c r="W2881" s="349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</row>
    <row r="2882" spans="1:35" ht="17.25">
      <c r="A2882" s="310"/>
      <c r="B2882" s="250"/>
      <c r="C2882" s="246"/>
      <c r="D2882" s="192"/>
      <c r="E2882" s="303"/>
      <c r="F2882" s="193"/>
      <c r="G2882" s="137"/>
      <c r="H2882" s="194"/>
      <c r="I2882" s="137"/>
      <c r="J2882" s="137"/>
      <c r="K2882" s="137"/>
      <c r="L2882" s="332"/>
      <c r="M2882" s="184"/>
      <c r="N2882" s="332"/>
      <c r="O2882" s="332"/>
      <c r="P2882" s="332"/>
      <c r="Q2882" s="332"/>
      <c r="R2882" s="332"/>
      <c r="S2882" s="350">
        <v>44494</v>
      </c>
      <c r="T2882" s="332"/>
      <c r="U2882" s="332">
        <v>200000</v>
      </c>
      <c r="V2882" s="332"/>
      <c r="W2882" s="244"/>
      <c r="X2882" s="351"/>
      <c r="Y2882" s="351"/>
      <c r="Z2882" s="351"/>
      <c r="AA2882" s="351"/>
      <c r="AB2882" s="351"/>
      <c r="AC2882" s="351"/>
      <c r="AD2882" s="351"/>
      <c r="AE2882" s="351"/>
      <c r="AF2882" s="351"/>
      <c r="AG2882" s="351"/>
      <c r="AH2882" s="351"/>
      <c r="AI2882" s="351"/>
    </row>
    <row r="2883" spans="1:35" ht="17.25">
      <c r="A2883" s="310"/>
      <c r="B2883" s="250"/>
      <c r="C2883" s="319"/>
      <c r="D2883" s="192"/>
      <c r="E2883" s="303"/>
      <c r="F2883" s="193"/>
      <c r="G2883" s="137"/>
      <c r="H2883" s="194"/>
      <c r="I2883" s="137"/>
      <c r="J2883" s="137"/>
      <c r="K2883" s="137"/>
      <c r="L2883" s="332"/>
      <c r="M2883" s="184"/>
      <c r="N2883" s="332"/>
      <c r="O2883" s="332"/>
      <c r="P2883" s="332"/>
      <c r="Q2883" s="332"/>
      <c r="R2883" s="332"/>
      <c r="S2883" s="350">
        <v>44495</v>
      </c>
      <c r="T2883" s="332"/>
      <c r="U2883" s="332">
        <v>500000</v>
      </c>
      <c r="V2883" s="332"/>
      <c r="W2883" s="244"/>
      <c r="X2883" s="351"/>
      <c r="Y2883" s="351"/>
      <c r="Z2883" s="351"/>
      <c r="AA2883" s="351"/>
      <c r="AB2883" s="351"/>
      <c r="AC2883" s="351"/>
      <c r="AD2883" s="351"/>
      <c r="AE2883" s="351"/>
      <c r="AF2883" s="351"/>
      <c r="AG2883" s="351"/>
      <c r="AH2883" s="351"/>
      <c r="AI2883" s="351"/>
    </row>
    <row r="2884" spans="1:35" ht="17.25">
      <c r="A2884" s="310"/>
      <c r="B2884" s="250"/>
      <c r="C2884" s="246"/>
      <c r="D2884" s="192"/>
      <c r="E2884" s="303"/>
      <c r="F2884" s="193"/>
      <c r="G2884" s="137"/>
      <c r="H2884" s="194"/>
      <c r="I2884" s="137"/>
      <c r="J2884" s="137"/>
      <c r="K2884" s="137"/>
      <c r="L2884" s="332"/>
      <c r="M2884" s="184"/>
      <c r="N2884" s="332"/>
      <c r="O2884" s="332"/>
      <c r="P2884" s="332"/>
      <c r="Q2884" s="332"/>
      <c r="R2884" s="332"/>
      <c r="S2884" s="350">
        <v>44496</v>
      </c>
      <c r="T2884" s="332"/>
      <c r="U2884" s="332">
        <v>500000</v>
      </c>
      <c r="V2884" s="332"/>
      <c r="W2884" s="244"/>
      <c r="X2884" s="351"/>
      <c r="Y2884" s="351"/>
      <c r="Z2884" s="351"/>
      <c r="AA2884" s="351"/>
      <c r="AB2884" s="351"/>
      <c r="AC2884" s="351"/>
      <c r="AD2884" s="351"/>
      <c r="AE2884" s="351"/>
      <c r="AF2884" s="351"/>
      <c r="AG2884" s="351"/>
      <c r="AH2884" s="351"/>
      <c r="AI2884" s="351"/>
    </row>
    <row r="2885" spans="1:35" ht="17.25">
      <c r="A2885" s="310"/>
      <c r="B2885" s="250"/>
      <c r="C2885" s="319"/>
      <c r="D2885" s="192"/>
      <c r="E2885" s="303"/>
      <c r="F2885" s="193"/>
      <c r="G2885" s="137"/>
      <c r="H2885" s="194"/>
      <c r="I2885" s="137"/>
      <c r="J2885" s="137"/>
      <c r="K2885" s="137"/>
      <c r="L2885" s="332"/>
      <c r="M2885" s="331"/>
      <c r="N2885" s="332"/>
      <c r="O2885" s="332"/>
      <c r="P2885" s="332"/>
      <c r="Q2885" s="332"/>
      <c r="R2885" s="332"/>
      <c r="S2885" s="350">
        <v>44498</v>
      </c>
      <c r="T2885" s="332"/>
      <c r="U2885" s="332">
        <v>1000000</v>
      </c>
      <c r="V2885" s="332"/>
      <c r="W2885" s="244"/>
      <c r="X2885" s="351"/>
      <c r="Y2885" s="351"/>
      <c r="Z2885" s="351"/>
      <c r="AA2885" s="351"/>
      <c r="AB2885" s="351"/>
      <c r="AC2885" s="351"/>
      <c r="AD2885" s="351"/>
      <c r="AE2885" s="351"/>
      <c r="AF2885" s="351"/>
      <c r="AG2885" s="351"/>
      <c r="AH2885" s="351"/>
      <c r="AI2885" s="351"/>
    </row>
    <row r="2886" spans="1:35" ht="17.25">
      <c r="A2886" s="310"/>
      <c r="B2886" s="250"/>
      <c r="C2886" s="246"/>
      <c r="D2886" s="192"/>
      <c r="E2886" s="303"/>
      <c r="F2886" s="193"/>
      <c r="G2886" s="137"/>
      <c r="H2886" s="194"/>
      <c r="I2886" s="137"/>
      <c r="J2886" s="137"/>
      <c r="K2886" s="137"/>
      <c r="L2886" s="332"/>
      <c r="M2886" s="184"/>
      <c r="N2886" s="332"/>
      <c r="O2886" s="332"/>
      <c r="P2886" s="332"/>
      <c r="Q2886" s="332"/>
      <c r="R2886" s="332"/>
      <c r="S2886" s="350">
        <v>44499</v>
      </c>
      <c r="T2886" s="332"/>
      <c r="U2886" s="332">
        <v>100000</v>
      </c>
      <c r="V2886" s="332"/>
      <c r="W2886" s="244"/>
      <c r="X2886" s="351"/>
      <c r="Y2886" s="351"/>
      <c r="Z2886" s="351"/>
      <c r="AA2886" s="351"/>
      <c r="AB2886" s="351"/>
      <c r="AC2886" s="351"/>
      <c r="AD2886" s="351"/>
      <c r="AE2886" s="351"/>
      <c r="AF2886" s="351"/>
      <c r="AG2886" s="351"/>
      <c r="AH2886" s="351"/>
      <c r="AI2886" s="351"/>
    </row>
    <row r="2887" spans="1:35" ht="17.25">
      <c r="A2887" s="310"/>
      <c r="B2887" s="250"/>
      <c r="C2887" s="246"/>
      <c r="D2887" s="192"/>
      <c r="E2887" s="303"/>
      <c r="F2887" s="193"/>
      <c r="G2887" s="137"/>
      <c r="H2887" s="194"/>
      <c r="I2887" s="137"/>
      <c r="J2887" s="137"/>
      <c r="K2887" s="137"/>
      <c r="L2887" s="332"/>
      <c r="M2887" s="184"/>
      <c r="N2887" s="332"/>
      <c r="O2887" s="332"/>
      <c r="P2887" s="332"/>
      <c r="Q2887" s="332"/>
      <c r="R2887" s="332"/>
      <c r="S2887" s="350">
        <v>44499</v>
      </c>
      <c r="T2887" s="332"/>
      <c r="U2887" s="332">
        <v>500000</v>
      </c>
      <c r="V2887" s="332"/>
      <c r="W2887" s="244"/>
      <c r="X2887" s="351"/>
      <c r="Y2887" s="351"/>
      <c r="Z2887" s="351"/>
      <c r="AA2887" s="351"/>
      <c r="AB2887" s="351"/>
      <c r="AC2887" s="351"/>
      <c r="AD2887" s="351"/>
      <c r="AE2887" s="351"/>
      <c r="AF2887" s="351"/>
      <c r="AG2887" s="351"/>
      <c r="AH2887" s="351"/>
      <c r="AI2887" s="351"/>
    </row>
    <row r="2888" spans="1:35" ht="17.25">
      <c r="A2888" s="310"/>
      <c r="B2888" s="250"/>
      <c r="C2888" s="319"/>
      <c r="D2888" s="192"/>
      <c r="E2888" s="303"/>
      <c r="F2888" s="193"/>
      <c r="G2888" s="137"/>
      <c r="H2888" s="194"/>
      <c r="I2888" s="137"/>
      <c r="J2888" s="137"/>
      <c r="K2888" s="137"/>
      <c r="L2888" s="332"/>
      <c r="M2888" s="331"/>
      <c r="N2888" s="332"/>
      <c r="O2888" s="332"/>
      <c r="P2888" s="332"/>
      <c r="Q2888" s="332"/>
      <c r="R2888" s="332"/>
      <c r="S2888" s="350">
        <v>44502</v>
      </c>
      <c r="T2888" s="332"/>
      <c r="U2888" s="332">
        <v>500000</v>
      </c>
      <c r="V2888" s="332" t="s">
        <v>2250</v>
      </c>
      <c r="W2888" s="244"/>
      <c r="X2888" s="351"/>
      <c r="Y2888" s="351"/>
      <c r="Z2888" s="351"/>
      <c r="AA2888" s="351"/>
      <c r="AB2888" s="351"/>
      <c r="AC2888" s="351"/>
      <c r="AD2888" s="351"/>
      <c r="AE2888" s="351"/>
      <c r="AF2888" s="351"/>
      <c r="AG2888" s="351"/>
      <c r="AH2888" s="351"/>
      <c r="AI2888" s="351"/>
    </row>
    <row r="2889" spans="1:35" ht="17.25">
      <c r="A2889" s="310"/>
      <c r="B2889" s="250"/>
      <c r="C2889" s="319"/>
      <c r="D2889" s="192"/>
      <c r="E2889" s="303"/>
      <c r="F2889" s="193"/>
      <c r="G2889" s="137"/>
      <c r="H2889" s="194"/>
      <c r="I2889" s="137"/>
      <c r="J2889" s="137"/>
      <c r="K2889" s="137"/>
      <c r="L2889" s="332"/>
      <c r="M2889" s="331"/>
      <c r="N2889" s="332"/>
      <c r="O2889" s="332"/>
      <c r="P2889" s="332"/>
      <c r="Q2889" s="332"/>
      <c r="R2889" s="332"/>
      <c r="S2889" s="350">
        <v>44511</v>
      </c>
      <c r="T2889" s="332"/>
      <c r="U2889" s="332">
        <v>500000</v>
      </c>
      <c r="V2889" s="332" t="s">
        <v>2250</v>
      </c>
      <c r="W2889" s="244"/>
      <c r="X2889" s="351"/>
      <c r="Y2889" s="351"/>
      <c r="Z2889" s="351"/>
      <c r="AA2889" s="351"/>
      <c r="AB2889" s="351"/>
      <c r="AC2889" s="351"/>
      <c r="AD2889" s="351"/>
      <c r="AE2889" s="351"/>
      <c r="AF2889" s="351"/>
      <c r="AG2889" s="351"/>
      <c r="AH2889" s="351"/>
      <c r="AI2889" s="351"/>
    </row>
    <row r="2890" spans="1:35" ht="17.25">
      <c r="A2890" s="310"/>
      <c r="B2890" s="250"/>
      <c r="C2890" s="319"/>
      <c r="D2890" s="192"/>
      <c r="E2890" s="303"/>
      <c r="F2890" s="193"/>
      <c r="G2890" s="137"/>
      <c r="H2890" s="194"/>
      <c r="I2890" s="137"/>
      <c r="J2890" s="137"/>
      <c r="K2890" s="137"/>
      <c r="L2890" s="332"/>
      <c r="M2890" s="331"/>
      <c r="N2890" s="332"/>
      <c r="O2890" s="332"/>
      <c r="P2890" s="332"/>
      <c r="Q2890" s="332"/>
      <c r="R2890" s="332"/>
      <c r="S2890" s="350">
        <v>44513</v>
      </c>
      <c r="T2890" s="332"/>
      <c r="U2890" s="332">
        <v>500000</v>
      </c>
      <c r="V2890" s="332"/>
      <c r="W2890" s="244"/>
      <c r="X2890" s="351"/>
      <c r="Y2890" s="351"/>
      <c r="Z2890" s="351"/>
      <c r="AA2890" s="351"/>
      <c r="AB2890" s="351"/>
      <c r="AC2890" s="351"/>
      <c r="AD2890" s="351"/>
      <c r="AE2890" s="351"/>
      <c r="AF2890" s="351"/>
      <c r="AG2890" s="351"/>
      <c r="AH2890" s="351"/>
      <c r="AI2890" s="351"/>
    </row>
    <row r="2891" spans="1:35" ht="17.25">
      <c r="A2891" s="310"/>
      <c r="B2891" s="250"/>
      <c r="C2891" s="246"/>
      <c r="D2891" s="192"/>
      <c r="E2891" s="303"/>
      <c r="F2891" s="193"/>
      <c r="G2891" s="137"/>
      <c r="H2891" s="194"/>
      <c r="I2891" s="137"/>
      <c r="J2891" s="137"/>
      <c r="K2891" s="137"/>
      <c r="L2891" s="332"/>
      <c r="M2891" s="184"/>
      <c r="N2891" s="332"/>
      <c r="O2891" s="332"/>
      <c r="P2891" s="332"/>
      <c r="Q2891" s="332"/>
      <c r="R2891" s="332"/>
      <c r="S2891" s="350">
        <v>44516</v>
      </c>
      <c r="T2891" s="332"/>
      <c r="U2891" s="332">
        <v>500000</v>
      </c>
      <c r="V2891" s="332" t="s">
        <v>2250</v>
      </c>
      <c r="W2891" s="244"/>
      <c r="X2891" s="351"/>
      <c r="Y2891" s="351"/>
      <c r="Z2891" s="351"/>
      <c r="AA2891" s="351"/>
      <c r="AB2891" s="351"/>
      <c r="AC2891" s="351"/>
      <c r="AD2891" s="351"/>
      <c r="AE2891" s="351"/>
      <c r="AF2891" s="351"/>
      <c r="AG2891" s="351"/>
      <c r="AH2891" s="351"/>
      <c r="AI2891" s="351"/>
    </row>
    <row r="2892" spans="1:35" ht="17.25">
      <c r="A2892" s="310"/>
      <c r="B2892" s="250"/>
      <c r="C2892" s="246"/>
      <c r="D2892" s="192"/>
      <c r="E2892" s="303"/>
      <c r="F2892" s="193"/>
      <c r="G2892" s="137"/>
      <c r="H2892" s="194"/>
      <c r="I2892" s="137"/>
      <c r="J2892" s="137"/>
      <c r="K2892" s="137"/>
      <c r="L2892" s="332"/>
      <c r="M2892" s="184"/>
      <c r="N2892" s="332"/>
      <c r="O2892" s="332"/>
      <c r="P2892" s="332"/>
      <c r="Q2892" s="332"/>
      <c r="R2892" s="332"/>
      <c r="S2892" s="350">
        <v>44517</v>
      </c>
      <c r="T2892" s="332"/>
      <c r="U2892" s="332">
        <v>500000</v>
      </c>
      <c r="V2892" s="332"/>
      <c r="W2892" s="244"/>
      <c r="X2892" s="351"/>
      <c r="Y2892" s="351"/>
      <c r="Z2892" s="351"/>
      <c r="AA2892" s="351"/>
      <c r="AB2892" s="351"/>
      <c r="AC2892" s="351"/>
      <c r="AD2892" s="351"/>
      <c r="AE2892" s="351"/>
      <c r="AF2892" s="351"/>
      <c r="AG2892" s="351"/>
      <c r="AH2892" s="351"/>
      <c r="AI2892" s="351"/>
    </row>
    <row r="2893" spans="1:35" ht="17.25">
      <c r="A2893" s="310"/>
      <c r="B2893" s="250"/>
      <c r="C2893" s="319"/>
      <c r="D2893" s="192"/>
      <c r="E2893" s="303"/>
      <c r="F2893" s="193"/>
      <c r="G2893" s="137"/>
      <c r="H2893" s="194"/>
      <c r="I2893" s="137"/>
      <c r="J2893" s="137"/>
      <c r="K2893" s="137"/>
      <c r="L2893" s="332"/>
      <c r="M2893" s="331"/>
      <c r="N2893" s="332"/>
      <c r="O2893" s="332"/>
      <c r="P2893" s="332"/>
      <c r="Q2893" s="332"/>
      <c r="R2893" s="332"/>
      <c r="S2893" s="350">
        <v>44519</v>
      </c>
      <c r="T2893" s="332"/>
      <c r="U2893" s="332">
        <v>500000</v>
      </c>
      <c r="V2893" s="332"/>
      <c r="W2893" s="244"/>
      <c r="X2893" s="351"/>
      <c r="Y2893" s="351"/>
      <c r="Z2893" s="351"/>
      <c r="AA2893" s="351"/>
      <c r="AB2893" s="351"/>
      <c r="AC2893" s="351"/>
      <c r="AD2893" s="351"/>
      <c r="AE2893" s="351"/>
      <c r="AF2893" s="351"/>
      <c r="AG2893" s="351"/>
      <c r="AH2893" s="351"/>
      <c r="AI2893" s="351"/>
    </row>
    <row r="2894" spans="1:35" ht="17.25">
      <c r="A2894" s="310"/>
      <c r="B2894" s="250"/>
      <c r="C2894" s="319"/>
      <c r="D2894" s="192"/>
      <c r="E2894" s="303"/>
      <c r="F2894" s="193"/>
      <c r="G2894" s="137"/>
      <c r="H2894" s="194"/>
      <c r="I2894" s="137"/>
      <c r="J2894" s="137"/>
      <c r="K2894" s="137"/>
      <c r="L2894" s="332"/>
      <c r="M2894" s="331"/>
      <c r="N2894" s="332"/>
      <c r="O2894" s="332"/>
      <c r="P2894" s="332"/>
      <c r="Q2894" s="332"/>
      <c r="R2894" s="332"/>
      <c r="S2894" s="350">
        <v>44522</v>
      </c>
      <c r="T2894" s="332"/>
      <c r="U2894" s="332">
        <v>1000000</v>
      </c>
      <c r="V2894" s="332"/>
      <c r="W2894" s="244"/>
      <c r="X2894" s="351"/>
      <c r="Y2894" s="351"/>
      <c r="Z2894" s="351"/>
      <c r="AA2894" s="351"/>
      <c r="AB2894" s="351"/>
      <c r="AC2894" s="351"/>
      <c r="AD2894" s="351"/>
      <c r="AE2894" s="351"/>
      <c r="AF2894" s="351"/>
      <c r="AG2894" s="351"/>
      <c r="AH2894" s="351"/>
      <c r="AI2894" s="351"/>
    </row>
    <row r="2895" spans="1:35" ht="17.25">
      <c r="A2895" s="310"/>
      <c r="B2895" s="250"/>
      <c r="C2895" s="246"/>
      <c r="D2895" s="192"/>
      <c r="E2895" s="303"/>
      <c r="F2895" s="193"/>
      <c r="G2895" s="137"/>
      <c r="H2895" s="194"/>
      <c r="I2895" s="137"/>
      <c r="J2895" s="137"/>
      <c r="K2895" s="137"/>
      <c r="L2895" s="332"/>
      <c r="M2895" s="331"/>
      <c r="N2895" s="332"/>
      <c r="O2895" s="332"/>
      <c r="P2895" s="332"/>
      <c r="Q2895" s="332"/>
      <c r="R2895" s="332"/>
      <c r="S2895" s="350">
        <v>44525</v>
      </c>
      <c r="T2895" s="332"/>
      <c r="U2895" s="332">
        <v>1000000</v>
      </c>
      <c r="V2895" s="332"/>
      <c r="W2895" s="244"/>
      <c r="X2895" s="351"/>
      <c r="Y2895" s="351"/>
      <c r="Z2895" s="351"/>
      <c r="AA2895" s="351"/>
      <c r="AB2895" s="351"/>
      <c r="AC2895" s="351"/>
      <c r="AD2895" s="351"/>
      <c r="AE2895" s="351"/>
      <c r="AF2895" s="351"/>
      <c r="AG2895" s="351"/>
      <c r="AH2895" s="351"/>
      <c r="AI2895" s="351"/>
    </row>
    <row r="2896" spans="1:35" ht="17.25">
      <c r="A2896" s="310"/>
      <c r="B2896" s="250"/>
      <c r="C2896" s="246"/>
      <c r="D2896" s="192"/>
      <c r="E2896" s="303"/>
      <c r="F2896" s="193"/>
      <c r="G2896" s="137"/>
      <c r="H2896" s="194"/>
      <c r="I2896" s="137"/>
      <c r="J2896" s="137"/>
      <c r="K2896" s="137"/>
      <c r="L2896" s="332"/>
      <c r="M2896" s="184"/>
      <c r="N2896" s="332"/>
      <c r="O2896" s="332"/>
      <c r="P2896" s="332"/>
      <c r="Q2896" s="332"/>
      <c r="R2896" s="332"/>
      <c r="S2896" s="350">
        <v>44529</v>
      </c>
      <c r="T2896" s="332"/>
      <c r="U2896" s="332">
        <v>1000000</v>
      </c>
      <c r="V2896" s="332"/>
      <c r="W2896" s="244"/>
      <c r="X2896" s="351"/>
      <c r="Y2896" s="351"/>
      <c r="Z2896" s="351"/>
      <c r="AA2896" s="351"/>
      <c r="AB2896" s="351"/>
      <c r="AC2896" s="351"/>
      <c r="AD2896" s="351"/>
      <c r="AE2896" s="351"/>
      <c r="AF2896" s="351"/>
      <c r="AG2896" s="351"/>
      <c r="AH2896" s="351"/>
      <c r="AI2896" s="351"/>
    </row>
    <row r="2897" spans="1:35" ht="17.25">
      <c r="A2897" s="310"/>
      <c r="B2897" s="250"/>
      <c r="C2897" s="246"/>
      <c r="D2897" s="192"/>
      <c r="E2897" s="303"/>
      <c r="F2897" s="193"/>
      <c r="G2897" s="137"/>
      <c r="H2897" s="194"/>
      <c r="I2897" s="137"/>
      <c r="J2897" s="137"/>
      <c r="K2897" s="137"/>
      <c r="L2897" s="332"/>
      <c r="M2897" s="331"/>
      <c r="N2897" s="332"/>
      <c r="O2897" s="332"/>
      <c r="P2897" s="332"/>
      <c r="Q2897" s="332"/>
      <c r="R2897" s="332"/>
      <c r="S2897" s="350">
        <v>44531</v>
      </c>
      <c r="T2897" s="332"/>
      <c r="U2897" s="332">
        <v>700000</v>
      </c>
      <c r="V2897" s="332"/>
      <c r="W2897" s="244"/>
      <c r="X2897" s="351"/>
      <c r="Y2897" s="351"/>
      <c r="Z2897" s="351"/>
      <c r="AA2897" s="351"/>
      <c r="AB2897" s="351"/>
      <c r="AC2897" s="351"/>
      <c r="AD2897" s="351"/>
      <c r="AE2897" s="351"/>
      <c r="AF2897" s="351"/>
      <c r="AG2897" s="351"/>
      <c r="AH2897" s="351"/>
      <c r="AI2897" s="351"/>
    </row>
    <row r="2898" spans="1:35" ht="17.25">
      <c r="A2898" s="310"/>
      <c r="B2898" s="250"/>
      <c r="C2898" s="246"/>
      <c r="D2898" s="192"/>
      <c r="E2898" s="303"/>
      <c r="F2898" s="193"/>
      <c r="G2898" s="137"/>
      <c r="H2898" s="194"/>
      <c r="I2898" s="137"/>
      <c r="J2898" s="137"/>
      <c r="K2898" s="137"/>
      <c r="L2898" s="332"/>
      <c r="M2898" s="184"/>
      <c r="N2898" s="332"/>
      <c r="O2898" s="332"/>
      <c r="P2898" s="332"/>
      <c r="Q2898" s="332"/>
      <c r="R2898" s="332"/>
      <c r="S2898" s="350">
        <v>44533</v>
      </c>
      <c r="T2898" s="332"/>
      <c r="U2898" s="332">
        <v>500000</v>
      </c>
      <c r="V2898" s="332"/>
      <c r="W2898" s="244"/>
      <c r="X2898" s="351"/>
      <c r="Y2898" s="351"/>
      <c r="Z2898" s="351"/>
      <c r="AA2898" s="351"/>
      <c r="AB2898" s="351"/>
      <c r="AC2898" s="351"/>
      <c r="AD2898" s="351"/>
      <c r="AE2898" s="351"/>
      <c r="AF2898" s="351"/>
      <c r="AG2898" s="351"/>
      <c r="AH2898" s="351"/>
      <c r="AI2898" s="351"/>
    </row>
    <row r="2899" spans="1:35" ht="17.25">
      <c r="A2899" s="310"/>
      <c r="B2899" s="250"/>
      <c r="C2899" s="246"/>
      <c r="D2899" s="192"/>
      <c r="E2899" s="303"/>
      <c r="F2899" s="193"/>
      <c r="G2899" s="137"/>
      <c r="H2899" s="194"/>
      <c r="I2899" s="137"/>
      <c r="J2899" s="137"/>
      <c r="K2899" s="137"/>
      <c r="L2899" s="332"/>
      <c r="M2899" s="331"/>
      <c r="N2899" s="332"/>
      <c r="O2899" s="332"/>
      <c r="P2899" s="332"/>
      <c r="Q2899" s="332"/>
      <c r="R2899" s="332"/>
      <c r="S2899" s="350">
        <v>44538</v>
      </c>
      <c r="T2899" s="332"/>
      <c r="U2899" s="332">
        <v>700000</v>
      </c>
      <c r="V2899" s="332"/>
      <c r="W2899" s="244"/>
      <c r="X2899" s="351"/>
      <c r="Y2899" s="351"/>
      <c r="Z2899" s="351"/>
      <c r="AA2899" s="351"/>
      <c r="AB2899" s="351"/>
      <c r="AC2899" s="351"/>
      <c r="AD2899" s="351"/>
      <c r="AE2899" s="351"/>
      <c r="AF2899" s="351"/>
      <c r="AG2899" s="351"/>
      <c r="AH2899" s="351"/>
      <c r="AI2899" s="351"/>
    </row>
    <row r="2900" spans="1:35" ht="17.25">
      <c r="A2900" s="310"/>
      <c r="B2900" s="250"/>
      <c r="C2900" s="246"/>
      <c r="D2900" s="192"/>
      <c r="E2900" s="303"/>
      <c r="F2900" s="193"/>
      <c r="G2900" s="137"/>
      <c r="H2900" s="194"/>
      <c r="I2900" s="137"/>
      <c r="J2900" s="137"/>
      <c r="K2900" s="137"/>
      <c r="L2900" s="332"/>
      <c r="M2900" s="331"/>
      <c r="N2900" s="332"/>
      <c r="O2900" s="332"/>
      <c r="P2900" s="332"/>
      <c r="Q2900" s="332"/>
      <c r="R2900" s="332"/>
      <c r="S2900" s="350">
        <v>44541</v>
      </c>
      <c r="T2900" s="332"/>
      <c r="U2900" s="332">
        <v>500000</v>
      </c>
      <c r="V2900" s="332"/>
      <c r="W2900" s="244"/>
      <c r="X2900" s="351"/>
      <c r="Y2900" s="351"/>
      <c r="Z2900" s="351"/>
      <c r="AA2900" s="351"/>
      <c r="AB2900" s="351"/>
      <c r="AC2900" s="351"/>
      <c r="AD2900" s="351"/>
      <c r="AE2900" s="351"/>
      <c r="AF2900" s="351"/>
      <c r="AG2900" s="351"/>
      <c r="AH2900" s="351"/>
      <c r="AI2900" s="351"/>
    </row>
    <row r="2901" spans="1:35" ht="17.25">
      <c r="A2901" s="310"/>
      <c r="B2901" s="250"/>
      <c r="C2901" s="246"/>
      <c r="D2901" s="192"/>
      <c r="E2901" s="303"/>
      <c r="F2901" s="193"/>
      <c r="G2901" s="137"/>
      <c r="H2901" s="194"/>
      <c r="I2901" s="137"/>
      <c r="J2901" s="137"/>
      <c r="K2901" s="137"/>
      <c r="L2901" s="332"/>
      <c r="M2901" s="331"/>
      <c r="N2901" s="332"/>
      <c r="O2901" s="332"/>
      <c r="P2901" s="332"/>
      <c r="Q2901" s="332"/>
      <c r="R2901" s="332"/>
      <c r="S2901" s="350">
        <v>44545</v>
      </c>
      <c r="T2901" s="332"/>
      <c r="U2901" s="332">
        <v>500000</v>
      </c>
      <c r="V2901" s="332"/>
      <c r="W2901" s="244"/>
      <c r="X2901" s="351"/>
      <c r="Y2901" s="351"/>
      <c r="Z2901" s="351"/>
      <c r="AA2901" s="351"/>
      <c r="AB2901" s="351"/>
      <c r="AC2901" s="351"/>
      <c r="AD2901" s="351"/>
      <c r="AE2901" s="351"/>
      <c r="AF2901" s="351"/>
      <c r="AG2901" s="351"/>
      <c r="AH2901" s="351"/>
      <c r="AI2901" s="351"/>
    </row>
    <row r="2902" spans="1:35" ht="17.25">
      <c r="A2902" s="310"/>
      <c r="B2902" s="250"/>
      <c r="C2902" s="246"/>
      <c r="D2902" s="192"/>
      <c r="E2902" s="303"/>
      <c r="F2902" s="193"/>
      <c r="G2902" s="137"/>
      <c r="H2902" s="194"/>
      <c r="I2902" s="137"/>
      <c r="J2902" s="137"/>
      <c r="K2902" s="137"/>
      <c r="L2902" s="332"/>
      <c r="M2902" s="331"/>
      <c r="N2902" s="332"/>
      <c r="O2902" s="332"/>
      <c r="P2902" s="332"/>
      <c r="Q2902" s="332"/>
      <c r="R2902" s="332"/>
      <c r="S2902" s="350">
        <v>44545</v>
      </c>
      <c r="T2902" s="332"/>
      <c r="U2902" s="332">
        <v>1000000</v>
      </c>
      <c r="V2902" s="332"/>
      <c r="W2902" s="244"/>
      <c r="X2902" s="351"/>
      <c r="Y2902" s="351"/>
      <c r="Z2902" s="351"/>
      <c r="AA2902" s="351"/>
      <c r="AB2902" s="351"/>
      <c r="AC2902" s="351"/>
      <c r="AD2902" s="351"/>
      <c r="AE2902" s="351"/>
      <c r="AF2902" s="351"/>
      <c r="AG2902" s="351"/>
      <c r="AH2902" s="351"/>
      <c r="AI2902" s="351"/>
    </row>
    <row r="2903" spans="1:35" ht="17.25">
      <c r="A2903" s="310"/>
      <c r="B2903" s="250"/>
      <c r="C2903" s="246"/>
      <c r="D2903" s="192"/>
      <c r="E2903" s="303"/>
      <c r="F2903" s="193"/>
      <c r="G2903" s="137"/>
      <c r="H2903" s="194"/>
      <c r="I2903" s="137"/>
      <c r="J2903" s="137"/>
      <c r="K2903" s="137"/>
      <c r="L2903" s="332"/>
      <c r="M2903" s="331"/>
      <c r="N2903" s="332"/>
      <c r="O2903" s="332"/>
      <c r="P2903" s="332"/>
      <c r="Q2903" s="332"/>
      <c r="R2903" s="332"/>
      <c r="S2903" s="350">
        <v>44550</v>
      </c>
      <c r="T2903" s="332"/>
      <c r="U2903" s="332">
        <v>500000</v>
      </c>
      <c r="V2903" s="332"/>
      <c r="W2903" s="244"/>
      <c r="X2903" s="351"/>
      <c r="Y2903" s="351"/>
      <c r="Z2903" s="351"/>
      <c r="AA2903" s="351"/>
      <c r="AB2903" s="351"/>
      <c r="AC2903" s="351"/>
      <c r="AD2903" s="351"/>
      <c r="AE2903" s="351"/>
      <c r="AF2903" s="351"/>
      <c r="AG2903" s="351"/>
      <c r="AH2903" s="351"/>
      <c r="AI2903" s="351"/>
    </row>
    <row r="2904" spans="1:35" ht="17.25">
      <c r="A2904" s="310"/>
      <c r="B2904" s="250"/>
      <c r="C2904" s="246"/>
      <c r="D2904" s="192"/>
      <c r="E2904" s="303"/>
      <c r="F2904" s="193"/>
      <c r="G2904" s="137"/>
      <c r="H2904" s="194"/>
      <c r="I2904" s="137"/>
      <c r="J2904" s="137"/>
      <c r="K2904" s="137"/>
      <c r="L2904" s="332"/>
      <c r="M2904" s="331"/>
      <c r="N2904" s="332"/>
      <c r="O2904" s="332"/>
      <c r="P2904" s="332"/>
      <c r="Q2904" s="332"/>
      <c r="R2904" s="332"/>
      <c r="S2904" s="350">
        <v>44552</v>
      </c>
      <c r="T2904" s="332"/>
      <c r="U2904" s="332">
        <v>600000</v>
      </c>
      <c r="V2904" s="332"/>
      <c r="W2904" s="244"/>
      <c r="X2904" s="351"/>
      <c r="Y2904" s="351"/>
      <c r="Z2904" s="351"/>
      <c r="AA2904" s="351"/>
      <c r="AB2904" s="351"/>
      <c r="AC2904" s="351"/>
      <c r="AD2904" s="351"/>
      <c r="AE2904" s="351"/>
      <c r="AF2904" s="351"/>
      <c r="AG2904" s="351"/>
      <c r="AH2904" s="351"/>
      <c r="AI2904" s="351"/>
    </row>
    <row r="2905" spans="1:35" ht="17.25">
      <c r="A2905" s="310"/>
      <c r="B2905" s="250"/>
      <c r="C2905" s="246"/>
      <c r="D2905" s="192"/>
      <c r="E2905" s="303"/>
      <c r="F2905" s="193"/>
      <c r="G2905" s="137"/>
      <c r="H2905" s="194"/>
      <c r="I2905" s="137"/>
      <c r="J2905" s="137"/>
      <c r="K2905" s="137"/>
      <c r="L2905" s="332"/>
      <c r="M2905" s="331"/>
      <c r="N2905" s="332"/>
      <c r="O2905" s="332"/>
      <c r="P2905" s="332"/>
      <c r="Q2905" s="332"/>
      <c r="R2905" s="332"/>
      <c r="S2905" s="350">
        <v>44554</v>
      </c>
      <c r="T2905" s="332"/>
      <c r="U2905" s="332">
        <v>496500</v>
      </c>
      <c r="V2905" s="332"/>
      <c r="W2905" s="244"/>
      <c r="X2905" s="351"/>
      <c r="Y2905" s="351"/>
      <c r="Z2905" s="351"/>
      <c r="AA2905" s="351"/>
      <c r="AB2905" s="351"/>
      <c r="AC2905" s="351"/>
      <c r="AD2905" s="351"/>
      <c r="AE2905" s="351"/>
      <c r="AF2905" s="351"/>
      <c r="AG2905" s="351"/>
      <c r="AH2905" s="351"/>
      <c r="AI2905" s="351"/>
    </row>
    <row r="2906" spans="1:35" ht="17.25">
      <c r="A2906" s="310"/>
      <c r="B2906" s="250"/>
      <c r="C2906" s="319"/>
      <c r="D2906" s="192"/>
      <c r="E2906" s="303"/>
      <c r="F2906" s="193"/>
      <c r="G2906" s="137"/>
      <c r="H2906" s="194"/>
      <c r="I2906" s="137"/>
      <c r="J2906" s="137"/>
      <c r="K2906" s="137"/>
      <c r="L2906" s="332"/>
      <c r="M2906" s="331"/>
      <c r="N2906" s="332"/>
      <c r="O2906" s="332"/>
      <c r="P2906" s="332"/>
      <c r="Q2906" s="332"/>
      <c r="R2906" s="332"/>
      <c r="S2906" s="350">
        <v>44557</v>
      </c>
      <c r="T2906" s="332"/>
      <c r="U2906" s="332">
        <v>500000</v>
      </c>
      <c r="V2906" s="332"/>
      <c r="W2906" s="244"/>
      <c r="X2906" s="351"/>
      <c r="Y2906" s="351"/>
      <c r="Z2906" s="351"/>
      <c r="AA2906" s="351"/>
      <c r="AB2906" s="351"/>
      <c r="AC2906" s="351"/>
      <c r="AD2906" s="351"/>
      <c r="AE2906" s="351"/>
      <c r="AF2906" s="351"/>
      <c r="AG2906" s="351"/>
      <c r="AH2906" s="351"/>
      <c r="AI2906" s="351"/>
    </row>
    <row r="2907" spans="1:35" ht="17.25">
      <c r="A2907" s="310"/>
      <c r="B2907" s="250"/>
      <c r="C2907" s="319"/>
      <c r="D2907" s="192"/>
      <c r="E2907" s="303"/>
      <c r="F2907" s="193"/>
      <c r="G2907" s="137"/>
      <c r="H2907" s="194"/>
      <c r="I2907" s="137"/>
      <c r="J2907" s="137"/>
      <c r="K2907" s="137"/>
      <c r="L2907" s="332"/>
      <c r="M2907" s="331"/>
      <c r="N2907" s="332"/>
      <c r="O2907" s="332"/>
      <c r="P2907" s="332"/>
      <c r="Q2907" s="332"/>
      <c r="R2907" s="332"/>
      <c r="S2907" s="350">
        <v>44559</v>
      </c>
      <c r="T2907" s="332"/>
      <c r="U2907" s="332">
        <v>500000</v>
      </c>
      <c r="V2907" s="332"/>
      <c r="W2907" s="244"/>
      <c r="X2907" s="351"/>
      <c r="Y2907" s="351"/>
      <c r="Z2907" s="351"/>
      <c r="AA2907" s="351"/>
      <c r="AB2907" s="351"/>
      <c r="AC2907" s="351"/>
      <c r="AD2907" s="351"/>
      <c r="AE2907" s="351"/>
      <c r="AF2907" s="351"/>
      <c r="AG2907" s="351"/>
      <c r="AH2907" s="351"/>
      <c r="AI2907" s="351"/>
    </row>
    <row r="2908" spans="1:35" ht="17.25">
      <c r="A2908" s="310"/>
      <c r="B2908" s="250"/>
      <c r="C2908" s="246"/>
      <c r="D2908" s="192"/>
      <c r="E2908" s="303"/>
      <c r="F2908" s="193"/>
      <c r="G2908" s="137"/>
      <c r="H2908" s="194"/>
      <c r="I2908" s="137"/>
      <c r="J2908" s="137"/>
      <c r="K2908" s="137"/>
      <c r="L2908" s="332"/>
      <c r="M2908" s="331"/>
      <c r="N2908" s="332"/>
      <c r="O2908" s="332"/>
      <c r="P2908" s="332"/>
      <c r="Q2908" s="332"/>
      <c r="R2908" s="332"/>
      <c r="S2908" s="350">
        <v>44347</v>
      </c>
      <c r="T2908" s="332"/>
      <c r="U2908" s="332">
        <v>500000</v>
      </c>
      <c r="V2908" s="332"/>
      <c r="W2908" s="244"/>
      <c r="X2908" s="351"/>
      <c r="Y2908" s="351"/>
      <c r="Z2908" s="351"/>
      <c r="AA2908" s="351"/>
      <c r="AB2908" s="351"/>
      <c r="AC2908" s="351"/>
      <c r="AD2908" s="351"/>
      <c r="AE2908" s="351"/>
      <c r="AF2908" s="351"/>
      <c r="AG2908" s="351"/>
      <c r="AH2908" s="351"/>
      <c r="AI2908" s="351"/>
    </row>
    <row r="2909" spans="1:35" ht="17.25">
      <c r="A2909" s="310"/>
      <c r="B2909" s="250"/>
      <c r="C2909" s="246"/>
      <c r="D2909" s="192"/>
      <c r="E2909" s="303"/>
      <c r="F2909" s="193"/>
      <c r="G2909" s="137"/>
      <c r="H2909" s="194"/>
      <c r="I2909" s="137"/>
      <c r="J2909" s="137"/>
      <c r="K2909" s="137"/>
      <c r="L2909" s="332"/>
      <c r="M2909" s="331"/>
      <c r="N2909" s="332"/>
      <c r="O2909" s="332"/>
      <c r="P2909" s="332"/>
      <c r="Q2909" s="332"/>
      <c r="R2909" s="332"/>
      <c r="S2909" s="350" t="s">
        <v>2251</v>
      </c>
      <c r="T2909" s="332"/>
      <c r="U2909" s="332">
        <v>500000</v>
      </c>
      <c r="V2909" s="332"/>
      <c r="W2909" s="244"/>
      <c r="X2909" s="351"/>
      <c r="Y2909" s="351"/>
      <c r="Z2909" s="351"/>
      <c r="AA2909" s="351"/>
      <c r="AB2909" s="351"/>
      <c r="AC2909" s="351"/>
      <c r="AD2909" s="351"/>
      <c r="AE2909" s="351"/>
      <c r="AF2909" s="351"/>
      <c r="AG2909" s="351"/>
      <c r="AH2909" s="351"/>
      <c r="AI2909" s="351"/>
    </row>
    <row r="2910" spans="1:35" ht="17.25">
      <c r="A2910" s="310"/>
      <c r="B2910" s="250"/>
      <c r="C2910" s="246"/>
      <c r="D2910" s="192"/>
      <c r="E2910" s="303"/>
      <c r="F2910" s="193"/>
      <c r="G2910" s="137"/>
      <c r="H2910" s="194"/>
      <c r="I2910" s="137"/>
      <c r="J2910" s="137"/>
      <c r="K2910" s="137"/>
      <c r="L2910" s="332"/>
      <c r="M2910" s="331"/>
      <c r="N2910" s="332"/>
      <c r="O2910" s="332"/>
      <c r="P2910" s="332"/>
      <c r="Q2910" s="332"/>
      <c r="R2910" s="332"/>
      <c r="S2910" s="350" t="s">
        <v>2252</v>
      </c>
      <c r="T2910" s="332"/>
      <c r="U2910" s="332">
        <v>500000</v>
      </c>
      <c r="V2910" s="332"/>
      <c r="W2910" s="244"/>
      <c r="X2910" s="351"/>
      <c r="Y2910" s="351"/>
      <c r="Z2910" s="351"/>
      <c r="AA2910" s="351"/>
      <c r="AB2910" s="351"/>
      <c r="AC2910" s="351"/>
      <c r="AD2910" s="351"/>
      <c r="AE2910" s="351"/>
      <c r="AF2910" s="351"/>
      <c r="AG2910" s="351"/>
      <c r="AH2910" s="351"/>
      <c r="AI2910" s="351"/>
    </row>
    <row r="2911" spans="1:35" ht="17.25">
      <c r="A2911" s="249"/>
      <c r="B2911" s="250"/>
      <c r="C2911" s="246"/>
      <c r="D2911" s="192"/>
      <c r="E2911" s="193"/>
      <c r="F2911" s="137"/>
      <c r="G2911" s="194"/>
      <c r="H2911" s="251"/>
      <c r="I2911" s="137"/>
      <c r="J2911" s="137"/>
      <c r="K2911" s="137"/>
      <c r="L2911" s="332"/>
      <c r="M2911" s="331"/>
      <c r="N2911" s="332"/>
      <c r="O2911" s="332"/>
      <c r="P2911" s="332"/>
      <c r="Q2911" s="332"/>
      <c r="R2911" s="332"/>
      <c r="S2911" s="350">
        <v>44573</v>
      </c>
      <c r="T2911" s="332"/>
      <c r="U2911" s="332">
        <v>500000</v>
      </c>
      <c r="V2911" s="332"/>
      <c r="W2911" s="244"/>
      <c r="X2911" s="351"/>
      <c r="Y2911" s="351"/>
      <c r="Z2911" s="351"/>
      <c r="AA2911" s="351"/>
      <c r="AB2911" s="351"/>
      <c r="AC2911" s="351"/>
      <c r="AD2911" s="351"/>
      <c r="AE2911" s="351"/>
      <c r="AF2911" s="351"/>
      <c r="AG2911" s="351"/>
      <c r="AH2911" s="351"/>
      <c r="AI2911" s="351"/>
    </row>
    <row r="2912" spans="1:35" ht="17.25">
      <c r="A2912" s="249"/>
      <c r="B2912" s="250"/>
      <c r="C2912" s="246"/>
      <c r="D2912" s="192"/>
      <c r="E2912" s="193"/>
      <c r="F2912" s="137"/>
      <c r="G2912" s="194"/>
      <c r="H2912" s="251"/>
      <c r="I2912" s="137"/>
      <c r="J2912" s="137"/>
      <c r="K2912" s="137"/>
      <c r="L2912" s="332"/>
      <c r="M2912" s="331"/>
      <c r="N2912" s="332"/>
      <c r="O2912" s="332"/>
      <c r="P2912" s="332"/>
      <c r="Q2912" s="332"/>
      <c r="R2912" s="332"/>
      <c r="S2912" s="350"/>
      <c r="T2912" s="332"/>
      <c r="U2912" s="332"/>
      <c r="V2912" s="332"/>
      <c r="W2912" s="244"/>
      <c r="X2912" s="351"/>
      <c r="Y2912" s="351"/>
      <c r="Z2912" s="351"/>
      <c r="AA2912" s="351"/>
      <c r="AB2912" s="351"/>
      <c r="AC2912" s="351"/>
      <c r="AD2912" s="351"/>
      <c r="AE2912" s="351"/>
      <c r="AF2912" s="351"/>
      <c r="AG2912" s="351"/>
      <c r="AH2912" s="351"/>
      <c r="AI2912" s="351"/>
    </row>
    <row r="2913" spans="1:35" ht="17.25">
      <c r="A2913" s="249"/>
      <c r="B2913" s="250"/>
      <c r="C2913" s="246"/>
      <c r="D2913" s="192"/>
      <c r="E2913" s="193"/>
      <c r="F2913" s="137"/>
      <c r="G2913" s="194"/>
      <c r="H2913" s="251"/>
      <c r="I2913" s="137"/>
      <c r="J2913" s="137"/>
      <c r="K2913" s="137"/>
      <c r="L2913" s="332"/>
      <c r="M2913" s="331"/>
      <c r="N2913" s="332"/>
      <c r="O2913" s="332"/>
      <c r="P2913" s="332"/>
      <c r="Q2913" s="332"/>
      <c r="R2913" s="332"/>
      <c r="S2913" s="350"/>
      <c r="T2913" s="332"/>
      <c r="U2913" s="332"/>
      <c r="V2913" s="332"/>
      <c r="W2913" s="244"/>
      <c r="X2913" s="351"/>
      <c r="Y2913" s="351"/>
      <c r="Z2913" s="351"/>
      <c r="AA2913" s="351"/>
      <c r="AB2913" s="351"/>
      <c r="AC2913" s="351"/>
      <c r="AD2913" s="351"/>
      <c r="AE2913" s="351"/>
      <c r="AF2913" s="351"/>
      <c r="AG2913" s="351"/>
      <c r="AH2913" s="351"/>
      <c r="AI2913" s="351"/>
    </row>
    <row r="2914" spans="1:35" ht="17.25">
      <c r="A2914" s="259"/>
      <c r="B2914" s="260"/>
      <c r="C2914" s="352"/>
      <c r="D2914" s="353"/>
      <c r="E2914" s="354"/>
      <c r="F2914" s="355"/>
      <c r="G2914" s="356"/>
      <c r="H2914" s="263"/>
      <c r="I2914" s="355"/>
      <c r="J2914" s="355"/>
      <c r="K2914" s="355"/>
      <c r="L2914" s="357"/>
      <c r="M2914" s="358"/>
      <c r="N2914" s="357"/>
      <c r="O2914" s="357"/>
      <c r="P2914" s="357"/>
      <c r="Q2914" s="357"/>
      <c r="R2914" s="357"/>
      <c r="S2914" s="357"/>
      <c r="T2914" s="357"/>
      <c r="U2914" s="357">
        <f>SUM(U2865:U2913)</f>
        <v>26456500</v>
      </c>
      <c r="V2914" s="357"/>
      <c r="W2914" s="266">
        <v>26674667</v>
      </c>
      <c r="X2914" s="359">
        <f>W2914-U2914</f>
        <v>218167</v>
      </c>
      <c r="Y2914" s="359" t="s">
        <v>2253</v>
      </c>
      <c r="Z2914" s="359"/>
      <c r="AA2914" s="359"/>
    </row>
    <row r="2915" spans="1:35" ht="17.25">
      <c r="A2915" s="249"/>
      <c r="B2915" s="250"/>
      <c r="C2915" s="246"/>
      <c r="D2915" s="192"/>
      <c r="E2915" s="193"/>
      <c r="F2915" s="137"/>
      <c r="G2915" s="194"/>
      <c r="H2915" s="251"/>
      <c r="I2915" s="137"/>
      <c r="J2915" s="137"/>
      <c r="K2915" s="137"/>
      <c r="L2915" s="8"/>
      <c r="M2915" s="37"/>
      <c r="N2915" s="8"/>
      <c r="O2915" s="8"/>
      <c r="P2915" s="8"/>
      <c r="T2915" s="8"/>
      <c r="U2915" s="8"/>
      <c r="V2915" s="8" t="s">
        <v>2254</v>
      </c>
      <c r="W2915" s="349"/>
      <c r="X2915" s="9">
        <v>588091</v>
      </c>
    </row>
    <row r="2916" spans="1:35" ht="17.25">
      <c r="A2916" s="277"/>
      <c r="B2916" s="278"/>
      <c r="C2916" s="279"/>
      <c r="D2916" s="280"/>
      <c r="E2916" s="282"/>
      <c r="F2916" s="283"/>
      <c r="G2916" s="284"/>
      <c r="H2916" s="360"/>
      <c r="I2916" s="283"/>
      <c r="J2916" s="283"/>
      <c r="K2916" s="283"/>
      <c r="L2916" s="6"/>
      <c r="M2916" s="5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1">
        <f>SUM(X2914:X2915)</f>
        <v>806258</v>
      </c>
      <c r="Y2916" s="1"/>
      <c r="Z2916" s="1"/>
      <c r="AA2916" s="1"/>
      <c r="AB2916" s="1"/>
      <c r="AC2916" s="1"/>
    </row>
    <row r="2917" spans="1:35" ht="17.25">
      <c r="A2917" s="321"/>
      <c r="B2917" s="322"/>
      <c r="C2917" s="231"/>
      <c r="D2917" s="81"/>
      <c r="E2917" s="81"/>
      <c r="F2917" s="81"/>
      <c r="G2917" s="81"/>
      <c r="H2917" s="80"/>
      <c r="I2917" s="81"/>
      <c r="J2917" s="136"/>
      <c r="K2917" s="136"/>
      <c r="L2917" s="8"/>
      <c r="M2917" s="49"/>
      <c r="N2917" s="8"/>
      <c r="O2917" s="8"/>
      <c r="P2917" s="8"/>
      <c r="T2917" s="8"/>
      <c r="U2917" s="8"/>
      <c r="V2917" s="8"/>
      <c r="W2917" s="349"/>
    </row>
    <row r="2918" spans="1:35" ht="17.25">
      <c r="A2918" s="310">
        <v>44562</v>
      </c>
      <c r="B2918" s="250">
        <v>1</v>
      </c>
      <c r="C2918" s="246"/>
      <c r="D2918" s="192">
        <v>775645662276</v>
      </c>
      <c r="E2918" s="303" t="s">
        <v>546</v>
      </c>
      <c r="F2918" s="193" t="s">
        <v>2255</v>
      </c>
      <c r="G2918" s="137" t="s">
        <v>2256</v>
      </c>
      <c r="H2918" s="194">
        <v>9</v>
      </c>
      <c r="I2918" s="361"/>
      <c r="J2918" s="137"/>
      <c r="K2918" s="137"/>
      <c r="L2918" s="8"/>
      <c r="M2918" s="362">
        <f>600*H2918</f>
        <v>5400</v>
      </c>
      <c r="N2918" s="8"/>
      <c r="O2918" s="8"/>
      <c r="P2918" s="8"/>
      <c r="T2918" s="363"/>
      <c r="U2918" s="8"/>
      <c r="V2918" s="8"/>
      <c r="W2918" s="8"/>
      <c r="X2918" s="364"/>
    </row>
    <row r="2919" spans="1:35" ht="17.25">
      <c r="A2919" s="310">
        <v>44562</v>
      </c>
      <c r="B2919" s="250">
        <v>2</v>
      </c>
      <c r="C2919" s="246"/>
      <c r="D2919" s="192">
        <v>775642325377</v>
      </c>
      <c r="E2919" s="303" t="s">
        <v>546</v>
      </c>
      <c r="F2919" s="193" t="s">
        <v>2257</v>
      </c>
      <c r="G2919" s="137" t="s">
        <v>96</v>
      </c>
      <c r="H2919" s="194">
        <v>8</v>
      </c>
      <c r="I2919" s="81"/>
      <c r="J2919" s="136"/>
      <c r="K2919" s="136"/>
      <c r="L2919" s="8"/>
      <c r="M2919" s="362">
        <f>580*H2919</f>
        <v>4640</v>
      </c>
      <c r="N2919" s="8"/>
      <c r="O2919" s="8"/>
      <c r="P2919" s="8"/>
      <c r="T2919" s="363"/>
      <c r="U2919" s="8"/>
      <c r="V2919" s="8"/>
      <c r="W2919" s="8"/>
      <c r="X2919" s="364"/>
    </row>
    <row r="2920" spans="1:35" ht="17.25">
      <c r="A2920" s="310">
        <v>44562</v>
      </c>
      <c r="B2920" s="250">
        <v>3</v>
      </c>
      <c r="C2920" s="319" t="s">
        <v>1430</v>
      </c>
      <c r="D2920" s="192">
        <v>775642322849</v>
      </c>
      <c r="E2920" s="303" t="s">
        <v>546</v>
      </c>
      <c r="F2920" s="193" t="s">
        <v>2258</v>
      </c>
      <c r="G2920" s="137" t="s">
        <v>2</v>
      </c>
      <c r="H2920" s="194">
        <v>13</v>
      </c>
      <c r="I2920" s="81"/>
      <c r="J2920" s="136"/>
      <c r="K2920" s="136"/>
      <c r="L2920" s="8"/>
      <c r="M2920" s="362">
        <f>580*H2920</f>
        <v>7540</v>
      </c>
      <c r="N2920" s="8"/>
      <c r="O2920" s="8"/>
      <c r="P2920" s="8"/>
      <c r="T2920" s="363"/>
      <c r="U2920" s="8"/>
      <c r="V2920" s="8"/>
      <c r="W2920" s="8"/>
      <c r="X2920" s="364"/>
    </row>
    <row r="2921" spans="1:35" ht="17.25">
      <c r="A2921" s="310">
        <v>44562</v>
      </c>
      <c r="B2921" s="250">
        <v>4</v>
      </c>
      <c r="C2921" s="319" t="s">
        <v>2259</v>
      </c>
      <c r="D2921" s="192">
        <v>775642320537</v>
      </c>
      <c r="E2921" s="303" t="s">
        <v>546</v>
      </c>
      <c r="F2921" s="193" t="s">
        <v>2260</v>
      </c>
      <c r="G2921" s="137" t="s">
        <v>2</v>
      </c>
      <c r="H2921" s="194">
        <v>11</v>
      </c>
      <c r="I2921" s="361"/>
      <c r="J2921" s="137"/>
      <c r="K2921" s="137"/>
      <c r="L2921" s="8"/>
      <c r="M2921" s="362">
        <f>580*H2921</f>
        <v>6380</v>
      </c>
      <c r="N2921" s="8"/>
      <c r="O2921" s="8"/>
      <c r="P2921" s="8"/>
      <c r="T2921" s="363"/>
      <c r="U2921" s="8"/>
      <c r="V2921" s="8"/>
      <c r="W2921" s="8"/>
      <c r="X2921" s="364"/>
    </row>
    <row r="2922" spans="1:35" ht="17.25">
      <c r="A2922" s="310"/>
      <c r="B2922" s="250"/>
      <c r="C2922" s="319"/>
      <c r="D2922" s="192"/>
      <c r="E2922" s="303"/>
      <c r="F2922" s="193"/>
      <c r="G2922" s="137"/>
      <c r="H2922" s="194"/>
      <c r="I2922" s="361"/>
      <c r="J2922" s="137"/>
      <c r="K2922" s="137"/>
      <c r="L2922" s="8"/>
      <c r="M2922" s="362">
        <v>500</v>
      </c>
      <c r="N2922" s="8"/>
      <c r="O2922" s="8"/>
      <c r="P2922" s="8"/>
      <c r="T2922" s="363"/>
      <c r="U2922" s="8"/>
      <c r="V2922" s="8"/>
      <c r="W2922" s="8"/>
      <c r="X2922" s="364"/>
    </row>
    <row r="2923" spans="1:35" ht="17.25">
      <c r="A2923" s="310">
        <v>44562</v>
      </c>
      <c r="B2923" s="250">
        <v>5</v>
      </c>
      <c r="C2923" s="319" t="s">
        <v>1430</v>
      </c>
      <c r="D2923" s="192">
        <v>775642323867</v>
      </c>
      <c r="E2923" s="303" t="s">
        <v>546</v>
      </c>
      <c r="F2923" s="193" t="s">
        <v>2261</v>
      </c>
      <c r="G2923" s="137" t="s">
        <v>2</v>
      </c>
      <c r="H2923" s="194">
        <v>13</v>
      </c>
      <c r="I2923" s="81"/>
      <c r="J2923" s="136"/>
      <c r="K2923" s="136"/>
      <c r="L2923" s="8"/>
      <c r="M2923" s="362">
        <f>580*H2923</f>
        <v>7540</v>
      </c>
      <c r="N2923" s="8"/>
      <c r="O2923" s="8"/>
      <c r="P2923" s="8"/>
      <c r="T2923" s="363"/>
      <c r="U2923" s="8"/>
      <c r="V2923" s="8"/>
      <c r="W2923" s="8"/>
      <c r="X2923" s="364"/>
    </row>
    <row r="2924" spans="1:35" ht="17.25">
      <c r="A2924" s="310">
        <v>44562</v>
      </c>
      <c r="B2924" s="250">
        <v>6</v>
      </c>
      <c r="C2924" s="246"/>
      <c r="D2924" s="192">
        <v>775642325631</v>
      </c>
      <c r="E2924" s="303" t="s">
        <v>546</v>
      </c>
      <c r="F2924" s="193" t="s">
        <v>2262</v>
      </c>
      <c r="G2924" s="137" t="s">
        <v>2</v>
      </c>
      <c r="H2924" s="194">
        <v>24</v>
      </c>
      <c r="I2924" s="361"/>
      <c r="J2924" s="137"/>
      <c r="K2924" s="137"/>
      <c r="L2924" s="8"/>
      <c r="M2924" s="362">
        <f>510*H2924</f>
        <v>12240</v>
      </c>
      <c r="N2924" s="8"/>
      <c r="O2924" s="8"/>
      <c r="P2924" s="8"/>
      <c r="T2924" s="363"/>
      <c r="U2924" s="8"/>
      <c r="V2924" s="8"/>
      <c r="W2924" s="8"/>
      <c r="X2924" s="364"/>
    </row>
    <row r="2925" spans="1:35" ht="17.25">
      <c r="A2925" s="310">
        <v>44562</v>
      </c>
      <c r="B2925" s="250">
        <v>7</v>
      </c>
      <c r="C2925" s="246"/>
      <c r="D2925" s="192">
        <v>775642325517</v>
      </c>
      <c r="E2925" s="303" t="s">
        <v>546</v>
      </c>
      <c r="F2925" s="193" t="s">
        <v>2263</v>
      </c>
      <c r="G2925" s="137" t="s">
        <v>2</v>
      </c>
      <c r="H2925" s="194">
        <v>25</v>
      </c>
      <c r="I2925" s="81"/>
      <c r="J2925" s="136"/>
      <c r="K2925" s="136"/>
      <c r="L2925" s="8"/>
      <c r="M2925" s="362">
        <f>510*H2925</f>
        <v>12750</v>
      </c>
      <c r="N2925" s="8"/>
      <c r="O2925" s="8"/>
      <c r="P2925" s="8"/>
      <c r="T2925" s="363"/>
      <c r="U2925" s="8"/>
      <c r="V2925" s="8"/>
      <c r="W2925" s="8"/>
      <c r="X2925" s="364"/>
    </row>
    <row r="2926" spans="1:35" ht="17.25">
      <c r="A2926" s="310">
        <v>44562</v>
      </c>
      <c r="B2926" s="250">
        <v>8</v>
      </c>
      <c r="C2926" s="319" t="s">
        <v>2236</v>
      </c>
      <c r="D2926" s="192">
        <v>775642319706</v>
      </c>
      <c r="E2926" s="303" t="s">
        <v>546</v>
      </c>
      <c r="F2926" s="193" t="s">
        <v>2264</v>
      </c>
      <c r="G2926" s="137" t="s">
        <v>2</v>
      </c>
      <c r="H2926" s="194">
        <v>8</v>
      </c>
      <c r="I2926" s="8"/>
      <c r="J2926" s="49"/>
      <c r="K2926" s="8"/>
      <c r="L2926" s="8"/>
      <c r="M2926" s="362">
        <f>600*H2926</f>
        <v>4800</v>
      </c>
      <c r="N2926" s="8"/>
      <c r="O2926" s="8"/>
      <c r="P2926" s="8"/>
      <c r="T2926" s="363"/>
      <c r="U2926" s="8"/>
      <c r="V2926" s="8"/>
      <c r="W2926" s="8"/>
      <c r="X2926" s="364"/>
    </row>
    <row r="2927" spans="1:35" ht="17.25">
      <c r="A2927" s="310">
        <v>44562</v>
      </c>
      <c r="B2927" s="250">
        <v>9</v>
      </c>
      <c r="C2927" s="319" t="s">
        <v>2236</v>
      </c>
      <c r="D2927" s="192">
        <v>775642318364</v>
      </c>
      <c r="E2927" s="303" t="s">
        <v>546</v>
      </c>
      <c r="F2927" s="193" t="s">
        <v>2265</v>
      </c>
      <c r="G2927" s="137" t="s">
        <v>2</v>
      </c>
      <c r="H2927" s="194">
        <v>21</v>
      </c>
      <c r="I2927" s="8"/>
      <c r="J2927" s="49"/>
      <c r="K2927" s="8"/>
      <c r="L2927" s="8"/>
      <c r="M2927" s="362">
        <f>570*H2927</f>
        <v>11970</v>
      </c>
      <c r="N2927" s="8"/>
      <c r="O2927" s="8"/>
      <c r="P2927" s="8"/>
      <c r="T2927" s="363"/>
      <c r="U2927" s="8"/>
      <c r="V2927" s="8"/>
      <c r="W2927" s="8"/>
      <c r="X2927" s="364"/>
    </row>
    <row r="2928" spans="1:35" ht="17.25">
      <c r="A2928" s="310">
        <v>44562</v>
      </c>
      <c r="B2928" s="250">
        <v>10</v>
      </c>
      <c r="C2928" s="319" t="s">
        <v>2236</v>
      </c>
      <c r="D2928" s="192">
        <v>775642320114</v>
      </c>
      <c r="E2928" s="303" t="s">
        <v>546</v>
      </c>
      <c r="F2928" s="193" t="s">
        <v>2266</v>
      </c>
      <c r="G2928" s="137" t="s">
        <v>2</v>
      </c>
      <c r="H2928" s="194">
        <v>23</v>
      </c>
      <c r="I2928" s="8"/>
      <c r="J2928" s="49"/>
      <c r="K2928" s="8"/>
      <c r="L2928" s="8"/>
      <c r="M2928" s="362">
        <f>570*H2928</f>
        <v>13110</v>
      </c>
      <c r="N2928" s="8"/>
      <c r="O2928" s="8"/>
      <c r="P2928" s="8"/>
      <c r="T2928" s="363"/>
      <c r="U2928" s="8"/>
      <c r="V2928" s="8"/>
      <c r="W2928" s="8"/>
      <c r="X2928" s="364"/>
    </row>
    <row r="2929" spans="1:25" ht="17.25">
      <c r="A2929" s="310">
        <v>44562</v>
      </c>
      <c r="B2929" s="250">
        <v>11</v>
      </c>
      <c r="C2929" s="246"/>
      <c r="D2929" s="192">
        <v>775642321051</v>
      </c>
      <c r="E2929" s="303" t="s">
        <v>546</v>
      </c>
      <c r="F2929" s="193" t="s">
        <v>2267</v>
      </c>
      <c r="G2929" s="137" t="s">
        <v>96</v>
      </c>
      <c r="H2929" s="194">
        <v>27</v>
      </c>
      <c r="I2929" s="8"/>
      <c r="J2929" s="49"/>
      <c r="K2929" s="8"/>
      <c r="L2929" s="8"/>
      <c r="M2929" s="362">
        <f>530*H2929</f>
        <v>14310</v>
      </c>
      <c r="N2929" s="8"/>
      <c r="O2929" s="8"/>
      <c r="P2929" s="8"/>
      <c r="T2929" s="363"/>
      <c r="U2929" s="8"/>
      <c r="V2929" s="8"/>
      <c r="W2929" s="8"/>
      <c r="X2929" s="364"/>
    </row>
    <row r="2930" spans="1:25" ht="17.25">
      <c r="A2930" s="310">
        <v>44562</v>
      </c>
      <c r="B2930" s="250">
        <v>12</v>
      </c>
      <c r="C2930" s="246"/>
      <c r="D2930" s="192">
        <v>775642319154</v>
      </c>
      <c r="E2930" s="303" t="s">
        <v>546</v>
      </c>
      <c r="F2930" s="193" t="s">
        <v>2267</v>
      </c>
      <c r="G2930" s="137" t="s">
        <v>96</v>
      </c>
      <c r="H2930" s="194">
        <v>27</v>
      </c>
      <c r="I2930" s="8"/>
      <c r="J2930" s="49"/>
      <c r="K2930" s="8"/>
      <c r="L2930" s="8"/>
      <c r="M2930" s="362">
        <f>530*H2930</f>
        <v>14310</v>
      </c>
      <c r="N2930" s="8"/>
      <c r="O2930" s="8"/>
      <c r="P2930" s="8"/>
      <c r="T2930" s="363"/>
      <c r="U2930" s="8"/>
      <c r="V2930" s="8"/>
      <c r="W2930" s="8"/>
      <c r="X2930" s="364"/>
    </row>
    <row r="2931" spans="1:25" ht="17.25">
      <c r="A2931" s="310">
        <v>44562</v>
      </c>
      <c r="B2931" s="250">
        <v>13</v>
      </c>
      <c r="C2931" s="319" t="s">
        <v>1430</v>
      </c>
      <c r="D2931" s="192">
        <v>775644202089</v>
      </c>
      <c r="E2931" s="303" t="s">
        <v>546</v>
      </c>
      <c r="F2931" s="193" t="s">
        <v>2268</v>
      </c>
      <c r="G2931" s="137" t="s">
        <v>96</v>
      </c>
      <c r="H2931" s="194">
        <v>18</v>
      </c>
      <c r="I2931" s="8"/>
      <c r="J2931" s="49"/>
      <c r="K2931" s="8"/>
      <c r="L2931" s="8"/>
      <c r="M2931" s="362">
        <f>590*H2931</f>
        <v>10620</v>
      </c>
      <c r="N2931" s="8"/>
      <c r="O2931" s="8"/>
      <c r="P2931" s="8"/>
      <c r="T2931" s="363"/>
      <c r="U2931" s="8"/>
      <c r="V2931" s="8"/>
      <c r="W2931" s="8"/>
      <c r="X2931" s="364"/>
    </row>
    <row r="2932" spans="1:25" ht="17.25">
      <c r="A2932" s="310">
        <v>44562</v>
      </c>
      <c r="B2932" s="250">
        <v>14</v>
      </c>
      <c r="C2932" s="246"/>
      <c r="D2932" s="192">
        <v>775642328582</v>
      </c>
      <c r="E2932" s="303" t="s">
        <v>546</v>
      </c>
      <c r="F2932" s="193" t="s">
        <v>2269</v>
      </c>
      <c r="G2932" s="137" t="s">
        <v>96</v>
      </c>
      <c r="H2932" s="194">
        <v>20</v>
      </c>
      <c r="I2932" s="8"/>
      <c r="J2932" s="49"/>
      <c r="K2932" s="8"/>
      <c r="L2932" s="8"/>
      <c r="M2932" s="362">
        <f>540*H2932</f>
        <v>10800</v>
      </c>
      <c r="N2932" s="8"/>
      <c r="O2932" s="8"/>
      <c r="P2932" s="8"/>
      <c r="T2932" s="363"/>
      <c r="U2932" s="8"/>
      <c r="V2932" s="8"/>
      <c r="W2932" s="8"/>
      <c r="X2932" s="364"/>
    </row>
    <row r="2933" spans="1:25" ht="17.25">
      <c r="A2933" s="310">
        <v>44562</v>
      </c>
      <c r="B2933" s="250">
        <v>15</v>
      </c>
      <c r="C2933" s="319" t="s">
        <v>1430</v>
      </c>
      <c r="D2933" s="192">
        <v>775642324690</v>
      </c>
      <c r="E2933" s="303" t="s">
        <v>546</v>
      </c>
      <c r="F2933" s="193" t="s">
        <v>2270</v>
      </c>
      <c r="G2933" s="137" t="s">
        <v>96</v>
      </c>
      <c r="H2933" s="194">
        <v>13</v>
      </c>
      <c r="I2933" s="8"/>
      <c r="J2933" s="49"/>
      <c r="K2933" s="8"/>
      <c r="L2933" s="8"/>
      <c r="M2933" s="362">
        <f>590*H2933</f>
        <v>7670</v>
      </c>
      <c r="N2933" s="8"/>
      <c r="O2933" s="8"/>
      <c r="P2933" s="8"/>
      <c r="T2933" s="363"/>
      <c r="U2933" s="8"/>
      <c r="V2933" s="8"/>
      <c r="W2933" s="8"/>
      <c r="X2933" s="364"/>
    </row>
    <row r="2934" spans="1:25" ht="17.25">
      <c r="A2934" s="310">
        <v>44562</v>
      </c>
      <c r="B2934" s="250">
        <v>16</v>
      </c>
      <c r="C2934" s="246"/>
      <c r="D2934" s="192">
        <v>775653627879</v>
      </c>
      <c r="E2934" s="303" t="s">
        <v>546</v>
      </c>
      <c r="F2934" s="193" t="s">
        <v>2271</v>
      </c>
      <c r="G2934" s="137" t="s">
        <v>2272</v>
      </c>
      <c r="H2934" s="194">
        <v>19</v>
      </c>
      <c r="I2934" s="8"/>
      <c r="J2934" s="49"/>
      <c r="K2934" s="8"/>
      <c r="L2934" s="8"/>
      <c r="M2934" s="362">
        <f>600*H2934</f>
        <v>11400</v>
      </c>
      <c r="N2934" s="8"/>
      <c r="O2934" s="8"/>
      <c r="P2934" s="8"/>
      <c r="T2934" s="363"/>
      <c r="U2934" s="8"/>
      <c r="V2934" s="8"/>
      <c r="W2934" s="8"/>
      <c r="X2934" s="364"/>
    </row>
    <row r="2935" spans="1:25" ht="17.25">
      <c r="A2935" s="310">
        <v>44562</v>
      </c>
      <c r="B2935" s="250">
        <v>17</v>
      </c>
      <c r="C2935" s="246"/>
      <c r="D2935" s="192">
        <v>775653644702</v>
      </c>
      <c r="E2935" s="303" t="s">
        <v>546</v>
      </c>
      <c r="F2935" s="193" t="s">
        <v>2271</v>
      </c>
      <c r="G2935" s="137" t="s">
        <v>2272</v>
      </c>
      <c r="H2935" s="194">
        <v>17</v>
      </c>
      <c r="I2935" s="8"/>
      <c r="J2935" s="49"/>
      <c r="K2935" s="8"/>
      <c r="L2935" s="8"/>
      <c r="M2935" s="362">
        <f>600*H2935</f>
        <v>10200</v>
      </c>
      <c r="N2935" s="8"/>
      <c r="O2935" s="8"/>
      <c r="P2935" s="8"/>
      <c r="T2935" s="363"/>
      <c r="U2935" s="8"/>
      <c r="V2935" s="8"/>
      <c r="W2935" s="8"/>
      <c r="X2935" s="364"/>
    </row>
    <row r="2936" spans="1:25" ht="17.25">
      <c r="A2936" s="310">
        <v>44562</v>
      </c>
      <c r="B2936" s="250">
        <v>18</v>
      </c>
      <c r="C2936" s="246"/>
      <c r="D2936" s="192">
        <v>775653602500</v>
      </c>
      <c r="E2936" s="303" t="s">
        <v>546</v>
      </c>
      <c r="F2936" s="193" t="s">
        <v>2271</v>
      </c>
      <c r="G2936" s="137" t="s">
        <v>2272</v>
      </c>
      <c r="H2936" s="194">
        <v>29</v>
      </c>
      <c r="I2936" s="8"/>
      <c r="J2936" s="49"/>
      <c r="K2936" s="8"/>
      <c r="L2936" s="8"/>
      <c r="M2936" s="362">
        <f>590*H2936</f>
        <v>17110</v>
      </c>
      <c r="N2936" s="8"/>
      <c r="O2936" s="8"/>
      <c r="P2936" s="8"/>
      <c r="T2936" s="363"/>
      <c r="U2936" s="8"/>
      <c r="V2936" s="8"/>
      <c r="W2936" s="8"/>
      <c r="X2936" s="364"/>
    </row>
    <row r="2937" spans="1:25" ht="17.25">
      <c r="A2937" s="310">
        <v>44562</v>
      </c>
      <c r="B2937" s="250">
        <v>19</v>
      </c>
      <c r="C2937" s="319" t="s">
        <v>1430</v>
      </c>
      <c r="D2937" s="192">
        <v>775642327347</v>
      </c>
      <c r="E2937" s="303" t="s">
        <v>546</v>
      </c>
      <c r="F2937" s="193" t="s">
        <v>2273</v>
      </c>
      <c r="G2937" s="137" t="s">
        <v>96</v>
      </c>
      <c r="H2937" s="194">
        <v>12</v>
      </c>
      <c r="I2937" s="8"/>
      <c r="J2937" s="49"/>
      <c r="K2937" s="8"/>
      <c r="L2937" s="8"/>
      <c r="M2937" s="362">
        <f>590*H2937</f>
        <v>7080</v>
      </c>
      <c r="N2937" s="8"/>
      <c r="O2937" s="8"/>
      <c r="P2937" s="8"/>
      <c r="T2937" s="363"/>
      <c r="U2937" s="8"/>
      <c r="V2937" s="8"/>
      <c r="W2937" s="8"/>
      <c r="X2937" s="364"/>
    </row>
    <row r="2938" spans="1:25" ht="17.25">
      <c r="A2938" s="310">
        <v>44562</v>
      </c>
      <c r="B2938" s="250">
        <v>20</v>
      </c>
      <c r="C2938" s="246"/>
      <c r="D2938" s="192">
        <v>775653669165</v>
      </c>
      <c r="E2938" s="303" t="s">
        <v>546</v>
      </c>
      <c r="F2938" s="193" t="s">
        <v>2274</v>
      </c>
      <c r="G2938" s="137" t="s">
        <v>31</v>
      </c>
      <c r="H2938" s="194">
        <v>30</v>
      </c>
      <c r="I2938" s="8"/>
      <c r="J2938" s="49"/>
      <c r="K2938" s="8"/>
      <c r="L2938" s="8"/>
      <c r="M2938" s="362">
        <f>590*H2938</f>
        <v>17700</v>
      </c>
      <c r="N2938" s="8"/>
      <c r="O2938" s="8"/>
      <c r="P2938" s="8"/>
      <c r="T2938" s="363"/>
      <c r="U2938" s="8"/>
      <c r="V2938" s="8"/>
      <c r="W2938" s="8"/>
      <c r="X2938" s="364"/>
    </row>
    <row r="2939" spans="1:25" ht="17.25">
      <c r="A2939" s="310">
        <v>44562</v>
      </c>
      <c r="B2939" s="250">
        <v>21</v>
      </c>
      <c r="C2939" s="319" t="s">
        <v>2236</v>
      </c>
      <c r="D2939" s="192">
        <v>775642318136</v>
      </c>
      <c r="E2939" s="303" t="s">
        <v>546</v>
      </c>
      <c r="F2939" s="193" t="s">
        <v>2275</v>
      </c>
      <c r="G2939" s="137" t="s">
        <v>2</v>
      </c>
      <c r="H2939" s="194">
        <v>22</v>
      </c>
      <c r="I2939" s="8"/>
      <c r="J2939" s="49"/>
      <c r="K2939" s="8"/>
      <c r="L2939" s="8"/>
      <c r="M2939" s="362">
        <f>570*H2939</f>
        <v>12540</v>
      </c>
      <c r="N2939" s="8"/>
      <c r="O2939" s="8"/>
      <c r="P2939" s="8"/>
      <c r="T2939" s="363"/>
      <c r="U2939" s="8"/>
      <c r="V2939" s="8"/>
      <c r="W2939" s="8"/>
      <c r="X2939" s="364"/>
    </row>
    <row r="2940" spans="1:25">
      <c r="A2940" s="8"/>
      <c r="B2940" s="8"/>
      <c r="C2940" s="8"/>
      <c r="D2940" s="8"/>
      <c r="E2940" s="8"/>
      <c r="F2940" s="8"/>
      <c r="G2940" s="8"/>
      <c r="H2940" s="365"/>
      <c r="I2940" s="8"/>
      <c r="J2940" s="49"/>
      <c r="K2940" s="8"/>
      <c r="L2940" s="8"/>
      <c r="M2940" s="362"/>
      <c r="N2940" s="8"/>
      <c r="O2940" s="8"/>
      <c r="P2940" s="8"/>
      <c r="T2940" s="366"/>
      <c r="U2940" s="8"/>
      <c r="V2940" s="8"/>
      <c r="W2940" s="8"/>
      <c r="X2940" s="364"/>
    </row>
    <row r="2941" spans="1:25">
      <c r="A2941" s="64"/>
      <c r="B2941" s="64"/>
      <c r="C2941" s="64"/>
      <c r="D2941" s="64"/>
      <c r="E2941" s="64"/>
      <c r="F2941" s="64"/>
      <c r="G2941" s="64"/>
      <c r="H2941" s="203"/>
      <c r="I2941" s="64"/>
      <c r="J2941" s="37"/>
      <c r="K2941" s="64"/>
      <c r="L2941" s="64"/>
      <c r="M2941" s="37">
        <f>SUM(M2918:M2940)</f>
        <v>220610</v>
      </c>
      <c r="N2941" s="64"/>
      <c r="O2941" s="64"/>
      <c r="P2941" s="64"/>
      <c r="Q2941" s="64"/>
      <c r="R2941" s="64"/>
      <c r="S2941" s="64"/>
      <c r="T2941" s="64">
        <v>220610</v>
      </c>
      <c r="U2941" s="64"/>
      <c r="V2941" s="64"/>
      <c r="W2941" s="64"/>
      <c r="X2941" s="159">
        <v>220610</v>
      </c>
      <c r="Y2941" s="159"/>
    </row>
    <row r="2942" spans="1:25">
      <c r="A2942" s="8"/>
      <c r="B2942" s="8"/>
      <c r="C2942" s="8"/>
      <c r="D2942" s="8"/>
      <c r="E2942" s="8"/>
      <c r="F2942" s="8"/>
      <c r="G2942" s="8"/>
      <c r="H2942" s="365"/>
      <c r="I2942" s="8"/>
      <c r="J2942" s="49"/>
      <c r="K2942" s="8"/>
      <c r="L2942" s="8"/>
      <c r="M2942" s="367"/>
      <c r="N2942" s="8"/>
      <c r="O2942" s="8"/>
      <c r="P2942" s="8"/>
      <c r="T2942" s="368"/>
      <c r="U2942" s="8"/>
      <c r="V2942" s="8"/>
      <c r="W2942" s="8"/>
      <c r="X2942" s="364"/>
    </row>
    <row r="2943" spans="1:25" ht="17.25">
      <c r="A2943" s="310">
        <v>44682</v>
      </c>
      <c r="B2943" s="250">
        <v>1</v>
      </c>
      <c r="C2943" s="319"/>
      <c r="D2943" s="192">
        <v>775665501284</v>
      </c>
      <c r="E2943" s="303" t="s">
        <v>546</v>
      </c>
      <c r="F2943" s="193" t="s">
        <v>2276</v>
      </c>
      <c r="G2943" s="137" t="s">
        <v>96</v>
      </c>
      <c r="H2943" s="194">
        <v>30</v>
      </c>
      <c r="I2943" s="8"/>
      <c r="J2943" s="49"/>
      <c r="K2943" s="8"/>
      <c r="L2943" s="8"/>
      <c r="M2943" s="367">
        <f>570*H2943</f>
        <v>17100</v>
      </c>
      <c r="N2943" s="8"/>
      <c r="O2943" s="8"/>
      <c r="P2943" s="8"/>
      <c r="T2943" s="368"/>
      <c r="U2943" s="8"/>
      <c r="V2943" s="8"/>
      <c r="W2943" s="8"/>
      <c r="X2943" s="364"/>
    </row>
    <row r="2944" spans="1:25" ht="17.25">
      <c r="A2944" s="310">
        <v>44682</v>
      </c>
      <c r="B2944" s="250">
        <v>2</v>
      </c>
      <c r="C2944" s="319"/>
      <c r="D2944" s="192">
        <v>775665549819</v>
      </c>
      <c r="E2944" s="303" t="s">
        <v>546</v>
      </c>
      <c r="F2944" s="193" t="s">
        <v>2277</v>
      </c>
      <c r="G2944" s="137" t="s">
        <v>96</v>
      </c>
      <c r="H2944" s="194">
        <v>26</v>
      </c>
      <c r="I2944" s="8"/>
      <c r="J2944" s="49"/>
      <c r="K2944" s="8"/>
      <c r="L2944" s="8"/>
      <c r="M2944" s="367">
        <f t="shared" ref="M2944" si="622">570*H2944</f>
        <v>14820</v>
      </c>
      <c r="N2944" s="8"/>
      <c r="O2944" s="8"/>
      <c r="P2944" s="8"/>
      <c r="T2944" s="368"/>
      <c r="U2944" s="8"/>
      <c r="V2944" s="8"/>
      <c r="W2944" s="8"/>
      <c r="X2944" s="364"/>
    </row>
    <row r="2945" spans="1:24" ht="17.25">
      <c r="A2945" s="310">
        <v>44682</v>
      </c>
      <c r="B2945" s="250">
        <v>3</v>
      </c>
      <c r="C2945" s="319"/>
      <c r="D2945" s="192">
        <v>775665638994</v>
      </c>
      <c r="E2945" s="303" t="s">
        <v>546</v>
      </c>
      <c r="F2945" s="193" t="s">
        <v>2278</v>
      </c>
      <c r="G2945" s="137" t="s">
        <v>2</v>
      </c>
      <c r="H2945" s="194">
        <v>6</v>
      </c>
      <c r="I2945" s="8"/>
      <c r="J2945" s="49"/>
      <c r="K2945" s="8"/>
      <c r="L2945" s="8"/>
      <c r="M2945" s="367">
        <v>4300</v>
      </c>
      <c r="N2945" s="8"/>
      <c r="O2945" s="8"/>
      <c r="P2945" s="8"/>
      <c r="T2945" s="368"/>
      <c r="U2945" s="8"/>
      <c r="V2945" s="8"/>
      <c r="W2945" s="8"/>
      <c r="X2945" s="364"/>
    </row>
    <row r="2946" spans="1:24" ht="17.25">
      <c r="A2946" s="310">
        <v>44682</v>
      </c>
      <c r="B2946" s="250">
        <v>4</v>
      </c>
      <c r="C2946" s="319"/>
      <c r="D2946" s="192" t="s">
        <v>2279</v>
      </c>
      <c r="E2946" s="303" t="s">
        <v>546</v>
      </c>
      <c r="F2946" s="193" t="s">
        <v>2280</v>
      </c>
      <c r="G2946" s="137" t="s">
        <v>2</v>
      </c>
      <c r="H2946" s="194">
        <v>24</v>
      </c>
      <c r="I2946" s="8"/>
      <c r="J2946" s="49"/>
      <c r="K2946" s="8"/>
      <c r="L2946" s="8"/>
      <c r="M2946" s="367">
        <f>550*H2946</f>
        <v>13200</v>
      </c>
      <c r="N2946" s="8"/>
      <c r="O2946" s="8"/>
      <c r="P2946" s="8"/>
      <c r="T2946" s="368"/>
      <c r="U2946" s="8"/>
      <c r="V2946" s="8"/>
      <c r="W2946" s="8"/>
      <c r="X2946" s="364"/>
    </row>
    <row r="2947" spans="1:24" ht="17.25">
      <c r="A2947" s="310">
        <v>44682</v>
      </c>
      <c r="B2947" s="250">
        <v>5</v>
      </c>
      <c r="C2947" s="319"/>
      <c r="D2947" s="192">
        <v>775665398719</v>
      </c>
      <c r="E2947" s="303" t="s">
        <v>546</v>
      </c>
      <c r="F2947" s="193" t="s">
        <v>2281</v>
      </c>
      <c r="G2947" s="137" t="s">
        <v>2</v>
      </c>
      <c r="H2947" s="194">
        <v>25</v>
      </c>
      <c r="I2947" s="8"/>
      <c r="J2947" s="49"/>
      <c r="K2947" s="8"/>
      <c r="L2947" s="8"/>
      <c r="M2947" s="367">
        <f t="shared" ref="M2947:M2950" si="623">550*H2947</f>
        <v>13750</v>
      </c>
      <c r="N2947" s="8"/>
      <c r="O2947" s="8"/>
      <c r="P2947" s="8"/>
      <c r="T2947" s="368"/>
      <c r="U2947" s="8"/>
      <c r="V2947" s="8"/>
      <c r="W2947" s="8"/>
      <c r="X2947" s="364"/>
    </row>
    <row r="2948" spans="1:24" ht="17.25">
      <c r="A2948" s="310">
        <v>44682</v>
      </c>
      <c r="B2948" s="250">
        <v>6</v>
      </c>
      <c r="C2948" s="319"/>
      <c r="D2948" s="192">
        <v>775665530800</v>
      </c>
      <c r="E2948" s="303" t="s">
        <v>546</v>
      </c>
      <c r="F2948" s="193" t="s">
        <v>2282</v>
      </c>
      <c r="G2948" s="137" t="s">
        <v>2</v>
      </c>
      <c r="H2948" s="194">
        <v>23</v>
      </c>
      <c r="I2948" s="8"/>
      <c r="J2948" s="49"/>
      <c r="K2948" s="8"/>
      <c r="L2948" s="8"/>
      <c r="M2948" s="367">
        <f t="shared" si="623"/>
        <v>12650</v>
      </c>
      <c r="N2948" s="8"/>
      <c r="O2948" s="8"/>
      <c r="P2948" s="8"/>
      <c r="T2948" s="368"/>
      <c r="U2948" s="8"/>
      <c r="V2948" s="8"/>
      <c r="W2948" s="8"/>
      <c r="X2948" s="364"/>
    </row>
    <row r="2949" spans="1:24" ht="17.25">
      <c r="A2949" s="310">
        <v>44682</v>
      </c>
      <c r="B2949" s="250">
        <v>7</v>
      </c>
      <c r="C2949" s="319"/>
      <c r="D2949" s="192">
        <v>775665342094</v>
      </c>
      <c r="E2949" s="303" t="s">
        <v>546</v>
      </c>
      <c r="F2949" s="193" t="s">
        <v>2283</v>
      </c>
      <c r="G2949" s="137" t="s">
        <v>2</v>
      </c>
      <c r="H2949" s="194">
        <v>21</v>
      </c>
      <c r="I2949" s="8"/>
      <c r="J2949" s="49"/>
      <c r="K2949" s="8"/>
      <c r="L2949" s="8"/>
      <c r="M2949" s="367">
        <f t="shared" si="623"/>
        <v>11550</v>
      </c>
      <c r="N2949" s="8"/>
      <c r="O2949" s="8"/>
      <c r="P2949" s="8"/>
      <c r="T2949" s="368"/>
      <c r="U2949" s="8"/>
      <c r="V2949" s="8"/>
      <c r="W2949" s="8"/>
      <c r="X2949" s="364"/>
    </row>
    <row r="2950" spans="1:24" ht="17.25">
      <c r="A2950" s="310">
        <v>44682</v>
      </c>
      <c r="B2950" s="250">
        <v>8</v>
      </c>
      <c r="C2950" s="319"/>
      <c r="D2950" s="192">
        <v>775665356344</v>
      </c>
      <c r="E2950" s="303" t="s">
        <v>546</v>
      </c>
      <c r="F2950" s="193" t="s">
        <v>2278</v>
      </c>
      <c r="G2950" s="137" t="s">
        <v>2</v>
      </c>
      <c r="H2950" s="194">
        <v>24</v>
      </c>
      <c r="I2950" s="8"/>
      <c r="J2950" s="49"/>
      <c r="K2950" s="8"/>
      <c r="L2950" s="8"/>
      <c r="M2950" s="367">
        <f t="shared" si="623"/>
        <v>13200</v>
      </c>
      <c r="N2950" s="8"/>
      <c r="O2950" s="8"/>
      <c r="P2950" s="8"/>
      <c r="T2950" s="368"/>
      <c r="U2950" s="8"/>
      <c r="V2950" s="8"/>
      <c r="W2950" s="8"/>
      <c r="X2950" s="364"/>
    </row>
    <row r="2951" spans="1:24" ht="17.25">
      <c r="A2951" s="310">
        <v>44682</v>
      </c>
      <c r="B2951" s="250">
        <v>9</v>
      </c>
      <c r="C2951" s="319"/>
      <c r="D2951" s="192">
        <v>775665523988</v>
      </c>
      <c r="E2951" s="303" t="s">
        <v>546</v>
      </c>
      <c r="F2951" s="193" t="s">
        <v>2284</v>
      </c>
      <c r="G2951" s="137" t="s">
        <v>2</v>
      </c>
      <c r="H2951" s="194">
        <v>13</v>
      </c>
      <c r="I2951" s="8"/>
      <c r="J2951" s="49"/>
      <c r="K2951" s="8"/>
      <c r="L2951" s="8"/>
      <c r="M2951" s="367">
        <f>560*H2951</f>
        <v>7280</v>
      </c>
      <c r="N2951" s="8"/>
      <c r="O2951" s="8"/>
      <c r="P2951" s="8"/>
      <c r="T2951" s="368"/>
      <c r="U2951" s="8"/>
      <c r="V2951" s="8"/>
      <c r="W2951" s="8"/>
      <c r="X2951" s="364"/>
    </row>
    <row r="2952" spans="1:24" ht="17.25">
      <c r="A2952" s="310">
        <v>44682</v>
      </c>
      <c r="B2952" s="250">
        <v>10</v>
      </c>
      <c r="C2952" s="319"/>
      <c r="D2952" s="192" t="s">
        <v>2285</v>
      </c>
      <c r="E2952" s="303" t="s">
        <v>546</v>
      </c>
      <c r="F2952" s="193" t="s">
        <v>2286</v>
      </c>
      <c r="G2952" s="137" t="s">
        <v>2</v>
      </c>
      <c r="H2952" s="194">
        <v>11</v>
      </c>
      <c r="I2952" s="8"/>
      <c r="J2952" s="49"/>
      <c r="K2952" s="8"/>
      <c r="L2952" s="8"/>
      <c r="M2952" s="367">
        <f>560*H2952</f>
        <v>6160</v>
      </c>
      <c r="N2952" s="8"/>
      <c r="O2952" s="8"/>
      <c r="P2952" s="8"/>
      <c r="T2952" s="368"/>
      <c r="U2952" s="8"/>
      <c r="V2952" s="8"/>
      <c r="W2952" s="8"/>
      <c r="X2952" s="364"/>
    </row>
    <row r="2953" spans="1:24" ht="17.25">
      <c r="A2953" s="310">
        <v>44682</v>
      </c>
      <c r="B2953" s="250">
        <v>11</v>
      </c>
      <c r="C2953" s="319" t="s">
        <v>15</v>
      </c>
      <c r="D2953" s="192">
        <v>775654857370</v>
      </c>
      <c r="E2953" s="303" t="s">
        <v>546</v>
      </c>
      <c r="F2953" s="193" t="s">
        <v>2287</v>
      </c>
      <c r="G2953" s="137" t="s">
        <v>2288</v>
      </c>
      <c r="H2953" s="194">
        <v>14</v>
      </c>
      <c r="I2953" s="8"/>
      <c r="J2953" s="49"/>
      <c r="K2953" s="8"/>
      <c r="L2953" s="8"/>
      <c r="M2953" s="367">
        <f t="shared" ref="M2953:M2956" si="624">550*H2953</f>
        <v>7700</v>
      </c>
      <c r="N2953" s="8"/>
      <c r="O2953" s="8"/>
      <c r="P2953" s="8"/>
      <c r="T2953" s="368"/>
      <c r="U2953" s="8"/>
      <c r="V2953" s="8"/>
      <c r="W2953" s="8"/>
      <c r="X2953" s="364"/>
    </row>
    <row r="2954" spans="1:24" ht="17.25">
      <c r="A2954" s="310"/>
      <c r="B2954" s="250"/>
      <c r="C2954" s="319"/>
      <c r="D2954" s="192"/>
      <c r="E2954" s="303"/>
      <c r="F2954" s="193"/>
      <c r="G2954" s="137"/>
      <c r="H2954" s="194"/>
      <c r="I2954" s="8"/>
      <c r="J2954" s="49"/>
      <c r="K2954" s="8"/>
      <c r="L2954" s="8"/>
      <c r="M2954" s="367">
        <v>500</v>
      </c>
      <c r="N2954" s="8"/>
      <c r="O2954" s="8"/>
      <c r="P2954" s="8"/>
      <c r="T2954" s="368"/>
      <c r="U2954" s="8"/>
      <c r="V2954" s="8"/>
      <c r="W2954" s="8"/>
      <c r="X2954" s="364"/>
    </row>
    <row r="2955" spans="1:24" ht="17.25">
      <c r="A2955" s="310">
        <v>44682</v>
      </c>
      <c r="B2955" s="250">
        <v>12</v>
      </c>
      <c r="C2955" s="319"/>
      <c r="D2955" s="192">
        <v>775655254359</v>
      </c>
      <c r="E2955" s="303" t="s">
        <v>546</v>
      </c>
      <c r="F2955" s="193" t="s">
        <v>2289</v>
      </c>
      <c r="G2955" s="137" t="s">
        <v>2290</v>
      </c>
      <c r="H2955" s="194">
        <v>19</v>
      </c>
      <c r="I2955" s="8"/>
      <c r="J2955" s="49"/>
      <c r="K2955" s="8"/>
      <c r="L2955" s="8"/>
      <c r="M2955" s="367">
        <f t="shared" si="624"/>
        <v>10450</v>
      </c>
      <c r="N2955" s="8"/>
      <c r="O2955" s="8"/>
      <c r="P2955" s="8"/>
      <c r="T2955" s="368"/>
      <c r="U2955" s="8"/>
      <c r="V2955" s="8"/>
      <c r="W2955" s="8"/>
      <c r="X2955" s="364"/>
    </row>
    <row r="2956" spans="1:24" ht="17.25">
      <c r="A2956" s="310">
        <v>44682</v>
      </c>
      <c r="B2956" s="250">
        <v>13</v>
      </c>
      <c r="C2956" s="319"/>
      <c r="D2956" s="192">
        <v>775655349558</v>
      </c>
      <c r="E2956" s="303" t="s">
        <v>546</v>
      </c>
      <c r="F2956" s="193" t="s">
        <v>2289</v>
      </c>
      <c r="G2956" s="137" t="s">
        <v>2290</v>
      </c>
      <c r="H2956" s="194">
        <v>18</v>
      </c>
      <c r="I2956" s="8"/>
      <c r="J2956" s="49"/>
      <c r="K2956" s="8"/>
      <c r="L2956" s="8"/>
      <c r="M2956" s="367">
        <f t="shared" si="624"/>
        <v>9900</v>
      </c>
      <c r="N2956" s="8"/>
      <c r="O2956" s="8"/>
      <c r="P2956" s="8"/>
      <c r="T2956" s="368"/>
      <c r="U2956" s="8"/>
      <c r="V2956" s="8"/>
      <c r="W2956" s="8"/>
      <c r="X2956" s="364"/>
    </row>
    <row r="2957" spans="1:24" ht="17.25">
      <c r="A2957" s="310">
        <v>44682</v>
      </c>
      <c r="B2957" s="250">
        <v>14</v>
      </c>
      <c r="C2957" s="319"/>
      <c r="D2957" s="192">
        <v>775665518500</v>
      </c>
      <c r="E2957" s="303" t="s">
        <v>546</v>
      </c>
      <c r="F2957" s="193" t="s">
        <v>2291</v>
      </c>
      <c r="G2957" s="137" t="s">
        <v>2</v>
      </c>
      <c r="H2957" s="194">
        <v>13</v>
      </c>
      <c r="I2957" s="8"/>
      <c r="J2957" s="49"/>
      <c r="K2957" s="8"/>
      <c r="L2957" s="8"/>
      <c r="M2957" s="367">
        <f>560*H2957</f>
        <v>7280</v>
      </c>
      <c r="N2957" s="8"/>
      <c r="O2957" s="8"/>
      <c r="P2957" s="8"/>
      <c r="T2957" s="368"/>
      <c r="U2957" s="8"/>
      <c r="V2957" s="8"/>
      <c r="W2957" s="8"/>
      <c r="X2957" s="364"/>
    </row>
    <row r="2958" spans="1:24" ht="17.25">
      <c r="A2958" s="310">
        <v>44682</v>
      </c>
      <c r="B2958" s="250">
        <v>15</v>
      </c>
      <c r="C2958" s="319"/>
      <c r="D2958" s="192">
        <v>775665644967</v>
      </c>
      <c r="E2958" s="303" t="s">
        <v>546</v>
      </c>
      <c r="F2958" s="193" t="s">
        <v>2292</v>
      </c>
      <c r="G2958" s="137" t="s">
        <v>2293</v>
      </c>
      <c r="H2958" s="194">
        <v>11</v>
      </c>
      <c r="I2958" s="8"/>
      <c r="J2958" s="49"/>
      <c r="K2958" s="8"/>
      <c r="L2958" s="8"/>
      <c r="M2958" s="367">
        <f>600*H2958</f>
        <v>6600</v>
      </c>
      <c r="N2958" s="8"/>
      <c r="O2958" s="8"/>
      <c r="P2958" s="8"/>
      <c r="T2958" s="368"/>
      <c r="U2958" s="8"/>
      <c r="V2958" s="8"/>
      <c r="W2958" s="8"/>
      <c r="X2958" s="364"/>
    </row>
    <row r="2959" spans="1:24" ht="17.25">
      <c r="A2959" s="310">
        <v>44682</v>
      </c>
      <c r="B2959" s="250">
        <v>16</v>
      </c>
      <c r="C2959" s="319" t="s">
        <v>1430</v>
      </c>
      <c r="D2959" s="192">
        <v>775659546321</v>
      </c>
      <c r="E2959" s="303" t="s">
        <v>546</v>
      </c>
      <c r="F2959" s="193" t="s">
        <v>2294</v>
      </c>
      <c r="G2959" s="137" t="s">
        <v>2</v>
      </c>
      <c r="H2959" s="194">
        <v>14</v>
      </c>
      <c r="I2959" s="8"/>
      <c r="J2959" s="49"/>
      <c r="K2959" s="8"/>
      <c r="L2959" s="8"/>
      <c r="M2959" s="367">
        <f>600*H2959</f>
        <v>8400</v>
      </c>
      <c r="N2959" s="8"/>
      <c r="O2959" s="8"/>
      <c r="P2959" s="8"/>
      <c r="T2959" s="368"/>
      <c r="U2959" s="8"/>
      <c r="V2959" s="8"/>
      <c r="W2959" s="8"/>
      <c r="X2959" s="364"/>
    </row>
    <row r="2960" spans="1:24" ht="17.25">
      <c r="A2960" s="310">
        <v>44682</v>
      </c>
      <c r="B2960" s="250">
        <v>17</v>
      </c>
      <c r="C2960" s="319"/>
      <c r="D2960" s="192">
        <v>775665493503</v>
      </c>
      <c r="E2960" s="303" t="s">
        <v>546</v>
      </c>
      <c r="F2960" s="193" t="s">
        <v>2295</v>
      </c>
      <c r="G2960" s="137" t="s">
        <v>96</v>
      </c>
      <c r="H2960" s="194">
        <v>6</v>
      </c>
      <c r="I2960" s="8"/>
      <c r="J2960" s="49"/>
      <c r="K2960" s="8"/>
      <c r="L2960" s="8"/>
      <c r="M2960" s="367">
        <v>4300</v>
      </c>
      <c r="N2960" s="8"/>
      <c r="O2960" s="8"/>
      <c r="P2960" s="8"/>
      <c r="T2960" s="368"/>
      <c r="U2960" s="8"/>
      <c r="V2960" s="8"/>
      <c r="W2960" s="8"/>
      <c r="X2960" s="364"/>
    </row>
    <row r="2961" spans="1:24" ht="17.25">
      <c r="A2961" s="310">
        <v>44682</v>
      </c>
      <c r="B2961" s="250">
        <v>18</v>
      </c>
      <c r="C2961" s="319" t="s">
        <v>1430</v>
      </c>
      <c r="D2961" s="192">
        <v>775665077789</v>
      </c>
      <c r="E2961" s="303" t="s">
        <v>546</v>
      </c>
      <c r="F2961" s="193" t="s">
        <v>2296</v>
      </c>
      <c r="G2961" s="137" t="s">
        <v>96</v>
      </c>
      <c r="H2961" s="194">
        <v>14</v>
      </c>
      <c r="I2961" s="8"/>
      <c r="J2961" s="49"/>
      <c r="K2961" s="8"/>
      <c r="L2961" s="8"/>
      <c r="M2961" s="367">
        <f>620*H2961</f>
        <v>8680</v>
      </c>
      <c r="N2961" s="8"/>
      <c r="O2961" s="8"/>
      <c r="P2961" s="8"/>
      <c r="T2961" s="368"/>
      <c r="U2961" s="8"/>
      <c r="V2961" s="8"/>
      <c r="W2961" s="8"/>
      <c r="X2961" s="364"/>
    </row>
    <row r="2962" spans="1:24" ht="17.25">
      <c r="A2962" s="310">
        <v>44682</v>
      </c>
      <c r="B2962" s="250">
        <v>19</v>
      </c>
      <c r="C2962" s="319" t="s">
        <v>1430</v>
      </c>
      <c r="D2962" s="192">
        <v>775665240684</v>
      </c>
      <c r="E2962" s="303" t="s">
        <v>546</v>
      </c>
      <c r="F2962" s="193" t="s">
        <v>2297</v>
      </c>
      <c r="G2962" s="137" t="s">
        <v>96</v>
      </c>
      <c r="H2962" s="194">
        <v>11</v>
      </c>
      <c r="I2962" s="8"/>
      <c r="J2962" s="49"/>
      <c r="K2962" s="8"/>
      <c r="L2962" s="8"/>
      <c r="M2962" s="367">
        <f t="shared" ref="M2962:M2963" si="625">620*H2962</f>
        <v>6820</v>
      </c>
      <c r="N2962" s="8"/>
      <c r="O2962" s="8"/>
      <c r="P2962" s="8"/>
      <c r="T2962" s="368"/>
      <c r="U2962" s="8"/>
      <c r="V2962" s="8"/>
      <c r="W2962" s="8"/>
      <c r="X2962" s="364"/>
    </row>
    <row r="2963" spans="1:24" ht="17.25">
      <c r="A2963" s="310">
        <v>44682</v>
      </c>
      <c r="B2963" s="250">
        <v>20</v>
      </c>
      <c r="C2963" s="319" t="s">
        <v>1430</v>
      </c>
      <c r="D2963" s="192">
        <v>775665288152</v>
      </c>
      <c r="E2963" s="303" t="s">
        <v>546</v>
      </c>
      <c r="F2963" s="193" t="s">
        <v>2298</v>
      </c>
      <c r="G2963" s="137" t="s">
        <v>96</v>
      </c>
      <c r="H2963" s="194">
        <v>14</v>
      </c>
      <c r="I2963" s="8"/>
      <c r="J2963" s="49"/>
      <c r="K2963" s="8"/>
      <c r="L2963" s="8"/>
      <c r="M2963" s="367">
        <f t="shared" si="625"/>
        <v>8680</v>
      </c>
      <c r="N2963" s="8"/>
      <c r="O2963" s="8"/>
      <c r="P2963" s="8"/>
      <c r="T2963" s="368"/>
      <c r="U2963" s="8"/>
      <c r="V2963" s="8"/>
      <c r="W2963" s="8"/>
      <c r="X2963" s="364"/>
    </row>
    <row r="2964" spans="1:24" ht="17.25">
      <c r="A2964" s="310">
        <v>44682</v>
      </c>
      <c r="B2964" s="250">
        <v>21</v>
      </c>
      <c r="C2964" s="319" t="s">
        <v>1430</v>
      </c>
      <c r="D2964" s="192">
        <v>775659473447</v>
      </c>
      <c r="E2964" s="303" t="s">
        <v>546</v>
      </c>
      <c r="F2964" s="193" t="s">
        <v>2299</v>
      </c>
      <c r="G2964" s="137" t="s">
        <v>2</v>
      </c>
      <c r="H2964" s="194">
        <v>9</v>
      </c>
      <c r="I2964" s="8"/>
      <c r="J2964" s="49"/>
      <c r="K2964" s="8"/>
      <c r="L2964" s="8"/>
      <c r="M2964" s="367">
        <f>670*H2964</f>
        <v>6030</v>
      </c>
      <c r="N2964" s="8"/>
      <c r="O2964" s="8"/>
      <c r="P2964" s="8"/>
      <c r="T2964" s="368"/>
      <c r="U2964" s="8"/>
      <c r="V2964" s="8"/>
      <c r="W2964" s="8"/>
      <c r="X2964" s="364"/>
    </row>
    <row r="2965" spans="1:24" ht="17.25">
      <c r="A2965" s="310">
        <v>44682</v>
      </c>
      <c r="B2965" s="250">
        <v>22</v>
      </c>
      <c r="C2965" s="319"/>
      <c r="D2965" s="192">
        <v>775665541211</v>
      </c>
      <c r="E2965" s="303" t="s">
        <v>546</v>
      </c>
      <c r="F2965" s="193" t="s">
        <v>2300</v>
      </c>
      <c r="G2965" s="137" t="s">
        <v>2</v>
      </c>
      <c r="H2965" s="194">
        <v>5</v>
      </c>
      <c r="I2965" s="8"/>
      <c r="J2965" s="49"/>
      <c r="K2965" s="8"/>
      <c r="L2965" s="8"/>
      <c r="M2965" s="367">
        <v>3700</v>
      </c>
      <c r="N2965" s="8"/>
      <c r="O2965" s="8"/>
      <c r="P2965" s="8"/>
      <c r="T2965" s="368"/>
      <c r="U2965" s="8"/>
      <c r="V2965" s="8"/>
      <c r="W2965" s="8"/>
      <c r="X2965" s="364"/>
    </row>
    <row r="2966" spans="1:24" ht="17.25">
      <c r="A2966" s="310">
        <v>44682</v>
      </c>
      <c r="B2966" s="250">
        <v>23</v>
      </c>
      <c r="C2966" s="319" t="s">
        <v>15</v>
      </c>
      <c r="D2966" s="192" t="s">
        <v>2301</v>
      </c>
      <c r="E2966" s="303" t="s">
        <v>546</v>
      </c>
      <c r="F2966" s="193" t="s">
        <v>2302</v>
      </c>
      <c r="G2966" s="137" t="s">
        <v>96</v>
      </c>
      <c r="H2966" s="194">
        <v>26</v>
      </c>
      <c r="I2966" s="8"/>
      <c r="J2966" s="49"/>
      <c r="K2966" s="8"/>
      <c r="L2966" s="8"/>
      <c r="M2966" s="367">
        <f>570*H2966</f>
        <v>14820</v>
      </c>
      <c r="N2966" s="8"/>
      <c r="O2966" s="8"/>
      <c r="P2966" s="8"/>
      <c r="T2966" s="368"/>
      <c r="U2966" s="8"/>
      <c r="V2966" s="8"/>
      <c r="W2966" s="8"/>
      <c r="X2966" s="364"/>
    </row>
    <row r="2967" spans="1:24" ht="17.25">
      <c r="A2967" s="310"/>
      <c r="B2967" s="250"/>
      <c r="C2967" s="319"/>
      <c r="D2967" s="192"/>
      <c r="E2967" s="303"/>
      <c r="F2967" s="193"/>
      <c r="G2967" s="137"/>
      <c r="H2967" s="194"/>
      <c r="I2967" s="8"/>
      <c r="J2967" s="49"/>
      <c r="K2967" s="8"/>
      <c r="L2967" s="8"/>
      <c r="M2967" s="367">
        <v>500</v>
      </c>
      <c r="N2967" s="8"/>
      <c r="O2967" s="8"/>
      <c r="P2967" s="8"/>
      <c r="T2967" s="368"/>
      <c r="U2967" s="8"/>
      <c r="V2967" s="8"/>
      <c r="W2967" s="8"/>
      <c r="X2967" s="364"/>
    </row>
    <row r="2968" spans="1:24" ht="17.25">
      <c r="A2968" s="310">
        <v>44682</v>
      </c>
      <c r="B2968" s="250">
        <v>24</v>
      </c>
      <c r="C2968" s="319"/>
      <c r="D2968" s="192">
        <v>775665651270</v>
      </c>
      <c r="E2968" s="303" t="s">
        <v>546</v>
      </c>
      <c r="F2968" s="193" t="s">
        <v>2303</v>
      </c>
      <c r="G2968" s="137" t="s">
        <v>2</v>
      </c>
      <c r="H2968" s="194">
        <v>21</v>
      </c>
      <c r="I2968" s="8"/>
      <c r="J2968" s="49"/>
      <c r="K2968" s="8"/>
      <c r="L2968" s="8">
        <f>510*H2968</f>
        <v>10710</v>
      </c>
      <c r="M2968" s="367">
        <f>550*H2968</f>
        <v>11550</v>
      </c>
      <c r="N2968" s="8"/>
      <c r="O2968" s="8"/>
      <c r="P2968" s="8"/>
      <c r="T2968" s="368"/>
      <c r="U2968" s="8"/>
      <c r="V2968" s="8"/>
      <c r="W2968" s="8"/>
      <c r="X2968" s="364"/>
    </row>
    <row r="2969" spans="1:24" ht="17.25">
      <c r="A2969" s="310">
        <v>44682</v>
      </c>
      <c r="B2969" s="250">
        <v>25</v>
      </c>
      <c r="C2969" s="319"/>
      <c r="D2969" s="192">
        <v>775665570983</v>
      </c>
      <c r="E2969" s="303" t="s">
        <v>546</v>
      </c>
      <c r="F2969" s="193" t="s">
        <v>2304</v>
      </c>
      <c r="G2969" s="137" t="s">
        <v>2</v>
      </c>
      <c r="H2969" s="194">
        <v>14</v>
      </c>
      <c r="I2969" s="8"/>
      <c r="J2969" s="49"/>
      <c r="K2969" s="8"/>
      <c r="L2969" s="8"/>
      <c r="M2969" s="367">
        <f>560*H2969</f>
        <v>7840</v>
      </c>
      <c r="N2969" s="8"/>
      <c r="O2969" s="8"/>
      <c r="P2969" s="8"/>
      <c r="T2969" s="368"/>
      <c r="U2969" s="8"/>
      <c r="V2969" s="8"/>
      <c r="W2969" s="8"/>
      <c r="X2969" s="364"/>
    </row>
    <row r="2970" spans="1:24" ht="17.25">
      <c r="A2970" s="310">
        <v>44682</v>
      </c>
      <c r="B2970" s="250">
        <v>26</v>
      </c>
      <c r="C2970" s="319"/>
      <c r="D2970" s="192">
        <v>775665481657</v>
      </c>
      <c r="E2970" s="303" t="s">
        <v>546</v>
      </c>
      <c r="F2970" s="193" t="s">
        <v>2305</v>
      </c>
      <c r="G2970" s="137" t="s">
        <v>96</v>
      </c>
      <c r="H2970" s="194">
        <v>17</v>
      </c>
      <c r="I2970" s="8"/>
      <c r="J2970" s="49"/>
      <c r="K2970" s="8"/>
      <c r="L2970" s="8"/>
      <c r="M2970" s="367">
        <f>580*H2970</f>
        <v>9860</v>
      </c>
      <c r="N2970" s="8"/>
      <c r="O2970" s="8"/>
      <c r="P2970" s="8"/>
      <c r="T2970" s="368"/>
      <c r="U2970" s="8"/>
      <c r="V2970" s="8"/>
      <c r="W2970" s="8"/>
      <c r="X2970" s="364"/>
    </row>
    <row r="2971" spans="1:24" ht="17.25">
      <c r="A2971" s="310">
        <v>44682</v>
      </c>
      <c r="B2971" s="250">
        <v>27</v>
      </c>
      <c r="C2971" s="319" t="s">
        <v>1430</v>
      </c>
      <c r="D2971" s="192">
        <v>775665303752</v>
      </c>
      <c r="E2971" s="303" t="s">
        <v>546</v>
      </c>
      <c r="F2971" s="193" t="s">
        <v>2306</v>
      </c>
      <c r="G2971" s="137" t="s">
        <v>96</v>
      </c>
      <c r="H2971" s="194">
        <v>6</v>
      </c>
      <c r="I2971" s="8"/>
      <c r="J2971" s="49"/>
      <c r="K2971" s="8"/>
      <c r="L2971" s="8"/>
      <c r="M2971" s="367">
        <v>4300</v>
      </c>
      <c r="N2971" s="8"/>
      <c r="O2971" s="8"/>
      <c r="P2971" s="8"/>
      <c r="T2971" s="368"/>
      <c r="U2971" s="8"/>
      <c r="V2971" s="8"/>
      <c r="W2971" s="8"/>
      <c r="X2971" s="364"/>
    </row>
    <row r="2972" spans="1:24" ht="17.25">
      <c r="A2972" s="310">
        <v>44682</v>
      </c>
      <c r="B2972" s="250">
        <v>28</v>
      </c>
      <c r="C2972" s="319" t="s">
        <v>1430</v>
      </c>
      <c r="D2972" s="192">
        <v>775659841523</v>
      </c>
      <c r="E2972" s="303" t="s">
        <v>546</v>
      </c>
      <c r="F2972" s="193" t="s">
        <v>2307</v>
      </c>
      <c r="G2972" s="137" t="s">
        <v>2</v>
      </c>
      <c r="H2972" s="194">
        <v>12</v>
      </c>
      <c r="I2972" s="8"/>
      <c r="J2972" s="49"/>
      <c r="K2972" s="8"/>
      <c r="L2972" s="8"/>
      <c r="M2972" s="367">
        <f>600*H2972</f>
        <v>7200</v>
      </c>
      <c r="N2972" s="8"/>
      <c r="O2972" s="8"/>
      <c r="P2972" s="8"/>
      <c r="T2972" s="368"/>
      <c r="U2972" s="8"/>
      <c r="V2972" s="8"/>
      <c r="W2972" s="8"/>
      <c r="X2972" s="364"/>
    </row>
    <row r="2973" spans="1:24" ht="17.25">
      <c r="A2973" s="310">
        <v>44682</v>
      </c>
      <c r="B2973" s="250">
        <v>29</v>
      </c>
      <c r="C2973" s="319" t="s">
        <v>1430</v>
      </c>
      <c r="D2973" s="192">
        <v>775665217712</v>
      </c>
      <c r="E2973" s="303" t="s">
        <v>546</v>
      </c>
      <c r="F2973" s="193" t="s">
        <v>2308</v>
      </c>
      <c r="G2973" s="137" t="s">
        <v>96</v>
      </c>
      <c r="H2973" s="194">
        <v>8</v>
      </c>
      <c r="I2973" s="8"/>
      <c r="J2973" s="49"/>
      <c r="K2973" s="8"/>
      <c r="L2973" s="8"/>
      <c r="M2973" s="367">
        <f>670*H2973</f>
        <v>5360</v>
      </c>
      <c r="N2973" s="8"/>
      <c r="O2973" s="8"/>
      <c r="P2973" s="8"/>
      <c r="T2973" s="368"/>
      <c r="U2973" s="8"/>
      <c r="V2973" s="8"/>
      <c r="W2973" s="8"/>
      <c r="X2973" s="364"/>
    </row>
    <row r="2974" spans="1:24" ht="17.25">
      <c r="A2974" s="310">
        <v>44682</v>
      </c>
      <c r="B2974" s="250">
        <v>30</v>
      </c>
      <c r="C2974" s="319"/>
      <c r="D2974" s="192">
        <v>775655590447</v>
      </c>
      <c r="E2974" s="303" t="s">
        <v>546</v>
      </c>
      <c r="F2974" s="193" t="s">
        <v>2309</v>
      </c>
      <c r="G2974" s="137" t="s">
        <v>35</v>
      </c>
      <c r="H2974" s="194">
        <v>30</v>
      </c>
      <c r="I2974" s="8"/>
      <c r="J2974" s="49"/>
      <c r="K2974" s="8"/>
      <c r="L2974" s="8"/>
      <c r="M2974" s="367">
        <f>590*H2974</f>
        <v>17700</v>
      </c>
      <c r="N2974" s="8"/>
      <c r="O2974" s="8"/>
      <c r="P2974" s="8"/>
      <c r="T2974" s="368"/>
      <c r="U2974" s="8"/>
      <c r="V2974" s="8"/>
      <c r="W2974" s="8"/>
      <c r="X2974" s="364"/>
    </row>
    <row r="2975" spans="1:24" ht="17.25">
      <c r="A2975" s="310">
        <v>44682</v>
      </c>
      <c r="B2975" s="250">
        <v>31</v>
      </c>
      <c r="C2975" s="319"/>
      <c r="D2975" s="192">
        <v>775665170294</v>
      </c>
      <c r="E2975" s="303" t="s">
        <v>546</v>
      </c>
      <c r="F2975" s="193" t="s">
        <v>2310</v>
      </c>
      <c r="G2975" s="137" t="s">
        <v>35</v>
      </c>
      <c r="H2975" s="194">
        <v>21</v>
      </c>
      <c r="I2975" s="8"/>
      <c r="J2975" s="49"/>
      <c r="K2975" s="8"/>
      <c r="L2975" s="8"/>
      <c r="M2975" s="367">
        <f>590*H2975</f>
        <v>12390</v>
      </c>
      <c r="N2975" s="8"/>
      <c r="O2975" s="8"/>
      <c r="P2975" s="8"/>
      <c r="T2975" s="368"/>
      <c r="U2975" s="8"/>
      <c r="V2975" s="8"/>
      <c r="W2975" s="8"/>
      <c r="X2975" s="364"/>
    </row>
    <row r="2976" spans="1:24" ht="17.25">
      <c r="A2976" s="310">
        <v>44682</v>
      </c>
      <c r="B2976" s="250">
        <v>32</v>
      </c>
      <c r="C2976" s="319"/>
      <c r="D2976" s="323" t="s">
        <v>2311</v>
      </c>
      <c r="E2976" s="303"/>
      <c r="F2976" s="193"/>
      <c r="G2976" s="137"/>
      <c r="H2976" s="194"/>
      <c r="I2976" s="8"/>
      <c r="J2976" s="49"/>
      <c r="K2976" s="8"/>
      <c r="L2976" s="8"/>
      <c r="M2976" s="367"/>
      <c r="N2976" s="8"/>
      <c r="O2976" s="8"/>
      <c r="P2976" s="8"/>
      <c r="T2976" s="368"/>
      <c r="U2976" s="8"/>
      <c r="V2976" s="8"/>
      <c r="W2976" s="8"/>
      <c r="X2976" s="364"/>
    </row>
    <row r="2977" spans="1:25" ht="17.25">
      <c r="A2977" s="310">
        <v>44682</v>
      </c>
      <c r="B2977" s="250">
        <v>33</v>
      </c>
      <c r="C2977" s="319" t="s">
        <v>1430</v>
      </c>
      <c r="D2977" s="192">
        <v>775659655215</v>
      </c>
      <c r="E2977" s="303" t="s">
        <v>546</v>
      </c>
      <c r="F2977" s="193" t="s">
        <v>2312</v>
      </c>
      <c r="G2977" s="137" t="s">
        <v>2</v>
      </c>
      <c r="H2977" s="194">
        <v>17</v>
      </c>
      <c r="I2977" s="8"/>
      <c r="J2977" s="49"/>
      <c r="K2977" s="8"/>
      <c r="L2977" s="8"/>
      <c r="M2977" s="367">
        <f>600*H2977</f>
        <v>10200</v>
      </c>
      <c r="N2977" s="8"/>
      <c r="O2977" s="8"/>
      <c r="P2977" s="8"/>
      <c r="T2977" s="368"/>
      <c r="U2977" s="8"/>
      <c r="V2977" s="8"/>
      <c r="W2977" s="8"/>
      <c r="X2977" s="364"/>
    </row>
    <row r="2978" spans="1:25" ht="17.25">
      <c r="A2978" s="310">
        <v>44682</v>
      </c>
      <c r="B2978" s="250">
        <v>34</v>
      </c>
      <c r="C2978" s="319" t="s">
        <v>1430</v>
      </c>
      <c r="D2978" s="192">
        <v>775659757736</v>
      </c>
      <c r="E2978" s="303" t="s">
        <v>546</v>
      </c>
      <c r="F2978" s="193" t="s">
        <v>2312</v>
      </c>
      <c r="G2978" s="137" t="s">
        <v>2</v>
      </c>
      <c r="H2978" s="194">
        <v>15</v>
      </c>
      <c r="I2978" s="8"/>
      <c r="J2978" s="49"/>
      <c r="K2978" s="8"/>
      <c r="L2978" s="8"/>
      <c r="M2978" s="367">
        <f>600*H2978</f>
        <v>9000</v>
      </c>
      <c r="N2978" s="8"/>
      <c r="O2978" s="8"/>
      <c r="P2978" s="8"/>
      <c r="T2978" s="368"/>
      <c r="U2978" s="8"/>
      <c r="V2978" s="8"/>
      <c r="W2978" s="8"/>
      <c r="X2978" s="364"/>
    </row>
    <row r="2979" spans="1:25">
      <c r="A2979" s="8"/>
      <c r="B2979" s="8"/>
      <c r="C2979" s="8"/>
      <c r="D2979" s="8"/>
      <c r="E2979" s="8"/>
      <c r="F2979" s="8"/>
      <c r="G2979" s="8"/>
      <c r="H2979" s="365"/>
      <c r="I2979" s="8"/>
      <c r="J2979" s="49"/>
      <c r="K2979" s="8"/>
      <c r="L2979" s="8"/>
      <c r="M2979" s="367"/>
      <c r="N2979" s="8"/>
      <c r="O2979" s="8"/>
      <c r="P2979" s="8"/>
      <c r="T2979" s="368"/>
      <c r="U2979" s="8"/>
      <c r="V2979" s="8"/>
      <c r="W2979" s="8"/>
      <c r="X2979" s="364"/>
    </row>
    <row r="2980" spans="1:25">
      <c r="A2980" s="64"/>
      <c r="B2980" s="64"/>
      <c r="C2980" s="64"/>
      <c r="D2980" s="64"/>
      <c r="E2980" s="64"/>
      <c r="F2980" s="64"/>
      <c r="G2980" s="64"/>
      <c r="H2980" s="203"/>
      <c r="I2980" s="64"/>
      <c r="J2980" s="37"/>
      <c r="K2980" s="64"/>
      <c r="L2980" s="64"/>
      <c r="M2980" s="37">
        <f>SUM(M2943:M2979)</f>
        <v>313770</v>
      </c>
      <c r="N2980" s="64"/>
      <c r="O2980" s="64"/>
      <c r="P2980" s="64"/>
      <c r="Q2980" s="64"/>
      <c r="R2980" s="64"/>
      <c r="S2980" s="64"/>
      <c r="T2980" s="64">
        <v>313770</v>
      </c>
      <c r="U2980" s="64"/>
      <c r="V2980" s="64"/>
      <c r="W2980" s="64"/>
      <c r="X2980" s="159">
        <v>313770</v>
      </c>
      <c r="Y2980" s="159"/>
    </row>
    <row r="2981" spans="1:25">
      <c r="A2981" s="8"/>
      <c r="B2981" s="8"/>
      <c r="C2981" s="8"/>
      <c r="D2981" s="8"/>
      <c r="E2981" s="8"/>
      <c r="F2981" s="8"/>
      <c r="G2981" s="8"/>
      <c r="H2981" s="365"/>
      <c r="I2981" s="8"/>
      <c r="J2981" s="49"/>
      <c r="K2981" s="8"/>
      <c r="L2981" s="8"/>
      <c r="M2981" s="369"/>
      <c r="N2981" s="8"/>
      <c r="O2981" s="8"/>
      <c r="P2981" s="8"/>
      <c r="T2981" s="368"/>
      <c r="U2981" s="8"/>
      <c r="V2981" s="8"/>
      <c r="W2981" s="8"/>
      <c r="X2981" s="364"/>
    </row>
    <row r="2982" spans="1:25" ht="17.25">
      <c r="A2982" s="310">
        <v>44713</v>
      </c>
      <c r="B2982" s="250">
        <v>1</v>
      </c>
      <c r="C2982" s="319" t="s">
        <v>15</v>
      </c>
      <c r="D2982" s="192">
        <v>775666739121</v>
      </c>
      <c r="E2982" s="303" t="s">
        <v>546</v>
      </c>
      <c r="F2982" s="193" t="s">
        <v>2313</v>
      </c>
      <c r="G2982" s="137" t="s">
        <v>35</v>
      </c>
      <c r="H2982" s="194">
        <v>19</v>
      </c>
      <c r="I2982" s="8"/>
      <c r="J2982" s="49"/>
      <c r="K2982" s="8"/>
      <c r="L2982" s="8"/>
      <c r="M2982" s="369">
        <f>600*H2982</f>
        <v>11400</v>
      </c>
      <c r="N2982" s="8"/>
      <c r="O2982" s="8"/>
      <c r="P2982" s="8"/>
      <c r="T2982" s="368"/>
      <c r="U2982" s="8"/>
      <c r="V2982" s="8"/>
      <c r="W2982" s="8"/>
      <c r="X2982" s="364"/>
    </row>
    <row r="2983" spans="1:25" ht="17.25">
      <c r="A2983" s="310"/>
      <c r="B2983" s="250"/>
      <c r="C2983" s="319"/>
      <c r="D2983" s="192"/>
      <c r="E2983" s="303"/>
      <c r="F2983" s="193"/>
      <c r="G2983" s="137"/>
      <c r="H2983" s="194"/>
      <c r="I2983" s="8"/>
      <c r="J2983" s="49"/>
      <c r="K2983" s="8"/>
      <c r="L2983" s="8"/>
      <c r="M2983" s="369">
        <v>500</v>
      </c>
      <c r="N2983" s="8"/>
      <c r="O2983" s="8"/>
      <c r="P2983" s="8"/>
      <c r="T2983" s="368"/>
      <c r="U2983" s="8"/>
      <c r="V2983" s="8"/>
      <c r="W2983" s="8"/>
      <c r="X2983" s="364"/>
    </row>
    <row r="2984" spans="1:25" ht="17.25">
      <c r="A2984" s="310">
        <v>44713</v>
      </c>
      <c r="B2984" s="250">
        <v>2</v>
      </c>
      <c r="C2984" s="319" t="s">
        <v>1430</v>
      </c>
      <c r="D2984" s="192">
        <v>775677065609</v>
      </c>
      <c r="E2984" s="303" t="s">
        <v>546</v>
      </c>
      <c r="F2984" s="193" t="s">
        <v>2314</v>
      </c>
      <c r="G2984" s="137" t="s">
        <v>2</v>
      </c>
      <c r="H2984" s="194">
        <v>17</v>
      </c>
      <c r="I2984" s="8"/>
      <c r="J2984" s="49"/>
      <c r="K2984" s="8"/>
      <c r="L2984" s="8"/>
      <c r="M2984" s="369">
        <f>600*H2984</f>
        <v>10200</v>
      </c>
      <c r="N2984" s="8"/>
      <c r="O2984" s="8"/>
      <c r="P2984" s="8"/>
      <c r="T2984" s="368"/>
      <c r="U2984" s="8"/>
      <c r="V2984" s="8"/>
      <c r="W2984" s="8"/>
      <c r="X2984" s="364"/>
    </row>
    <row r="2985" spans="1:25" ht="17.25">
      <c r="A2985" s="310">
        <v>44713</v>
      </c>
      <c r="B2985" s="250">
        <v>3</v>
      </c>
      <c r="C2985" s="319" t="s">
        <v>1430</v>
      </c>
      <c r="D2985" s="192">
        <v>775667281974</v>
      </c>
      <c r="E2985" s="303" t="s">
        <v>546</v>
      </c>
      <c r="F2985" s="193" t="s">
        <v>2315</v>
      </c>
      <c r="G2985" s="137" t="s">
        <v>2</v>
      </c>
      <c r="H2985" s="194">
        <v>6</v>
      </c>
      <c r="I2985" s="8"/>
      <c r="J2985" s="49"/>
      <c r="K2985" s="8"/>
      <c r="L2985" s="8"/>
      <c r="M2985" s="369">
        <v>4300</v>
      </c>
      <c r="N2985" s="8"/>
      <c r="O2985" s="8"/>
      <c r="P2985" s="8"/>
      <c r="T2985" s="368"/>
      <c r="U2985" s="8"/>
      <c r="V2985" s="8"/>
      <c r="W2985" s="8"/>
      <c r="X2985" s="364"/>
    </row>
    <row r="2986" spans="1:25" ht="17.25">
      <c r="A2986" s="310">
        <v>44713</v>
      </c>
      <c r="B2986" s="250">
        <v>4</v>
      </c>
      <c r="C2986" s="319"/>
      <c r="D2986" s="192">
        <v>775677172350</v>
      </c>
      <c r="E2986" s="303" t="s">
        <v>546</v>
      </c>
      <c r="F2986" s="193" t="s">
        <v>2316</v>
      </c>
      <c r="G2986" s="137" t="s">
        <v>2</v>
      </c>
      <c r="H2986" s="194">
        <v>30</v>
      </c>
      <c r="I2986" s="8"/>
      <c r="J2986" s="49"/>
      <c r="K2986" s="8"/>
      <c r="L2986" s="8"/>
      <c r="M2986" s="369">
        <f>550*H2986</f>
        <v>16500</v>
      </c>
      <c r="N2986" s="8"/>
      <c r="O2986" s="8"/>
      <c r="P2986" s="8"/>
      <c r="T2986" s="368"/>
      <c r="U2986" s="8"/>
      <c r="V2986" s="8"/>
      <c r="W2986" s="8"/>
      <c r="X2986" s="364"/>
    </row>
    <row r="2987" spans="1:25" ht="17.25">
      <c r="A2987" s="310">
        <v>44713</v>
      </c>
      <c r="B2987" s="250">
        <v>5</v>
      </c>
      <c r="C2987" s="319"/>
      <c r="D2987" s="192">
        <v>775677145757</v>
      </c>
      <c r="E2987" s="303" t="s">
        <v>546</v>
      </c>
      <c r="F2987" s="193" t="s">
        <v>2317</v>
      </c>
      <c r="G2987" s="137" t="s">
        <v>2</v>
      </c>
      <c r="H2987" s="194">
        <v>28</v>
      </c>
      <c r="I2987" s="8"/>
      <c r="J2987" s="49"/>
      <c r="K2987" s="8"/>
      <c r="L2987" s="8"/>
      <c r="M2987" s="369">
        <f t="shared" ref="M2987:M2988" si="626">550*H2987</f>
        <v>15400</v>
      </c>
      <c r="N2987" s="8"/>
      <c r="O2987" s="8"/>
      <c r="P2987" s="8"/>
      <c r="T2987" s="368"/>
      <c r="U2987" s="8"/>
      <c r="V2987" s="8"/>
      <c r="W2987" s="8"/>
      <c r="X2987" s="364"/>
    </row>
    <row r="2988" spans="1:25" ht="17.25">
      <c r="A2988" s="310">
        <v>44713</v>
      </c>
      <c r="B2988" s="250">
        <v>6</v>
      </c>
      <c r="C2988" s="319"/>
      <c r="D2988" s="192">
        <v>775667433029</v>
      </c>
      <c r="E2988" s="303" t="s">
        <v>546</v>
      </c>
      <c r="F2988" s="193" t="s">
        <v>2318</v>
      </c>
      <c r="G2988" s="137" t="s">
        <v>2</v>
      </c>
      <c r="H2988" s="194">
        <v>24</v>
      </c>
      <c r="I2988" s="8"/>
      <c r="J2988" s="49"/>
      <c r="K2988" s="8"/>
      <c r="L2988" s="8"/>
      <c r="M2988" s="369">
        <f t="shared" si="626"/>
        <v>13200</v>
      </c>
      <c r="N2988" s="8"/>
      <c r="O2988" s="8"/>
      <c r="P2988" s="8"/>
      <c r="T2988" s="368"/>
      <c r="U2988" s="8"/>
      <c r="V2988" s="8"/>
      <c r="W2988" s="8"/>
      <c r="X2988" s="364"/>
    </row>
    <row r="2989" spans="1:25" ht="17.25">
      <c r="A2989" s="310">
        <v>44713</v>
      </c>
      <c r="B2989" s="250">
        <v>7</v>
      </c>
      <c r="C2989" s="319"/>
      <c r="D2989" s="192">
        <v>775667496608</v>
      </c>
      <c r="E2989" s="303" t="s">
        <v>546</v>
      </c>
      <c r="F2989" s="193" t="s">
        <v>2319</v>
      </c>
      <c r="G2989" s="137" t="s">
        <v>2</v>
      </c>
      <c r="H2989" s="194">
        <v>16</v>
      </c>
      <c r="I2989" s="8"/>
      <c r="J2989" s="49"/>
      <c r="K2989" s="8"/>
      <c r="L2989" s="8"/>
      <c r="M2989" s="369">
        <f>560*H2989</f>
        <v>8960</v>
      </c>
      <c r="N2989" s="8"/>
      <c r="O2989" s="8"/>
      <c r="P2989" s="8"/>
      <c r="T2989" s="368"/>
      <c r="U2989" s="8"/>
      <c r="V2989" s="8"/>
      <c r="W2989" s="8"/>
      <c r="X2989" s="364"/>
    </row>
    <row r="2990" spans="1:25" ht="17.25">
      <c r="A2990" s="310">
        <v>44713</v>
      </c>
      <c r="B2990" s="250">
        <v>8</v>
      </c>
      <c r="C2990" s="319" t="s">
        <v>1430</v>
      </c>
      <c r="D2990" s="192">
        <v>775677159591</v>
      </c>
      <c r="E2990" s="303" t="s">
        <v>546</v>
      </c>
      <c r="F2990" s="193" t="s">
        <v>2320</v>
      </c>
      <c r="G2990" s="137" t="s">
        <v>96</v>
      </c>
      <c r="H2990" s="194">
        <v>8</v>
      </c>
      <c r="I2990" s="8"/>
      <c r="J2990" s="49"/>
      <c r="K2990" s="8"/>
      <c r="L2990" s="8"/>
      <c r="M2990" s="369">
        <f>650*H2990</f>
        <v>5200</v>
      </c>
      <c r="N2990" s="8"/>
      <c r="O2990" s="8"/>
      <c r="P2990" s="8"/>
      <c r="T2990" s="368"/>
      <c r="U2990" s="8"/>
      <c r="V2990" s="8"/>
      <c r="W2990" s="8"/>
      <c r="X2990" s="364"/>
    </row>
    <row r="2991" spans="1:25" ht="17.25">
      <c r="A2991" s="310">
        <v>44713</v>
      </c>
      <c r="B2991" s="250">
        <v>9</v>
      </c>
      <c r="C2991" s="319" t="s">
        <v>1430</v>
      </c>
      <c r="D2991" s="192">
        <v>775677101931</v>
      </c>
      <c r="E2991" s="303" t="s">
        <v>546</v>
      </c>
      <c r="F2991" s="193" t="s">
        <v>2321</v>
      </c>
      <c r="G2991" s="137" t="s">
        <v>96</v>
      </c>
      <c r="H2991" s="194">
        <v>14</v>
      </c>
      <c r="I2991" s="8"/>
      <c r="J2991" s="49"/>
      <c r="K2991" s="8"/>
      <c r="L2991" s="8"/>
      <c r="M2991" s="369">
        <f>620*H2991</f>
        <v>8680</v>
      </c>
      <c r="N2991" s="8"/>
      <c r="O2991" s="8"/>
      <c r="P2991" s="8"/>
      <c r="T2991" s="368"/>
      <c r="U2991" s="8"/>
      <c r="V2991" s="8"/>
      <c r="W2991" s="8"/>
      <c r="X2991" s="364"/>
    </row>
    <row r="2992" spans="1:25" ht="17.25">
      <c r="A2992" s="310">
        <v>44713</v>
      </c>
      <c r="B2992" s="250">
        <v>10</v>
      </c>
      <c r="C2992" s="319"/>
      <c r="D2992" s="192">
        <v>775667367013</v>
      </c>
      <c r="E2992" s="303" t="s">
        <v>546</v>
      </c>
      <c r="F2992" s="193" t="s">
        <v>2322</v>
      </c>
      <c r="G2992" s="137" t="s">
        <v>2</v>
      </c>
      <c r="H2992" s="194">
        <v>19</v>
      </c>
      <c r="I2992" s="8"/>
      <c r="J2992" s="49"/>
      <c r="K2992" s="8"/>
      <c r="L2992" s="8"/>
      <c r="M2992" s="369">
        <f>560*H2992</f>
        <v>10640</v>
      </c>
      <c r="N2992" s="8"/>
      <c r="O2992" s="8"/>
      <c r="P2992" s="8"/>
      <c r="T2992" s="368"/>
      <c r="U2992" s="8"/>
      <c r="V2992" s="8"/>
      <c r="W2992" s="8"/>
      <c r="X2992" s="364"/>
    </row>
    <row r="2993" spans="1:26">
      <c r="A2993" s="8"/>
      <c r="B2993" s="8"/>
      <c r="C2993" s="8"/>
      <c r="D2993" s="8"/>
      <c r="E2993" s="8"/>
      <c r="F2993" s="8"/>
      <c r="G2993" s="8"/>
      <c r="H2993" s="365"/>
      <c r="I2993" s="8"/>
      <c r="J2993" s="49"/>
      <c r="K2993" s="8"/>
      <c r="L2993" s="8"/>
      <c r="M2993" s="369"/>
      <c r="N2993" s="8"/>
      <c r="O2993" s="8"/>
      <c r="P2993" s="8"/>
      <c r="T2993" s="368"/>
      <c r="U2993" s="8"/>
      <c r="V2993" s="8"/>
      <c r="W2993" s="8"/>
      <c r="X2993" s="364"/>
    </row>
    <row r="2994" spans="1:26">
      <c r="A2994" s="64"/>
      <c r="B2994" s="64"/>
      <c r="C2994" s="64"/>
      <c r="D2994" s="64"/>
      <c r="E2994" s="64"/>
      <c r="F2994" s="64"/>
      <c r="G2994" s="64"/>
      <c r="H2994" s="203"/>
      <c r="I2994" s="64"/>
      <c r="J2994" s="37"/>
      <c r="K2994" s="64"/>
      <c r="L2994" s="64"/>
      <c r="M2994" s="37">
        <f>SUM(M2982:M2993)</f>
        <v>104980</v>
      </c>
      <c r="N2994" s="64"/>
      <c r="O2994" s="64"/>
      <c r="P2994" s="64"/>
      <c r="Q2994" s="64"/>
      <c r="R2994" s="64"/>
      <c r="S2994" s="64"/>
      <c r="T2994" s="64">
        <v>104980</v>
      </c>
      <c r="U2994" s="64"/>
      <c r="V2994" s="64"/>
      <c r="W2994" s="64"/>
      <c r="X2994" s="159">
        <v>104980</v>
      </c>
      <c r="Y2994" s="159"/>
      <c r="Z2994" s="159"/>
    </row>
    <row r="2995" spans="1:26">
      <c r="A2995" s="8"/>
      <c r="B2995" s="8"/>
      <c r="C2995" s="8"/>
      <c r="D2995" s="8"/>
      <c r="E2995" s="8"/>
      <c r="F2995" s="8"/>
      <c r="G2995" s="8"/>
      <c r="H2995" s="365"/>
      <c r="I2995" s="8"/>
      <c r="J2995" s="49"/>
      <c r="K2995" s="8"/>
      <c r="L2995" s="8"/>
      <c r="M2995" s="369"/>
      <c r="N2995" s="8"/>
      <c r="O2995" s="8"/>
      <c r="P2995" s="8"/>
      <c r="T2995" s="368"/>
      <c r="U2995" s="8"/>
      <c r="V2995" s="8"/>
      <c r="W2995" s="8"/>
      <c r="X2995" s="364"/>
    </row>
    <row r="2996" spans="1:26" ht="17.25">
      <c r="A2996" s="310">
        <v>44713</v>
      </c>
      <c r="B2996" s="250">
        <v>1</v>
      </c>
      <c r="C2996" s="319"/>
      <c r="D2996" s="192">
        <v>775678613751</v>
      </c>
      <c r="E2996" s="303" t="s">
        <v>546</v>
      </c>
      <c r="F2996" s="193" t="s">
        <v>2323</v>
      </c>
      <c r="G2996" s="137" t="s">
        <v>35</v>
      </c>
      <c r="H2996" s="194">
        <v>25</v>
      </c>
      <c r="I2996" s="8"/>
      <c r="J2996" s="49"/>
      <c r="K2996" s="8"/>
      <c r="L2996" s="8"/>
      <c r="M2996" s="369">
        <f>590*H2996</f>
        <v>14750</v>
      </c>
      <c r="N2996" s="8"/>
      <c r="O2996" s="8"/>
      <c r="P2996" s="8"/>
      <c r="T2996" s="368"/>
      <c r="U2996" s="8"/>
      <c r="V2996" s="8"/>
      <c r="W2996" s="8"/>
      <c r="X2996" s="364"/>
    </row>
    <row r="2997" spans="1:26" ht="17.25">
      <c r="A2997" s="310">
        <v>44713</v>
      </c>
      <c r="B2997" s="250">
        <v>2</v>
      </c>
      <c r="C2997" s="319"/>
      <c r="D2997" s="192">
        <v>775678723641</v>
      </c>
      <c r="E2997" s="303" t="s">
        <v>546</v>
      </c>
      <c r="F2997" s="193" t="s">
        <v>2324</v>
      </c>
      <c r="G2997" s="137" t="s">
        <v>35</v>
      </c>
      <c r="H2997" s="194">
        <v>11</v>
      </c>
      <c r="I2997" s="8"/>
      <c r="J2997" s="49"/>
      <c r="K2997" s="8"/>
      <c r="L2997" s="8"/>
      <c r="M2997" s="369">
        <f>600*H2997</f>
        <v>6600</v>
      </c>
      <c r="N2997" s="8"/>
      <c r="O2997" s="8"/>
      <c r="P2997" s="8"/>
      <c r="T2997" s="368"/>
      <c r="U2997" s="8"/>
      <c r="V2997" s="8"/>
      <c r="W2997" s="8"/>
      <c r="X2997" s="364"/>
    </row>
    <row r="2998" spans="1:26" ht="17.25">
      <c r="A2998" s="310">
        <v>44713</v>
      </c>
      <c r="B2998" s="250">
        <v>3</v>
      </c>
      <c r="C2998" s="319"/>
      <c r="D2998" s="192">
        <v>775678665678</v>
      </c>
      <c r="E2998" s="303" t="s">
        <v>546</v>
      </c>
      <c r="F2998" s="193" t="s">
        <v>2325</v>
      </c>
      <c r="G2998" s="137" t="s">
        <v>35</v>
      </c>
      <c r="H2998" s="194">
        <v>8</v>
      </c>
      <c r="I2998" s="8"/>
      <c r="J2998" s="49"/>
      <c r="K2998" s="8"/>
      <c r="L2998" s="8"/>
      <c r="M2998" s="369">
        <f>650*H2998</f>
        <v>5200</v>
      </c>
      <c r="N2998" s="8"/>
      <c r="O2998" s="8"/>
      <c r="P2998" s="8"/>
      <c r="T2998" s="368"/>
      <c r="U2998" s="8"/>
      <c r="V2998" s="8"/>
      <c r="W2998" s="8"/>
      <c r="X2998" s="364"/>
    </row>
    <row r="2999" spans="1:26" ht="17.25">
      <c r="A2999" s="310">
        <v>44713</v>
      </c>
      <c r="B2999" s="250">
        <v>4</v>
      </c>
      <c r="C2999" s="319"/>
      <c r="D2999" s="192">
        <v>775690171692</v>
      </c>
      <c r="E2999" s="303" t="s">
        <v>546</v>
      </c>
      <c r="F2999" s="193" t="s">
        <v>2326</v>
      </c>
      <c r="G2999" s="137" t="s">
        <v>2327</v>
      </c>
      <c r="H2999" s="194">
        <v>11</v>
      </c>
      <c r="I2999" s="8"/>
      <c r="J2999" s="49"/>
      <c r="K2999" s="8"/>
      <c r="L2999" s="8"/>
      <c r="M2999" s="369">
        <f>560*H2999</f>
        <v>6160</v>
      </c>
      <c r="N2999" s="8"/>
      <c r="O2999" s="8"/>
      <c r="P2999" s="8"/>
      <c r="T2999" s="368"/>
      <c r="U2999" s="8"/>
      <c r="V2999" s="8"/>
      <c r="W2999" s="8"/>
      <c r="X2999" s="364"/>
    </row>
    <row r="3000" spans="1:26" ht="17.25">
      <c r="A3000" s="310">
        <v>44713</v>
      </c>
      <c r="B3000" s="250">
        <v>5</v>
      </c>
      <c r="C3000" s="319"/>
      <c r="D3000" s="192">
        <v>775678969524</v>
      </c>
      <c r="E3000" s="303" t="s">
        <v>546</v>
      </c>
      <c r="F3000" s="193" t="s">
        <v>2328</v>
      </c>
      <c r="G3000" s="137" t="s">
        <v>96</v>
      </c>
      <c r="H3000" s="194">
        <v>11</v>
      </c>
      <c r="I3000" s="8"/>
      <c r="J3000" s="49"/>
      <c r="K3000" s="8"/>
      <c r="L3000" s="8"/>
      <c r="M3000" s="369">
        <f>580*H3000</f>
        <v>6380</v>
      </c>
      <c r="N3000" s="8"/>
      <c r="O3000" s="8"/>
      <c r="P3000" s="8"/>
      <c r="T3000" s="368"/>
      <c r="U3000" s="8"/>
      <c r="V3000" s="8"/>
      <c r="W3000" s="8"/>
      <c r="X3000" s="364"/>
    </row>
    <row r="3001" spans="1:26" ht="17.25">
      <c r="A3001" s="310">
        <v>44713</v>
      </c>
      <c r="B3001" s="250">
        <v>6</v>
      </c>
      <c r="C3001" s="319"/>
      <c r="D3001" s="192">
        <v>775679041615</v>
      </c>
      <c r="E3001" s="303" t="s">
        <v>546</v>
      </c>
      <c r="F3001" s="193" t="s">
        <v>2329</v>
      </c>
      <c r="G3001" s="137" t="s">
        <v>2</v>
      </c>
      <c r="H3001" s="194">
        <v>22</v>
      </c>
      <c r="I3001" s="8"/>
      <c r="J3001" s="49"/>
      <c r="K3001" s="8"/>
      <c r="L3001" s="8"/>
      <c r="M3001" s="369">
        <f>550*H3001</f>
        <v>12100</v>
      </c>
      <c r="N3001" s="8"/>
      <c r="O3001" s="8"/>
      <c r="P3001" s="8"/>
      <c r="T3001" s="368"/>
      <c r="U3001" s="8"/>
      <c r="V3001" s="8"/>
      <c r="W3001" s="8"/>
      <c r="X3001" s="364"/>
    </row>
    <row r="3002" spans="1:26" ht="17.25">
      <c r="A3002" s="310">
        <v>44713</v>
      </c>
      <c r="B3002" s="250">
        <v>7</v>
      </c>
      <c r="C3002" s="319" t="s">
        <v>1430</v>
      </c>
      <c r="D3002" s="192">
        <v>775678902557</v>
      </c>
      <c r="E3002" s="303" t="s">
        <v>546</v>
      </c>
      <c r="F3002" s="193" t="s">
        <v>2330</v>
      </c>
      <c r="G3002" s="137" t="s">
        <v>2</v>
      </c>
      <c r="H3002" s="194">
        <v>8</v>
      </c>
      <c r="I3002" s="8"/>
      <c r="J3002" s="49"/>
      <c r="K3002" s="8"/>
      <c r="L3002" s="8"/>
      <c r="M3002" s="369">
        <f>650*H3002</f>
        <v>5200</v>
      </c>
      <c r="N3002" s="8"/>
      <c r="O3002" s="8"/>
      <c r="P3002" s="8"/>
      <c r="T3002" s="368"/>
      <c r="U3002" s="8"/>
      <c r="V3002" s="8"/>
      <c r="W3002" s="8"/>
      <c r="X3002" s="364"/>
    </row>
    <row r="3003" spans="1:26" ht="17.25">
      <c r="A3003" s="310">
        <v>44713</v>
      </c>
      <c r="B3003" s="250">
        <v>8</v>
      </c>
      <c r="C3003" s="319" t="s">
        <v>1430</v>
      </c>
      <c r="D3003" s="192">
        <v>775679033293</v>
      </c>
      <c r="E3003" s="303" t="s">
        <v>546</v>
      </c>
      <c r="F3003" s="193" t="s">
        <v>2331</v>
      </c>
      <c r="G3003" s="137" t="s">
        <v>2</v>
      </c>
      <c r="H3003" s="194">
        <v>16</v>
      </c>
      <c r="I3003" s="8"/>
      <c r="J3003" s="49"/>
      <c r="K3003" s="8"/>
      <c r="L3003" s="8"/>
      <c r="M3003" s="369">
        <f>600*H3003</f>
        <v>9600</v>
      </c>
      <c r="N3003" s="8"/>
      <c r="O3003" s="8"/>
      <c r="P3003" s="8"/>
      <c r="T3003" s="368"/>
      <c r="U3003" s="8"/>
      <c r="V3003" s="8"/>
      <c r="W3003" s="8"/>
      <c r="X3003" s="364"/>
    </row>
    <row r="3004" spans="1:26" ht="17.25">
      <c r="A3004" s="310">
        <v>44713</v>
      </c>
      <c r="B3004" s="250">
        <v>9</v>
      </c>
      <c r="C3004" s="319" t="s">
        <v>15</v>
      </c>
      <c r="D3004" s="192">
        <v>775678848762</v>
      </c>
      <c r="E3004" s="303" t="s">
        <v>546</v>
      </c>
      <c r="F3004" s="193" t="s">
        <v>2332</v>
      </c>
      <c r="G3004" s="137" t="s">
        <v>2</v>
      </c>
      <c r="H3004" s="194">
        <v>23</v>
      </c>
      <c r="I3004" s="8"/>
      <c r="J3004" s="49"/>
      <c r="K3004" s="8"/>
      <c r="L3004" s="8"/>
      <c r="M3004" s="369">
        <f>550*H3004</f>
        <v>12650</v>
      </c>
      <c r="N3004" s="8"/>
      <c r="O3004" s="8"/>
      <c r="P3004" s="8"/>
      <c r="T3004" s="368"/>
      <c r="U3004" s="8"/>
      <c r="V3004" s="8"/>
      <c r="W3004" s="8"/>
      <c r="X3004" s="364"/>
    </row>
    <row r="3005" spans="1:26" ht="17.25">
      <c r="A3005" s="310">
        <v>44713</v>
      </c>
      <c r="B3005" s="250">
        <v>10</v>
      </c>
      <c r="C3005" s="319" t="s">
        <v>1430</v>
      </c>
      <c r="D3005" s="192">
        <v>775678965551</v>
      </c>
      <c r="E3005" s="303" t="s">
        <v>546</v>
      </c>
      <c r="F3005" s="193" t="s">
        <v>2333</v>
      </c>
      <c r="G3005" s="137" t="s">
        <v>2</v>
      </c>
      <c r="H3005" s="194">
        <v>19</v>
      </c>
      <c r="I3005" s="8"/>
      <c r="J3005" s="49"/>
      <c r="K3005" s="8"/>
      <c r="L3005" s="8"/>
      <c r="M3005" s="369">
        <f>600*H3005</f>
        <v>11400</v>
      </c>
      <c r="N3005" s="8"/>
      <c r="O3005" s="8"/>
      <c r="P3005" s="8"/>
      <c r="T3005" s="368"/>
      <c r="U3005" s="8"/>
      <c r="V3005" s="8"/>
      <c r="W3005" s="8"/>
      <c r="X3005" s="364"/>
    </row>
    <row r="3006" spans="1:26">
      <c r="A3006" s="8"/>
      <c r="B3006" s="8"/>
      <c r="C3006" s="8"/>
      <c r="D3006" s="8"/>
      <c r="E3006" s="8"/>
      <c r="F3006" s="8" t="s">
        <v>94</v>
      </c>
      <c r="G3006" s="8"/>
      <c r="H3006" s="365"/>
      <c r="I3006" s="8"/>
      <c r="J3006" s="49"/>
      <c r="K3006" s="8"/>
      <c r="L3006" s="8"/>
      <c r="M3006" s="369">
        <v>500</v>
      </c>
      <c r="N3006" s="8"/>
      <c r="O3006" s="8"/>
      <c r="P3006" s="8"/>
      <c r="T3006" s="368"/>
      <c r="U3006" s="8"/>
      <c r="V3006" s="8"/>
      <c r="W3006" s="8"/>
      <c r="X3006" s="364"/>
    </row>
    <row r="3007" spans="1:26">
      <c r="A3007" s="8"/>
      <c r="B3007" s="8"/>
      <c r="C3007" s="8"/>
      <c r="D3007" s="8"/>
      <c r="E3007" s="8"/>
      <c r="F3007" s="8"/>
      <c r="G3007" s="8"/>
      <c r="H3007" s="365"/>
      <c r="I3007" s="8"/>
      <c r="J3007" s="49"/>
      <c r="K3007" s="8"/>
      <c r="L3007" s="8"/>
      <c r="M3007" s="369"/>
      <c r="N3007" s="8"/>
      <c r="O3007" s="8"/>
      <c r="P3007" s="8"/>
      <c r="T3007" s="368"/>
      <c r="U3007" s="8"/>
      <c r="V3007" s="8"/>
      <c r="W3007" s="8"/>
      <c r="X3007" s="364"/>
    </row>
    <row r="3008" spans="1:26">
      <c r="A3008" s="64"/>
      <c r="B3008" s="64"/>
      <c r="C3008" s="64"/>
      <c r="D3008" s="64"/>
      <c r="E3008" s="64"/>
      <c r="F3008" s="64"/>
      <c r="G3008" s="64"/>
      <c r="H3008" s="203"/>
      <c r="I3008" s="64"/>
      <c r="J3008" s="37"/>
      <c r="K3008" s="64"/>
      <c r="L3008" s="64"/>
      <c r="M3008" s="37">
        <f>SUM(M2996:M3007)</f>
        <v>90540</v>
      </c>
      <c r="N3008" s="64"/>
      <c r="O3008" s="64"/>
      <c r="P3008" s="64"/>
      <c r="Q3008" s="64"/>
      <c r="R3008" s="64"/>
      <c r="S3008" s="64"/>
      <c r="T3008" s="64">
        <v>90540</v>
      </c>
      <c r="U3008" s="64"/>
      <c r="V3008" s="64"/>
      <c r="W3008" s="64"/>
      <c r="X3008" s="159">
        <v>90540</v>
      </c>
    </row>
    <row r="3009" spans="1:24">
      <c r="A3009" s="8"/>
      <c r="B3009" s="8"/>
      <c r="C3009" s="8"/>
      <c r="D3009" s="8"/>
      <c r="E3009" s="8"/>
      <c r="F3009" s="8"/>
      <c r="G3009" s="8"/>
      <c r="H3009" s="365"/>
      <c r="I3009" s="8"/>
      <c r="J3009" s="49"/>
      <c r="K3009" s="8"/>
      <c r="L3009" s="8"/>
      <c r="M3009" s="369"/>
      <c r="N3009" s="8"/>
      <c r="O3009" s="8"/>
      <c r="P3009" s="8"/>
      <c r="T3009" s="368"/>
      <c r="U3009" s="8"/>
      <c r="V3009" s="8"/>
      <c r="W3009" s="8"/>
      <c r="X3009" s="364"/>
    </row>
    <row r="3010" spans="1:24" ht="17.25">
      <c r="A3010" s="310">
        <v>44743</v>
      </c>
      <c r="B3010" s="250">
        <v>1</v>
      </c>
      <c r="C3010" s="319"/>
      <c r="D3010" s="192">
        <v>775690271055</v>
      </c>
      <c r="E3010" s="303" t="s">
        <v>546</v>
      </c>
      <c r="F3010" s="193" t="s">
        <v>2334</v>
      </c>
      <c r="G3010" s="137" t="s">
        <v>2335</v>
      </c>
      <c r="H3010" s="194">
        <v>24</v>
      </c>
      <c r="I3010" s="8"/>
      <c r="J3010" s="49"/>
      <c r="K3010" s="8"/>
      <c r="L3010" s="8"/>
      <c r="M3010" s="369">
        <f>550*H3010</f>
        <v>13200</v>
      </c>
      <c r="N3010" s="8"/>
      <c r="O3010" s="8"/>
      <c r="P3010" s="8"/>
      <c r="T3010" s="368"/>
      <c r="U3010" s="8"/>
      <c r="V3010" s="8"/>
      <c r="W3010" s="8"/>
      <c r="X3010" s="364"/>
    </row>
    <row r="3011" spans="1:24" ht="17.25">
      <c r="A3011" s="310">
        <v>44743</v>
      </c>
      <c r="B3011" s="250">
        <v>2</v>
      </c>
      <c r="C3011" s="319"/>
      <c r="D3011" s="192">
        <v>775690419582</v>
      </c>
      <c r="E3011" s="303" t="s">
        <v>546</v>
      </c>
      <c r="F3011" s="193" t="s">
        <v>2336</v>
      </c>
      <c r="G3011" s="137" t="s">
        <v>2327</v>
      </c>
      <c r="H3011" s="194">
        <v>7</v>
      </c>
      <c r="I3011" s="8"/>
      <c r="J3011" s="49"/>
      <c r="K3011" s="8"/>
      <c r="L3011" s="8"/>
      <c r="M3011" s="369">
        <v>5700</v>
      </c>
      <c r="N3011" s="8"/>
      <c r="O3011" s="8"/>
      <c r="P3011" s="8"/>
      <c r="T3011" s="368"/>
      <c r="U3011" s="8"/>
      <c r="V3011" s="8"/>
      <c r="W3011" s="8"/>
      <c r="X3011" s="364"/>
    </row>
    <row r="3012" spans="1:24" ht="17.25">
      <c r="A3012" s="310">
        <v>44743</v>
      </c>
      <c r="B3012" s="250">
        <v>3</v>
      </c>
      <c r="C3012" s="319"/>
      <c r="D3012" s="192">
        <v>775698547119</v>
      </c>
      <c r="E3012" s="303" t="s">
        <v>546</v>
      </c>
      <c r="F3012" s="193" t="s">
        <v>2337</v>
      </c>
      <c r="G3012" s="137" t="s">
        <v>846</v>
      </c>
      <c r="H3012" s="194">
        <v>16</v>
      </c>
      <c r="I3012" s="8"/>
      <c r="J3012" s="49"/>
      <c r="K3012" s="8"/>
      <c r="L3012" s="8"/>
      <c r="M3012" s="369">
        <f>600*H3012</f>
        <v>9600</v>
      </c>
      <c r="N3012" s="8"/>
      <c r="O3012" s="8"/>
      <c r="P3012" s="8"/>
      <c r="T3012" s="368"/>
      <c r="U3012" s="8"/>
      <c r="V3012" s="8"/>
      <c r="W3012" s="8"/>
      <c r="X3012" s="364"/>
    </row>
    <row r="3013" spans="1:24" ht="17.25">
      <c r="A3013" s="310">
        <v>44743</v>
      </c>
      <c r="B3013" s="250">
        <v>4</v>
      </c>
      <c r="C3013" s="319"/>
      <c r="D3013" s="192">
        <v>775698540022</v>
      </c>
      <c r="E3013" s="303" t="s">
        <v>546</v>
      </c>
      <c r="F3013" s="193" t="s">
        <v>2338</v>
      </c>
      <c r="G3013" s="137" t="s">
        <v>2</v>
      </c>
      <c r="H3013" s="194">
        <v>14</v>
      </c>
      <c r="I3013" s="8"/>
      <c r="J3013" s="49"/>
      <c r="K3013" s="8"/>
      <c r="L3013" s="8"/>
      <c r="M3013" s="369">
        <f>560*H3013</f>
        <v>7840</v>
      </c>
      <c r="N3013" s="8"/>
      <c r="O3013" s="8"/>
      <c r="P3013" s="8"/>
      <c r="T3013" s="368"/>
      <c r="U3013" s="8"/>
      <c r="V3013" s="8"/>
      <c r="W3013" s="8"/>
      <c r="X3013" s="364"/>
    </row>
    <row r="3014" spans="1:24" ht="17.25">
      <c r="A3014" s="310">
        <v>44743</v>
      </c>
      <c r="B3014" s="250">
        <v>5</v>
      </c>
      <c r="C3014" s="319"/>
      <c r="D3014" s="192">
        <v>775698542908</v>
      </c>
      <c r="E3014" s="303" t="s">
        <v>546</v>
      </c>
      <c r="F3014" s="193" t="s">
        <v>2339</v>
      </c>
      <c r="G3014" s="137" t="s">
        <v>2</v>
      </c>
      <c r="H3014" s="194">
        <v>13</v>
      </c>
      <c r="I3014" s="8"/>
      <c r="J3014" s="49"/>
      <c r="K3014" s="8"/>
      <c r="L3014" s="8"/>
      <c r="M3014" s="369">
        <f>560*H3014</f>
        <v>7280</v>
      </c>
      <c r="N3014" s="8"/>
      <c r="O3014" s="8"/>
      <c r="P3014" s="8"/>
      <c r="T3014" s="368"/>
      <c r="U3014" s="8"/>
      <c r="V3014" s="8"/>
      <c r="W3014" s="8"/>
      <c r="X3014" s="364"/>
    </row>
    <row r="3015" spans="1:24" ht="17.25">
      <c r="A3015" s="310">
        <v>44743</v>
      </c>
      <c r="B3015" s="250">
        <v>6</v>
      </c>
      <c r="C3015" s="319" t="s">
        <v>1430</v>
      </c>
      <c r="D3015" s="192">
        <v>775690963994</v>
      </c>
      <c r="E3015" s="303" t="s">
        <v>546</v>
      </c>
      <c r="F3015" s="193" t="s">
        <v>2340</v>
      </c>
      <c r="G3015" s="137" t="s">
        <v>2</v>
      </c>
      <c r="H3015" s="194">
        <v>12</v>
      </c>
      <c r="I3015" s="8"/>
      <c r="J3015" s="49"/>
      <c r="K3015" s="8"/>
      <c r="L3015" s="8"/>
      <c r="M3015" s="369">
        <f>600*H3015</f>
        <v>7200</v>
      </c>
      <c r="N3015" s="8"/>
      <c r="O3015" s="8"/>
      <c r="P3015" s="8"/>
      <c r="T3015" s="368"/>
      <c r="U3015" s="8"/>
      <c r="V3015" s="8"/>
      <c r="W3015" s="8"/>
      <c r="X3015" s="364"/>
    </row>
    <row r="3016" spans="1:24" ht="17.25">
      <c r="A3016" s="310">
        <v>44743</v>
      </c>
      <c r="B3016" s="250">
        <v>7</v>
      </c>
      <c r="C3016" s="319" t="s">
        <v>15</v>
      </c>
      <c r="D3016" s="192">
        <v>775690481761</v>
      </c>
      <c r="E3016" s="303" t="s">
        <v>546</v>
      </c>
      <c r="F3016" s="193" t="s">
        <v>2341</v>
      </c>
      <c r="G3016" s="137" t="s">
        <v>2</v>
      </c>
      <c r="H3016" s="194">
        <v>26</v>
      </c>
      <c r="I3016" s="8"/>
      <c r="J3016" s="49"/>
      <c r="K3016" s="8"/>
      <c r="L3016" s="8"/>
      <c r="M3016" s="369">
        <f>550*H3016</f>
        <v>14300</v>
      </c>
      <c r="N3016" s="8"/>
      <c r="O3016" s="8"/>
      <c r="P3016" s="8"/>
      <c r="T3016" s="368"/>
      <c r="U3016" s="8"/>
      <c r="V3016" s="8"/>
      <c r="W3016" s="8"/>
      <c r="X3016" s="364"/>
    </row>
    <row r="3017" spans="1:24" ht="17.25">
      <c r="A3017" s="310">
        <v>44743</v>
      </c>
      <c r="B3017" s="250">
        <v>8</v>
      </c>
      <c r="C3017" s="319" t="s">
        <v>1430</v>
      </c>
      <c r="D3017" s="192">
        <v>775691037110</v>
      </c>
      <c r="E3017" s="303" t="s">
        <v>546</v>
      </c>
      <c r="F3017" s="193" t="s">
        <v>2342</v>
      </c>
      <c r="G3017" s="137" t="s">
        <v>2</v>
      </c>
      <c r="H3017" s="194">
        <v>13</v>
      </c>
      <c r="I3017" s="8"/>
      <c r="J3017" s="49"/>
      <c r="K3017" s="8"/>
      <c r="L3017" s="8"/>
      <c r="M3017" s="369">
        <f>600*H3017</f>
        <v>7800</v>
      </c>
      <c r="N3017" s="8"/>
      <c r="O3017" s="8"/>
      <c r="P3017" s="8"/>
      <c r="T3017" s="368"/>
      <c r="U3017" s="8"/>
      <c r="V3017" s="8"/>
      <c r="W3017" s="8"/>
      <c r="X3017" s="364"/>
    </row>
    <row r="3018" spans="1:24" ht="17.25">
      <c r="A3018" s="310">
        <v>44743</v>
      </c>
      <c r="B3018" s="250">
        <v>9</v>
      </c>
      <c r="C3018" s="319"/>
      <c r="D3018" s="192">
        <v>775698522940</v>
      </c>
      <c r="E3018" s="303" t="s">
        <v>546</v>
      </c>
      <c r="F3018" s="193" t="s">
        <v>2343</v>
      </c>
      <c r="G3018" s="137" t="s">
        <v>2</v>
      </c>
      <c r="H3018" s="194">
        <v>15</v>
      </c>
      <c r="I3018" s="8"/>
      <c r="J3018" s="49"/>
      <c r="K3018" s="8"/>
      <c r="L3018" s="8"/>
      <c r="M3018" s="369">
        <f>560*H3018</f>
        <v>8400</v>
      </c>
      <c r="N3018" s="8"/>
      <c r="O3018" s="8"/>
      <c r="P3018" s="8"/>
      <c r="T3018" s="368"/>
      <c r="U3018" s="8"/>
      <c r="V3018" s="8"/>
      <c r="W3018" s="8"/>
      <c r="X3018" s="364"/>
    </row>
    <row r="3019" spans="1:24" ht="17.25">
      <c r="A3019" s="310">
        <v>44743</v>
      </c>
      <c r="B3019" s="250">
        <v>10</v>
      </c>
      <c r="C3019" s="319"/>
      <c r="D3019" s="192">
        <v>775698530320</v>
      </c>
      <c r="E3019" s="303" t="s">
        <v>546</v>
      </c>
      <c r="F3019" s="193" t="s">
        <v>2344</v>
      </c>
      <c r="G3019" s="137" t="s">
        <v>2</v>
      </c>
      <c r="H3019" s="194">
        <v>8</v>
      </c>
      <c r="I3019" s="8"/>
      <c r="J3019" s="49"/>
      <c r="K3019" s="8"/>
      <c r="L3019" s="8"/>
      <c r="M3019" s="369">
        <f>600*H3019</f>
        <v>4800</v>
      </c>
      <c r="N3019" s="8"/>
      <c r="O3019" s="8"/>
      <c r="P3019" s="8"/>
      <c r="T3019" s="368"/>
      <c r="U3019" s="8"/>
      <c r="V3019" s="8"/>
      <c r="W3019" s="8"/>
      <c r="X3019" s="364"/>
    </row>
    <row r="3020" spans="1:24">
      <c r="A3020" s="8"/>
      <c r="B3020" s="8"/>
      <c r="C3020" s="8"/>
      <c r="D3020" s="8"/>
      <c r="E3020" s="8"/>
      <c r="F3020" s="8"/>
      <c r="G3020" s="8"/>
      <c r="H3020" s="365"/>
      <c r="I3020" s="8"/>
      <c r="J3020" s="49"/>
      <c r="K3020" s="8"/>
      <c r="L3020" s="8"/>
      <c r="M3020" s="369">
        <v>500</v>
      </c>
      <c r="N3020" s="8"/>
      <c r="O3020" s="8"/>
      <c r="P3020" s="8"/>
      <c r="T3020" s="368"/>
      <c r="U3020" s="8"/>
      <c r="V3020" s="8"/>
      <c r="W3020" s="8"/>
      <c r="X3020" s="364"/>
    </row>
    <row r="3021" spans="1:24">
      <c r="A3021" s="64"/>
      <c r="B3021" s="64"/>
      <c r="C3021" s="64"/>
      <c r="D3021" s="64"/>
      <c r="E3021" s="64"/>
      <c r="F3021" s="64"/>
      <c r="G3021" s="64"/>
      <c r="H3021" s="203"/>
      <c r="I3021" s="64"/>
      <c r="J3021" s="37"/>
      <c r="K3021" s="64"/>
      <c r="L3021" s="64"/>
      <c r="M3021" s="37">
        <f>SUM(M3010:M3020)</f>
        <v>86620</v>
      </c>
      <c r="N3021" s="64"/>
      <c r="O3021" s="64"/>
      <c r="P3021" s="64"/>
      <c r="Q3021" s="64"/>
      <c r="R3021" s="64"/>
      <c r="S3021" s="64"/>
      <c r="T3021" s="64">
        <v>86620</v>
      </c>
      <c r="U3021" s="64"/>
      <c r="V3021" s="64"/>
      <c r="W3021" s="64"/>
      <c r="X3021" s="159">
        <v>86620</v>
      </c>
    </row>
    <row r="3022" spans="1:24">
      <c r="A3022" s="8"/>
      <c r="B3022" s="8"/>
      <c r="C3022" s="8"/>
      <c r="D3022" s="8"/>
      <c r="E3022" s="8"/>
      <c r="F3022" s="8"/>
      <c r="G3022" s="8"/>
      <c r="H3022" s="365"/>
      <c r="I3022" s="8"/>
      <c r="J3022" s="49"/>
      <c r="K3022" s="8"/>
      <c r="L3022" s="8"/>
      <c r="M3022" s="369"/>
      <c r="N3022" s="8"/>
      <c r="O3022" s="8"/>
      <c r="P3022" s="8"/>
      <c r="T3022" s="368"/>
      <c r="U3022" s="8"/>
      <c r="V3022" s="8"/>
      <c r="W3022" s="8"/>
      <c r="X3022" s="364"/>
    </row>
    <row r="3023" spans="1:24" ht="17.25">
      <c r="A3023" s="310">
        <v>44835</v>
      </c>
      <c r="B3023" s="250">
        <v>1</v>
      </c>
      <c r="C3023" s="319" t="s">
        <v>1430</v>
      </c>
      <c r="D3023" s="192">
        <v>775701567500</v>
      </c>
      <c r="E3023" s="303" t="s">
        <v>546</v>
      </c>
      <c r="F3023" s="193" t="s">
        <v>2345</v>
      </c>
      <c r="G3023" s="137" t="s">
        <v>96</v>
      </c>
      <c r="H3023" s="194">
        <v>9</v>
      </c>
      <c r="I3023" s="8"/>
      <c r="J3023" s="49"/>
      <c r="K3023" s="8"/>
      <c r="L3023" s="8"/>
      <c r="M3023" s="369">
        <f>670*H3023</f>
        <v>6030</v>
      </c>
      <c r="N3023" s="8"/>
      <c r="O3023" s="8"/>
      <c r="P3023" s="8"/>
      <c r="T3023" s="368"/>
      <c r="U3023" s="8"/>
      <c r="V3023" s="8"/>
      <c r="W3023" s="8"/>
      <c r="X3023" s="364"/>
    </row>
    <row r="3024" spans="1:24" ht="17.25">
      <c r="A3024" s="310">
        <v>44835</v>
      </c>
      <c r="B3024" s="250">
        <v>2</v>
      </c>
      <c r="C3024" s="319" t="s">
        <v>1430</v>
      </c>
      <c r="D3024" s="192">
        <v>775698739848</v>
      </c>
      <c r="E3024" s="303" t="s">
        <v>546</v>
      </c>
      <c r="F3024" s="193" t="s">
        <v>2346</v>
      </c>
      <c r="G3024" s="137" t="s">
        <v>2</v>
      </c>
      <c r="H3024" s="194">
        <v>11</v>
      </c>
      <c r="I3024" s="8"/>
      <c r="J3024" s="49"/>
      <c r="K3024" s="8"/>
      <c r="L3024" s="8"/>
      <c r="M3024" s="369">
        <f>600*H3024</f>
        <v>6600</v>
      </c>
      <c r="N3024" s="8"/>
      <c r="O3024" s="8"/>
      <c r="P3024" s="8"/>
      <c r="T3024" s="368"/>
      <c r="U3024" s="8"/>
      <c r="V3024" s="8"/>
      <c r="W3024" s="8"/>
      <c r="X3024" s="364"/>
    </row>
    <row r="3025" spans="1:24" ht="17.25">
      <c r="A3025" s="310">
        <v>44835</v>
      </c>
      <c r="B3025" s="250">
        <v>3</v>
      </c>
      <c r="C3025" s="319" t="s">
        <v>1430</v>
      </c>
      <c r="D3025" s="192">
        <v>775701597400</v>
      </c>
      <c r="E3025" s="303" t="s">
        <v>546</v>
      </c>
      <c r="F3025" s="193" t="s">
        <v>2347</v>
      </c>
      <c r="G3025" s="137" t="s">
        <v>96</v>
      </c>
      <c r="H3025" s="194">
        <v>10</v>
      </c>
      <c r="I3025" s="8"/>
      <c r="J3025" s="49"/>
      <c r="K3025" s="8"/>
      <c r="L3025" s="8"/>
      <c r="M3025" s="369">
        <f>670*H3025</f>
        <v>6700</v>
      </c>
      <c r="N3025" s="8"/>
      <c r="O3025" s="8"/>
      <c r="P3025" s="8"/>
      <c r="T3025" s="368"/>
      <c r="U3025" s="8"/>
      <c r="V3025" s="8"/>
      <c r="W3025" s="8"/>
      <c r="X3025" s="364"/>
    </row>
    <row r="3026" spans="1:24" ht="17.25">
      <c r="A3026" s="310">
        <v>44835</v>
      </c>
      <c r="B3026" s="250">
        <v>4</v>
      </c>
      <c r="C3026" s="319" t="s">
        <v>1430</v>
      </c>
      <c r="D3026" s="192">
        <v>775698746791</v>
      </c>
      <c r="E3026" s="303" t="s">
        <v>546</v>
      </c>
      <c r="F3026" s="193" t="s">
        <v>2348</v>
      </c>
      <c r="G3026" s="137" t="s">
        <v>2</v>
      </c>
      <c r="H3026" s="194">
        <v>8</v>
      </c>
      <c r="I3026" s="8"/>
      <c r="J3026" s="49"/>
      <c r="K3026" s="8"/>
      <c r="L3026" s="8"/>
      <c r="M3026" s="369">
        <f>650*H3026</f>
        <v>5200</v>
      </c>
      <c r="N3026" s="8"/>
      <c r="O3026" s="8"/>
      <c r="P3026" s="8"/>
      <c r="T3026" s="368"/>
      <c r="U3026" s="8"/>
      <c r="V3026" s="8"/>
      <c r="W3026" s="8"/>
      <c r="X3026" s="364"/>
    </row>
    <row r="3027" spans="1:24" ht="17.25">
      <c r="A3027" s="310">
        <v>44835</v>
      </c>
      <c r="B3027" s="250">
        <v>5</v>
      </c>
      <c r="C3027" s="319" t="s">
        <v>1430</v>
      </c>
      <c r="D3027" s="192">
        <v>775701700642</v>
      </c>
      <c r="E3027" s="303" t="s">
        <v>546</v>
      </c>
      <c r="F3027" s="193" t="s">
        <v>2349</v>
      </c>
      <c r="G3027" s="137" t="s">
        <v>96</v>
      </c>
      <c r="H3027" s="194">
        <v>18</v>
      </c>
      <c r="I3027" s="8"/>
      <c r="J3027" s="49"/>
      <c r="K3027" s="8"/>
      <c r="L3027" s="8"/>
      <c r="M3027" s="369">
        <f>620*H3027</f>
        <v>11160</v>
      </c>
      <c r="N3027" s="8"/>
      <c r="O3027" s="8"/>
      <c r="P3027" s="8"/>
      <c r="T3027" s="368"/>
      <c r="U3027" s="8"/>
      <c r="V3027" s="8"/>
      <c r="W3027" s="8"/>
      <c r="X3027" s="364"/>
    </row>
    <row r="3028" spans="1:24" ht="17.25">
      <c r="A3028" s="310">
        <v>44835</v>
      </c>
      <c r="B3028" s="250">
        <v>6</v>
      </c>
      <c r="C3028" s="319"/>
      <c r="D3028" s="192">
        <v>775701785917</v>
      </c>
      <c r="E3028" s="303" t="s">
        <v>546</v>
      </c>
      <c r="F3028" s="193" t="s">
        <v>2350</v>
      </c>
      <c r="G3028" s="137" t="s">
        <v>96</v>
      </c>
      <c r="H3028" s="194">
        <v>13</v>
      </c>
      <c r="I3028" s="8"/>
      <c r="J3028" s="49"/>
      <c r="K3028" s="8"/>
      <c r="L3028" s="8"/>
      <c r="M3028" s="369">
        <f>580*H3028</f>
        <v>7540</v>
      </c>
      <c r="N3028" s="8"/>
      <c r="O3028" s="8"/>
      <c r="P3028" s="8"/>
      <c r="T3028" s="368"/>
      <c r="U3028" s="8"/>
      <c r="V3028" s="8"/>
      <c r="W3028" s="8"/>
      <c r="X3028" s="364"/>
    </row>
    <row r="3029" spans="1:24" ht="17.25">
      <c r="A3029" s="310">
        <v>44835</v>
      </c>
      <c r="B3029" s="250">
        <v>7</v>
      </c>
      <c r="C3029" s="319"/>
      <c r="D3029" s="192">
        <v>775701759519</v>
      </c>
      <c r="E3029" s="303" t="s">
        <v>546</v>
      </c>
      <c r="F3029" s="193" t="s">
        <v>2351</v>
      </c>
      <c r="G3029" s="137" t="s">
        <v>96</v>
      </c>
      <c r="H3029" s="194">
        <v>15</v>
      </c>
      <c r="I3029" s="8"/>
      <c r="J3029" s="49"/>
      <c r="K3029" s="8"/>
      <c r="L3029" s="8"/>
      <c r="M3029" s="369">
        <f>580*H3029</f>
        <v>8700</v>
      </c>
      <c r="N3029" s="8"/>
      <c r="O3029" s="8"/>
      <c r="P3029" s="8"/>
      <c r="T3029" s="368"/>
      <c r="U3029" s="8"/>
      <c r="V3029" s="8"/>
      <c r="W3029" s="8"/>
      <c r="X3029" s="364"/>
    </row>
    <row r="3030" spans="1:24" ht="17.25">
      <c r="A3030" s="310">
        <v>44835</v>
      </c>
      <c r="B3030" s="250">
        <v>8</v>
      </c>
      <c r="C3030" s="319"/>
      <c r="D3030" s="192">
        <v>775698777540</v>
      </c>
      <c r="E3030" s="303" t="s">
        <v>546</v>
      </c>
      <c r="F3030" s="193" t="s">
        <v>2352</v>
      </c>
      <c r="G3030" s="137" t="s">
        <v>672</v>
      </c>
      <c r="H3030" s="194">
        <v>19</v>
      </c>
      <c r="I3030" s="8"/>
      <c r="J3030" s="49"/>
      <c r="K3030" s="8"/>
      <c r="L3030" s="8"/>
      <c r="M3030" s="369">
        <f>560*H3030</f>
        <v>10640</v>
      </c>
      <c r="N3030" s="8"/>
      <c r="O3030" s="8"/>
      <c r="P3030" s="8"/>
      <c r="T3030" s="368"/>
      <c r="U3030" s="8"/>
      <c r="V3030" s="8"/>
      <c r="W3030" s="8"/>
      <c r="X3030" s="364"/>
    </row>
    <row r="3031" spans="1:24" ht="17.25">
      <c r="A3031" s="310">
        <v>44835</v>
      </c>
      <c r="B3031" s="250">
        <v>9</v>
      </c>
      <c r="C3031" s="319"/>
      <c r="D3031" s="192">
        <v>775701520720</v>
      </c>
      <c r="E3031" s="303" t="s">
        <v>546</v>
      </c>
      <c r="F3031" s="193" t="s">
        <v>2353</v>
      </c>
      <c r="G3031" s="137" t="s">
        <v>35</v>
      </c>
      <c r="H3031" s="194">
        <v>21</v>
      </c>
      <c r="I3031" s="8"/>
      <c r="J3031" s="49"/>
      <c r="K3031" s="8"/>
      <c r="L3031" s="8"/>
      <c r="M3031" s="369">
        <f>590*H3031</f>
        <v>12390</v>
      </c>
      <c r="N3031" s="8"/>
      <c r="O3031" s="8"/>
      <c r="P3031" s="8"/>
      <c r="T3031" s="368"/>
      <c r="U3031" s="8"/>
      <c r="V3031" s="8"/>
      <c r="W3031" s="8"/>
      <c r="X3031" s="364"/>
    </row>
    <row r="3032" spans="1:24" ht="17.25">
      <c r="A3032" s="310">
        <v>44835</v>
      </c>
      <c r="B3032" s="250">
        <v>10</v>
      </c>
      <c r="C3032" s="319"/>
      <c r="D3032" s="192">
        <v>775698732111</v>
      </c>
      <c r="E3032" s="303" t="s">
        <v>546</v>
      </c>
      <c r="F3032" s="193" t="s">
        <v>2354</v>
      </c>
      <c r="G3032" s="137" t="s">
        <v>2355</v>
      </c>
      <c r="H3032" s="194">
        <v>23</v>
      </c>
      <c r="I3032" s="8"/>
      <c r="J3032" s="49"/>
      <c r="K3032" s="8"/>
      <c r="L3032" s="8"/>
      <c r="M3032" s="369">
        <f>590*H3032</f>
        <v>13570</v>
      </c>
      <c r="N3032" s="8"/>
      <c r="O3032" s="8"/>
      <c r="P3032" s="8"/>
      <c r="T3032" s="368"/>
      <c r="U3032" s="8"/>
      <c r="V3032" s="8"/>
      <c r="W3032" s="8"/>
      <c r="X3032" s="364"/>
    </row>
    <row r="3033" spans="1:24" ht="17.25">
      <c r="A3033" s="310">
        <v>44835</v>
      </c>
      <c r="B3033" s="250">
        <v>11</v>
      </c>
      <c r="C3033" s="319"/>
      <c r="D3033" s="192">
        <v>775698757744</v>
      </c>
      <c r="E3033" s="303" t="s">
        <v>546</v>
      </c>
      <c r="F3033" s="193" t="s">
        <v>2356</v>
      </c>
      <c r="G3033" s="137" t="s">
        <v>4</v>
      </c>
      <c r="H3033" s="194">
        <v>11</v>
      </c>
      <c r="I3033" s="8"/>
      <c r="J3033" s="49"/>
      <c r="K3033" s="8"/>
      <c r="L3033" s="8"/>
      <c r="M3033" s="369">
        <f>590*H3033</f>
        <v>6490</v>
      </c>
      <c r="N3033" s="8"/>
      <c r="O3033" s="8"/>
      <c r="P3033" s="8"/>
      <c r="T3033" s="368"/>
      <c r="U3033" s="8"/>
      <c r="V3033" s="8"/>
      <c r="W3033" s="8"/>
      <c r="X3033" s="364"/>
    </row>
    <row r="3034" spans="1:24">
      <c r="A3034" s="8"/>
      <c r="B3034" s="8"/>
      <c r="C3034" s="8"/>
      <c r="D3034" s="8"/>
      <c r="E3034" s="8"/>
      <c r="F3034" s="8"/>
      <c r="G3034" s="8"/>
      <c r="H3034" s="365"/>
      <c r="I3034" s="8"/>
      <c r="J3034" s="49"/>
      <c r="K3034" s="8"/>
      <c r="L3034" s="8"/>
      <c r="M3034" s="369"/>
      <c r="N3034" s="8"/>
      <c r="O3034" s="8"/>
      <c r="P3034" s="8"/>
      <c r="T3034" s="368"/>
      <c r="U3034" s="8"/>
      <c r="V3034" s="8"/>
      <c r="W3034" s="8"/>
      <c r="X3034" s="364"/>
    </row>
    <row r="3035" spans="1:24">
      <c r="A3035" s="64"/>
      <c r="B3035" s="64"/>
      <c r="C3035" s="64"/>
      <c r="D3035" s="64"/>
      <c r="E3035" s="64"/>
      <c r="F3035" s="64"/>
      <c r="G3035" s="64"/>
      <c r="H3035" s="203"/>
      <c r="I3035" s="64"/>
      <c r="J3035" s="37"/>
      <c r="K3035" s="64"/>
      <c r="L3035" s="64"/>
      <c r="M3035" s="37">
        <f>SUM(M3023:M3034)</f>
        <v>95020</v>
      </c>
      <c r="N3035" s="64"/>
      <c r="O3035" s="64"/>
      <c r="P3035" s="64"/>
      <c r="Q3035" s="64"/>
      <c r="R3035" s="64"/>
      <c r="S3035" s="64"/>
      <c r="T3035" s="64">
        <v>95020</v>
      </c>
      <c r="U3035" s="64"/>
      <c r="V3035" s="64"/>
      <c r="W3035" s="64"/>
      <c r="X3035" s="159">
        <v>95020</v>
      </c>
    </row>
    <row r="3036" spans="1:24">
      <c r="A3036" s="8"/>
      <c r="B3036" s="8"/>
      <c r="C3036" s="8"/>
      <c r="D3036" s="8"/>
      <c r="E3036" s="8"/>
      <c r="F3036" s="8"/>
      <c r="G3036" s="8"/>
      <c r="H3036" s="365"/>
      <c r="I3036" s="8"/>
      <c r="J3036" s="49"/>
      <c r="K3036" s="8"/>
      <c r="L3036" s="8"/>
      <c r="M3036" s="369"/>
      <c r="N3036" s="8"/>
      <c r="O3036" s="8"/>
      <c r="P3036" s="8"/>
      <c r="T3036" s="368"/>
      <c r="U3036" s="8"/>
      <c r="V3036" s="8"/>
      <c r="W3036" s="8"/>
      <c r="X3036" s="364"/>
    </row>
    <row r="3037" spans="1:24" ht="17.25">
      <c r="A3037" s="310">
        <v>44866</v>
      </c>
      <c r="B3037" s="250">
        <v>1</v>
      </c>
      <c r="C3037" s="319"/>
      <c r="D3037" s="192">
        <v>775714527724</v>
      </c>
      <c r="E3037" s="303" t="s">
        <v>546</v>
      </c>
      <c r="F3037" s="193" t="s">
        <v>2357</v>
      </c>
      <c r="G3037" s="137" t="s">
        <v>2</v>
      </c>
      <c r="H3037" s="194">
        <v>20</v>
      </c>
      <c r="I3037" s="8"/>
      <c r="J3037" s="49"/>
      <c r="K3037" s="8"/>
      <c r="L3037" s="8"/>
      <c r="M3037" s="369">
        <f>560*H3037</f>
        <v>11200</v>
      </c>
      <c r="N3037" s="8"/>
      <c r="O3037" s="8"/>
      <c r="P3037" s="8"/>
      <c r="T3037" s="368"/>
      <c r="U3037" s="8"/>
      <c r="V3037" s="8"/>
      <c r="W3037" s="8"/>
      <c r="X3037" s="364"/>
    </row>
    <row r="3038" spans="1:24" ht="17.25">
      <c r="A3038" s="310">
        <v>44866</v>
      </c>
      <c r="B3038" s="250">
        <v>2</v>
      </c>
      <c r="C3038" s="319" t="s">
        <v>1430</v>
      </c>
      <c r="D3038" s="192">
        <v>775714554842</v>
      </c>
      <c r="E3038" s="303" t="s">
        <v>546</v>
      </c>
      <c r="F3038" s="193" t="s">
        <v>2358</v>
      </c>
      <c r="G3038" s="137" t="s">
        <v>96</v>
      </c>
      <c r="H3038" s="194">
        <v>15</v>
      </c>
      <c r="I3038" s="8"/>
      <c r="J3038" s="49"/>
      <c r="K3038" s="8"/>
      <c r="L3038" s="8"/>
      <c r="M3038" s="369">
        <f>620*H3038</f>
        <v>9300</v>
      </c>
      <c r="N3038" s="8"/>
      <c r="O3038" s="8"/>
      <c r="P3038" s="8"/>
      <c r="T3038" s="368"/>
      <c r="U3038" s="8"/>
      <c r="V3038" s="8"/>
      <c r="W3038" s="8"/>
      <c r="X3038" s="364"/>
    </row>
    <row r="3039" spans="1:24" ht="17.25">
      <c r="A3039" s="310">
        <v>44866</v>
      </c>
      <c r="B3039" s="250">
        <v>3</v>
      </c>
      <c r="C3039" s="319"/>
      <c r="D3039" s="192">
        <v>775714508729</v>
      </c>
      <c r="E3039" s="303" t="s">
        <v>546</v>
      </c>
      <c r="F3039" s="193" t="s">
        <v>2359</v>
      </c>
      <c r="G3039" s="137" t="s">
        <v>2</v>
      </c>
      <c r="H3039" s="194">
        <v>23</v>
      </c>
      <c r="I3039" s="8"/>
      <c r="J3039" s="49"/>
      <c r="K3039" s="8"/>
      <c r="L3039" s="8"/>
      <c r="M3039" s="369">
        <f>550*H3039</f>
        <v>12650</v>
      </c>
      <c r="N3039" s="8"/>
      <c r="O3039" s="8"/>
      <c r="P3039" s="8"/>
      <c r="T3039" s="368"/>
      <c r="U3039" s="8"/>
      <c r="V3039" s="8"/>
      <c r="W3039" s="8"/>
      <c r="X3039" s="364"/>
    </row>
    <row r="3040" spans="1:24" ht="17.25">
      <c r="A3040" s="310">
        <v>44866</v>
      </c>
      <c r="B3040" s="250">
        <v>4</v>
      </c>
      <c r="C3040" s="319"/>
      <c r="D3040" s="192">
        <v>775714269593</v>
      </c>
      <c r="E3040" s="303" t="s">
        <v>546</v>
      </c>
      <c r="F3040" s="193" t="s">
        <v>2360</v>
      </c>
      <c r="G3040" s="137" t="s">
        <v>2</v>
      </c>
      <c r="H3040" s="194">
        <v>24</v>
      </c>
      <c r="I3040" s="8"/>
      <c r="J3040" s="49"/>
      <c r="K3040" s="8"/>
      <c r="L3040" s="8"/>
      <c r="M3040" s="369">
        <f t="shared" ref="M3040:M3041" si="627">550*H3040</f>
        <v>13200</v>
      </c>
      <c r="N3040" s="8"/>
      <c r="O3040" s="8"/>
      <c r="P3040" s="8"/>
      <c r="T3040" s="368"/>
      <c r="U3040" s="8"/>
      <c r="V3040" s="8"/>
      <c r="W3040" s="8"/>
      <c r="X3040" s="364"/>
    </row>
    <row r="3041" spans="1:24" ht="17.25">
      <c r="A3041" s="310">
        <v>44866</v>
      </c>
      <c r="B3041" s="250">
        <v>5</v>
      </c>
      <c r="C3041" s="319"/>
      <c r="D3041" s="192">
        <v>775714309215</v>
      </c>
      <c r="E3041" s="303" t="s">
        <v>546</v>
      </c>
      <c r="F3041" s="193" t="s">
        <v>2360</v>
      </c>
      <c r="G3041" s="137" t="s">
        <v>2</v>
      </c>
      <c r="H3041" s="194">
        <v>24</v>
      </c>
      <c r="I3041" s="8"/>
      <c r="J3041" s="49"/>
      <c r="K3041" s="8"/>
      <c r="L3041" s="8"/>
      <c r="M3041" s="369">
        <f t="shared" si="627"/>
        <v>13200</v>
      </c>
      <c r="N3041" s="8"/>
      <c r="O3041" s="8"/>
      <c r="P3041" s="8"/>
      <c r="T3041" s="368"/>
      <c r="U3041" s="8"/>
      <c r="V3041" s="8"/>
      <c r="W3041" s="8"/>
      <c r="X3041" s="364"/>
    </row>
    <row r="3042" spans="1:24" ht="17.25">
      <c r="A3042" s="310">
        <v>44866</v>
      </c>
      <c r="B3042" s="250">
        <v>6</v>
      </c>
      <c r="C3042" s="319"/>
      <c r="D3042" s="192">
        <v>775714234496</v>
      </c>
      <c r="E3042" s="303" t="s">
        <v>546</v>
      </c>
      <c r="F3042" s="193" t="s">
        <v>2361</v>
      </c>
      <c r="G3042" s="137" t="s">
        <v>2</v>
      </c>
      <c r="H3042" s="194">
        <v>18</v>
      </c>
      <c r="I3042" s="8"/>
      <c r="J3042" s="49"/>
      <c r="K3042" s="8"/>
      <c r="L3042" s="8"/>
      <c r="M3042" s="369">
        <f>560*H3042</f>
        <v>10080</v>
      </c>
      <c r="N3042" s="8"/>
      <c r="O3042" s="8"/>
      <c r="P3042" s="8"/>
      <c r="T3042" s="368"/>
      <c r="U3042" s="8"/>
      <c r="V3042" s="8"/>
      <c r="W3042" s="8"/>
      <c r="X3042" s="364"/>
    </row>
    <row r="3043" spans="1:24" ht="17.25">
      <c r="A3043" s="310">
        <v>44866</v>
      </c>
      <c r="B3043" s="250">
        <v>7</v>
      </c>
      <c r="C3043" s="319"/>
      <c r="D3043" s="192">
        <v>775714391315</v>
      </c>
      <c r="E3043" s="303" t="s">
        <v>546</v>
      </c>
      <c r="F3043" s="193" t="s">
        <v>2362</v>
      </c>
      <c r="G3043" s="137" t="s">
        <v>31</v>
      </c>
      <c r="H3043" s="194">
        <v>21</v>
      </c>
      <c r="I3043" s="8"/>
      <c r="J3043" s="49"/>
      <c r="K3043" s="8"/>
      <c r="L3043" s="8"/>
      <c r="M3043" s="369">
        <f>590*H3043</f>
        <v>12390</v>
      </c>
      <c r="N3043" s="8"/>
      <c r="O3043" s="8"/>
      <c r="P3043" s="8"/>
      <c r="T3043" s="368"/>
      <c r="U3043" s="8"/>
      <c r="V3043" s="8"/>
      <c r="W3043" s="8"/>
      <c r="X3043" s="364"/>
    </row>
    <row r="3044" spans="1:24" ht="17.25">
      <c r="A3044" s="310">
        <v>44866</v>
      </c>
      <c r="B3044" s="250">
        <v>8</v>
      </c>
      <c r="C3044" s="319" t="s">
        <v>1430</v>
      </c>
      <c r="D3044" s="192">
        <v>775714287504</v>
      </c>
      <c r="E3044" s="303" t="s">
        <v>546</v>
      </c>
      <c r="F3044" s="193" t="s">
        <v>2363</v>
      </c>
      <c r="G3044" s="137" t="s">
        <v>2</v>
      </c>
      <c r="H3044" s="194">
        <v>16</v>
      </c>
      <c r="I3044" s="8"/>
      <c r="J3044" s="49"/>
      <c r="K3044" s="8"/>
      <c r="L3044" s="8"/>
      <c r="M3044" s="369">
        <f>600*H3044</f>
        <v>9600</v>
      </c>
      <c r="N3044" s="8"/>
      <c r="O3044" s="8"/>
      <c r="P3044" s="8"/>
      <c r="T3044" s="368"/>
      <c r="U3044" s="8"/>
      <c r="V3044" s="8"/>
      <c r="W3044" s="8"/>
      <c r="X3044" s="364"/>
    </row>
    <row r="3045" spans="1:24" ht="17.25">
      <c r="A3045" s="310">
        <v>44866</v>
      </c>
      <c r="B3045" s="250">
        <v>9</v>
      </c>
      <c r="C3045" s="319"/>
      <c r="D3045" s="192">
        <v>775714463053</v>
      </c>
      <c r="E3045" s="303" t="s">
        <v>546</v>
      </c>
      <c r="F3045" s="193" t="s">
        <v>2364</v>
      </c>
      <c r="G3045" s="137" t="s">
        <v>4</v>
      </c>
      <c r="H3045" s="194">
        <v>20</v>
      </c>
      <c r="I3045" s="8"/>
      <c r="J3045" s="49"/>
      <c r="K3045" s="8"/>
      <c r="L3045" s="8"/>
      <c r="M3045" s="369">
        <f>550*H3045</f>
        <v>11000</v>
      </c>
      <c r="N3045" s="8"/>
      <c r="O3045" s="8"/>
      <c r="P3045" s="8"/>
      <c r="T3045" s="368"/>
      <c r="U3045" s="8"/>
      <c r="V3045" s="8"/>
      <c r="W3045" s="8"/>
      <c r="X3045" s="364"/>
    </row>
    <row r="3046" spans="1:24" ht="17.25">
      <c r="A3046" s="310">
        <v>44866</v>
      </c>
      <c r="B3046" s="250">
        <v>10</v>
      </c>
      <c r="C3046" s="319"/>
      <c r="D3046" s="192">
        <v>775714436873</v>
      </c>
      <c r="E3046" s="303" t="s">
        <v>546</v>
      </c>
      <c r="F3046" s="193" t="s">
        <v>2365</v>
      </c>
      <c r="G3046" s="137" t="s">
        <v>4</v>
      </c>
      <c r="H3046" s="194">
        <v>16</v>
      </c>
      <c r="I3046" s="8"/>
      <c r="J3046" s="49"/>
      <c r="K3046" s="8"/>
      <c r="L3046" s="8"/>
      <c r="M3046" s="369">
        <f>590*H3046</f>
        <v>9440</v>
      </c>
      <c r="N3046" s="8"/>
      <c r="O3046" s="8"/>
      <c r="P3046" s="8"/>
      <c r="T3046" s="368"/>
      <c r="U3046" s="8"/>
      <c r="V3046" s="8"/>
      <c r="W3046" s="8"/>
      <c r="X3046" s="364"/>
    </row>
    <row r="3047" spans="1:24">
      <c r="A3047" s="8"/>
      <c r="B3047" s="8"/>
      <c r="C3047" s="8"/>
      <c r="D3047" s="8"/>
      <c r="E3047" s="8"/>
      <c r="F3047" s="8"/>
      <c r="G3047" s="8"/>
      <c r="H3047" s="365"/>
      <c r="I3047" s="8"/>
      <c r="J3047" s="49"/>
      <c r="K3047" s="8"/>
      <c r="L3047" s="8"/>
      <c r="M3047" s="369"/>
      <c r="N3047" s="8"/>
      <c r="O3047" s="8"/>
      <c r="P3047" s="8"/>
      <c r="T3047" s="368"/>
      <c r="U3047" s="8"/>
      <c r="V3047" s="8"/>
      <c r="W3047" s="8"/>
      <c r="X3047" s="364"/>
    </row>
    <row r="3048" spans="1:24">
      <c r="A3048" s="8"/>
      <c r="B3048" s="8"/>
      <c r="C3048" s="8"/>
      <c r="D3048" s="8"/>
      <c r="E3048" s="8"/>
      <c r="F3048" s="8"/>
      <c r="G3048" s="8"/>
      <c r="H3048" s="365"/>
      <c r="I3048" s="8"/>
      <c r="J3048" s="49"/>
      <c r="K3048" s="8"/>
      <c r="L3048" s="8"/>
      <c r="M3048" s="369"/>
      <c r="N3048" s="8"/>
      <c r="O3048" s="8"/>
      <c r="P3048" s="8"/>
      <c r="T3048" s="368"/>
      <c r="U3048" s="8"/>
      <c r="V3048" s="8"/>
      <c r="W3048" s="8"/>
      <c r="X3048" s="364"/>
    </row>
    <row r="3049" spans="1:24">
      <c r="A3049" s="64"/>
      <c r="B3049" s="64"/>
      <c r="C3049" s="64"/>
      <c r="D3049" s="64"/>
      <c r="E3049" s="64"/>
      <c r="F3049" s="64"/>
      <c r="G3049" s="64"/>
      <c r="H3049" s="203"/>
      <c r="I3049" s="64"/>
      <c r="J3049" s="37"/>
      <c r="K3049" s="64"/>
      <c r="L3049" s="64"/>
      <c r="M3049" s="37">
        <f>SUM(M3037:M3048)</f>
        <v>112060</v>
      </c>
      <c r="N3049" s="64"/>
      <c r="O3049" s="64"/>
      <c r="P3049" s="64"/>
      <c r="Q3049" s="64"/>
      <c r="R3049" s="64"/>
      <c r="S3049" s="64"/>
      <c r="T3049" s="64">
        <v>112060</v>
      </c>
      <c r="U3049" s="64"/>
      <c r="V3049" s="64"/>
      <c r="W3049" s="64"/>
      <c r="X3049" s="159">
        <v>112060</v>
      </c>
    </row>
    <row r="3050" spans="1:24">
      <c r="A3050" s="8"/>
      <c r="B3050" s="8"/>
      <c r="C3050" s="8"/>
      <c r="D3050" s="8"/>
      <c r="E3050" s="8"/>
      <c r="F3050" s="8"/>
      <c r="G3050" s="8"/>
      <c r="H3050" s="365"/>
      <c r="I3050" s="8"/>
      <c r="J3050" s="49"/>
      <c r="K3050" s="8"/>
      <c r="L3050" s="8"/>
      <c r="M3050" s="369"/>
      <c r="N3050" s="8"/>
      <c r="O3050" s="8"/>
      <c r="P3050" s="8"/>
      <c r="T3050" s="368"/>
      <c r="U3050" s="8"/>
      <c r="V3050" s="8"/>
      <c r="W3050" s="8"/>
      <c r="X3050" s="364"/>
    </row>
    <row r="3051" spans="1:24" ht="17.25">
      <c r="A3051" s="310">
        <v>44896</v>
      </c>
      <c r="B3051" s="250">
        <v>1</v>
      </c>
      <c r="C3051" s="319"/>
      <c r="D3051" s="192">
        <v>775716675960</v>
      </c>
      <c r="E3051" s="303" t="s">
        <v>546</v>
      </c>
      <c r="F3051" s="193" t="s">
        <v>2366</v>
      </c>
      <c r="G3051" s="137" t="s">
        <v>96</v>
      </c>
      <c r="H3051" s="194">
        <v>16</v>
      </c>
      <c r="I3051" s="8"/>
      <c r="J3051" s="49"/>
      <c r="K3051" s="8"/>
      <c r="L3051" s="8"/>
      <c r="M3051" s="369">
        <f>580*H3051</f>
        <v>9280</v>
      </c>
      <c r="N3051" s="8"/>
      <c r="O3051" s="8"/>
      <c r="P3051" s="8"/>
      <c r="T3051" s="368"/>
      <c r="U3051" s="8"/>
      <c r="V3051" s="8"/>
      <c r="W3051" s="8"/>
      <c r="X3051" s="364"/>
    </row>
    <row r="3052" spans="1:24" ht="17.25">
      <c r="A3052" s="310">
        <v>44897</v>
      </c>
      <c r="B3052" s="250">
        <v>2</v>
      </c>
      <c r="C3052" s="319" t="s">
        <v>1430</v>
      </c>
      <c r="D3052" s="192">
        <v>775717142240</v>
      </c>
      <c r="E3052" s="303" t="s">
        <v>546</v>
      </c>
      <c r="F3052" s="193" t="s">
        <v>2367</v>
      </c>
      <c r="G3052" s="137" t="s">
        <v>96</v>
      </c>
      <c r="H3052" s="194">
        <v>13</v>
      </c>
      <c r="I3052" s="8"/>
      <c r="J3052" s="49"/>
      <c r="K3052" s="8"/>
      <c r="L3052" s="8"/>
      <c r="M3052" s="369">
        <f t="shared" ref="M3052:M3053" si="628">620*H3052</f>
        <v>8060</v>
      </c>
      <c r="N3052" s="8"/>
      <c r="O3052" s="8"/>
      <c r="P3052" s="8"/>
      <c r="T3052" s="368"/>
      <c r="U3052" s="8"/>
      <c r="V3052" s="8"/>
      <c r="W3052" s="8"/>
      <c r="X3052" s="364"/>
    </row>
    <row r="3053" spans="1:24" ht="17.25">
      <c r="A3053" s="310">
        <v>44897</v>
      </c>
      <c r="B3053" s="250">
        <v>3</v>
      </c>
      <c r="C3053" s="319" t="s">
        <v>1430</v>
      </c>
      <c r="D3053" s="192">
        <v>775726897755</v>
      </c>
      <c r="E3053" s="303" t="s">
        <v>546</v>
      </c>
      <c r="F3053" s="193" t="s">
        <v>2368</v>
      </c>
      <c r="G3053" s="137" t="s">
        <v>96</v>
      </c>
      <c r="H3053" s="194">
        <v>17</v>
      </c>
      <c r="I3053" s="8"/>
      <c r="J3053" s="49"/>
      <c r="K3053" s="8"/>
      <c r="L3053" s="8"/>
      <c r="M3053" s="369">
        <f t="shared" si="628"/>
        <v>10540</v>
      </c>
      <c r="N3053" s="8"/>
      <c r="O3053" s="8"/>
      <c r="P3053" s="8"/>
      <c r="T3053" s="368"/>
      <c r="U3053" s="8"/>
      <c r="V3053" s="8"/>
      <c r="W3053" s="8"/>
      <c r="X3053" s="364"/>
    </row>
    <row r="3054" spans="1:24" ht="17.25">
      <c r="A3054" s="310">
        <v>44897</v>
      </c>
      <c r="B3054" s="250">
        <v>4</v>
      </c>
      <c r="C3054" s="319" t="s">
        <v>1430</v>
      </c>
      <c r="D3054" s="192">
        <v>775716150573</v>
      </c>
      <c r="E3054" s="303" t="s">
        <v>546</v>
      </c>
      <c r="F3054" s="193" t="s">
        <v>2369</v>
      </c>
      <c r="G3054" s="137" t="s">
        <v>2</v>
      </c>
      <c r="H3054" s="194">
        <v>15</v>
      </c>
      <c r="I3054" s="8"/>
      <c r="J3054" s="49"/>
      <c r="K3054" s="8"/>
      <c r="L3054" s="8"/>
      <c r="M3054" s="369">
        <f>600*H3054</f>
        <v>9000</v>
      </c>
      <c r="N3054" s="8"/>
      <c r="O3054" s="8"/>
      <c r="P3054" s="8"/>
      <c r="T3054" s="368"/>
      <c r="U3054" s="8"/>
      <c r="V3054" s="8"/>
      <c r="W3054" s="8"/>
      <c r="X3054" s="364"/>
    </row>
    <row r="3055" spans="1:24" ht="17.25">
      <c r="A3055" s="310">
        <v>44897</v>
      </c>
      <c r="B3055" s="250">
        <v>5</v>
      </c>
      <c r="C3055" s="319"/>
      <c r="D3055" s="192">
        <v>775716395894</v>
      </c>
      <c r="E3055" s="303" t="s">
        <v>546</v>
      </c>
      <c r="F3055" s="193" t="s">
        <v>2370</v>
      </c>
      <c r="G3055" s="137" t="s">
        <v>31</v>
      </c>
      <c r="H3055" s="194">
        <v>18</v>
      </c>
      <c r="I3055" s="8"/>
      <c r="J3055" s="49"/>
      <c r="K3055" s="8"/>
      <c r="L3055" s="8"/>
      <c r="M3055" s="369">
        <f>600*H3055</f>
        <v>10800</v>
      </c>
      <c r="N3055" s="8"/>
      <c r="O3055" s="8"/>
      <c r="P3055" s="8"/>
      <c r="T3055" s="368"/>
      <c r="U3055" s="8"/>
      <c r="V3055" s="8"/>
      <c r="W3055" s="8"/>
      <c r="X3055" s="364"/>
    </row>
    <row r="3056" spans="1:24" ht="17.25">
      <c r="A3056" s="310">
        <v>44897</v>
      </c>
      <c r="B3056" s="250">
        <v>6</v>
      </c>
      <c r="C3056" s="319" t="s">
        <v>1430</v>
      </c>
      <c r="D3056" s="192">
        <v>775726920253</v>
      </c>
      <c r="E3056" s="303" t="s">
        <v>546</v>
      </c>
      <c r="F3056" s="193" t="s">
        <v>2371</v>
      </c>
      <c r="G3056" s="137" t="s">
        <v>96</v>
      </c>
      <c r="H3056" s="194">
        <v>15</v>
      </c>
      <c r="I3056" s="8"/>
      <c r="J3056" s="49"/>
      <c r="K3056" s="8"/>
      <c r="L3056" s="8"/>
      <c r="M3056" s="369">
        <f t="shared" ref="M3056" si="629">620*H3056</f>
        <v>9300</v>
      </c>
      <c r="N3056" s="8"/>
      <c r="O3056" s="8"/>
      <c r="P3056" s="8"/>
      <c r="T3056" s="368"/>
      <c r="U3056" s="8"/>
      <c r="V3056" s="8"/>
      <c r="W3056" s="8"/>
      <c r="X3056" s="364"/>
    </row>
    <row r="3057" spans="1:24" ht="17.25">
      <c r="A3057" s="310">
        <v>44897</v>
      </c>
      <c r="B3057" s="250">
        <v>7</v>
      </c>
      <c r="C3057" s="319" t="s">
        <v>1430</v>
      </c>
      <c r="D3057" s="192">
        <v>775716753373</v>
      </c>
      <c r="E3057" s="303" t="s">
        <v>546</v>
      </c>
      <c r="F3057" s="193" t="s">
        <v>2372</v>
      </c>
      <c r="G3057" s="137" t="s">
        <v>96</v>
      </c>
      <c r="H3057" s="194">
        <v>8</v>
      </c>
      <c r="I3057" s="8"/>
      <c r="J3057" s="49"/>
      <c r="K3057" s="8"/>
      <c r="L3057" s="8"/>
      <c r="M3057" s="369">
        <f>670*H3057</f>
        <v>5360</v>
      </c>
      <c r="N3057" s="8"/>
      <c r="O3057" s="8"/>
      <c r="P3057" s="8"/>
      <c r="T3057" s="368"/>
      <c r="U3057" s="8"/>
      <c r="V3057" s="8"/>
      <c r="W3057" s="8"/>
      <c r="X3057" s="364"/>
    </row>
    <row r="3058" spans="1:24" ht="17.25">
      <c r="A3058" s="310">
        <v>44897</v>
      </c>
      <c r="B3058" s="250">
        <v>8</v>
      </c>
      <c r="C3058" s="319"/>
      <c r="D3058" s="192">
        <v>775716459270</v>
      </c>
      <c r="E3058" s="303" t="s">
        <v>546</v>
      </c>
      <c r="F3058" s="193" t="s">
        <v>2373</v>
      </c>
      <c r="G3058" s="137" t="s">
        <v>8</v>
      </c>
      <c r="H3058" s="194">
        <v>8</v>
      </c>
      <c r="I3058" s="8"/>
      <c r="J3058" s="49"/>
      <c r="K3058" s="8"/>
      <c r="L3058" s="8"/>
      <c r="M3058" s="369">
        <f>630*H3058</f>
        <v>5040</v>
      </c>
      <c r="N3058" s="8"/>
      <c r="O3058" s="8"/>
      <c r="P3058" s="8"/>
      <c r="T3058" s="368"/>
      <c r="U3058" s="8"/>
      <c r="V3058" s="8"/>
      <c r="W3058" s="8"/>
      <c r="X3058" s="364"/>
    </row>
    <row r="3059" spans="1:24" ht="17.25">
      <c r="A3059" s="310">
        <v>44897</v>
      </c>
      <c r="B3059" s="250">
        <v>9</v>
      </c>
      <c r="C3059" s="319"/>
      <c r="D3059" s="192">
        <v>775717267957</v>
      </c>
      <c r="E3059" s="303" t="s">
        <v>546</v>
      </c>
      <c r="F3059" s="193" t="s">
        <v>1626</v>
      </c>
      <c r="G3059" s="137" t="s">
        <v>2</v>
      </c>
      <c r="H3059" s="194">
        <v>29</v>
      </c>
      <c r="I3059" s="8"/>
      <c r="J3059" s="49"/>
      <c r="K3059" s="8"/>
      <c r="L3059" s="8"/>
      <c r="M3059" s="369">
        <f>550*H3059</f>
        <v>15950</v>
      </c>
      <c r="N3059" s="8"/>
      <c r="O3059" s="8"/>
      <c r="P3059" s="8"/>
      <c r="T3059" s="368"/>
      <c r="U3059" s="8"/>
      <c r="V3059" s="8"/>
      <c r="W3059" s="8"/>
      <c r="X3059" s="364"/>
    </row>
    <row r="3060" spans="1:24" ht="17.25">
      <c r="A3060" s="310">
        <v>44897</v>
      </c>
      <c r="B3060" s="250">
        <v>10</v>
      </c>
      <c r="C3060" s="319"/>
      <c r="D3060" s="192">
        <v>775726816486</v>
      </c>
      <c r="E3060" s="303" t="s">
        <v>546</v>
      </c>
      <c r="F3060" s="193" t="s">
        <v>2374</v>
      </c>
      <c r="G3060" s="137" t="s">
        <v>2</v>
      </c>
      <c r="H3060" s="194">
        <v>18</v>
      </c>
      <c r="I3060" s="8"/>
      <c r="J3060" s="49"/>
      <c r="K3060" s="8"/>
      <c r="L3060" s="8"/>
      <c r="M3060" s="369">
        <f>560*H3060</f>
        <v>10080</v>
      </c>
      <c r="N3060" s="8"/>
      <c r="O3060" s="8"/>
      <c r="P3060" s="8"/>
      <c r="T3060" s="368"/>
      <c r="U3060" s="8"/>
      <c r="V3060" s="8"/>
      <c r="W3060" s="8"/>
      <c r="X3060" s="364"/>
    </row>
    <row r="3061" spans="1:24" ht="17.25">
      <c r="A3061" s="310">
        <v>44897</v>
      </c>
      <c r="B3061" s="250">
        <v>11</v>
      </c>
      <c r="C3061" s="319"/>
      <c r="D3061" s="192">
        <v>775717376900</v>
      </c>
      <c r="E3061" s="303" t="s">
        <v>546</v>
      </c>
      <c r="F3061" s="193" t="s">
        <v>2375</v>
      </c>
      <c r="G3061" s="137" t="s">
        <v>96</v>
      </c>
      <c r="H3061" s="194">
        <v>29</v>
      </c>
      <c r="I3061" s="8"/>
      <c r="J3061" s="49"/>
      <c r="K3061" s="8"/>
      <c r="L3061" s="8"/>
      <c r="M3061" s="369">
        <f>570*H3061</f>
        <v>16530</v>
      </c>
      <c r="N3061" s="8"/>
      <c r="O3061" s="8"/>
      <c r="P3061" s="8"/>
      <c r="T3061" s="368"/>
      <c r="U3061" s="8"/>
      <c r="V3061" s="8"/>
      <c r="W3061" s="8"/>
      <c r="X3061" s="364"/>
    </row>
    <row r="3062" spans="1:24" ht="17.25">
      <c r="A3062" s="310">
        <v>44897</v>
      </c>
      <c r="B3062" s="250">
        <v>12</v>
      </c>
      <c r="C3062" s="319"/>
      <c r="D3062" s="192">
        <v>775717205341</v>
      </c>
      <c r="E3062" s="303" t="s">
        <v>546</v>
      </c>
      <c r="F3062" s="193" t="s">
        <v>2376</v>
      </c>
      <c r="G3062" s="137" t="s">
        <v>96</v>
      </c>
      <c r="H3062" s="194">
        <v>20</v>
      </c>
      <c r="I3062" s="8"/>
      <c r="J3062" s="49"/>
      <c r="K3062" s="8"/>
      <c r="L3062" s="8"/>
      <c r="M3062" s="369">
        <f>580*H3062</f>
        <v>11600</v>
      </c>
      <c r="N3062" s="8"/>
      <c r="O3062" s="8"/>
      <c r="P3062" s="8"/>
      <c r="T3062" s="368"/>
      <c r="U3062" s="8"/>
      <c r="V3062" s="8"/>
      <c r="W3062" s="8"/>
      <c r="X3062" s="364"/>
    </row>
    <row r="3063" spans="1:24" ht="17.25">
      <c r="A3063" s="310">
        <v>44897</v>
      </c>
      <c r="B3063" s="250">
        <v>13</v>
      </c>
      <c r="C3063" s="319"/>
      <c r="D3063" s="192">
        <v>775716333955</v>
      </c>
      <c r="E3063" s="303" t="s">
        <v>546</v>
      </c>
      <c r="F3063" s="193" t="s">
        <v>2377</v>
      </c>
      <c r="G3063" s="137" t="s">
        <v>35</v>
      </c>
      <c r="H3063" s="194">
        <v>30</v>
      </c>
      <c r="I3063" s="8"/>
      <c r="J3063" s="49"/>
      <c r="K3063" s="8"/>
      <c r="L3063" s="8"/>
      <c r="M3063" s="369">
        <f>590*H3063</f>
        <v>17700</v>
      </c>
      <c r="N3063" s="8"/>
      <c r="O3063" s="8"/>
      <c r="P3063" s="8"/>
      <c r="T3063" s="368"/>
      <c r="U3063" s="8"/>
      <c r="V3063" s="8"/>
      <c r="W3063" s="8"/>
      <c r="X3063" s="364"/>
    </row>
    <row r="3064" spans="1:24" ht="17.25">
      <c r="A3064" s="310">
        <v>44897</v>
      </c>
      <c r="B3064" s="250">
        <v>14</v>
      </c>
      <c r="C3064" s="319"/>
      <c r="D3064" s="192">
        <v>775716566301</v>
      </c>
      <c r="E3064" s="303" t="s">
        <v>546</v>
      </c>
      <c r="F3064" s="193" t="s">
        <v>2378</v>
      </c>
      <c r="G3064" s="137" t="s">
        <v>1086</v>
      </c>
      <c r="H3064" s="194">
        <v>28</v>
      </c>
      <c r="I3064" s="8"/>
      <c r="J3064" s="49"/>
      <c r="K3064" s="8"/>
      <c r="L3064" s="8"/>
      <c r="M3064" s="369">
        <f>550*H3064</f>
        <v>15400</v>
      </c>
      <c r="N3064" s="8"/>
      <c r="O3064" s="8"/>
      <c r="P3064" s="8"/>
      <c r="T3064" s="368"/>
      <c r="U3064" s="8"/>
      <c r="V3064" s="8"/>
      <c r="W3064" s="8"/>
      <c r="X3064" s="364"/>
    </row>
    <row r="3065" spans="1:24">
      <c r="A3065" s="8"/>
      <c r="B3065" s="8"/>
      <c r="C3065" s="8"/>
      <c r="D3065" s="8"/>
      <c r="E3065" s="8"/>
      <c r="F3065" s="8"/>
      <c r="G3065" s="8"/>
      <c r="H3065" s="365"/>
      <c r="I3065" s="8"/>
      <c r="J3065" s="49"/>
      <c r="K3065" s="8"/>
      <c r="L3065" s="8"/>
      <c r="M3065" s="369"/>
      <c r="N3065" s="8"/>
      <c r="O3065" s="8"/>
      <c r="P3065" s="8"/>
      <c r="T3065" s="368"/>
      <c r="U3065" s="8"/>
      <c r="V3065" s="8"/>
      <c r="W3065" s="8"/>
      <c r="X3065" s="364"/>
    </row>
    <row r="3066" spans="1:24">
      <c r="A3066" s="64"/>
      <c r="B3066" s="64"/>
      <c r="C3066" s="64"/>
      <c r="D3066" s="64"/>
      <c r="E3066" s="64"/>
      <c r="F3066" s="64"/>
      <c r="G3066" s="64"/>
      <c r="H3066" s="203"/>
      <c r="I3066" s="64"/>
      <c r="J3066" s="37"/>
      <c r="K3066" s="64"/>
      <c r="L3066" s="64"/>
      <c r="M3066" s="37">
        <f>SUM(M3051:M3065)</f>
        <v>154640</v>
      </c>
      <c r="N3066" s="64"/>
      <c r="O3066" s="64"/>
      <c r="P3066" s="64"/>
      <c r="Q3066" s="64"/>
      <c r="R3066" s="64"/>
      <c r="S3066" s="64"/>
      <c r="T3066" s="64">
        <v>154640</v>
      </c>
      <c r="U3066" s="64"/>
      <c r="V3066" s="64"/>
      <c r="W3066" s="64"/>
      <c r="X3066" s="159">
        <v>154640</v>
      </c>
    </row>
    <row r="3067" spans="1:24">
      <c r="A3067" s="8"/>
      <c r="B3067" s="8"/>
      <c r="C3067" s="8"/>
      <c r="D3067" s="8"/>
      <c r="E3067" s="8"/>
      <c r="F3067" s="8"/>
      <c r="G3067" s="8"/>
      <c r="H3067" s="365"/>
      <c r="I3067" s="8"/>
      <c r="J3067" s="49"/>
      <c r="K3067" s="8"/>
      <c r="L3067" s="8"/>
      <c r="M3067" s="369"/>
      <c r="N3067" s="8"/>
      <c r="O3067" s="8"/>
      <c r="P3067" s="8"/>
      <c r="T3067" s="368"/>
      <c r="U3067" s="8"/>
      <c r="V3067" s="8"/>
      <c r="W3067" s="8"/>
      <c r="X3067" s="364"/>
    </row>
    <row r="3068" spans="1:24" ht="17.25">
      <c r="A3068" s="310" t="s">
        <v>2379</v>
      </c>
      <c r="B3068" s="250">
        <v>1</v>
      </c>
      <c r="C3068" s="319"/>
      <c r="D3068" s="192">
        <v>775739374420</v>
      </c>
      <c r="E3068" s="303" t="s">
        <v>546</v>
      </c>
      <c r="F3068" s="193" t="s">
        <v>2380</v>
      </c>
      <c r="G3068" s="137" t="s">
        <v>2288</v>
      </c>
      <c r="H3068" s="194">
        <v>21</v>
      </c>
      <c r="I3068" s="8"/>
      <c r="J3068" s="49"/>
      <c r="K3068" s="8"/>
      <c r="L3068" s="8"/>
      <c r="M3068" s="369">
        <f>550*H3068</f>
        <v>11550</v>
      </c>
      <c r="N3068" s="8"/>
      <c r="O3068" s="8"/>
      <c r="P3068" s="8"/>
      <c r="T3068" s="368"/>
      <c r="U3068" s="8"/>
      <c r="V3068" s="8"/>
      <c r="W3068" s="8"/>
      <c r="X3068" s="364"/>
    </row>
    <row r="3069" spans="1:24" ht="17.25">
      <c r="A3069" s="310" t="s">
        <v>2379</v>
      </c>
      <c r="B3069" s="250">
        <v>2</v>
      </c>
      <c r="C3069" s="319" t="s">
        <v>2381</v>
      </c>
      <c r="D3069" s="192">
        <v>775741892076</v>
      </c>
      <c r="E3069" s="303" t="s">
        <v>546</v>
      </c>
      <c r="F3069" s="193" t="s">
        <v>2382</v>
      </c>
      <c r="G3069" s="137" t="s">
        <v>2</v>
      </c>
      <c r="H3069" s="194">
        <v>11</v>
      </c>
      <c r="I3069" s="8"/>
      <c r="J3069" s="49"/>
      <c r="K3069" s="8"/>
      <c r="L3069" s="8"/>
      <c r="M3069" s="369">
        <f>600*H3069</f>
        <v>6600</v>
      </c>
      <c r="N3069" s="8"/>
      <c r="O3069" s="8"/>
      <c r="P3069" s="8"/>
      <c r="T3069" s="368"/>
      <c r="U3069" s="8"/>
      <c r="V3069" s="8"/>
      <c r="W3069" s="8"/>
      <c r="X3069" s="364"/>
    </row>
    <row r="3070" spans="1:24" ht="17.25">
      <c r="A3070" s="310"/>
      <c r="B3070" s="250"/>
      <c r="C3070" s="319"/>
      <c r="D3070" s="192"/>
      <c r="E3070" s="303"/>
      <c r="F3070" s="193"/>
      <c r="G3070" s="137"/>
      <c r="H3070" s="194"/>
      <c r="I3070" s="8"/>
      <c r="J3070" s="49"/>
      <c r="K3070" s="8"/>
      <c r="L3070" s="8">
        <v>500</v>
      </c>
      <c r="M3070" s="369">
        <v>500</v>
      </c>
      <c r="N3070" s="8"/>
      <c r="O3070" s="8"/>
      <c r="P3070" s="8"/>
      <c r="T3070" s="368"/>
      <c r="U3070" s="8"/>
      <c r="V3070" s="8"/>
      <c r="W3070" s="8"/>
      <c r="X3070" s="364"/>
    </row>
    <row r="3071" spans="1:24" ht="17.25">
      <c r="A3071" s="310" t="s">
        <v>2379</v>
      </c>
      <c r="B3071" s="250">
        <v>3</v>
      </c>
      <c r="C3071" s="319" t="s">
        <v>1430</v>
      </c>
      <c r="D3071" s="192">
        <v>775739293606</v>
      </c>
      <c r="E3071" s="303" t="s">
        <v>546</v>
      </c>
      <c r="F3071" s="193" t="s">
        <v>2383</v>
      </c>
      <c r="G3071" s="137" t="s">
        <v>96</v>
      </c>
      <c r="H3071" s="194">
        <v>17</v>
      </c>
      <c r="I3071" s="8"/>
      <c r="J3071" s="49"/>
      <c r="K3071" s="8"/>
      <c r="L3071" s="8"/>
      <c r="M3071" s="369">
        <f t="shared" ref="M3071:M3072" si="630">620*H3071</f>
        <v>10540</v>
      </c>
      <c r="N3071" s="8"/>
      <c r="O3071" s="8"/>
      <c r="P3071" s="8"/>
      <c r="T3071" s="368"/>
      <c r="U3071" s="8"/>
      <c r="V3071" s="8"/>
      <c r="W3071" s="8"/>
      <c r="X3071" s="364"/>
    </row>
    <row r="3072" spans="1:24" ht="17.25">
      <c r="A3072" s="310" t="s">
        <v>2379</v>
      </c>
      <c r="B3072" s="250">
        <v>4</v>
      </c>
      <c r="C3072" s="319" t="s">
        <v>1430</v>
      </c>
      <c r="D3072" s="192">
        <v>775739326483</v>
      </c>
      <c r="E3072" s="303" t="s">
        <v>546</v>
      </c>
      <c r="F3072" s="193" t="s">
        <v>2384</v>
      </c>
      <c r="G3072" s="137" t="s">
        <v>96</v>
      </c>
      <c r="H3072" s="194">
        <v>16</v>
      </c>
      <c r="I3072" s="8"/>
      <c r="J3072" s="49"/>
      <c r="K3072" s="8"/>
      <c r="L3072" s="8"/>
      <c r="M3072" s="369">
        <f t="shared" si="630"/>
        <v>9920</v>
      </c>
      <c r="N3072" s="8"/>
      <c r="O3072" s="8"/>
      <c r="P3072" s="8"/>
      <c r="T3072" s="368"/>
      <c r="U3072" s="8"/>
      <c r="V3072" s="8"/>
      <c r="W3072" s="8"/>
      <c r="X3072" s="364"/>
    </row>
    <row r="3073" spans="1:24" ht="17.25">
      <c r="A3073" s="310" t="s">
        <v>2379</v>
      </c>
      <c r="B3073" s="250">
        <v>5</v>
      </c>
      <c r="C3073" s="319"/>
      <c r="D3073" s="192">
        <v>775739351392</v>
      </c>
      <c r="E3073" s="303" t="s">
        <v>546</v>
      </c>
      <c r="F3073" s="193" t="s">
        <v>2385</v>
      </c>
      <c r="G3073" s="137" t="s">
        <v>2386</v>
      </c>
      <c r="H3073" s="194">
        <v>28</v>
      </c>
      <c r="I3073" s="8"/>
      <c r="J3073" s="49"/>
      <c r="K3073" s="8"/>
      <c r="L3073" s="8"/>
      <c r="M3073" s="369">
        <f>550*H3073</f>
        <v>15400</v>
      </c>
      <c r="N3073" s="8"/>
      <c r="O3073" s="8"/>
      <c r="P3073" s="8"/>
      <c r="T3073" s="368"/>
      <c r="U3073" s="8"/>
      <c r="V3073" s="8"/>
      <c r="W3073" s="8"/>
      <c r="X3073" s="364"/>
    </row>
    <row r="3074" spans="1:24" ht="17.25">
      <c r="A3074" s="310" t="s">
        <v>2379</v>
      </c>
      <c r="B3074" s="250">
        <v>6</v>
      </c>
      <c r="C3074" s="319"/>
      <c r="D3074" s="192">
        <v>775739445919</v>
      </c>
      <c r="E3074" s="303" t="s">
        <v>546</v>
      </c>
      <c r="F3074" s="193" t="s">
        <v>2387</v>
      </c>
      <c r="G3074" s="137" t="s">
        <v>4</v>
      </c>
      <c r="H3074" s="194">
        <v>13</v>
      </c>
      <c r="I3074" s="8"/>
      <c r="J3074" s="49"/>
      <c r="K3074" s="8"/>
      <c r="L3074" s="8"/>
      <c r="M3074" s="369">
        <f>600*H3074</f>
        <v>7800</v>
      </c>
      <c r="N3074" s="8"/>
      <c r="O3074" s="8"/>
      <c r="P3074" s="8"/>
      <c r="T3074" s="368"/>
      <c r="U3074" s="8"/>
      <c r="V3074" s="8"/>
      <c r="W3074" s="8"/>
      <c r="X3074" s="364"/>
    </row>
    <row r="3075" spans="1:24" ht="17.25">
      <c r="A3075" s="310" t="s">
        <v>2379</v>
      </c>
      <c r="B3075" s="250">
        <v>7</v>
      </c>
      <c r="C3075" s="319"/>
      <c r="D3075" s="192">
        <v>775739506546</v>
      </c>
      <c r="E3075" s="303" t="s">
        <v>546</v>
      </c>
      <c r="F3075" s="193" t="s">
        <v>2388</v>
      </c>
      <c r="G3075" s="137" t="s">
        <v>35</v>
      </c>
      <c r="H3075" s="194">
        <v>19</v>
      </c>
      <c r="I3075" s="8"/>
      <c r="J3075" s="49"/>
      <c r="K3075" s="8"/>
      <c r="L3075" s="8"/>
      <c r="M3075" s="369">
        <f>600*H3075</f>
        <v>11400</v>
      </c>
      <c r="N3075" s="8"/>
      <c r="O3075" s="8"/>
      <c r="P3075" s="8"/>
      <c r="T3075" s="368"/>
      <c r="U3075" s="8"/>
      <c r="V3075" s="8"/>
      <c r="W3075" s="8"/>
      <c r="X3075" s="364"/>
    </row>
    <row r="3076" spans="1:24" ht="17.25">
      <c r="A3076" s="310" t="s">
        <v>2379</v>
      </c>
      <c r="B3076" s="250">
        <v>8</v>
      </c>
      <c r="C3076" s="319" t="s">
        <v>15</v>
      </c>
      <c r="D3076" s="192">
        <v>775742712061</v>
      </c>
      <c r="E3076" s="303" t="s">
        <v>546</v>
      </c>
      <c r="F3076" s="193" t="s">
        <v>2389</v>
      </c>
      <c r="G3076" s="137" t="s">
        <v>35</v>
      </c>
      <c r="H3076" s="194">
        <v>15</v>
      </c>
      <c r="I3076" s="8"/>
      <c r="J3076" s="49"/>
      <c r="K3076" s="8"/>
      <c r="L3076" s="8"/>
      <c r="M3076" s="369">
        <f>600*H3076</f>
        <v>9000</v>
      </c>
      <c r="N3076" s="8"/>
      <c r="O3076" s="8"/>
      <c r="P3076" s="8"/>
      <c r="T3076" s="368"/>
      <c r="U3076" s="8"/>
      <c r="V3076" s="8"/>
      <c r="W3076" s="8"/>
      <c r="X3076" s="364"/>
    </row>
    <row r="3077" spans="1:24" ht="17.25">
      <c r="A3077" s="310"/>
      <c r="B3077" s="250"/>
      <c r="C3077" s="319"/>
      <c r="D3077" s="192"/>
      <c r="E3077" s="303"/>
      <c r="F3077" s="193"/>
      <c r="G3077" s="137"/>
      <c r="H3077" s="194"/>
      <c r="I3077" s="8"/>
      <c r="J3077" s="49"/>
      <c r="K3077" s="8"/>
      <c r="L3077" s="8"/>
      <c r="M3077" s="369">
        <v>500</v>
      </c>
      <c r="N3077" s="8"/>
      <c r="O3077" s="8"/>
      <c r="P3077" s="8"/>
      <c r="T3077" s="368"/>
      <c r="U3077" s="8"/>
      <c r="V3077" s="8"/>
      <c r="W3077" s="8"/>
      <c r="X3077" s="364"/>
    </row>
    <row r="3078" spans="1:24" ht="17.25">
      <c r="A3078" s="310" t="s">
        <v>2379</v>
      </c>
      <c r="B3078" s="250">
        <v>9</v>
      </c>
      <c r="C3078" s="319" t="s">
        <v>1430</v>
      </c>
      <c r="D3078" s="192">
        <v>775739274725</v>
      </c>
      <c r="E3078" s="303" t="s">
        <v>546</v>
      </c>
      <c r="F3078" s="193" t="s">
        <v>2390</v>
      </c>
      <c r="G3078" s="137" t="s">
        <v>2</v>
      </c>
      <c r="H3078" s="194">
        <v>15</v>
      </c>
      <c r="I3078" s="8"/>
      <c r="J3078" s="49"/>
      <c r="K3078" s="8"/>
      <c r="L3078" s="8"/>
      <c r="M3078" s="369">
        <f>600*H3078</f>
        <v>9000</v>
      </c>
      <c r="N3078" s="8"/>
      <c r="O3078" s="8"/>
      <c r="P3078" s="8"/>
      <c r="T3078" s="368"/>
      <c r="U3078" s="8"/>
      <c r="V3078" s="8"/>
      <c r="W3078" s="8"/>
      <c r="X3078" s="364"/>
    </row>
    <row r="3079" spans="1:24" ht="17.25">
      <c r="A3079" s="310" t="s">
        <v>2379</v>
      </c>
      <c r="B3079" s="250">
        <v>10</v>
      </c>
      <c r="C3079" s="319"/>
      <c r="D3079" s="192">
        <v>775739475830</v>
      </c>
      <c r="E3079" s="303" t="s">
        <v>546</v>
      </c>
      <c r="F3079" s="193" t="s">
        <v>2391</v>
      </c>
      <c r="G3079" s="137" t="s">
        <v>8</v>
      </c>
      <c r="H3079" s="194">
        <v>10</v>
      </c>
      <c r="I3079" s="8"/>
      <c r="J3079" s="49"/>
      <c r="K3079" s="8"/>
      <c r="L3079" s="8"/>
      <c r="M3079" s="369">
        <f>630*H3079</f>
        <v>6300</v>
      </c>
      <c r="N3079" s="8"/>
      <c r="O3079" s="8"/>
      <c r="P3079" s="8"/>
      <c r="T3079" s="368"/>
      <c r="U3079" s="8"/>
      <c r="V3079" s="8"/>
      <c r="W3079" s="8"/>
      <c r="X3079" s="364"/>
    </row>
    <row r="3080" spans="1:24" ht="17.25">
      <c r="A3080" s="310" t="s">
        <v>2379</v>
      </c>
      <c r="B3080" s="250">
        <v>11</v>
      </c>
      <c r="C3080" s="319" t="s">
        <v>1430</v>
      </c>
      <c r="D3080" s="192">
        <v>775739415846</v>
      </c>
      <c r="E3080" s="303" t="s">
        <v>546</v>
      </c>
      <c r="F3080" s="193" t="s">
        <v>2392</v>
      </c>
      <c r="G3080" s="137" t="s">
        <v>4</v>
      </c>
      <c r="H3080" s="194">
        <v>11</v>
      </c>
      <c r="I3080" s="8"/>
      <c r="J3080" s="49"/>
      <c r="K3080" s="8"/>
      <c r="L3080" s="8"/>
      <c r="M3080" s="369">
        <f>600*H3080</f>
        <v>6600</v>
      </c>
      <c r="N3080" s="8"/>
      <c r="O3080" s="8"/>
      <c r="P3080" s="8"/>
      <c r="T3080" s="368"/>
      <c r="U3080" s="8"/>
      <c r="V3080" s="8"/>
      <c r="W3080" s="8"/>
      <c r="X3080" s="364"/>
    </row>
    <row r="3081" spans="1:24">
      <c r="A3081" s="8"/>
      <c r="B3081" s="8"/>
      <c r="C3081" s="8"/>
      <c r="D3081" s="8"/>
      <c r="E3081" s="8"/>
      <c r="F3081" s="8"/>
      <c r="G3081" s="8"/>
      <c r="H3081" s="365"/>
      <c r="I3081" s="8"/>
      <c r="J3081" s="49"/>
      <c r="K3081" s="8"/>
      <c r="L3081" s="8"/>
      <c r="M3081" s="369"/>
      <c r="N3081" s="8"/>
      <c r="O3081" s="8"/>
      <c r="P3081" s="8"/>
      <c r="T3081" s="368"/>
      <c r="U3081" s="8"/>
      <c r="V3081" s="8"/>
      <c r="W3081" s="8"/>
      <c r="X3081" s="364"/>
    </row>
    <row r="3082" spans="1:24">
      <c r="A3082" s="8"/>
      <c r="B3082" s="8"/>
      <c r="C3082" s="8"/>
      <c r="D3082" s="8"/>
      <c r="E3082" s="8"/>
      <c r="F3082" s="8"/>
      <c r="G3082" s="8"/>
      <c r="H3082" s="365"/>
      <c r="I3082" s="8"/>
      <c r="J3082" s="49"/>
      <c r="K3082" s="8"/>
      <c r="L3082" s="8"/>
      <c r="M3082" s="369"/>
      <c r="N3082" s="8"/>
      <c r="O3082" s="8"/>
      <c r="P3082" s="8"/>
      <c r="T3082" s="368"/>
      <c r="U3082" s="8"/>
      <c r="V3082" s="8"/>
      <c r="W3082" s="8"/>
      <c r="X3082" s="364"/>
    </row>
    <row r="3083" spans="1:24">
      <c r="A3083" s="64"/>
      <c r="B3083" s="64"/>
      <c r="C3083" s="64"/>
      <c r="D3083" s="64"/>
      <c r="E3083" s="64"/>
      <c r="F3083" s="64"/>
      <c r="G3083" s="64"/>
      <c r="H3083" s="203"/>
      <c r="I3083" s="64"/>
      <c r="J3083" s="37"/>
      <c r="K3083" s="64"/>
      <c r="L3083" s="64"/>
      <c r="M3083" s="37">
        <f>SUM(M3068:M3082)</f>
        <v>105110</v>
      </c>
      <c r="N3083" s="64"/>
      <c r="O3083" s="64"/>
      <c r="P3083" s="64"/>
      <c r="Q3083" s="64"/>
      <c r="R3083" s="64"/>
      <c r="S3083" s="64"/>
      <c r="T3083" s="64">
        <v>105110</v>
      </c>
      <c r="U3083" s="64"/>
      <c r="V3083" s="64"/>
      <c r="W3083" s="64"/>
      <c r="X3083" s="159">
        <v>105110</v>
      </c>
    </row>
    <row r="3084" spans="1:24">
      <c r="A3084" s="8"/>
      <c r="B3084" s="8"/>
      <c r="C3084" s="8"/>
      <c r="D3084" s="8"/>
      <c r="E3084" s="8"/>
      <c r="F3084" s="8"/>
      <c r="G3084" s="8"/>
      <c r="H3084" s="365"/>
      <c r="I3084" s="8"/>
      <c r="J3084" s="49"/>
      <c r="K3084" s="8"/>
      <c r="L3084" s="8"/>
      <c r="M3084" s="369"/>
      <c r="N3084" s="8"/>
      <c r="O3084" s="8"/>
      <c r="P3084" s="8"/>
      <c r="T3084" s="368"/>
      <c r="U3084" s="8"/>
      <c r="V3084" s="8"/>
      <c r="W3084" s="8"/>
      <c r="X3084" s="364"/>
    </row>
    <row r="3085" spans="1:24" ht="17.25">
      <c r="A3085" s="310" t="s">
        <v>2393</v>
      </c>
      <c r="B3085" s="250">
        <v>1</v>
      </c>
      <c r="C3085" s="319" t="s">
        <v>1430</v>
      </c>
      <c r="D3085" s="192">
        <v>775742027124</v>
      </c>
      <c r="E3085" s="303" t="s">
        <v>546</v>
      </c>
      <c r="F3085" s="193" t="s">
        <v>2394</v>
      </c>
      <c r="G3085" s="137" t="s">
        <v>2</v>
      </c>
      <c r="H3085" s="194">
        <v>13</v>
      </c>
      <c r="I3085" s="8"/>
      <c r="J3085" s="49"/>
      <c r="K3085" s="8"/>
      <c r="L3085" s="8"/>
      <c r="M3085" s="369">
        <f>600*H3085</f>
        <v>7800</v>
      </c>
      <c r="N3085" s="8"/>
      <c r="O3085" s="8"/>
      <c r="P3085" s="8"/>
      <c r="T3085" s="368"/>
      <c r="U3085" s="8"/>
      <c r="V3085" s="8"/>
      <c r="W3085" s="8"/>
      <c r="X3085" s="364"/>
    </row>
    <row r="3086" spans="1:24" ht="17.25">
      <c r="A3086" s="310" t="s">
        <v>2393</v>
      </c>
      <c r="B3086" s="250">
        <v>2</v>
      </c>
      <c r="C3086" s="319" t="s">
        <v>1430</v>
      </c>
      <c r="D3086" s="192">
        <v>775755633928</v>
      </c>
      <c r="E3086" s="303" t="s">
        <v>546</v>
      </c>
      <c r="F3086" s="193" t="s">
        <v>2395</v>
      </c>
      <c r="G3086" s="137" t="s">
        <v>96</v>
      </c>
      <c r="H3086" s="194">
        <v>8</v>
      </c>
      <c r="I3086" s="8"/>
      <c r="J3086" s="49"/>
      <c r="K3086" s="8"/>
      <c r="L3086" s="8"/>
      <c r="M3086" s="369">
        <f>670*H3086</f>
        <v>5360</v>
      </c>
      <c r="N3086" s="8"/>
      <c r="O3086" s="8"/>
      <c r="P3086" s="8"/>
      <c r="T3086" s="368"/>
      <c r="U3086" s="8"/>
      <c r="V3086" s="8"/>
      <c r="W3086" s="8"/>
      <c r="X3086" s="364"/>
    </row>
    <row r="3087" spans="1:24" ht="17.25">
      <c r="A3087" s="310" t="s">
        <v>2393</v>
      </c>
      <c r="B3087" s="250">
        <v>3</v>
      </c>
      <c r="C3087" s="319"/>
      <c r="D3087" s="192">
        <v>775755905606</v>
      </c>
      <c r="E3087" s="303" t="s">
        <v>546</v>
      </c>
      <c r="F3087" s="193" t="s">
        <v>2396</v>
      </c>
      <c r="G3087" s="137" t="s">
        <v>2</v>
      </c>
      <c r="H3087" s="194">
        <v>3</v>
      </c>
      <c r="I3087" s="8"/>
      <c r="J3087" s="49"/>
      <c r="K3087" s="8"/>
      <c r="L3087" s="8"/>
      <c r="M3087" s="369">
        <v>2900</v>
      </c>
      <c r="N3087" s="8"/>
      <c r="O3087" s="8"/>
      <c r="P3087" s="8"/>
      <c r="T3087" s="368"/>
      <c r="U3087" s="8"/>
      <c r="V3087" s="8"/>
      <c r="W3087" s="8"/>
      <c r="X3087" s="364"/>
    </row>
    <row r="3088" spans="1:24" ht="17.25">
      <c r="A3088" s="310" t="s">
        <v>2393</v>
      </c>
      <c r="B3088" s="250">
        <v>4</v>
      </c>
      <c r="C3088" s="319"/>
      <c r="D3088" s="192">
        <v>775755564730</v>
      </c>
      <c r="E3088" s="303" t="s">
        <v>546</v>
      </c>
      <c r="F3088" s="193" t="s">
        <v>2397</v>
      </c>
      <c r="G3088" s="137" t="s">
        <v>96</v>
      </c>
      <c r="H3088" s="194">
        <v>17</v>
      </c>
      <c r="I3088" s="8"/>
      <c r="J3088" s="49"/>
      <c r="K3088" s="8"/>
      <c r="L3088" s="8"/>
      <c r="M3088" s="369">
        <f>580*H3088</f>
        <v>9860</v>
      </c>
      <c r="N3088" s="8"/>
      <c r="O3088" s="8"/>
      <c r="P3088" s="8"/>
      <c r="T3088" s="368"/>
      <c r="U3088" s="8"/>
      <c r="V3088" s="8"/>
      <c r="W3088" s="8"/>
      <c r="X3088" s="364"/>
    </row>
    <row r="3089" spans="1:24" ht="17.25">
      <c r="A3089" s="310" t="s">
        <v>2393</v>
      </c>
      <c r="B3089" s="250">
        <v>5</v>
      </c>
      <c r="C3089" s="319" t="s">
        <v>1430</v>
      </c>
      <c r="D3089" s="192">
        <v>775755991756</v>
      </c>
      <c r="E3089" s="303" t="s">
        <v>546</v>
      </c>
      <c r="F3089" s="193" t="s">
        <v>2398</v>
      </c>
      <c r="G3089" s="137" t="s">
        <v>96</v>
      </c>
      <c r="H3089" s="194">
        <v>11</v>
      </c>
      <c r="I3089" s="8"/>
      <c r="J3089" s="49"/>
      <c r="K3089" s="8"/>
      <c r="L3089" s="8"/>
      <c r="M3089" s="369">
        <f t="shared" ref="M3089:M3090" si="631">620*H3089</f>
        <v>6820</v>
      </c>
      <c r="N3089" s="8"/>
      <c r="O3089" s="8"/>
      <c r="P3089" s="8"/>
      <c r="T3089" s="368"/>
      <c r="U3089" s="8"/>
      <c r="V3089" s="8"/>
      <c r="W3089" s="8"/>
      <c r="X3089" s="364"/>
    </row>
    <row r="3090" spans="1:24" ht="17.25">
      <c r="A3090" s="310" t="s">
        <v>2393</v>
      </c>
      <c r="B3090" s="250">
        <v>6</v>
      </c>
      <c r="C3090" s="319" t="s">
        <v>1430</v>
      </c>
      <c r="D3090" s="192">
        <v>775755714340</v>
      </c>
      <c r="E3090" s="303" t="s">
        <v>546</v>
      </c>
      <c r="F3090" s="193" t="s">
        <v>2399</v>
      </c>
      <c r="G3090" s="137" t="s">
        <v>96</v>
      </c>
      <c r="H3090" s="194">
        <v>18</v>
      </c>
      <c r="I3090" s="8"/>
      <c r="J3090" s="49"/>
      <c r="K3090" s="8"/>
      <c r="L3090" s="8"/>
      <c r="M3090" s="369">
        <f t="shared" si="631"/>
        <v>11160</v>
      </c>
      <c r="N3090" s="8"/>
      <c r="O3090" s="8"/>
      <c r="P3090" s="8"/>
      <c r="T3090" s="368"/>
      <c r="U3090" s="8"/>
      <c r="V3090" s="8"/>
      <c r="W3090" s="8"/>
      <c r="X3090" s="364"/>
    </row>
    <row r="3091" spans="1:24" ht="17.25">
      <c r="A3091" s="310" t="s">
        <v>2393</v>
      </c>
      <c r="B3091" s="250">
        <v>7</v>
      </c>
      <c r="C3091" s="319"/>
      <c r="D3091" s="192">
        <v>775742330004</v>
      </c>
      <c r="E3091" s="303" t="s">
        <v>546</v>
      </c>
      <c r="F3091" s="193" t="s">
        <v>2400</v>
      </c>
      <c r="G3091" s="137" t="s">
        <v>96</v>
      </c>
      <c r="H3091" s="194">
        <v>8</v>
      </c>
      <c r="I3091" s="8"/>
      <c r="J3091" s="49"/>
      <c r="K3091" s="8"/>
      <c r="L3091" s="8"/>
      <c r="M3091" s="369">
        <f>620*H3091</f>
        <v>4960</v>
      </c>
      <c r="N3091" s="8"/>
      <c r="O3091" s="8"/>
      <c r="P3091" s="8"/>
      <c r="T3091" s="368"/>
      <c r="U3091" s="8"/>
      <c r="V3091" s="8"/>
      <c r="W3091" s="8"/>
      <c r="X3091" s="364"/>
    </row>
    <row r="3092" spans="1:24" ht="17.25">
      <c r="A3092" s="310" t="s">
        <v>2393</v>
      </c>
      <c r="B3092" s="250">
        <v>8</v>
      </c>
      <c r="C3092" s="319" t="s">
        <v>1430</v>
      </c>
      <c r="D3092" s="192">
        <v>775742255792</v>
      </c>
      <c r="E3092" s="303" t="s">
        <v>546</v>
      </c>
      <c r="F3092" s="193" t="s">
        <v>2401</v>
      </c>
      <c r="G3092" s="137" t="s">
        <v>96</v>
      </c>
      <c r="H3092" s="194">
        <v>8</v>
      </c>
      <c r="I3092" s="8"/>
      <c r="J3092" s="49"/>
      <c r="K3092" s="8"/>
      <c r="L3092" s="8"/>
      <c r="M3092" s="369">
        <f>670*H3092</f>
        <v>5360</v>
      </c>
      <c r="N3092" s="8"/>
      <c r="O3092" s="8"/>
      <c r="P3092" s="8"/>
      <c r="T3092" s="368"/>
      <c r="U3092" s="8"/>
      <c r="V3092" s="8"/>
      <c r="W3092" s="8"/>
      <c r="X3092" s="364"/>
    </row>
    <row r="3093" spans="1:24" ht="17.25">
      <c r="A3093" s="310" t="s">
        <v>2393</v>
      </c>
      <c r="B3093" s="250">
        <v>9</v>
      </c>
      <c r="C3093" s="319" t="s">
        <v>1430</v>
      </c>
      <c r="D3093" s="192">
        <v>775742157163</v>
      </c>
      <c r="E3093" s="303" t="s">
        <v>546</v>
      </c>
      <c r="F3093" s="193" t="s">
        <v>2402</v>
      </c>
      <c r="G3093" s="137" t="s">
        <v>2</v>
      </c>
      <c r="H3093" s="194">
        <v>15</v>
      </c>
      <c r="I3093" s="8"/>
      <c r="J3093" s="49"/>
      <c r="K3093" s="8"/>
      <c r="L3093" s="8"/>
      <c r="M3093" s="369">
        <f>600*H3093</f>
        <v>9000</v>
      </c>
      <c r="N3093" s="8"/>
      <c r="O3093" s="8"/>
      <c r="P3093" s="8"/>
      <c r="T3093" s="368"/>
      <c r="U3093" s="8"/>
      <c r="V3093" s="8"/>
      <c r="W3093" s="8"/>
      <c r="X3093" s="364"/>
    </row>
    <row r="3094" spans="1:24" ht="17.25">
      <c r="A3094" s="310" t="s">
        <v>2393</v>
      </c>
      <c r="B3094" s="250">
        <v>10</v>
      </c>
      <c r="C3094" s="319"/>
      <c r="D3094" s="192">
        <v>775741449914</v>
      </c>
      <c r="E3094" s="303" t="s">
        <v>546</v>
      </c>
      <c r="F3094" s="193" t="s">
        <v>2403</v>
      </c>
      <c r="G3094" s="137" t="s">
        <v>839</v>
      </c>
      <c r="H3094" s="194">
        <v>16</v>
      </c>
      <c r="I3094" s="8"/>
      <c r="J3094" s="49"/>
      <c r="K3094" s="8"/>
      <c r="L3094" s="8"/>
      <c r="M3094" s="369">
        <f>560*H3094</f>
        <v>8960</v>
      </c>
      <c r="N3094" s="8"/>
      <c r="O3094" s="8"/>
      <c r="P3094" s="8"/>
      <c r="T3094" s="368"/>
      <c r="U3094" s="8"/>
      <c r="V3094" s="8"/>
      <c r="W3094" s="8"/>
      <c r="X3094" s="364"/>
    </row>
    <row r="3095" spans="1:24" ht="17.25">
      <c r="A3095" s="310" t="s">
        <v>2393</v>
      </c>
      <c r="B3095" s="250">
        <v>11</v>
      </c>
      <c r="C3095" s="319"/>
      <c r="D3095" s="192">
        <v>775757075508</v>
      </c>
      <c r="E3095" s="303" t="s">
        <v>546</v>
      </c>
      <c r="F3095" s="193" t="s">
        <v>2404</v>
      </c>
      <c r="G3095" s="137" t="s">
        <v>8</v>
      </c>
      <c r="H3095" s="194">
        <v>4</v>
      </c>
      <c r="I3095" s="8"/>
      <c r="J3095" s="49"/>
      <c r="K3095" s="8"/>
      <c r="L3095" s="8"/>
      <c r="M3095" s="369">
        <v>4950</v>
      </c>
      <c r="N3095" s="8"/>
      <c r="O3095" s="8"/>
      <c r="P3095" s="8"/>
      <c r="T3095" s="368"/>
      <c r="U3095" s="8"/>
      <c r="V3095" s="8"/>
      <c r="W3095" s="8"/>
      <c r="X3095" s="364"/>
    </row>
    <row r="3096" spans="1:24" ht="17.25">
      <c r="A3096" s="310" t="s">
        <v>2393</v>
      </c>
      <c r="B3096" s="250">
        <v>12</v>
      </c>
      <c r="C3096" s="319" t="s">
        <v>1430</v>
      </c>
      <c r="D3096" s="192">
        <v>775754268708</v>
      </c>
      <c r="E3096" s="303" t="s">
        <v>546</v>
      </c>
      <c r="F3096" s="193" t="s">
        <v>2405</v>
      </c>
      <c r="G3096" s="137" t="s">
        <v>4</v>
      </c>
      <c r="H3096" s="194">
        <v>16</v>
      </c>
      <c r="I3096" s="8"/>
      <c r="J3096" s="49"/>
      <c r="K3096" s="8"/>
      <c r="L3096" s="8"/>
      <c r="M3096" s="369">
        <f>590*H3096</f>
        <v>9440</v>
      </c>
      <c r="N3096" s="8"/>
      <c r="O3096" s="8"/>
      <c r="P3096" s="8"/>
      <c r="T3096" s="368"/>
      <c r="U3096" s="8"/>
      <c r="V3096" s="8"/>
      <c r="W3096" s="8"/>
      <c r="X3096" s="364"/>
    </row>
    <row r="3097" spans="1:24" ht="17.25">
      <c r="A3097" s="310" t="s">
        <v>2393</v>
      </c>
      <c r="B3097" s="250">
        <v>13</v>
      </c>
      <c r="C3097" s="319" t="s">
        <v>1430</v>
      </c>
      <c r="D3097" s="192">
        <v>775756867446</v>
      </c>
      <c r="E3097" s="303" t="s">
        <v>546</v>
      </c>
      <c r="F3097" s="193" t="s">
        <v>2406</v>
      </c>
      <c r="G3097" s="137" t="s">
        <v>4</v>
      </c>
      <c r="H3097" s="194">
        <v>18</v>
      </c>
      <c r="I3097" s="8"/>
      <c r="J3097" s="49"/>
      <c r="K3097" s="8"/>
      <c r="L3097" s="8"/>
      <c r="M3097" s="369">
        <f>550*H3097</f>
        <v>9900</v>
      </c>
      <c r="N3097" s="8"/>
      <c r="O3097" s="8"/>
      <c r="P3097" s="8"/>
      <c r="T3097" s="368"/>
      <c r="U3097" s="8"/>
      <c r="V3097" s="8"/>
      <c r="W3097" s="8"/>
      <c r="X3097" s="364"/>
    </row>
    <row r="3098" spans="1:24" ht="17.25">
      <c r="A3098" s="310" t="s">
        <v>2393</v>
      </c>
      <c r="B3098" s="250">
        <v>14</v>
      </c>
      <c r="C3098" s="319" t="s">
        <v>1430</v>
      </c>
      <c r="D3098" s="192">
        <v>775754131178</v>
      </c>
      <c r="E3098" s="303" t="s">
        <v>546</v>
      </c>
      <c r="F3098" s="193" t="s">
        <v>2407</v>
      </c>
      <c r="G3098" s="137" t="s">
        <v>4</v>
      </c>
      <c r="H3098" s="194">
        <v>19</v>
      </c>
      <c r="I3098" s="8"/>
      <c r="J3098" s="49"/>
      <c r="K3098" s="8"/>
      <c r="L3098" s="8"/>
      <c r="M3098" s="369">
        <f>550*H3098</f>
        <v>10450</v>
      </c>
      <c r="N3098" s="8"/>
      <c r="O3098" s="8"/>
      <c r="P3098" s="8"/>
      <c r="T3098" s="368"/>
      <c r="U3098" s="8"/>
      <c r="V3098" s="8"/>
      <c r="W3098" s="8"/>
      <c r="X3098" s="364"/>
    </row>
    <row r="3099" spans="1:24" ht="17.25">
      <c r="A3099" s="310" t="s">
        <v>2393</v>
      </c>
      <c r="B3099" s="250">
        <v>15</v>
      </c>
      <c r="C3099" s="319"/>
      <c r="D3099" s="192">
        <v>775741362698</v>
      </c>
      <c r="E3099" s="303" t="s">
        <v>546</v>
      </c>
      <c r="F3099" s="193" t="s">
        <v>2408</v>
      </c>
      <c r="G3099" s="137" t="s">
        <v>2409</v>
      </c>
      <c r="H3099" s="194">
        <v>12</v>
      </c>
      <c r="I3099" s="8"/>
      <c r="J3099" s="49"/>
      <c r="K3099" s="8"/>
      <c r="L3099" s="8"/>
      <c r="M3099" s="369">
        <f>560*H3099</f>
        <v>6720</v>
      </c>
      <c r="N3099" s="8"/>
      <c r="O3099" s="8"/>
      <c r="P3099" s="8"/>
      <c r="T3099" s="368"/>
      <c r="U3099" s="8"/>
      <c r="V3099" s="8"/>
      <c r="W3099" s="8"/>
      <c r="X3099" s="364"/>
    </row>
    <row r="3100" spans="1:24" ht="17.25">
      <c r="A3100" s="310" t="s">
        <v>2393</v>
      </c>
      <c r="B3100" s="250">
        <v>16</v>
      </c>
      <c r="C3100" s="319"/>
      <c r="D3100" s="192">
        <v>775756105552</v>
      </c>
      <c r="E3100" s="303" t="s">
        <v>546</v>
      </c>
      <c r="F3100" s="193" t="s">
        <v>2410</v>
      </c>
      <c r="G3100" s="137" t="s">
        <v>8</v>
      </c>
      <c r="H3100" s="194">
        <v>16</v>
      </c>
      <c r="I3100" s="8"/>
      <c r="J3100" s="49"/>
      <c r="K3100" s="8"/>
      <c r="L3100" s="8"/>
      <c r="M3100" s="369">
        <f t="shared" ref="M3100:M3109" si="632">590*H3100</f>
        <v>9440</v>
      </c>
      <c r="N3100" s="8"/>
      <c r="O3100" s="8"/>
      <c r="P3100" s="8"/>
      <c r="T3100" s="368"/>
      <c r="U3100" s="8"/>
      <c r="V3100" s="8"/>
      <c r="W3100" s="8"/>
      <c r="X3100" s="364"/>
    </row>
    <row r="3101" spans="1:24" ht="17.25">
      <c r="A3101" s="310" t="s">
        <v>2393</v>
      </c>
      <c r="B3101" s="250">
        <v>17</v>
      </c>
      <c r="C3101" s="319"/>
      <c r="D3101" s="192">
        <v>775755365800</v>
      </c>
      <c r="E3101" s="303" t="s">
        <v>546</v>
      </c>
      <c r="F3101" s="193" t="s">
        <v>2411</v>
      </c>
      <c r="G3101" s="137" t="s">
        <v>4</v>
      </c>
      <c r="H3101" s="194">
        <v>17</v>
      </c>
      <c r="I3101" s="8"/>
      <c r="J3101" s="49"/>
      <c r="K3101" s="8"/>
      <c r="L3101" s="8"/>
      <c r="M3101" s="369">
        <f>550*H3101</f>
        <v>9350</v>
      </c>
      <c r="N3101" s="8"/>
      <c r="O3101" s="8"/>
      <c r="P3101" s="8"/>
      <c r="T3101" s="368"/>
      <c r="U3101" s="8"/>
      <c r="V3101" s="8"/>
      <c r="W3101" s="8"/>
      <c r="X3101" s="364"/>
    </row>
    <row r="3102" spans="1:24" ht="17.25">
      <c r="A3102" s="310" t="s">
        <v>2393</v>
      </c>
      <c r="B3102" s="250">
        <v>18</v>
      </c>
      <c r="C3102" s="319" t="s">
        <v>1430</v>
      </c>
      <c r="D3102" s="192">
        <v>775754031500</v>
      </c>
      <c r="E3102" s="303" t="s">
        <v>546</v>
      </c>
      <c r="F3102" s="193" t="s">
        <v>2412</v>
      </c>
      <c r="G3102" s="137" t="s">
        <v>4</v>
      </c>
      <c r="H3102" s="194">
        <v>16</v>
      </c>
      <c r="I3102" s="8"/>
      <c r="J3102" s="49"/>
      <c r="K3102" s="8"/>
      <c r="L3102" s="8"/>
      <c r="M3102" s="369">
        <f t="shared" si="632"/>
        <v>9440</v>
      </c>
      <c r="N3102" s="8"/>
      <c r="O3102" s="8"/>
      <c r="P3102" s="8"/>
      <c r="T3102" s="368"/>
      <c r="U3102" s="8"/>
      <c r="V3102" s="8"/>
      <c r="W3102" s="8"/>
      <c r="X3102" s="364"/>
    </row>
    <row r="3103" spans="1:24" ht="17.25">
      <c r="A3103" s="310" t="s">
        <v>2393</v>
      </c>
      <c r="B3103" s="250">
        <v>19</v>
      </c>
      <c r="C3103" s="319" t="s">
        <v>2413</v>
      </c>
      <c r="D3103" s="192">
        <v>775754385953</v>
      </c>
      <c r="E3103" s="303" t="s">
        <v>546</v>
      </c>
      <c r="F3103" s="193" t="s">
        <v>2414</v>
      </c>
      <c r="G3103" s="137" t="s">
        <v>4</v>
      </c>
      <c r="H3103" s="194">
        <v>16</v>
      </c>
      <c r="I3103" s="8"/>
      <c r="J3103" s="49"/>
      <c r="K3103" s="8"/>
      <c r="L3103" s="8"/>
      <c r="M3103" s="369">
        <f t="shared" si="632"/>
        <v>9440</v>
      </c>
      <c r="N3103" s="8"/>
      <c r="O3103" s="8"/>
      <c r="P3103" s="8"/>
      <c r="T3103" s="368"/>
      <c r="U3103" s="8"/>
      <c r="V3103" s="8"/>
      <c r="W3103" s="8"/>
      <c r="X3103" s="364"/>
    </row>
    <row r="3104" spans="1:24" ht="17.25">
      <c r="A3104" s="310"/>
      <c r="B3104" s="250"/>
      <c r="C3104" s="319"/>
      <c r="D3104" s="192"/>
      <c r="E3104" s="303"/>
      <c r="F3104" s="193"/>
      <c r="G3104" s="137"/>
      <c r="H3104" s="194"/>
      <c r="I3104" s="8"/>
      <c r="J3104" s="49"/>
      <c r="K3104" s="8"/>
      <c r="L3104" s="8"/>
      <c r="M3104" s="369">
        <v>500</v>
      </c>
      <c r="N3104" s="8"/>
      <c r="O3104" s="8"/>
      <c r="P3104" s="8"/>
      <c r="T3104" s="368"/>
      <c r="U3104" s="8"/>
      <c r="V3104" s="8"/>
      <c r="W3104" s="8"/>
      <c r="X3104" s="364"/>
    </row>
    <row r="3105" spans="1:24" ht="17.25">
      <c r="A3105" s="310" t="s">
        <v>2393</v>
      </c>
      <c r="B3105" s="250">
        <v>20</v>
      </c>
      <c r="C3105" s="319"/>
      <c r="D3105" s="192">
        <v>775742593471</v>
      </c>
      <c r="E3105" s="303" t="s">
        <v>546</v>
      </c>
      <c r="F3105" s="193" t="s">
        <v>2415</v>
      </c>
      <c r="G3105" s="137" t="s">
        <v>35</v>
      </c>
      <c r="H3105" s="194">
        <v>18</v>
      </c>
      <c r="I3105" s="8"/>
      <c r="J3105" s="49"/>
      <c r="K3105" s="8"/>
      <c r="L3105" s="8"/>
      <c r="M3105" s="369">
        <f>600*H3105</f>
        <v>10800</v>
      </c>
      <c r="N3105" s="8"/>
      <c r="O3105" s="8"/>
      <c r="P3105" s="8"/>
      <c r="T3105" s="368"/>
      <c r="U3105" s="8"/>
      <c r="V3105" s="8"/>
      <c r="W3105" s="8"/>
      <c r="X3105" s="364"/>
    </row>
    <row r="3106" spans="1:24" ht="17.25">
      <c r="A3106" s="310" t="s">
        <v>2393</v>
      </c>
      <c r="B3106" s="250">
        <v>21</v>
      </c>
      <c r="C3106" s="319"/>
      <c r="D3106" s="192">
        <v>775742888985</v>
      </c>
      <c r="E3106" s="303" t="s">
        <v>546</v>
      </c>
      <c r="F3106" s="193" t="s">
        <v>2416</v>
      </c>
      <c r="G3106" s="137" t="s">
        <v>8</v>
      </c>
      <c r="H3106" s="194">
        <v>17</v>
      </c>
      <c r="I3106" s="8"/>
      <c r="J3106" s="49"/>
      <c r="K3106" s="8"/>
      <c r="L3106" s="8"/>
      <c r="M3106" s="369">
        <f>550*H3106</f>
        <v>9350</v>
      </c>
      <c r="N3106" s="8"/>
      <c r="O3106" s="8"/>
      <c r="P3106" s="8"/>
      <c r="T3106" s="368"/>
      <c r="U3106" s="8"/>
      <c r="V3106" s="8"/>
      <c r="W3106" s="8"/>
      <c r="X3106" s="364"/>
    </row>
    <row r="3107" spans="1:24" ht="17.25">
      <c r="A3107" s="310" t="s">
        <v>2393</v>
      </c>
      <c r="B3107" s="250">
        <v>22</v>
      </c>
      <c r="C3107" s="319"/>
      <c r="D3107" s="192">
        <v>775756183167</v>
      </c>
      <c r="E3107" s="303" t="s">
        <v>546</v>
      </c>
      <c r="F3107" s="193" t="s">
        <v>2417</v>
      </c>
      <c r="G3107" s="137" t="s">
        <v>8</v>
      </c>
      <c r="H3107" s="194">
        <v>10</v>
      </c>
      <c r="I3107" s="8"/>
      <c r="J3107" s="49"/>
      <c r="K3107" s="8"/>
      <c r="L3107" s="8"/>
      <c r="M3107" s="369">
        <f>630*H3107</f>
        <v>6300</v>
      </c>
      <c r="N3107" s="8"/>
      <c r="O3107" s="8"/>
      <c r="P3107" s="8"/>
      <c r="T3107" s="368"/>
      <c r="U3107" s="8"/>
      <c r="V3107" s="8"/>
      <c r="W3107" s="8"/>
      <c r="X3107" s="364"/>
    </row>
    <row r="3108" spans="1:24" ht="17.25">
      <c r="A3108" s="310" t="s">
        <v>2393</v>
      </c>
      <c r="B3108" s="250">
        <v>23</v>
      </c>
      <c r="C3108" s="319"/>
      <c r="D3108" s="192">
        <v>775756976465</v>
      </c>
      <c r="E3108" s="303" t="s">
        <v>546</v>
      </c>
      <c r="F3108" s="193" t="s">
        <v>2418</v>
      </c>
      <c r="G3108" s="137" t="s">
        <v>4</v>
      </c>
      <c r="H3108" s="194">
        <v>17</v>
      </c>
      <c r="I3108" s="8"/>
      <c r="J3108" s="49"/>
      <c r="K3108" s="8"/>
      <c r="L3108" s="8"/>
      <c r="M3108" s="369">
        <f>550*H3108</f>
        <v>9350</v>
      </c>
      <c r="N3108" s="8"/>
      <c r="O3108" s="8"/>
      <c r="P3108" s="8"/>
      <c r="T3108" s="368"/>
      <c r="U3108" s="8"/>
      <c r="V3108" s="8"/>
      <c r="W3108" s="8"/>
      <c r="X3108" s="364"/>
    </row>
    <row r="3109" spans="1:24" ht="17.25">
      <c r="A3109" s="310" t="s">
        <v>2393</v>
      </c>
      <c r="B3109" s="250">
        <v>24</v>
      </c>
      <c r="C3109" s="319" t="s">
        <v>1430</v>
      </c>
      <c r="D3109" s="192">
        <v>775753844870</v>
      </c>
      <c r="E3109" s="303" t="s">
        <v>546</v>
      </c>
      <c r="F3109" s="193" t="s">
        <v>2419</v>
      </c>
      <c r="G3109" s="137" t="s">
        <v>4</v>
      </c>
      <c r="H3109" s="194">
        <v>16</v>
      </c>
      <c r="I3109" s="8"/>
      <c r="J3109" s="49"/>
      <c r="K3109" s="8"/>
      <c r="L3109" s="8"/>
      <c r="M3109" s="369">
        <f t="shared" si="632"/>
        <v>9440</v>
      </c>
      <c r="N3109" s="8"/>
      <c r="O3109" s="8"/>
      <c r="P3109" s="8"/>
      <c r="T3109" s="368"/>
      <c r="U3109" s="8"/>
      <c r="V3109" s="8"/>
      <c r="W3109" s="8"/>
      <c r="X3109" s="364"/>
    </row>
    <row r="3110" spans="1:24" ht="17.25">
      <c r="A3110" s="310" t="s">
        <v>2393</v>
      </c>
      <c r="B3110" s="250">
        <v>25</v>
      </c>
      <c r="C3110" s="319"/>
      <c r="D3110" s="192">
        <v>775743093132</v>
      </c>
      <c r="E3110" s="303" t="s">
        <v>546</v>
      </c>
      <c r="F3110" s="193" t="s">
        <v>2420</v>
      </c>
      <c r="G3110" s="137" t="s">
        <v>8</v>
      </c>
      <c r="H3110" s="194">
        <v>19</v>
      </c>
      <c r="I3110" s="8"/>
      <c r="J3110" s="49"/>
      <c r="K3110" s="8"/>
      <c r="L3110" s="8"/>
      <c r="M3110" s="369">
        <f>550*H3110</f>
        <v>10450</v>
      </c>
      <c r="N3110" s="8"/>
      <c r="O3110" s="8"/>
      <c r="P3110" s="8"/>
      <c r="T3110" s="368"/>
      <c r="U3110" s="8"/>
      <c r="V3110" s="8"/>
      <c r="W3110" s="8"/>
      <c r="X3110" s="364"/>
    </row>
    <row r="3111" spans="1:24">
      <c r="A3111" s="8"/>
      <c r="B3111" s="8"/>
      <c r="C3111" s="8"/>
      <c r="D3111" s="8"/>
      <c r="E3111" s="8"/>
      <c r="F3111" s="8"/>
      <c r="G3111" s="8"/>
      <c r="H3111" s="365"/>
      <c r="I3111" s="8"/>
      <c r="J3111" s="49"/>
      <c r="K3111" s="8"/>
      <c r="L3111" s="8"/>
      <c r="M3111" s="369"/>
      <c r="N3111" s="8"/>
      <c r="O3111" s="8"/>
      <c r="P3111" s="8"/>
      <c r="T3111" s="368"/>
      <c r="U3111" s="8"/>
      <c r="V3111" s="8"/>
      <c r="W3111" s="8"/>
      <c r="X3111" s="364"/>
    </row>
    <row r="3112" spans="1:24">
      <c r="A3112" s="64"/>
      <c r="B3112" s="64"/>
      <c r="C3112" s="64"/>
      <c r="D3112" s="64"/>
      <c r="E3112" s="64"/>
      <c r="F3112" s="64"/>
      <c r="G3112" s="64"/>
      <c r="H3112" s="203"/>
      <c r="I3112" s="64"/>
      <c r="J3112" s="37"/>
      <c r="K3112" s="64"/>
      <c r="L3112" s="64"/>
      <c r="M3112" s="37">
        <f>SUM(M3085:M3111)</f>
        <v>207500</v>
      </c>
      <c r="N3112" s="64"/>
      <c r="O3112" s="64"/>
      <c r="P3112" s="64"/>
      <c r="Q3112" s="64"/>
      <c r="R3112" s="64"/>
      <c r="S3112" s="64"/>
      <c r="T3112" s="64">
        <v>207500</v>
      </c>
      <c r="U3112" s="64"/>
      <c r="V3112" s="64"/>
      <c r="W3112" s="64"/>
      <c r="X3112" s="159">
        <v>207500</v>
      </c>
    </row>
    <row r="3113" spans="1:24">
      <c r="A3113" s="8"/>
      <c r="B3113" s="8"/>
      <c r="C3113" s="8"/>
      <c r="D3113" s="8"/>
      <c r="E3113" s="8"/>
      <c r="F3113" s="8"/>
      <c r="G3113" s="8"/>
      <c r="H3113" s="365"/>
      <c r="I3113" s="8"/>
      <c r="J3113" s="49"/>
      <c r="K3113" s="8"/>
      <c r="L3113" s="8"/>
      <c r="M3113" s="369"/>
      <c r="N3113" s="8"/>
      <c r="O3113" s="8"/>
      <c r="P3113" s="8"/>
      <c r="T3113" s="368"/>
      <c r="U3113" s="8"/>
      <c r="V3113" s="8"/>
      <c r="W3113" s="8"/>
      <c r="X3113" s="364"/>
    </row>
    <row r="3114" spans="1:24" ht="17.25">
      <c r="A3114" s="310" t="s">
        <v>2421</v>
      </c>
      <c r="B3114" s="250">
        <v>1</v>
      </c>
      <c r="C3114" s="319" t="s">
        <v>1430</v>
      </c>
      <c r="D3114" s="192">
        <v>288770564942</v>
      </c>
      <c r="E3114" s="303" t="s">
        <v>546</v>
      </c>
      <c r="F3114" s="193" t="s">
        <v>2422</v>
      </c>
      <c r="G3114" s="137" t="s">
        <v>4</v>
      </c>
      <c r="H3114" s="194">
        <v>16</v>
      </c>
      <c r="I3114" s="8"/>
      <c r="J3114" s="49"/>
      <c r="K3114" s="8"/>
      <c r="L3114" s="8"/>
      <c r="M3114" s="369">
        <f t="shared" ref="M3114" si="633">590*H3114</f>
        <v>9440</v>
      </c>
      <c r="N3114" s="8"/>
      <c r="O3114" s="8"/>
      <c r="P3114" s="8"/>
      <c r="T3114" s="368"/>
      <c r="U3114" s="8"/>
      <c r="V3114" s="8"/>
      <c r="W3114" s="8"/>
      <c r="X3114" s="364"/>
    </row>
    <row r="3115" spans="1:24" ht="17.25">
      <c r="A3115" s="310" t="s">
        <v>2423</v>
      </c>
      <c r="B3115" s="250">
        <v>2</v>
      </c>
      <c r="C3115" s="319"/>
      <c r="D3115" s="192">
        <v>288770911799</v>
      </c>
      <c r="E3115" s="303" t="s">
        <v>546</v>
      </c>
      <c r="F3115" s="193" t="s">
        <v>2424</v>
      </c>
      <c r="G3115" s="137" t="s">
        <v>2425</v>
      </c>
      <c r="H3115" s="194">
        <v>30</v>
      </c>
      <c r="I3115" s="8"/>
      <c r="J3115" s="49"/>
      <c r="K3115" s="8"/>
      <c r="L3115" s="8"/>
      <c r="M3115" s="369">
        <f>350*H3115</f>
        <v>10500</v>
      </c>
      <c r="N3115" s="8"/>
      <c r="O3115" s="8"/>
      <c r="P3115" s="8"/>
      <c r="T3115" s="368"/>
      <c r="U3115" s="8"/>
      <c r="V3115" s="8"/>
      <c r="W3115" s="8"/>
      <c r="X3115" s="364"/>
    </row>
    <row r="3116" spans="1:24" ht="17.25">
      <c r="A3116" s="310" t="s">
        <v>2426</v>
      </c>
      <c r="B3116" s="250">
        <v>3</v>
      </c>
      <c r="C3116" s="319"/>
      <c r="D3116" s="192">
        <v>288770794002</v>
      </c>
      <c r="E3116" s="303" t="s">
        <v>546</v>
      </c>
      <c r="F3116" s="193" t="s">
        <v>2427</v>
      </c>
      <c r="G3116" s="137" t="s">
        <v>96</v>
      </c>
      <c r="H3116" s="194">
        <v>18</v>
      </c>
      <c r="I3116" s="8"/>
      <c r="J3116" s="49"/>
      <c r="K3116" s="8"/>
      <c r="L3116" s="8"/>
      <c r="M3116" s="369">
        <f>580*H3116</f>
        <v>10440</v>
      </c>
      <c r="N3116" s="8"/>
      <c r="O3116" s="8"/>
      <c r="P3116" s="8"/>
      <c r="T3116" s="368"/>
      <c r="U3116" s="8"/>
      <c r="V3116" s="8"/>
      <c r="W3116" s="8"/>
      <c r="X3116" s="364"/>
    </row>
    <row r="3117" spans="1:24" ht="17.25">
      <c r="A3117" s="310" t="s">
        <v>2428</v>
      </c>
      <c r="B3117" s="250">
        <v>4</v>
      </c>
      <c r="C3117" s="319"/>
      <c r="D3117" s="192">
        <v>288770904455</v>
      </c>
      <c r="E3117" s="303" t="s">
        <v>546</v>
      </c>
      <c r="F3117" s="193" t="s">
        <v>2429</v>
      </c>
      <c r="G3117" s="137" t="s">
        <v>2</v>
      </c>
      <c r="H3117" s="194">
        <v>27</v>
      </c>
      <c r="I3117" s="8"/>
      <c r="J3117" s="49"/>
      <c r="K3117" s="8"/>
      <c r="L3117" s="8"/>
      <c r="M3117" s="369">
        <f>550*H3117</f>
        <v>14850</v>
      </c>
      <c r="N3117" s="8"/>
      <c r="O3117" s="8"/>
      <c r="P3117" s="8"/>
      <c r="T3117" s="368"/>
      <c r="U3117" s="8"/>
      <c r="V3117" s="8"/>
      <c r="W3117" s="8"/>
      <c r="X3117" s="364"/>
    </row>
    <row r="3118" spans="1:24" ht="17.25">
      <c r="A3118" s="310" t="s">
        <v>2430</v>
      </c>
      <c r="B3118" s="250">
        <v>5</v>
      </c>
      <c r="C3118" s="319"/>
      <c r="D3118" s="192">
        <v>288770852259</v>
      </c>
      <c r="E3118" s="303" t="s">
        <v>546</v>
      </c>
      <c r="F3118" s="193" t="s">
        <v>2431</v>
      </c>
      <c r="G3118" s="137" t="s">
        <v>2</v>
      </c>
      <c r="H3118" s="194">
        <v>26</v>
      </c>
      <c r="I3118" s="8"/>
      <c r="J3118" s="49"/>
      <c r="K3118" s="8"/>
      <c r="L3118" s="8"/>
      <c r="M3118" s="369">
        <f>550*H3118</f>
        <v>14300</v>
      </c>
      <c r="N3118" s="8"/>
      <c r="O3118" s="8"/>
      <c r="P3118" s="8"/>
      <c r="T3118" s="368"/>
      <c r="U3118" s="8"/>
      <c r="V3118" s="8"/>
      <c r="W3118" s="8"/>
      <c r="X3118" s="364"/>
    </row>
    <row r="3119" spans="1:24" ht="17.25">
      <c r="A3119" s="310" t="s">
        <v>2432</v>
      </c>
      <c r="B3119" s="250">
        <v>6</v>
      </c>
      <c r="C3119" s="319" t="s">
        <v>1430</v>
      </c>
      <c r="D3119" s="192">
        <v>775765356130</v>
      </c>
      <c r="E3119" s="303" t="s">
        <v>546</v>
      </c>
      <c r="F3119" s="193" t="s">
        <v>2433</v>
      </c>
      <c r="G3119" s="137" t="s">
        <v>2</v>
      </c>
      <c r="H3119" s="194">
        <v>12</v>
      </c>
      <c r="I3119" s="8"/>
      <c r="J3119" s="49"/>
      <c r="K3119" s="8"/>
      <c r="L3119" s="8"/>
      <c r="M3119" s="369">
        <f>600*H3119</f>
        <v>7200</v>
      </c>
      <c r="N3119" s="8"/>
      <c r="O3119" s="8"/>
      <c r="P3119" s="8"/>
      <c r="T3119" s="368"/>
      <c r="U3119" s="8"/>
      <c r="V3119" s="8"/>
      <c r="W3119" s="8"/>
      <c r="X3119" s="364"/>
    </row>
    <row r="3120" spans="1:24" ht="17.25">
      <c r="A3120" s="310" t="s">
        <v>2434</v>
      </c>
      <c r="B3120" s="250">
        <v>7</v>
      </c>
      <c r="C3120" s="319"/>
      <c r="D3120" s="192">
        <v>288731648665</v>
      </c>
      <c r="E3120" s="303" t="s">
        <v>546</v>
      </c>
      <c r="F3120" s="193" t="s">
        <v>2244</v>
      </c>
      <c r="G3120" s="137" t="s">
        <v>672</v>
      </c>
      <c r="H3120" s="194">
        <v>22</v>
      </c>
      <c r="I3120" s="8"/>
      <c r="J3120" s="49"/>
      <c r="K3120" s="8"/>
      <c r="L3120" s="8"/>
      <c r="M3120" s="369">
        <f>550*H3120</f>
        <v>12100</v>
      </c>
      <c r="N3120" s="8"/>
      <c r="O3120" s="8"/>
      <c r="P3120" s="8"/>
      <c r="T3120" s="368"/>
      <c r="U3120" s="8"/>
      <c r="V3120" s="8"/>
      <c r="W3120" s="8"/>
      <c r="X3120" s="364"/>
    </row>
    <row r="3121" spans="1:24" ht="17.25">
      <c r="A3121" s="310" t="s">
        <v>2435</v>
      </c>
      <c r="B3121" s="250">
        <v>8</v>
      </c>
      <c r="C3121" s="319"/>
      <c r="D3121" s="192">
        <v>288732008786</v>
      </c>
      <c r="E3121" s="303" t="s">
        <v>546</v>
      </c>
      <c r="F3121" s="193" t="s">
        <v>2244</v>
      </c>
      <c r="G3121" s="137" t="s">
        <v>672</v>
      </c>
      <c r="H3121" s="194">
        <v>19</v>
      </c>
      <c r="I3121" s="8"/>
      <c r="J3121" s="49"/>
      <c r="K3121" s="8"/>
      <c r="L3121" s="8"/>
      <c r="M3121" s="369">
        <f>560*H3121</f>
        <v>10640</v>
      </c>
      <c r="N3121" s="8"/>
      <c r="O3121" s="8"/>
      <c r="P3121" s="8"/>
      <c r="T3121" s="368"/>
      <c r="U3121" s="8"/>
      <c r="V3121" s="8"/>
      <c r="W3121" s="8"/>
      <c r="X3121" s="364"/>
    </row>
    <row r="3122" spans="1:24" ht="17.25">
      <c r="A3122" s="310" t="s">
        <v>2436</v>
      </c>
      <c r="B3122" s="250">
        <v>9</v>
      </c>
      <c r="C3122" s="319"/>
      <c r="D3122" s="192">
        <v>288731330816</v>
      </c>
      <c r="E3122" s="303" t="s">
        <v>546</v>
      </c>
      <c r="F3122" s="193" t="s">
        <v>2437</v>
      </c>
      <c r="G3122" s="137" t="s">
        <v>672</v>
      </c>
      <c r="H3122" s="194">
        <v>27</v>
      </c>
      <c r="I3122" s="8"/>
      <c r="J3122" s="49"/>
      <c r="K3122" s="8"/>
      <c r="L3122" s="8"/>
      <c r="M3122" s="369">
        <f>550*H3122</f>
        <v>14850</v>
      </c>
      <c r="N3122" s="8"/>
      <c r="O3122" s="8"/>
      <c r="P3122" s="8"/>
      <c r="T3122" s="368"/>
      <c r="U3122" s="8"/>
      <c r="V3122" s="8"/>
      <c r="W3122" s="8"/>
      <c r="X3122" s="364"/>
    </row>
    <row r="3123" spans="1:24" ht="17.25">
      <c r="A3123" s="310" t="s">
        <v>2438</v>
      </c>
      <c r="B3123" s="250">
        <v>10</v>
      </c>
      <c r="C3123" s="319"/>
      <c r="D3123" s="192">
        <v>288770648239</v>
      </c>
      <c r="E3123" s="303" t="s">
        <v>546</v>
      </c>
      <c r="F3123" s="193" t="s">
        <v>2439</v>
      </c>
      <c r="G3123" s="137" t="s">
        <v>846</v>
      </c>
      <c r="H3123" s="194">
        <v>18</v>
      </c>
      <c r="I3123" s="8"/>
      <c r="J3123" s="49"/>
      <c r="K3123" s="8"/>
      <c r="L3123" s="8"/>
      <c r="M3123" s="369">
        <f>600*H3123</f>
        <v>10800</v>
      </c>
      <c r="N3123" s="8"/>
      <c r="O3123" s="8"/>
      <c r="P3123" s="8"/>
      <c r="T3123" s="368"/>
      <c r="U3123" s="8"/>
      <c r="V3123" s="8"/>
      <c r="W3123" s="8"/>
      <c r="X3123" s="364"/>
    </row>
    <row r="3124" spans="1:24" ht="17.25">
      <c r="A3124" s="310" t="s">
        <v>2440</v>
      </c>
      <c r="B3124" s="250">
        <v>11</v>
      </c>
      <c r="C3124" s="319"/>
      <c r="D3124" s="192">
        <v>288731035132</v>
      </c>
      <c r="E3124" s="303" t="s">
        <v>546</v>
      </c>
      <c r="F3124" s="193" t="s">
        <v>2441</v>
      </c>
      <c r="G3124" s="137" t="s">
        <v>2386</v>
      </c>
      <c r="H3124" s="194">
        <v>22</v>
      </c>
      <c r="I3124" s="8"/>
      <c r="J3124" s="49"/>
      <c r="K3124" s="8"/>
      <c r="L3124" s="8"/>
      <c r="M3124" s="369">
        <f>550*H3124</f>
        <v>12100</v>
      </c>
      <c r="N3124" s="8"/>
      <c r="O3124" s="8"/>
      <c r="P3124" s="8"/>
      <c r="T3124" s="368"/>
      <c r="U3124" s="8"/>
      <c r="V3124" s="8"/>
      <c r="W3124" s="8"/>
      <c r="X3124" s="364"/>
    </row>
    <row r="3125" spans="1:24">
      <c r="A3125" s="8"/>
      <c r="B3125" s="8"/>
      <c r="C3125" s="8"/>
      <c r="D3125" s="8"/>
      <c r="E3125" s="8"/>
      <c r="F3125" s="8"/>
      <c r="G3125" s="8"/>
      <c r="H3125" s="365"/>
      <c r="I3125" s="8"/>
      <c r="J3125" s="49"/>
      <c r="K3125" s="8"/>
      <c r="L3125" s="8"/>
      <c r="M3125" s="369"/>
      <c r="N3125" s="8"/>
      <c r="O3125" s="8"/>
      <c r="P3125" s="8"/>
      <c r="T3125" s="368"/>
      <c r="U3125" s="8"/>
      <c r="V3125" s="8"/>
      <c r="W3125" s="8"/>
      <c r="X3125" s="364"/>
    </row>
    <row r="3126" spans="1:24">
      <c r="A3126" s="8"/>
      <c r="B3126" s="8"/>
      <c r="C3126" s="8"/>
      <c r="D3126" s="8"/>
      <c r="E3126" s="8"/>
      <c r="F3126" s="8"/>
      <c r="G3126" s="8"/>
      <c r="H3126" s="365"/>
      <c r="I3126" s="8"/>
      <c r="J3126" s="49"/>
      <c r="K3126" s="8"/>
      <c r="L3126" s="8"/>
      <c r="M3126" s="369"/>
      <c r="N3126" s="8"/>
      <c r="O3126" s="8"/>
      <c r="P3126" s="8"/>
      <c r="T3126" s="368"/>
      <c r="U3126" s="8"/>
      <c r="V3126" s="8"/>
      <c r="W3126" s="8"/>
      <c r="X3126" s="364"/>
    </row>
    <row r="3127" spans="1:24">
      <c r="A3127" s="64"/>
      <c r="B3127" s="64"/>
      <c r="C3127" s="64"/>
      <c r="D3127" s="64"/>
      <c r="E3127" s="64"/>
      <c r="F3127" s="64"/>
      <c r="G3127" s="64"/>
      <c r="H3127" s="203"/>
      <c r="I3127" s="64"/>
      <c r="J3127" s="37"/>
      <c r="K3127" s="64"/>
      <c r="L3127" s="64"/>
      <c r="M3127" s="37">
        <f>SUM(M3114:M3126)</f>
        <v>127220</v>
      </c>
      <c r="N3127" s="64"/>
      <c r="O3127" s="64"/>
      <c r="P3127" s="64"/>
      <c r="Q3127" s="64"/>
      <c r="R3127" s="64"/>
      <c r="S3127" s="64"/>
      <c r="T3127" s="64">
        <v>127220</v>
      </c>
      <c r="U3127" s="64"/>
      <c r="V3127" s="64"/>
      <c r="W3127" s="64"/>
      <c r="X3127" s="159">
        <v>127220</v>
      </c>
    </row>
    <row r="3128" spans="1:24">
      <c r="A3128" s="8"/>
      <c r="B3128" s="8"/>
      <c r="C3128" s="8"/>
      <c r="D3128" s="8"/>
      <c r="E3128" s="8"/>
      <c r="F3128" s="8"/>
      <c r="G3128" s="8"/>
      <c r="H3128" s="365"/>
      <c r="I3128" s="8"/>
      <c r="J3128" s="49"/>
      <c r="K3128" s="8"/>
      <c r="L3128" s="8"/>
      <c r="M3128" s="369"/>
      <c r="N3128" s="8"/>
      <c r="O3128" s="8"/>
      <c r="P3128" s="8"/>
      <c r="T3128" s="368"/>
      <c r="U3128" s="8"/>
      <c r="V3128" s="8"/>
      <c r="W3128" s="8"/>
      <c r="X3128" s="364"/>
    </row>
    <row r="3129" spans="1:24" ht="17.25">
      <c r="A3129" s="310" t="s">
        <v>2442</v>
      </c>
      <c r="B3129" s="250">
        <v>1</v>
      </c>
      <c r="C3129" s="319" t="s">
        <v>1430</v>
      </c>
      <c r="D3129" s="192">
        <v>775773905421</v>
      </c>
      <c r="E3129" s="303" t="s">
        <v>546</v>
      </c>
      <c r="F3129" s="193" t="s">
        <v>2443</v>
      </c>
      <c r="G3129" s="137" t="s">
        <v>2</v>
      </c>
      <c r="H3129" s="194">
        <v>13</v>
      </c>
      <c r="I3129" s="8"/>
      <c r="J3129" s="49"/>
      <c r="K3129" s="8"/>
      <c r="L3129" s="8"/>
      <c r="M3129" s="369">
        <f t="shared" ref="M3129:M3130" si="634">600*H3129</f>
        <v>7800</v>
      </c>
      <c r="N3129" s="8"/>
      <c r="O3129" s="8"/>
      <c r="P3129" s="8"/>
      <c r="T3129" s="368"/>
      <c r="U3129" s="8"/>
      <c r="V3129" s="8"/>
      <c r="W3129" s="8"/>
      <c r="X3129" s="364"/>
    </row>
    <row r="3130" spans="1:24" ht="17.25">
      <c r="A3130" s="310" t="s">
        <v>2442</v>
      </c>
      <c r="B3130" s="250">
        <v>2</v>
      </c>
      <c r="C3130" s="319" t="s">
        <v>1430</v>
      </c>
      <c r="D3130" s="192">
        <v>775779585893</v>
      </c>
      <c r="E3130" s="303" t="s">
        <v>546</v>
      </c>
      <c r="F3130" s="193" t="s">
        <v>2444</v>
      </c>
      <c r="G3130" s="137" t="s">
        <v>2</v>
      </c>
      <c r="H3130" s="194">
        <v>20</v>
      </c>
      <c r="I3130" s="8"/>
      <c r="J3130" s="49"/>
      <c r="K3130" s="8"/>
      <c r="L3130" s="8"/>
      <c r="M3130" s="369">
        <f t="shared" si="634"/>
        <v>12000</v>
      </c>
      <c r="N3130" s="8"/>
      <c r="O3130" s="8"/>
      <c r="P3130" s="8"/>
      <c r="T3130" s="368"/>
      <c r="U3130" s="8"/>
      <c r="V3130" s="8"/>
      <c r="W3130" s="8"/>
      <c r="X3130" s="364"/>
    </row>
    <row r="3131" spans="1:24" ht="17.25">
      <c r="A3131" s="310" t="s">
        <v>2442</v>
      </c>
      <c r="B3131" s="250">
        <v>3</v>
      </c>
      <c r="C3131" s="319"/>
      <c r="D3131" s="192">
        <v>775779081861</v>
      </c>
      <c r="E3131" s="303" t="s">
        <v>546</v>
      </c>
      <c r="F3131" s="193" t="s">
        <v>2445</v>
      </c>
      <c r="G3131" s="137" t="s">
        <v>2</v>
      </c>
      <c r="H3131" s="194">
        <v>24</v>
      </c>
      <c r="I3131" s="8"/>
      <c r="J3131" s="49"/>
      <c r="K3131" s="8"/>
      <c r="L3131" s="8"/>
      <c r="M3131" s="369">
        <f t="shared" ref="M3131:M3132" si="635">550*H3131</f>
        <v>13200</v>
      </c>
      <c r="N3131" s="8"/>
      <c r="O3131" s="8"/>
      <c r="P3131" s="8"/>
      <c r="T3131" s="368"/>
      <c r="U3131" s="8"/>
      <c r="V3131" s="8"/>
      <c r="W3131" s="8"/>
      <c r="X3131" s="364"/>
    </row>
    <row r="3132" spans="1:24" ht="17.25">
      <c r="A3132" s="310" t="s">
        <v>2442</v>
      </c>
      <c r="B3132" s="250">
        <v>4</v>
      </c>
      <c r="C3132" s="319"/>
      <c r="D3132" s="192">
        <v>775779055647</v>
      </c>
      <c r="E3132" s="303" t="s">
        <v>546</v>
      </c>
      <c r="F3132" s="193" t="s">
        <v>2446</v>
      </c>
      <c r="G3132" s="137" t="s">
        <v>2</v>
      </c>
      <c r="H3132" s="194">
        <v>23</v>
      </c>
      <c r="I3132" s="8"/>
      <c r="J3132" s="49"/>
      <c r="K3132" s="8"/>
      <c r="L3132" s="8"/>
      <c r="M3132" s="369">
        <f t="shared" si="635"/>
        <v>12650</v>
      </c>
      <c r="N3132" s="8"/>
      <c r="O3132" s="8"/>
      <c r="P3132" s="8"/>
      <c r="T3132" s="368"/>
      <c r="U3132" s="8"/>
      <c r="V3132" s="8"/>
      <c r="W3132" s="8"/>
      <c r="X3132" s="364"/>
    </row>
    <row r="3133" spans="1:24" ht="17.25">
      <c r="A3133" s="310" t="s">
        <v>2442</v>
      </c>
      <c r="B3133" s="250">
        <v>5</v>
      </c>
      <c r="C3133" s="319"/>
      <c r="D3133" s="192">
        <v>775779026342</v>
      </c>
      <c r="E3133" s="303" t="s">
        <v>546</v>
      </c>
      <c r="F3133" s="193" t="s">
        <v>2447</v>
      </c>
      <c r="G3133" s="137" t="s">
        <v>2</v>
      </c>
      <c r="H3133" s="194">
        <v>17</v>
      </c>
      <c r="I3133" s="8"/>
      <c r="J3133" s="49"/>
      <c r="K3133" s="8"/>
      <c r="L3133" s="8"/>
      <c r="M3133" s="369">
        <f>560*H3133</f>
        <v>9520</v>
      </c>
      <c r="N3133" s="8"/>
      <c r="O3133" s="8"/>
      <c r="P3133" s="8"/>
      <c r="T3133" s="368"/>
      <c r="U3133" s="8"/>
      <c r="V3133" s="8"/>
      <c r="W3133" s="8"/>
      <c r="X3133" s="364"/>
    </row>
    <row r="3134" spans="1:24" ht="17.25">
      <c r="A3134" s="310" t="s">
        <v>2442</v>
      </c>
      <c r="B3134" s="250">
        <v>6</v>
      </c>
      <c r="C3134" s="319" t="s">
        <v>1430</v>
      </c>
      <c r="D3134" s="192">
        <v>775779108460</v>
      </c>
      <c r="E3134" s="303" t="s">
        <v>546</v>
      </c>
      <c r="F3134" s="193" t="s">
        <v>2448</v>
      </c>
      <c r="G3134" s="137" t="s">
        <v>96</v>
      </c>
      <c r="H3134" s="194">
        <v>13</v>
      </c>
      <c r="I3134" s="8"/>
      <c r="J3134" s="49"/>
      <c r="K3134" s="8"/>
      <c r="L3134" s="8"/>
      <c r="M3134" s="369">
        <f t="shared" ref="M3134" si="636">620*H3134</f>
        <v>8060</v>
      </c>
      <c r="N3134" s="8"/>
      <c r="O3134" s="8"/>
      <c r="P3134" s="8"/>
      <c r="T3134" s="368"/>
      <c r="U3134" s="8"/>
      <c r="V3134" s="8"/>
      <c r="W3134" s="8"/>
      <c r="X3134" s="364"/>
    </row>
    <row r="3135" spans="1:24" ht="17.25">
      <c r="A3135" s="310" t="s">
        <v>2442</v>
      </c>
      <c r="B3135" s="250">
        <v>7</v>
      </c>
      <c r="C3135" s="319"/>
      <c r="D3135" s="192">
        <v>775779539254</v>
      </c>
      <c r="E3135" s="303" t="s">
        <v>546</v>
      </c>
      <c r="F3135" s="193" t="s">
        <v>2449</v>
      </c>
      <c r="G3135" s="137" t="s">
        <v>31</v>
      </c>
      <c r="H3135" s="194">
        <v>19</v>
      </c>
      <c r="I3135" s="8"/>
      <c r="J3135" s="49"/>
      <c r="K3135" s="8"/>
      <c r="L3135" s="8"/>
      <c r="M3135" s="369">
        <f>600*H3135</f>
        <v>11400</v>
      </c>
      <c r="N3135" s="8"/>
      <c r="O3135" s="8"/>
      <c r="P3135" s="8"/>
      <c r="T3135" s="368"/>
      <c r="U3135" s="8"/>
      <c r="V3135" s="8"/>
      <c r="W3135" s="8"/>
      <c r="X3135" s="364"/>
    </row>
    <row r="3136" spans="1:24" ht="17.25">
      <c r="A3136" s="310" t="s">
        <v>2442</v>
      </c>
      <c r="B3136" s="250">
        <v>8</v>
      </c>
      <c r="C3136" s="319"/>
      <c r="D3136" s="192">
        <v>775792018363</v>
      </c>
      <c r="E3136" s="303" t="s">
        <v>546</v>
      </c>
      <c r="F3136" s="193" t="s">
        <v>2450</v>
      </c>
      <c r="G3136" s="137" t="s">
        <v>31</v>
      </c>
      <c r="H3136" s="194">
        <v>25</v>
      </c>
      <c r="I3136" s="8"/>
      <c r="J3136" s="49"/>
      <c r="K3136" s="8"/>
      <c r="L3136" s="8"/>
      <c r="M3136" s="369">
        <f>590*H3136</f>
        <v>14750</v>
      </c>
      <c r="N3136" s="8"/>
      <c r="O3136" s="8"/>
      <c r="P3136" s="8"/>
      <c r="T3136" s="368"/>
      <c r="U3136" s="8"/>
      <c r="V3136" s="8"/>
      <c r="W3136" s="8"/>
      <c r="X3136" s="364"/>
    </row>
    <row r="3137" spans="1:24" ht="17.25">
      <c r="A3137" s="310" t="s">
        <v>2442</v>
      </c>
      <c r="B3137" s="250">
        <v>9</v>
      </c>
      <c r="C3137" s="319"/>
      <c r="D3137" s="192">
        <v>775781519686</v>
      </c>
      <c r="E3137" s="303" t="s">
        <v>546</v>
      </c>
      <c r="F3137" s="193" t="s">
        <v>2449</v>
      </c>
      <c r="G3137" s="137" t="s">
        <v>31</v>
      </c>
      <c r="H3137" s="194">
        <v>23</v>
      </c>
      <c r="I3137" s="8"/>
      <c r="J3137" s="49"/>
      <c r="K3137" s="8"/>
      <c r="L3137" s="8"/>
      <c r="M3137" s="369">
        <f t="shared" ref="M3137:M3142" si="637">590*H3137</f>
        <v>13570</v>
      </c>
      <c r="N3137" s="8"/>
      <c r="O3137" s="8"/>
      <c r="P3137" s="8"/>
      <c r="T3137" s="368"/>
      <c r="U3137" s="8"/>
      <c r="V3137" s="8"/>
      <c r="W3137" s="8"/>
      <c r="X3137" s="364"/>
    </row>
    <row r="3138" spans="1:24" ht="17.25">
      <c r="A3138" s="310" t="s">
        <v>2442</v>
      </c>
      <c r="B3138" s="250">
        <v>10</v>
      </c>
      <c r="C3138" s="319"/>
      <c r="D3138" s="192">
        <v>775779572367</v>
      </c>
      <c r="E3138" s="303" t="s">
        <v>546</v>
      </c>
      <c r="F3138" s="193" t="s">
        <v>2451</v>
      </c>
      <c r="G3138" s="137" t="s">
        <v>31</v>
      </c>
      <c r="H3138" s="194">
        <v>21</v>
      </c>
      <c r="I3138" s="8"/>
      <c r="J3138" s="49"/>
      <c r="K3138" s="8"/>
      <c r="L3138" s="8"/>
      <c r="M3138" s="369">
        <f t="shared" si="637"/>
        <v>12390</v>
      </c>
      <c r="N3138" s="8"/>
      <c r="O3138" s="8"/>
      <c r="P3138" s="8"/>
      <c r="T3138" s="368"/>
      <c r="U3138" s="8"/>
      <c r="V3138" s="8"/>
      <c r="W3138" s="8"/>
      <c r="X3138" s="364"/>
    </row>
    <row r="3139" spans="1:24" ht="17.25">
      <c r="A3139" s="310" t="s">
        <v>2442</v>
      </c>
      <c r="B3139" s="250">
        <v>11</v>
      </c>
      <c r="C3139" s="319"/>
      <c r="D3139" s="192">
        <v>775781701094</v>
      </c>
      <c r="E3139" s="303" t="s">
        <v>546</v>
      </c>
      <c r="F3139" s="193" t="s">
        <v>2449</v>
      </c>
      <c r="G3139" s="137" t="s">
        <v>31</v>
      </c>
      <c r="H3139" s="194">
        <v>27</v>
      </c>
      <c r="I3139" s="8"/>
      <c r="J3139" s="49"/>
      <c r="K3139" s="8"/>
      <c r="L3139" s="8"/>
      <c r="M3139" s="369">
        <f t="shared" si="637"/>
        <v>15930</v>
      </c>
      <c r="N3139" s="8"/>
      <c r="O3139" s="8"/>
      <c r="P3139" s="8"/>
      <c r="T3139" s="368"/>
      <c r="U3139" s="8"/>
      <c r="V3139" s="8"/>
      <c r="W3139" s="8"/>
      <c r="X3139" s="364"/>
    </row>
    <row r="3140" spans="1:24" ht="17.25">
      <c r="A3140" s="310" t="s">
        <v>2442</v>
      </c>
      <c r="B3140" s="250">
        <v>12</v>
      </c>
      <c r="C3140" s="319"/>
      <c r="D3140" s="192">
        <v>775781616793</v>
      </c>
      <c r="E3140" s="303" t="s">
        <v>546</v>
      </c>
      <c r="F3140" s="193" t="s">
        <v>2451</v>
      </c>
      <c r="G3140" s="137" t="s">
        <v>31</v>
      </c>
      <c r="H3140" s="194">
        <v>24</v>
      </c>
      <c r="I3140" s="8"/>
      <c r="J3140" s="49"/>
      <c r="K3140" s="8"/>
      <c r="L3140" s="8"/>
      <c r="M3140" s="369">
        <f t="shared" si="637"/>
        <v>14160</v>
      </c>
      <c r="N3140" s="8"/>
      <c r="O3140" s="8"/>
      <c r="P3140" s="8"/>
      <c r="T3140" s="368"/>
      <c r="U3140" s="8"/>
      <c r="V3140" s="8"/>
      <c r="W3140" s="8"/>
      <c r="X3140" s="364"/>
    </row>
    <row r="3141" spans="1:24" ht="17.25">
      <c r="A3141" s="310" t="s">
        <v>2442</v>
      </c>
      <c r="B3141" s="250">
        <v>13</v>
      </c>
      <c r="C3141" s="319"/>
      <c r="D3141" s="192">
        <v>775779590790</v>
      </c>
      <c r="E3141" s="303" t="s">
        <v>546</v>
      </c>
      <c r="F3141" s="193" t="s">
        <v>2452</v>
      </c>
      <c r="G3141" s="137" t="s">
        <v>2453</v>
      </c>
      <c r="H3141" s="194">
        <v>23</v>
      </c>
      <c r="I3141" s="8"/>
      <c r="J3141" s="49"/>
      <c r="K3141" s="8"/>
      <c r="L3141" s="8"/>
      <c r="M3141" s="369">
        <f t="shared" si="637"/>
        <v>13570</v>
      </c>
      <c r="N3141" s="8"/>
      <c r="O3141" s="8"/>
      <c r="P3141" s="8"/>
      <c r="T3141" s="368"/>
      <c r="U3141" s="8"/>
      <c r="V3141" s="8"/>
      <c r="W3141" s="8"/>
      <c r="X3141" s="364"/>
    </row>
    <row r="3142" spans="1:24" ht="17.25">
      <c r="A3142" s="310" t="s">
        <v>2442</v>
      </c>
      <c r="B3142" s="250">
        <v>14</v>
      </c>
      <c r="C3142" s="319"/>
      <c r="D3142" s="192">
        <v>775779612916</v>
      </c>
      <c r="E3142" s="303" t="s">
        <v>546</v>
      </c>
      <c r="F3142" s="193" t="s">
        <v>2454</v>
      </c>
      <c r="G3142" s="137" t="s">
        <v>1435</v>
      </c>
      <c r="H3142" s="194">
        <v>25</v>
      </c>
      <c r="I3142" s="8"/>
      <c r="J3142" s="49"/>
      <c r="K3142" s="8"/>
      <c r="L3142" s="8"/>
      <c r="M3142" s="369">
        <f t="shared" si="637"/>
        <v>14750</v>
      </c>
      <c r="N3142" s="8"/>
      <c r="O3142" s="8"/>
      <c r="P3142" s="8"/>
      <c r="T3142" s="368"/>
      <c r="U3142" s="8"/>
      <c r="V3142" s="8"/>
      <c r="W3142" s="8"/>
      <c r="X3142" s="364"/>
    </row>
    <row r="3143" spans="1:24" ht="17.25">
      <c r="A3143" s="310" t="s">
        <v>2442</v>
      </c>
      <c r="B3143" s="250">
        <v>15</v>
      </c>
      <c r="C3143" s="319"/>
      <c r="D3143" s="192">
        <v>775778970726</v>
      </c>
      <c r="E3143" s="303" t="s">
        <v>1131</v>
      </c>
      <c r="F3143" s="193" t="s">
        <v>2455</v>
      </c>
      <c r="G3143" s="137" t="s">
        <v>2</v>
      </c>
      <c r="H3143" s="194">
        <v>15</v>
      </c>
      <c r="I3143" s="8"/>
      <c r="J3143" s="49"/>
      <c r="K3143" s="8"/>
      <c r="L3143" s="8"/>
      <c r="M3143" s="369">
        <f>560*H3143</f>
        <v>8400</v>
      </c>
      <c r="N3143" s="8"/>
      <c r="O3143" s="8"/>
      <c r="P3143" s="8"/>
      <c r="T3143" s="368"/>
      <c r="U3143" s="8"/>
      <c r="V3143" s="8"/>
      <c r="W3143" s="8"/>
      <c r="X3143" s="364"/>
    </row>
    <row r="3144" spans="1:24">
      <c r="A3144" s="8"/>
      <c r="B3144" s="8"/>
      <c r="C3144" s="8"/>
      <c r="D3144" s="8"/>
      <c r="E3144" s="8"/>
      <c r="F3144" s="8"/>
      <c r="G3144" s="8"/>
      <c r="H3144" s="365"/>
      <c r="I3144" s="8"/>
      <c r="J3144" s="49"/>
      <c r="K3144" s="8"/>
      <c r="L3144" s="8"/>
      <c r="M3144" s="369"/>
      <c r="N3144" s="8"/>
      <c r="O3144" s="8"/>
      <c r="P3144" s="8"/>
      <c r="T3144" s="368"/>
      <c r="U3144" s="8"/>
      <c r="V3144" s="8"/>
      <c r="W3144" s="8"/>
      <c r="X3144" s="364"/>
    </row>
    <row r="3145" spans="1:24">
      <c r="A3145" s="8"/>
      <c r="B3145" s="8"/>
      <c r="C3145" s="8"/>
      <c r="D3145" s="8"/>
      <c r="E3145" s="8"/>
      <c r="F3145" s="8"/>
      <c r="G3145" s="8"/>
      <c r="H3145" s="365"/>
      <c r="I3145" s="8"/>
      <c r="J3145" s="49"/>
      <c r="K3145" s="8"/>
      <c r="L3145" s="8"/>
      <c r="M3145" s="369"/>
      <c r="N3145" s="8"/>
      <c r="O3145" s="8"/>
      <c r="P3145" s="8"/>
      <c r="T3145" s="368"/>
      <c r="U3145" s="8"/>
      <c r="V3145" s="8"/>
      <c r="W3145" s="8"/>
      <c r="X3145" s="364"/>
    </row>
    <row r="3146" spans="1:24">
      <c r="A3146" s="64"/>
      <c r="B3146" s="64"/>
      <c r="C3146" s="64"/>
      <c r="D3146" s="64"/>
      <c r="E3146" s="64"/>
      <c r="F3146" s="64"/>
      <c r="G3146" s="64"/>
      <c r="H3146" s="203"/>
      <c r="I3146" s="64"/>
      <c r="J3146" s="37"/>
      <c r="K3146" s="64"/>
      <c r="L3146" s="64"/>
      <c r="M3146" s="37">
        <f>SUM(M3129:M3145)</f>
        <v>182150</v>
      </c>
      <c r="N3146" s="64"/>
      <c r="O3146" s="64"/>
      <c r="P3146" s="64"/>
      <c r="Q3146" s="64"/>
      <c r="R3146" s="64"/>
      <c r="S3146" s="64"/>
      <c r="T3146" s="64">
        <v>182150</v>
      </c>
      <c r="U3146" s="64"/>
      <c r="V3146" s="64"/>
      <c r="W3146" s="64"/>
      <c r="X3146" s="159">
        <v>182150</v>
      </c>
    </row>
    <row r="3147" spans="1:24">
      <c r="A3147" s="8"/>
      <c r="B3147" s="8"/>
      <c r="C3147" s="8"/>
      <c r="D3147" s="8"/>
      <c r="E3147" s="8"/>
      <c r="F3147" s="8"/>
      <c r="G3147" s="8"/>
      <c r="H3147" s="365"/>
      <c r="I3147" s="8"/>
      <c r="J3147" s="49"/>
      <c r="K3147" s="8"/>
      <c r="L3147" s="8"/>
      <c r="M3147" s="369"/>
      <c r="N3147" s="8"/>
      <c r="O3147" s="8"/>
      <c r="P3147" s="8"/>
      <c r="T3147" s="368"/>
      <c r="U3147" s="8"/>
      <c r="V3147" s="8"/>
      <c r="W3147" s="8"/>
      <c r="X3147" s="364"/>
    </row>
    <row r="3148" spans="1:24" ht="17.25">
      <c r="A3148" s="310" t="s">
        <v>2456</v>
      </c>
      <c r="B3148" s="250">
        <v>1</v>
      </c>
      <c r="C3148" s="319"/>
      <c r="D3148" s="192">
        <v>775791914274</v>
      </c>
      <c r="E3148" s="303" t="s">
        <v>546</v>
      </c>
      <c r="F3148" s="193" t="s">
        <v>2457</v>
      </c>
      <c r="G3148" s="137" t="s">
        <v>96</v>
      </c>
      <c r="H3148" s="194">
        <v>19</v>
      </c>
      <c r="I3148" s="8"/>
      <c r="J3148" s="49"/>
      <c r="K3148" s="8"/>
      <c r="L3148" s="8"/>
      <c r="M3148" s="369">
        <f t="shared" ref="M3148:M3149" si="638">580*H3148</f>
        <v>11020</v>
      </c>
      <c r="N3148" s="8"/>
      <c r="O3148" s="8"/>
      <c r="P3148" s="8"/>
      <c r="T3148" s="368"/>
      <c r="U3148" s="8"/>
      <c r="V3148" s="8"/>
      <c r="W3148" s="8"/>
      <c r="X3148" s="364"/>
    </row>
    <row r="3149" spans="1:24" ht="17.25">
      <c r="A3149" s="310" t="s">
        <v>2456</v>
      </c>
      <c r="B3149" s="250">
        <v>2</v>
      </c>
      <c r="C3149" s="319"/>
      <c r="D3149" s="192">
        <v>775791940547</v>
      </c>
      <c r="E3149" s="303" t="s">
        <v>546</v>
      </c>
      <c r="F3149" s="193" t="s">
        <v>2458</v>
      </c>
      <c r="G3149" s="137" t="s">
        <v>96</v>
      </c>
      <c r="H3149" s="194">
        <v>14</v>
      </c>
      <c r="I3149" s="8"/>
      <c r="J3149" s="49"/>
      <c r="K3149" s="8"/>
      <c r="L3149" s="8"/>
      <c r="M3149" s="369">
        <f t="shared" si="638"/>
        <v>8120</v>
      </c>
      <c r="N3149" s="8"/>
      <c r="O3149" s="8"/>
      <c r="P3149" s="8"/>
      <c r="T3149" s="368"/>
      <c r="U3149" s="8"/>
      <c r="V3149" s="8"/>
      <c r="W3149" s="8"/>
      <c r="X3149" s="364"/>
    </row>
    <row r="3150" spans="1:24" ht="17.25">
      <c r="A3150" s="310" t="s">
        <v>2456</v>
      </c>
      <c r="B3150" s="250">
        <v>3</v>
      </c>
      <c r="C3150" s="319"/>
      <c r="D3150" s="192">
        <v>775791829697</v>
      </c>
      <c r="E3150" s="303" t="s">
        <v>546</v>
      </c>
      <c r="F3150" s="193" t="s">
        <v>2459</v>
      </c>
      <c r="G3150" s="137" t="s">
        <v>96</v>
      </c>
      <c r="H3150" s="194">
        <v>9</v>
      </c>
      <c r="I3150" s="8"/>
      <c r="J3150" s="49"/>
      <c r="K3150" s="8"/>
      <c r="L3150" s="8"/>
      <c r="M3150" s="369">
        <f>620*H3150</f>
        <v>5580</v>
      </c>
      <c r="N3150" s="8"/>
      <c r="O3150" s="8"/>
      <c r="P3150" s="8"/>
      <c r="T3150" s="368"/>
      <c r="U3150" s="8"/>
      <c r="V3150" s="8"/>
      <c r="W3150" s="8"/>
      <c r="X3150" s="364"/>
    </row>
    <row r="3151" spans="1:24" ht="17.25">
      <c r="A3151" s="310" t="s">
        <v>2456</v>
      </c>
      <c r="B3151" s="250">
        <v>4</v>
      </c>
      <c r="C3151" s="319"/>
      <c r="D3151" s="192">
        <v>775791877633</v>
      </c>
      <c r="E3151" s="303" t="s">
        <v>546</v>
      </c>
      <c r="F3151" s="193" t="s">
        <v>2460</v>
      </c>
      <c r="G3151" s="137" t="s">
        <v>2</v>
      </c>
      <c r="H3151" s="194">
        <v>18</v>
      </c>
      <c r="I3151" s="8"/>
      <c r="J3151" s="49"/>
      <c r="K3151" s="8"/>
      <c r="L3151" s="8"/>
      <c r="M3151" s="369">
        <f>560*H3151</f>
        <v>10080</v>
      </c>
      <c r="N3151" s="8"/>
      <c r="O3151" s="8"/>
      <c r="P3151" s="8"/>
      <c r="T3151" s="368"/>
      <c r="U3151" s="8"/>
      <c r="V3151" s="8"/>
      <c r="W3151" s="8"/>
      <c r="X3151" s="364"/>
    </row>
    <row r="3152" spans="1:24" ht="17.25">
      <c r="A3152" s="310" t="s">
        <v>2456</v>
      </c>
      <c r="B3152" s="250">
        <v>5</v>
      </c>
      <c r="C3152" s="319" t="s">
        <v>1430</v>
      </c>
      <c r="D3152" s="192">
        <v>775781359950</v>
      </c>
      <c r="E3152" s="303" t="s">
        <v>546</v>
      </c>
      <c r="F3152" s="193" t="s">
        <v>2461</v>
      </c>
      <c r="G3152" s="137" t="s">
        <v>2</v>
      </c>
      <c r="H3152" s="194">
        <v>11</v>
      </c>
      <c r="I3152" s="8"/>
      <c r="J3152" s="49"/>
      <c r="K3152" s="8"/>
      <c r="L3152" s="8"/>
      <c r="M3152" s="369">
        <f t="shared" ref="M3152:M3154" si="639">600*H3152</f>
        <v>6600</v>
      </c>
      <c r="N3152" s="8"/>
      <c r="O3152" s="8"/>
      <c r="P3152" s="8"/>
      <c r="T3152" s="368"/>
      <c r="U3152" s="8"/>
      <c r="V3152" s="8"/>
      <c r="W3152" s="8"/>
      <c r="X3152" s="364"/>
    </row>
    <row r="3153" spans="1:24" ht="17.25">
      <c r="A3153" s="310" t="s">
        <v>2456</v>
      </c>
      <c r="B3153" s="250">
        <v>6</v>
      </c>
      <c r="C3153" s="319"/>
      <c r="D3153" s="192">
        <v>775792054979</v>
      </c>
      <c r="E3153" s="303" t="s">
        <v>546</v>
      </c>
      <c r="F3153" s="193" t="s">
        <v>2462</v>
      </c>
      <c r="G3153" s="137" t="s">
        <v>2290</v>
      </c>
      <c r="H3153" s="194">
        <v>13</v>
      </c>
      <c r="I3153" s="8"/>
      <c r="J3153" s="49"/>
      <c r="K3153" s="8"/>
      <c r="L3153" s="8"/>
      <c r="M3153" s="369">
        <f t="shared" si="639"/>
        <v>7800</v>
      </c>
      <c r="N3153" s="8"/>
      <c r="O3153" s="8"/>
      <c r="P3153" s="8"/>
      <c r="T3153" s="368"/>
      <c r="U3153" s="8"/>
      <c r="V3153" s="8"/>
      <c r="W3153" s="8"/>
      <c r="X3153" s="364"/>
    </row>
    <row r="3154" spans="1:24" ht="17.25">
      <c r="A3154" s="310" t="s">
        <v>2456</v>
      </c>
      <c r="B3154" s="250">
        <v>7</v>
      </c>
      <c r="C3154" s="319"/>
      <c r="D3154" s="192">
        <v>775781791655</v>
      </c>
      <c r="E3154" s="303" t="s">
        <v>546</v>
      </c>
      <c r="F3154" s="193" t="s">
        <v>2463</v>
      </c>
      <c r="G3154" s="137" t="s">
        <v>31</v>
      </c>
      <c r="H3154" s="194">
        <v>13</v>
      </c>
      <c r="I3154" s="8"/>
      <c r="J3154" s="49"/>
      <c r="K3154" s="8"/>
      <c r="L3154" s="8"/>
      <c r="M3154" s="369">
        <f t="shared" si="639"/>
        <v>7800</v>
      </c>
      <c r="N3154" s="8"/>
      <c r="O3154" s="8"/>
      <c r="P3154" s="8"/>
      <c r="T3154" s="368"/>
      <c r="U3154" s="8"/>
      <c r="V3154" s="8"/>
      <c r="W3154" s="8"/>
      <c r="X3154" s="364"/>
    </row>
    <row r="3155" spans="1:24" ht="17.25">
      <c r="A3155" s="310" t="s">
        <v>2456</v>
      </c>
      <c r="B3155" s="250">
        <v>8</v>
      </c>
      <c r="C3155" s="319"/>
      <c r="D3155" s="192">
        <v>775817700703</v>
      </c>
      <c r="E3155" s="303" t="s">
        <v>546</v>
      </c>
      <c r="F3155" s="193" t="s">
        <v>2464</v>
      </c>
      <c r="G3155" s="137" t="s">
        <v>2465</v>
      </c>
      <c r="H3155" s="194">
        <v>25</v>
      </c>
      <c r="I3155" s="8"/>
      <c r="J3155" s="49"/>
      <c r="K3155" s="8"/>
      <c r="L3155" s="8"/>
      <c r="M3155" s="369">
        <f>550*H3155</f>
        <v>13750</v>
      </c>
      <c r="N3155" s="8"/>
      <c r="O3155" s="8"/>
      <c r="P3155" s="8"/>
      <c r="T3155" s="368"/>
      <c r="U3155" s="8"/>
      <c r="V3155" s="8"/>
      <c r="W3155" s="8"/>
      <c r="X3155" s="364"/>
    </row>
    <row r="3156" spans="1:24" ht="17.25">
      <c r="A3156" s="310" t="s">
        <v>2456</v>
      </c>
      <c r="B3156" s="250">
        <v>9</v>
      </c>
      <c r="C3156" s="319"/>
      <c r="D3156" s="192">
        <v>775792649130</v>
      </c>
      <c r="E3156" s="303" t="s">
        <v>546</v>
      </c>
      <c r="F3156" s="193" t="s">
        <v>2466</v>
      </c>
      <c r="G3156" s="137" t="s">
        <v>2465</v>
      </c>
      <c r="H3156" s="194">
        <v>23</v>
      </c>
      <c r="I3156" s="8"/>
      <c r="J3156" s="49"/>
      <c r="K3156" s="8"/>
      <c r="L3156" s="8"/>
      <c r="M3156" s="369">
        <f t="shared" ref="M3156" si="640">550*H3156</f>
        <v>12650</v>
      </c>
      <c r="N3156" s="8"/>
      <c r="O3156" s="8"/>
      <c r="P3156" s="8"/>
      <c r="T3156" s="368"/>
      <c r="U3156" s="8"/>
      <c r="V3156" s="8"/>
      <c r="W3156" s="8"/>
      <c r="X3156" s="364"/>
    </row>
    <row r="3157" spans="1:24" ht="17.25">
      <c r="A3157" s="310" t="s">
        <v>2456</v>
      </c>
      <c r="B3157" s="250">
        <v>10</v>
      </c>
      <c r="C3157" s="319"/>
      <c r="D3157" s="192">
        <v>775791975221</v>
      </c>
      <c r="E3157" s="303" t="s">
        <v>546</v>
      </c>
      <c r="F3157" s="193" t="s">
        <v>2467</v>
      </c>
      <c r="G3157" s="137" t="s">
        <v>2</v>
      </c>
      <c r="H3157" s="194">
        <v>18</v>
      </c>
      <c r="I3157" s="8"/>
      <c r="J3157" s="49"/>
      <c r="K3157" s="8"/>
      <c r="L3157" s="8"/>
      <c r="M3157" s="369">
        <f>560*H3157</f>
        <v>10080</v>
      </c>
      <c r="N3157" s="8"/>
      <c r="O3157" s="8"/>
      <c r="P3157" s="8"/>
      <c r="T3157" s="368"/>
      <c r="U3157" s="8"/>
      <c r="V3157" s="8"/>
      <c r="W3157" s="8"/>
      <c r="X3157" s="364"/>
    </row>
    <row r="3158" spans="1:24" ht="17.25">
      <c r="A3158" s="310" t="s">
        <v>2456</v>
      </c>
      <c r="B3158" s="250">
        <v>11</v>
      </c>
      <c r="C3158" s="319"/>
      <c r="D3158" s="192">
        <v>775791876707</v>
      </c>
      <c r="E3158" s="303" t="s">
        <v>546</v>
      </c>
      <c r="F3158" s="193" t="s">
        <v>2468</v>
      </c>
      <c r="G3158" s="137" t="s">
        <v>1435</v>
      </c>
      <c r="H3158" s="194">
        <v>25</v>
      </c>
      <c r="I3158" s="8"/>
      <c r="J3158" s="49"/>
      <c r="K3158" s="8"/>
      <c r="L3158" s="8"/>
      <c r="M3158" s="369">
        <f t="shared" ref="M3158:M3159" si="641">590*H3158</f>
        <v>14750</v>
      </c>
      <c r="N3158" s="8"/>
      <c r="O3158" s="8"/>
      <c r="P3158" s="8"/>
      <c r="T3158" s="368"/>
      <c r="U3158" s="8"/>
      <c r="V3158" s="8"/>
      <c r="W3158" s="8"/>
      <c r="X3158" s="364"/>
    </row>
    <row r="3159" spans="1:24" ht="17.25">
      <c r="A3159" s="310" t="s">
        <v>2456</v>
      </c>
      <c r="B3159" s="250">
        <v>12</v>
      </c>
      <c r="C3159" s="319"/>
      <c r="D3159" s="192">
        <v>775792198591</v>
      </c>
      <c r="E3159" s="303" t="s">
        <v>546</v>
      </c>
      <c r="F3159" s="193" t="s">
        <v>2468</v>
      </c>
      <c r="G3159" s="137" t="s">
        <v>1435</v>
      </c>
      <c r="H3159" s="194">
        <v>26</v>
      </c>
      <c r="I3159" s="8"/>
      <c r="J3159" s="49"/>
      <c r="K3159" s="8"/>
      <c r="L3159" s="8"/>
      <c r="M3159" s="369">
        <f t="shared" si="641"/>
        <v>15340</v>
      </c>
      <c r="N3159" s="8"/>
      <c r="O3159" s="8"/>
      <c r="P3159" s="8"/>
      <c r="T3159" s="368"/>
      <c r="U3159" s="8"/>
      <c r="V3159" s="8"/>
      <c r="W3159" s="8"/>
      <c r="X3159" s="364"/>
    </row>
    <row r="3160" spans="1:24" ht="17.25">
      <c r="A3160" s="310" t="s">
        <v>2456</v>
      </c>
      <c r="B3160" s="250">
        <v>13</v>
      </c>
      <c r="C3160" s="319"/>
      <c r="D3160" s="192">
        <v>775792151332</v>
      </c>
      <c r="E3160" s="303" t="s">
        <v>546</v>
      </c>
      <c r="F3160" s="193" t="s">
        <v>2469</v>
      </c>
      <c r="G3160" s="137" t="s">
        <v>2470</v>
      </c>
      <c r="H3160" s="194">
        <v>30</v>
      </c>
      <c r="I3160" s="8"/>
      <c r="J3160" s="49"/>
      <c r="K3160" s="8"/>
      <c r="L3160" s="8"/>
      <c r="M3160" s="369">
        <f>580*H3160</f>
        <v>17400</v>
      </c>
      <c r="N3160" s="8"/>
      <c r="O3160" s="8"/>
      <c r="P3160" s="8"/>
      <c r="T3160" s="368"/>
      <c r="U3160" s="8"/>
      <c r="V3160" s="8"/>
      <c r="W3160" s="8"/>
      <c r="X3160" s="364"/>
    </row>
    <row r="3161" spans="1:24" ht="17.25">
      <c r="A3161" s="310" t="s">
        <v>2456</v>
      </c>
      <c r="B3161" s="250">
        <v>14</v>
      </c>
      <c r="C3161" s="319" t="s">
        <v>1430</v>
      </c>
      <c r="D3161" s="192">
        <v>775793842517</v>
      </c>
      <c r="E3161" s="303" t="s">
        <v>546</v>
      </c>
      <c r="F3161" s="193" t="s">
        <v>2471</v>
      </c>
      <c r="G3161" s="137" t="s">
        <v>4</v>
      </c>
      <c r="H3161" s="194">
        <v>29</v>
      </c>
      <c r="I3161" s="8"/>
      <c r="J3161" s="49"/>
      <c r="K3161" s="8"/>
      <c r="L3161" s="8"/>
      <c r="M3161" s="369">
        <f>550*H3161</f>
        <v>15950</v>
      </c>
      <c r="N3161" s="8"/>
      <c r="O3161" s="8"/>
      <c r="P3161" s="8"/>
      <c r="T3161" s="368"/>
      <c r="U3161" s="8"/>
      <c r="V3161" s="8"/>
      <c r="W3161" s="8"/>
      <c r="X3161" s="364"/>
    </row>
    <row r="3162" spans="1:24" ht="17.25">
      <c r="A3162" s="310" t="s">
        <v>2456</v>
      </c>
      <c r="B3162" s="250">
        <v>15</v>
      </c>
      <c r="C3162" s="319"/>
      <c r="D3162" s="324" t="s">
        <v>284</v>
      </c>
      <c r="E3162" s="303"/>
      <c r="F3162" s="193"/>
      <c r="G3162" s="137"/>
      <c r="H3162" s="194"/>
      <c r="I3162" s="8"/>
      <c r="J3162" s="49"/>
      <c r="K3162" s="8"/>
      <c r="L3162" s="8"/>
      <c r="M3162" s="369"/>
      <c r="N3162" s="8"/>
      <c r="O3162" s="8"/>
      <c r="P3162" s="8"/>
      <c r="T3162" s="368"/>
      <c r="U3162" s="8"/>
      <c r="V3162" s="8"/>
      <c r="W3162" s="8"/>
      <c r="X3162" s="364"/>
    </row>
    <row r="3163" spans="1:24">
      <c r="A3163" s="8"/>
      <c r="B3163" s="8"/>
      <c r="C3163" s="8"/>
      <c r="D3163" s="8"/>
      <c r="E3163" s="8"/>
      <c r="F3163" s="8"/>
      <c r="G3163" s="8"/>
      <c r="H3163" s="365"/>
      <c r="I3163" s="8"/>
      <c r="J3163" s="49"/>
      <c r="K3163" s="8"/>
      <c r="L3163" s="8"/>
      <c r="M3163" s="369"/>
      <c r="N3163" s="8"/>
      <c r="O3163" s="8"/>
      <c r="P3163" s="8"/>
      <c r="T3163" s="368"/>
      <c r="U3163" s="8"/>
      <c r="V3163" s="8"/>
      <c r="W3163" s="8"/>
      <c r="X3163" s="364"/>
    </row>
    <row r="3164" spans="1:24">
      <c r="A3164" s="8"/>
      <c r="B3164" s="8"/>
      <c r="C3164" s="8"/>
      <c r="D3164" s="8"/>
      <c r="E3164" s="8"/>
      <c r="F3164" s="8"/>
      <c r="G3164" s="8"/>
      <c r="H3164" s="365"/>
      <c r="I3164" s="8"/>
      <c r="J3164" s="49"/>
      <c r="K3164" s="8"/>
      <c r="L3164" s="8"/>
      <c r="M3164" s="369"/>
      <c r="N3164" s="8"/>
      <c r="O3164" s="8"/>
      <c r="P3164" s="8"/>
      <c r="T3164" s="368"/>
      <c r="U3164" s="8"/>
      <c r="V3164" s="8"/>
      <c r="W3164" s="8"/>
      <c r="X3164" s="364"/>
    </row>
    <row r="3165" spans="1:24">
      <c r="A3165" s="64"/>
      <c r="B3165" s="64"/>
      <c r="C3165" s="64"/>
      <c r="D3165" s="64"/>
      <c r="E3165" s="64"/>
      <c r="F3165" s="64"/>
      <c r="G3165" s="64"/>
      <c r="H3165" s="203"/>
      <c r="I3165" s="64"/>
      <c r="J3165" s="37"/>
      <c r="K3165" s="64"/>
      <c r="L3165" s="64"/>
      <c r="M3165" s="37">
        <f>SUM(M3148:M3164)</f>
        <v>156920</v>
      </c>
      <c r="N3165" s="64"/>
      <c r="O3165" s="64"/>
      <c r="P3165" s="64"/>
      <c r="Q3165" s="64"/>
      <c r="R3165" s="64"/>
      <c r="S3165" s="64"/>
      <c r="T3165" s="64">
        <v>156920</v>
      </c>
      <c r="U3165" s="64"/>
      <c r="V3165" s="64"/>
      <c r="W3165" s="64"/>
      <c r="X3165" s="159">
        <v>156920</v>
      </c>
    </row>
    <row r="3166" spans="1:24">
      <c r="A3166" s="8"/>
      <c r="B3166" s="8"/>
      <c r="C3166" s="8"/>
      <c r="D3166" s="8"/>
      <c r="E3166" s="8"/>
      <c r="F3166" s="8"/>
      <c r="G3166" s="8"/>
      <c r="H3166" s="365"/>
      <c r="I3166" s="8"/>
      <c r="J3166" s="49"/>
      <c r="K3166" s="8"/>
      <c r="L3166" s="8"/>
      <c r="M3166" s="369"/>
      <c r="N3166" s="8"/>
      <c r="O3166" s="8"/>
      <c r="P3166" s="8"/>
      <c r="T3166" s="368"/>
      <c r="U3166" s="8"/>
      <c r="V3166" s="8"/>
      <c r="W3166" s="8"/>
      <c r="X3166" s="364"/>
    </row>
    <row r="3167" spans="1:24" ht="17.25">
      <c r="A3167" s="310" t="s">
        <v>2472</v>
      </c>
      <c r="B3167" s="250">
        <v>1</v>
      </c>
      <c r="C3167" s="319"/>
      <c r="D3167" s="192">
        <v>775794909080</v>
      </c>
      <c r="E3167" s="303" t="s">
        <v>546</v>
      </c>
      <c r="F3167" s="193" t="s">
        <v>2473</v>
      </c>
      <c r="G3167" s="137" t="s">
        <v>96</v>
      </c>
      <c r="H3167" s="194">
        <v>22</v>
      </c>
      <c r="I3167" s="8"/>
      <c r="J3167" s="49"/>
      <c r="K3167" s="8"/>
      <c r="L3167" s="8"/>
      <c r="M3167" s="369">
        <f>570*H3167</f>
        <v>12540</v>
      </c>
      <c r="N3167" s="8"/>
      <c r="O3167" s="8"/>
      <c r="P3167" s="8"/>
      <c r="T3167" s="368"/>
      <c r="U3167" s="8"/>
      <c r="V3167" s="8"/>
      <c r="W3167" s="8"/>
      <c r="X3167" s="364"/>
    </row>
    <row r="3168" spans="1:24" ht="17.25">
      <c r="A3168" s="310" t="s">
        <v>2472</v>
      </c>
      <c r="B3168" s="250">
        <v>2</v>
      </c>
      <c r="C3168" s="319"/>
      <c r="D3168" s="192">
        <v>775795145715</v>
      </c>
      <c r="E3168" s="303" t="s">
        <v>546</v>
      </c>
      <c r="F3168" s="193" t="s">
        <v>2474</v>
      </c>
      <c r="G3168" s="137" t="s">
        <v>35</v>
      </c>
      <c r="H3168" s="194">
        <v>21</v>
      </c>
      <c r="I3168" s="8"/>
      <c r="J3168" s="49"/>
      <c r="K3168" s="8"/>
      <c r="L3168" s="8"/>
      <c r="M3168" s="369">
        <f t="shared" ref="M3168:M3169" si="642">590*H3168</f>
        <v>12390</v>
      </c>
      <c r="N3168" s="8"/>
      <c r="O3168" s="8"/>
      <c r="P3168" s="8"/>
      <c r="T3168" s="368"/>
      <c r="U3168" s="8"/>
      <c r="V3168" s="8"/>
      <c r="W3168" s="8"/>
      <c r="X3168" s="364"/>
    </row>
    <row r="3169" spans="1:24" ht="17.25">
      <c r="A3169" s="310" t="s">
        <v>2472</v>
      </c>
      <c r="B3169" s="250">
        <v>3</v>
      </c>
      <c r="C3169" s="319"/>
      <c r="D3169" s="192">
        <v>775794625331</v>
      </c>
      <c r="E3169" s="303" t="s">
        <v>546</v>
      </c>
      <c r="F3169" s="193" t="s">
        <v>2475</v>
      </c>
      <c r="G3169" s="137" t="s">
        <v>35</v>
      </c>
      <c r="H3169" s="194">
        <v>21</v>
      </c>
      <c r="I3169" s="8"/>
      <c r="J3169" s="49"/>
      <c r="K3169" s="8"/>
      <c r="L3169" s="8"/>
      <c r="M3169" s="369">
        <f t="shared" si="642"/>
        <v>12390</v>
      </c>
      <c r="N3169" s="8"/>
      <c r="O3169" s="8"/>
      <c r="P3169" s="8"/>
      <c r="T3169" s="368"/>
      <c r="U3169" s="8"/>
      <c r="V3169" s="8"/>
      <c r="W3169" s="8"/>
      <c r="X3169" s="364"/>
    </row>
    <row r="3170" spans="1:24" ht="17.25">
      <c r="A3170" s="310" t="s">
        <v>2472</v>
      </c>
      <c r="B3170" s="250">
        <v>4</v>
      </c>
      <c r="C3170" s="319"/>
      <c r="D3170" s="192">
        <v>775794698863</v>
      </c>
      <c r="E3170" s="303" t="s">
        <v>546</v>
      </c>
      <c r="F3170" s="193" t="s">
        <v>2476</v>
      </c>
      <c r="G3170" s="137" t="s">
        <v>35</v>
      </c>
      <c r="H3170" s="194">
        <v>8</v>
      </c>
      <c r="I3170" s="8"/>
      <c r="J3170" s="49"/>
      <c r="K3170" s="8"/>
      <c r="L3170" s="8"/>
      <c r="M3170" s="369">
        <f>650*H3170</f>
        <v>5200</v>
      </c>
      <c r="N3170" s="8"/>
      <c r="O3170" s="8"/>
      <c r="P3170" s="8"/>
      <c r="T3170" s="368"/>
      <c r="U3170" s="8"/>
      <c r="V3170" s="8"/>
      <c r="W3170" s="8"/>
      <c r="X3170" s="364"/>
    </row>
    <row r="3171" spans="1:24" ht="17.25">
      <c r="A3171" s="310" t="s">
        <v>2472</v>
      </c>
      <c r="B3171" s="250">
        <v>5</v>
      </c>
      <c r="C3171" s="319" t="s">
        <v>1430</v>
      </c>
      <c r="D3171" s="192">
        <v>775795164700</v>
      </c>
      <c r="E3171" s="303" t="s">
        <v>546</v>
      </c>
      <c r="F3171" s="193" t="s">
        <v>2477</v>
      </c>
      <c r="G3171" s="137" t="s">
        <v>96</v>
      </c>
      <c r="H3171" s="194">
        <v>18</v>
      </c>
      <c r="I3171" s="8"/>
      <c r="J3171" s="49"/>
      <c r="K3171" s="8"/>
      <c r="L3171" s="8"/>
      <c r="M3171" s="369">
        <f t="shared" ref="M3171" si="643">620*H3171</f>
        <v>11160</v>
      </c>
      <c r="N3171" s="8"/>
      <c r="O3171" s="8"/>
      <c r="P3171" s="8"/>
      <c r="T3171" s="368"/>
      <c r="U3171" s="8"/>
      <c r="V3171" s="8"/>
      <c r="W3171" s="8"/>
      <c r="X3171" s="364"/>
    </row>
    <row r="3172" spans="1:24" ht="17.25">
      <c r="A3172" s="310" t="s">
        <v>2472</v>
      </c>
      <c r="B3172" s="250">
        <v>6</v>
      </c>
      <c r="C3172" s="319"/>
      <c r="D3172" s="192">
        <v>775794712091</v>
      </c>
      <c r="E3172" s="303" t="s">
        <v>546</v>
      </c>
      <c r="F3172" s="193" t="s">
        <v>2478</v>
      </c>
      <c r="G3172" s="137" t="s">
        <v>2</v>
      </c>
      <c r="H3172" s="194">
        <v>10</v>
      </c>
      <c r="I3172" s="8"/>
      <c r="J3172" s="49"/>
      <c r="K3172" s="8"/>
      <c r="L3172" s="8"/>
      <c r="M3172" s="369">
        <f>600*H3172</f>
        <v>6000</v>
      </c>
      <c r="N3172" s="8"/>
      <c r="O3172" s="8"/>
      <c r="P3172" s="8"/>
      <c r="T3172" s="368"/>
      <c r="U3172" s="8"/>
      <c r="V3172" s="8"/>
      <c r="W3172" s="8"/>
      <c r="X3172" s="364"/>
    </row>
    <row r="3173" spans="1:24" ht="17.25">
      <c r="A3173" s="310" t="s">
        <v>2472</v>
      </c>
      <c r="B3173" s="250">
        <v>7</v>
      </c>
      <c r="C3173" s="319"/>
      <c r="D3173" s="192">
        <v>775794127845</v>
      </c>
      <c r="E3173" s="303" t="s">
        <v>546</v>
      </c>
      <c r="F3173" s="193" t="s">
        <v>2479</v>
      </c>
      <c r="G3173" s="137" t="s">
        <v>2480</v>
      </c>
      <c r="H3173" s="194">
        <v>6</v>
      </c>
      <c r="I3173" s="8"/>
      <c r="J3173" s="49"/>
      <c r="K3173" s="8"/>
      <c r="L3173" s="8"/>
      <c r="M3173" s="369">
        <v>5950</v>
      </c>
      <c r="N3173" s="8"/>
      <c r="O3173" s="8"/>
      <c r="P3173" s="8"/>
      <c r="T3173" s="368"/>
      <c r="U3173" s="8"/>
      <c r="V3173" s="8"/>
      <c r="W3173" s="8"/>
      <c r="X3173" s="364"/>
    </row>
    <row r="3174" spans="1:24" ht="17.25">
      <c r="A3174" s="310" t="s">
        <v>2472</v>
      </c>
      <c r="B3174" s="250">
        <v>8</v>
      </c>
      <c r="C3174" s="319"/>
      <c r="D3174" s="192">
        <v>775794940248</v>
      </c>
      <c r="E3174" s="303" t="s">
        <v>546</v>
      </c>
      <c r="F3174" s="193" t="s">
        <v>2481</v>
      </c>
      <c r="G3174" s="137" t="s">
        <v>2</v>
      </c>
      <c r="H3174" s="194">
        <v>17</v>
      </c>
      <c r="I3174" s="8"/>
      <c r="J3174" s="49"/>
      <c r="K3174" s="8"/>
      <c r="L3174" s="8"/>
      <c r="M3174" s="369">
        <f>560*H3174</f>
        <v>9520</v>
      </c>
      <c r="N3174" s="8"/>
      <c r="O3174" s="8"/>
      <c r="P3174" s="8"/>
      <c r="T3174" s="368"/>
      <c r="U3174" s="8"/>
      <c r="V3174" s="8"/>
      <c r="W3174" s="8"/>
      <c r="X3174" s="364"/>
    </row>
    <row r="3175" spans="1:24" ht="17.25">
      <c r="A3175" s="310" t="s">
        <v>2472</v>
      </c>
      <c r="B3175" s="250">
        <v>9</v>
      </c>
      <c r="C3175" s="319"/>
      <c r="D3175" s="192">
        <v>775795315133</v>
      </c>
      <c r="E3175" s="303" t="s">
        <v>546</v>
      </c>
      <c r="F3175" s="193" t="s">
        <v>2482</v>
      </c>
      <c r="G3175" s="137" t="s">
        <v>2483</v>
      </c>
      <c r="H3175" s="194">
        <v>16</v>
      </c>
      <c r="I3175" s="8"/>
      <c r="J3175" s="49"/>
      <c r="K3175" s="8"/>
      <c r="L3175" s="8"/>
      <c r="M3175" s="369">
        <f>360*H3175</f>
        <v>5760</v>
      </c>
      <c r="N3175" s="8"/>
      <c r="O3175" s="8"/>
      <c r="P3175" s="8"/>
      <c r="T3175" s="368"/>
      <c r="U3175" s="8"/>
      <c r="V3175" s="8"/>
      <c r="W3175" s="8"/>
      <c r="X3175" s="364"/>
    </row>
    <row r="3176" spans="1:24">
      <c r="A3176" s="8"/>
      <c r="B3176" s="8"/>
      <c r="C3176" s="8"/>
      <c r="D3176" s="8"/>
      <c r="E3176" s="8"/>
      <c r="F3176" s="8"/>
      <c r="G3176" s="8"/>
      <c r="H3176" s="365"/>
      <c r="I3176" s="8"/>
      <c r="J3176" s="49"/>
      <c r="K3176" s="8"/>
      <c r="L3176" s="8"/>
      <c r="M3176" s="369"/>
      <c r="N3176" s="8"/>
      <c r="O3176" s="8"/>
      <c r="P3176" s="8"/>
      <c r="T3176" s="368"/>
      <c r="U3176" s="8"/>
      <c r="V3176" s="8"/>
      <c r="W3176" s="8"/>
      <c r="X3176" s="364"/>
    </row>
    <row r="3177" spans="1:24">
      <c r="A3177" s="8"/>
      <c r="B3177" s="8"/>
      <c r="C3177" s="8"/>
      <c r="D3177" s="8"/>
      <c r="E3177" s="8"/>
      <c r="F3177" s="8"/>
      <c r="G3177" s="8"/>
      <c r="H3177" s="365"/>
      <c r="I3177" s="8"/>
      <c r="J3177" s="49"/>
      <c r="K3177" s="8"/>
      <c r="L3177" s="8"/>
      <c r="M3177" s="369"/>
      <c r="N3177" s="8"/>
      <c r="O3177" s="8"/>
      <c r="P3177" s="8"/>
      <c r="T3177" s="368"/>
      <c r="U3177" s="8"/>
      <c r="V3177" s="8"/>
      <c r="W3177" s="8"/>
      <c r="X3177" s="364"/>
    </row>
    <row r="3178" spans="1:24">
      <c r="A3178" s="64"/>
      <c r="B3178" s="64"/>
      <c r="C3178" s="64"/>
      <c r="D3178" s="64"/>
      <c r="E3178" s="64"/>
      <c r="F3178" s="64"/>
      <c r="G3178" s="64"/>
      <c r="H3178" s="203"/>
      <c r="I3178" s="64"/>
      <c r="J3178" s="37"/>
      <c r="K3178" s="64"/>
      <c r="L3178" s="64"/>
      <c r="M3178" s="37">
        <f>SUM(M3167:M3177)</f>
        <v>80910</v>
      </c>
      <c r="N3178" s="64"/>
      <c r="O3178" s="64"/>
      <c r="P3178" s="64"/>
      <c r="Q3178" s="64"/>
      <c r="R3178" s="64"/>
      <c r="S3178" s="64"/>
      <c r="T3178" s="64">
        <v>80910</v>
      </c>
      <c r="U3178" s="64"/>
      <c r="V3178" s="64"/>
      <c r="W3178" s="64"/>
      <c r="X3178" s="159">
        <v>80910</v>
      </c>
    </row>
    <row r="3179" spans="1:24">
      <c r="A3179" s="8"/>
      <c r="B3179" s="8"/>
      <c r="C3179" s="8"/>
      <c r="D3179" s="8"/>
      <c r="E3179" s="8"/>
      <c r="F3179" s="8"/>
      <c r="G3179" s="8"/>
      <c r="H3179" s="365"/>
      <c r="I3179" s="8"/>
      <c r="J3179" s="49"/>
      <c r="K3179" s="8"/>
      <c r="L3179" s="8"/>
      <c r="M3179" s="369"/>
      <c r="N3179" s="8"/>
      <c r="O3179" s="8"/>
      <c r="P3179" s="8"/>
      <c r="T3179" s="368"/>
      <c r="U3179" s="8"/>
      <c r="V3179" s="8"/>
      <c r="W3179" s="8"/>
      <c r="X3179" s="364"/>
    </row>
    <row r="3180" spans="1:24" ht="17.25">
      <c r="A3180" s="310" t="s">
        <v>2484</v>
      </c>
      <c r="B3180" s="250">
        <v>1</v>
      </c>
      <c r="C3180" s="319" t="s">
        <v>15</v>
      </c>
      <c r="D3180" s="192">
        <v>775806068015</v>
      </c>
      <c r="E3180" s="303" t="s">
        <v>546</v>
      </c>
      <c r="F3180" s="193" t="s">
        <v>2485</v>
      </c>
      <c r="G3180" s="137" t="s">
        <v>96</v>
      </c>
      <c r="H3180" s="194">
        <v>12</v>
      </c>
      <c r="I3180" s="8"/>
      <c r="J3180" s="49"/>
      <c r="K3180" s="8"/>
      <c r="L3180" s="8"/>
      <c r="M3180" s="369">
        <f>580*H3180</f>
        <v>6960</v>
      </c>
      <c r="N3180" s="8"/>
      <c r="O3180" s="8"/>
      <c r="P3180" s="8"/>
      <c r="T3180" s="368"/>
      <c r="U3180" s="8"/>
      <c r="V3180" s="8"/>
      <c r="W3180" s="8"/>
      <c r="X3180" s="364"/>
    </row>
    <row r="3181" spans="1:24" ht="17.25">
      <c r="A3181" s="310"/>
      <c r="B3181" s="250"/>
      <c r="C3181" s="319"/>
      <c r="D3181" s="192"/>
      <c r="E3181" s="303"/>
      <c r="F3181" s="193"/>
      <c r="G3181" s="137"/>
      <c r="H3181" s="194"/>
      <c r="I3181" s="8"/>
      <c r="J3181" s="49"/>
      <c r="K3181" s="8"/>
      <c r="L3181" s="8"/>
      <c r="M3181" s="369">
        <v>500</v>
      </c>
      <c r="N3181" s="8"/>
      <c r="O3181" s="8"/>
      <c r="P3181" s="8"/>
      <c r="T3181" s="368"/>
      <c r="U3181" s="8"/>
      <c r="V3181" s="8"/>
      <c r="W3181" s="8"/>
      <c r="X3181" s="364"/>
    </row>
    <row r="3182" spans="1:24" ht="17.25">
      <c r="A3182" s="310" t="s">
        <v>2484</v>
      </c>
      <c r="B3182" s="250">
        <v>2</v>
      </c>
      <c r="C3182" s="319"/>
      <c r="D3182" s="192">
        <v>775806092134</v>
      </c>
      <c r="E3182" s="303" t="s">
        <v>546</v>
      </c>
      <c r="F3182" s="193" t="s">
        <v>2486</v>
      </c>
      <c r="G3182" s="137" t="s">
        <v>2</v>
      </c>
      <c r="H3182" s="194">
        <v>25</v>
      </c>
      <c r="I3182" s="8"/>
      <c r="J3182" s="49"/>
      <c r="K3182" s="8"/>
      <c r="L3182" s="8"/>
      <c r="M3182" s="369">
        <f>560*H3182</f>
        <v>14000</v>
      </c>
      <c r="N3182" s="8"/>
      <c r="O3182" s="8"/>
      <c r="P3182" s="8"/>
      <c r="T3182" s="368"/>
      <c r="U3182" s="8"/>
      <c r="V3182" s="8"/>
      <c r="W3182" s="8"/>
      <c r="X3182" s="364"/>
    </row>
    <row r="3183" spans="1:24" ht="17.25">
      <c r="A3183" s="310" t="s">
        <v>2484</v>
      </c>
      <c r="B3183" s="250">
        <v>3</v>
      </c>
      <c r="C3183" s="319" t="s">
        <v>1430</v>
      </c>
      <c r="D3183" s="192">
        <v>775806029599</v>
      </c>
      <c r="E3183" s="303" t="s">
        <v>546</v>
      </c>
      <c r="F3183" s="193" t="s">
        <v>2487</v>
      </c>
      <c r="G3183" s="137" t="s">
        <v>2</v>
      </c>
      <c r="H3183" s="194">
        <v>13</v>
      </c>
      <c r="I3183" s="8"/>
      <c r="J3183" s="49"/>
      <c r="K3183" s="8"/>
      <c r="L3183" s="8"/>
      <c r="M3183" s="369">
        <f t="shared" ref="M3183" si="644">600*H3183</f>
        <v>7800</v>
      </c>
      <c r="N3183" s="8"/>
      <c r="O3183" s="8"/>
      <c r="P3183" s="8"/>
      <c r="T3183" s="368"/>
      <c r="U3183" s="8"/>
      <c r="V3183" s="8"/>
      <c r="W3183" s="8"/>
      <c r="X3183" s="364"/>
    </row>
    <row r="3184" spans="1:24" ht="17.25">
      <c r="A3184" s="310" t="s">
        <v>2484</v>
      </c>
      <c r="B3184" s="250">
        <v>4</v>
      </c>
      <c r="C3184" s="319" t="s">
        <v>1430</v>
      </c>
      <c r="D3184" s="192">
        <v>775806293000</v>
      </c>
      <c r="E3184" s="303" t="s">
        <v>546</v>
      </c>
      <c r="F3184" s="193" t="s">
        <v>2488</v>
      </c>
      <c r="G3184" s="137" t="s">
        <v>2</v>
      </c>
      <c r="H3184" s="194">
        <v>28</v>
      </c>
      <c r="I3184" s="8"/>
      <c r="J3184" s="49"/>
      <c r="K3184" s="8"/>
      <c r="L3184" s="8"/>
      <c r="M3184" s="369">
        <f>560*H3184</f>
        <v>15680</v>
      </c>
      <c r="N3184" s="8"/>
      <c r="O3184" s="8"/>
      <c r="P3184" s="8"/>
      <c r="T3184" s="368"/>
      <c r="U3184" s="8"/>
      <c r="V3184" s="8"/>
      <c r="W3184" s="8"/>
      <c r="X3184" s="364"/>
    </row>
    <row r="3185" spans="1:24" ht="17.25">
      <c r="A3185" s="310" t="s">
        <v>2484</v>
      </c>
      <c r="B3185" s="250">
        <v>5</v>
      </c>
      <c r="C3185" s="319" t="s">
        <v>1430</v>
      </c>
      <c r="D3185" s="192">
        <v>775806387475</v>
      </c>
      <c r="E3185" s="303" t="s">
        <v>546</v>
      </c>
      <c r="F3185" s="193" t="s">
        <v>2489</v>
      </c>
      <c r="G3185" s="137" t="s">
        <v>2</v>
      </c>
      <c r="H3185" s="194">
        <v>28</v>
      </c>
      <c r="I3185" s="8"/>
      <c r="J3185" s="49"/>
      <c r="K3185" s="8"/>
      <c r="L3185" s="8"/>
      <c r="M3185" s="369">
        <f>560*H3185</f>
        <v>15680</v>
      </c>
      <c r="N3185" s="8"/>
      <c r="O3185" s="8"/>
      <c r="P3185" s="8"/>
      <c r="T3185" s="368"/>
      <c r="U3185" s="8"/>
      <c r="V3185" s="8"/>
      <c r="W3185" s="8"/>
      <c r="X3185" s="364"/>
    </row>
    <row r="3186" spans="1:24" ht="17.25">
      <c r="A3186" s="310" t="s">
        <v>2484</v>
      </c>
      <c r="B3186" s="250">
        <v>6</v>
      </c>
      <c r="C3186" s="319" t="s">
        <v>1430</v>
      </c>
      <c r="D3186" s="192">
        <v>775806423065</v>
      </c>
      <c r="E3186" s="303" t="s">
        <v>546</v>
      </c>
      <c r="F3186" s="193" t="s">
        <v>2490</v>
      </c>
      <c r="G3186" s="137" t="s">
        <v>2</v>
      </c>
      <c r="H3186" s="194">
        <v>13</v>
      </c>
      <c r="I3186" s="8"/>
      <c r="J3186" s="49"/>
      <c r="K3186" s="8"/>
      <c r="L3186" s="8"/>
      <c r="M3186" s="369">
        <f t="shared" ref="M3186:M3187" si="645">600*H3186</f>
        <v>7800</v>
      </c>
      <c r="N3186" s="8"/>
      <c r="O3186" s="8"/>
      <c r="P3186" s="8"/>
      <c r="T3186" s="368"/>
      <c r="U3186" s="8"/>
      <c r="V3186" s="8"/>
      <c r="W3186" s="8"/>
      <c r="X3186" s="364"/>
    </row>
    <row r="3187" spans="1:24" ht="17.25">
      <c r="A3187" s="310" t="s">
        <v>2484</v>
      </c>
      <c r="B3187" s="250">
        <v>7</v>
      </c>
      <c r="C3187" s="319" t="s">
        <v>1430</v>
      </c>
      <c r="D3187" s="192">
        <v>775806523057</v>
      </c>
      <c r="E3187" s="303" t="s">
        <v>546</v>
      </c>
      <c r="F3187" s="193" t="s">
        <v>2491</v>
      </c>
      <c r="G3187" s="137" t="s">
        <v>2</v>
      </c>
      <c r="H3187" s="194">
        <v>12</v>
      </c>
      <c r="I3187" s="8"/>
      <c r="J3187" s="49"/>
      <c r="K3187" s="8"/>
      <c r="L3187" s="8"/>
      <c r="M3187" s="369">
        <f t="shared" si="645"/>
        <v>7200</v>
      </c>
      <c r="N3187" s="8"/>
      <c r="O3187" s="8"/>
      <c r="P3187" s="8"/>
      <c r="T3187" s="368"/>
      <c r="U3187" s="8"/>
      <c r="V3187" s="8"/>
      <c r="W3187" s="8"/>
      <c r="X3187" s="364"/>
    </row>
    <row r="3188" spans="1:24">
      <c r="A3188" s="8"/>
      <c r="B3188" s="8"/>
      <c r="C3188" s="8"/>
      <c r="D3188" s="8"/>
      <c r="E3188" s="8"/>
      <c r="F3188" s="8"/>
      <c r="G3188" s="8"/>
      <c r="H3188" s="365"/>
      <c r="I3188" s="8"/>
      <c r="J3188" s="49"/>
      <c r="K3188" s="8"/>
      <c r="L3188" s="8"/>
      <c r="M3188" s="369"/>
      <c r="N3188" s="8"/>
      <c r="O3188" s="8"/>
      <c r="P3188" s="8"/>
      <c r="T3188" s="368"/>
      <c r="U3188" s="8"/>
      <c r="V3188" s="8"/>
      <c r="W3188" s="8"/>
      <c r="X3188" s="364"/>
    </row>
    <row r="3189" spans="1:24">
      <c r="A3189" s="325"/>
      <c r="B3189" s="325"/>
      <c r="C3189" s="325"/>
      <c r="D3189" s="325"/>
      <c r="E3189" s="325"/>
      <c r="F3189" s="325"/>
      <c r="G3189" s="325"/>
      <c r="H3189" s="370"/>
      <c r="I3189" s="325"/>
      <c r="J3189" s="371"/>
      <c r="K3189" s="325"/>
      <c r="L3189" s="325"/>
      <c r="M3189" s="372"/>
      <c r="N3189" s="325"/>
      <c r="O3189" s="325"/>
      <c r="P3189" s="325"/>
      <c r="Q3189" s="325"/>
      <c r="R3189" s="325"/>
      <c r="S3189" s="325"/>
      <c r="T3189" s="373"/>
      <c r="U3189" s="325"/>
      <c r="V3189" s="325"/>
      <c r="W3189" s="325"/>
      <c r="X3189" s="364"/>
    </row>
    <row r="3190" spans="1:24">
      <c r="A3190" s="64"/>
      <c r="B3190" s="64"/>
      <c r="C3190" s="64"/>
      <c r="D3190" s="64"/>
      <c r="E3190" s="64"/>
      <c r="F3190" s="64"/>
      <c r="G3190" s="64"/>
      <c r="H3190" s="203"/>
      <c r="I3190" s="64"/>
      <c r="J3190" s="37"/>
      <c r="K3190" s="64"/>
      <c r="L3190" s="64"/>
      <c r="M3190" s="37">
        <f>SUM(M3180:M3189)</f>
        <v>75620</v>
      </c>
      <c r="N3190" s="64"/>
      <c r="O3190" s="64"/>
      <c r="P3190" s="64"/>
      <c r="Q3190" s="64"/>
      <c r="R3190" s="64"/>
      <c r="S3190" s="64"/>
      <c r="T3190" s="64">
        <v>75620</v>
      </c>
      <c r="U3190" s="64"/>
      <c r="V3190" s="64"/>
      <c r="W3190" s="64"/>
      <c r="X3190" s="64">
        <v>75620</v>
      </c>
    </row>
    <row r="3191" spans="1:24">
      <c r="A3191" s="8"/>
      <c r="B3191" s="8"/>
      <c r="C3191" s="8"/>
      <c r="D3191" s="8"/>
      <c r="E3191" s="8"/>
      <c r="F3191" s="8"/>
      <c r="G3191" s="8"/>
      <c r="H3191" s="365"/>
      <c r="I3191" s="8"/>
      <c r="J3191" s="49"/>
      <c r="K3191" s="8"/>
      <c r="L3191" s="8"/>
      <c r="M3191" s="369"/>
      <c r="N3191" s="8"/>
      <c r="O3191" s="8"/>
      <c r="P3191" s="8"/>
      <c r="T3191" s="368"/>
      <c r="U3191" s="8"/>
      <c r="V3191" s="8"/>
      <c r="W3191" s="8"/>
      <c r="X3191" s="368"/>
    </row>
    <row r="3192" spans="1:24" ht="17.25">
      <c r="A3192" s="310" t="s">
        <v>2484</v>
      </c>
      <c r="B3192" s="250">
        <v>1</v>
      </c>
      <c r="C3192" s="319"/>
      <c r="D3192" s="192">
        <v>775819917291</v>
      </c>
      <c r="E3192" s="303" t="s">
        <v>546</v>
      </c>
      <c r="F3192" s="193" t="s">
        <v>2492</v>
      </c>
      <c r="G3192" s="137" t="s">
        <v>2</v>
      </c>
      <c r="H3192" s="194">
        <v>12</v>
      </c>
      <c r="I3192" s="194"/>
      <c r="J3192" s="49"/>
      <c r="K3192" s="8"/>
      <c r="L3192" s="8"/>
      <c r="M3192" s="369">
        <f>560*H3192</f>
        <v>6720</v>
      </c>
      <c r="N3192" s="8"/>
      <c r="O3192" s="8"/>
      <c r="P3192" s="8"/>
      <c r="T3192" s="368"/>
      <c r="U3192" s="8"/>
      <c r="V3192" s="8"/>
      <c r="W3192" s="8"/>
      <c r="X3192" s="368"/>
    </row>
    <row r="3193" spans="1:24" ht="17.25">
      <c r="A3193" s="310" t="s">
        <v>2484</v>
      </c>
      <c r="B3193" s="250">
        <v>2</v>
      </c>
      <c r="C3193" s="319" t="s">
        <v>1430</v>
      </c>
      <c r="D3193" s="192">
        <v>775820018161</v>
      </c>
      <c r="E3193" s="303" t="s">
        <v>546</v>
      </c>
      <c r="F3193" s="193" t="s">
        <v>2493</v>
      </c>
      <c r="G3193" s="137" t="s">
        <v>96</v>
      </c>
      <c r="H3193" s="194">
        <v>13</v>
      </c>
      <c r="I3193" s="194"/>
      <c r="J3193" s="49"/>
      <c r="K3193" s="8"/>
      <c r="L3193" s="8"/>
      <c r="M3193" s="369">
        <f t="shared" ref="M3193" si="646">620*H3193</f>
        <v>8060</v>
      </c>
      <c r="N3193" s="8"/>
      <c r="O3193" s="8"/>
      <c r="P3193" s="8"/>
      <c r="T3193" s="368"/>
      <c r="U3193" s="8"/>
      <c r="V3193" s="8"/>
      <c r="W3193" s="8"/>
      <c r="X3193" s="368"/>
    </row>
    <row r="3194" spans="1:24" ht="17.25">
      <c r="A3194" s="310" t="s">
        <v>2484</v>
      </c>
      <c r="B3194" s="250">
        <v>3</v>
      </c>
      <c r="C3194" s="319" t="s">
        <v>138</v>
      </c>
      <c r="D3194" s="192">
        <v>775819672448</v>
      </c>
      <c r="E3194" s="303" t="s">
        <v>546</v>
      </c>
      <c r="F3194" s="193" t="s">
        <v>2494</v>
      </c>
      <c r="G3194" s="137" t="s">
        <v>2495</v>
      </c>
      <c r="H3194" s="194">
        <v>15</v>
      </c>
      <c r="I3194" s="194"/>
      <c r="J3194" s="49"/>
      <c r="K3194" s="8"/>
      <c r="L3194" s="8"/>
      <c r="M3194" s="369">
        <f>560*H3194</f>
        <v>8400</v>
      </c>
      <c r="N3194" s="8"/>
      <c r="O3194" s="8"/>
      <c r="P3194" s="8"/>
      <c r="T3194" s="368"/>
      <c r="U3194" s="8"/>
      <c r="V3194" s="8"/>
      <c r="W3194" s="8"/>
      <c r="X3194" s="368"/>
    </row>
    <row r="3195" spans="1:24" ht="17.25">
      <c r="A3195" s="310"/>
      <c r="B3195" s="250"/>
      <c r="C3195" s="319"/>
      <c r="D3195" s="192"/>
      <c r="E3195" s="303"/>
      <c r="F3195" s="193"/>
      <c r="G3195" s="137"/>
      <c r="H3195" s="194"/>
      <c r="I3195" s="194"/>
      <c r="J3195" s="49"/>
      <c r="K3195" s="8"/>
      <c r="L3195" s="8"/>
      <c r="M3195" s="369">
        <v>500</v>
      </c>
      <c r="N3195" s="8"/>
      <c r="O3195" s="8"/>
      <c r="P3195" s="8"/>
      <c r="T3195" s="368"/>
      <c r="U3195" s="8"/>
      <c r="V3195" s="8"/>
      <c r="W3195" s="8"/>
      <c r="X3195" s="368"/>
    </row>
    <row r="3196" spans="1:24" ht="17.25">
      <c r="A3196" s="310" t="s">
        <v>2484</v>
      </c>
      <c r="B3196" s="250">
        <v>4</v>
      </c>
      <c r="C3196" s="319" t="s">
        <v>1430</v>
      </c>
      <c r="D3196" s="192">
        <v>775819899895</v>
      </c>
      <c r="E3196" s="303" t="s">
        <v>546</v>
      </c>
      <c r="F3196" s="193" t="s">
        <v>2496</v>
      </c>
      <c r="G3196" s="137" t="s">
        <v>96</v>
      </c>
      <c r="H3196" s="194">
        <v>14</v>
      </c>
      <c r="I3196" s="194"/>
      <c r="J3196" s="49"/>
      <c r="K3196" s="8"/>
      <c r="L3196" s="8"/>
      <c r="M3196" s="369">
        <f t="shared" ref="M3196:M3197" si="647">620*H3196</f>
        <v>8680</v>
      </c>
      <c r="N3196" s="8"/>
      <c r="O3196" s="8"/>
      <c r="P3196" s="8"/>
      <c r="T3196" s="368"/>
      <c r="U3196" s="8"/>
      <c r="V3196" s="8"/>
      <c r="W3196" s="8"/>
      <c r="X3196" s="368"/>
    </row>
    <row r="3197" spans="1:24" ht="17.25">
      <c r="A3197" s="310" t="s">
        <v>2484</v>
      </c>
      <c r="B3197" s="250">
        <v>5</v>
      </c>
      <c r="C3197" s="319" t="s">
        <v>1430</v>
      </c>
      <c r="D3197" s="192">
        <v>775820093318</v>
      </c>
      <c r="E3197" s="303" t="s">
        <v>546</v>
      </c>
      <c r="F3197" s="193" t="s">
        <v>2496</v>
      </c>
      <c r="G3197" s="137" t="s">
        <v>96</v>
      </c>
      <c r="H3197" s="194">
        <v>18</v>
      </c>
      <c r="I3197" s="194"/>
      <c r="J3197" s="49"/>
      <c r="K3197" s="8"/>
      <c r="L3197" s="8"/>
      <c r="M3197" s="369">
        <f t="shared" si="647"/>
        <v>11160</v>
      </c>
      <c r="N3197" s="8"/>
      <c r="O3197" s="8"/>
      <c r="P3197" s="8"/>
      <c r="T3197" s="368"/>
      <c r="U3197" s="8"/>
      <c r="V3197" s="8"/>
      <c r="W3197" s="8"/>
      <c r="X3197" s="368"/>
    </row>
    <row r="3198" spans="1:24" ht="17.25">
      <c r="A3198" s="310" t="s">
        <v>2484</v>
      </c>
      <c r="B3198" s="250">
        <v>6</v>
      </c>
      <c r="C3198" s="319"/>
      <c r="D3198" s="192">
        <v>775819760344</v>
      </c>
      <c r="E3198" s="303" t="s">
        <v>546</v>
      </c>
      <c r="F3198" s="193" t="s">
        <v>2497</v>
      </c>
      <c r="G3198" s="137" t="s">
        <v>2498</v>
      </c>
      <c r="H3198" s="194">
        <v>18</v>
      </c>
      <c r="I3198" s="194"/>
      <c r="J3198" s="49"/>
      <c r="K3198" s="8"/>
      <c r="L3198" s="8"/>
      <c r="M3198" s="369">
        <f>560*H3198</f>
        <v>10080</v>
      </c>
      <c r="N3198" s="8"/>
      <c r="O3198" s="8"/>
      <c r="P3198" s="8"/>
      <c r="T3198" s="368"/>
      <c r="U3198" s="8"/>
      <c r="V3198" s="8"/>
      <c r="W3198" s="8"/>
      <c r="X3198" s="368"/>
    </row>
    <row r="3199" spans="1:24" ht="17.25">
      <c r="A3199" s="310" t="s">
        <v>2484</v>
      </c>
      <c r="B3199" s="250">
        <v>7</v>
      </c>
      <c r="C3199" s="319"/>
      <c r="D3199" s="192">
        <v>775819497181</v>
      </c>
      <c r="E3199" s="303" t="s">
        <v>546</v>
      </c>
      <c r="F3199" s="193" t="s">
        <v>2499</v>
      </c>
      <c r="G3199" s="137" t="s">
        <v>2498</v>
      </c>
      <c r="H3199" s="194">
        <v>21</v>
      </c>
      <c r="I3199" s="194"/>
      <c r="J3199" s="49"/>
      <c r="K3199" s="8"/>
      <c r="L3199" s="8"/>
      <c r="M3199" s="369">
        <f>550*H3199</f>
        <v>11550</v>
      </c>
      <c r="N3199" s="8"/>
      <c r="O3199" s="8"/>
      <c r="P3199" s="8"/>
      <c r="T3199" s="368"/>
      <c r="U3199" s="8"/>
      <c r="V3199" s="8"/>
      <c r="W3199" s="8"/>
      <c r="X3199" s="368"/>
    </row>
    <row r="3200" spans="1:24" ht="17.25">
      <c r="A3200" s="310" t="s">
        <v>2484</v>
      </c>
      <c r="B3200" s="250">
        <v>8</v>
      </c>
      <c r="C3200" s="319"/>
      <c r="D3200" s="192">
        <v>775820584843</v>
      </c>
      <c r="E3200" s="303" t="s">
        <v>546</v>
      </c>
      <c r="F3200" s="193" t="s">
        <v>2500</v>
      </c>
      <c r="G3200" s="137" t="s">
        <v>35</v>
      </c>
      <c r="H3200" s="194">
        <v>21</v>
      </c>
      <c r="I3200" s="194"/>
      <c r="J3200" s="49"/>
      <c r="K3200" s="8"/>
      <c r="L3200" s="8"/>
      <c r="M3200" s="369">
        <f t="shared" ref="M3200:M3204" si="648">590*H3200</f>
        <v>12390</v>
      </c>
      <c r="N3200" s="8"/>
      <c r="O3200" s="8"/>
      <c r="P3200" s="8"/>
      <c r="T3200" s="368"/>
      <c r="U3200" s="8"/>
      <c r="V3200" s="8"/>
      <c r="W3200" s="8"/>
      <c r="X3200" s="368"/>
    </row>
    <row r="3201" spans="1:24" ht="17.25">
      <c r="A3201" s="310" t="s">
        <v>2484</v>
      </c>
      <c r="B3201" s="250">
        <v>9</v>
      </c>
      <c r="C3201" s="319"/>
      <c r="D3201" s="192">
        <v>775820624840</v>
      </c>
      <c r="E3201" s="303" t="s">
        <v>546</v>
      </c>
      <c r="F3201" s="193" t="s">
        <v>2501</v>
      </c>
      <c r="G3201" s="137" t="s">
        <v>35</v>
      </c>
      <c r="H3201" s="194">
        <v>21</v>
      </c>
      <c r="I3201" s="194"/>
      <c r="J3201" s="49"/>
      <c r="K3201" s="8"/>
      <c r="L3201" s="8"/>
      <c r="M3201" s="369">
        <f t="shared" si="648"/>
        <v>12390</v>
      </c>
      <c r="N3201" s="8"/>
      <c r="O3201" s="8"/>
      <c r="P3201" s="8"/>
      <c r="T3201" s="368"/>
      <c r="U3201" s="8"/>
      <c r="V3201" s="8"/>
      <c r="W3201" s="8"/>
      <c r="X3201" s="368"/>
    </row>
    <row r="3202" spans="1:24" ht="17.25">
      <c r="A3202" s="310" t="s">
        <v>2484</v>
      </c>
      <c r="B3202" s="250">
        <v>10</v>
      </c>
      <c r="C3202" s="319"/>
      <c r="D3202" s="192">
        <v>775820725287</v>
      </c>
      <c r="E3202" s="303" t="s">
        <v>546</v>
      </c>
      <c r="F3202" s="193" t="s">
        <v>2502</v>
      </c>
      <c r="G3202" s="137" t="s">
        <v>35</v>
      </c>
      <c r="H3202" s="194">
        <v>27</v>
      </c>
      <c r="I3202" s="194"/>
      <c r="J3202" s="49"/>
      <c r="K3202" s="8"/>
      <c r="L3202" s="8"/>
      <c r="M3202" s="369">
        <f t="shared" si="648"/>
        <v>15930</v>
      </c>
      <c r="N3202" s="8"/>
      <c r="O3202" s="8"/>
      <c r="P3202" s="8"/>
      <c r="T3202" s="368"/>
      <c r="U3202" s="8"/>
      <c r="V3202" s="8"/>
      <c r="W3202" s="8"/>
      <c r="X3202" s="368"/>
    </row>
    <row r="3203" spans="1:24" ht="17.25">
      <c r="A3203" s="310" t="s">
        <v>2484</v>
      </c>
      <c r="B3203" s="250">
        <v>11</v>
      </c>
      <c r="C3203" s="319" t="s">
        <v>1430</v>
      </c>
      <c r="D3203" s="192">
        <v>775819749810</v>
      </c>
      <c r="E3203" s="303" t="s">
        <v>546</v>
      </c>
      <c r="F3203" s="193" t="s">
        <v>2503</v>
      </c>
      <c r="G3203" s="137" t="s">
        <v>2</v>
      </c>
      <c r="H3203" s="194">
        <v>19</v>
      </c>
      <c r="I3203" s="194"/>
      <c r="J3203" s="49"/>
      <c r="K3203" s="8"/>
      <c r="L3203" s="8"/>
      <c r="M3203" s="369">
        <f t="shared" ref="M3203" si="649">600*H3203</f>
        <v>11400</v>
      </c>
      <c r="N3203" s="8"/>
      <c r="O3203" s="8"/>
      <c r="P3203" s="8"/>
      <c r="T3203" s="368"/>
      <c r="U3203" s="8"/>
      <c r="V3203" s="8"/>
      <c r="W3203" s="8"/>
      <c r="X3203" s="368"/>
    </row>
    <row r="3204" spans="1:24" ht="17.25">
      <c r="A3204" s="310" t="s">
        <v>2484</v>
      </c>
      <c r="B3204" s="250">
        <v>12</v>
      </c>
      <c r="C3204" s="319" t="s">
        <v>15</v>
      </c>
      <c r="D3204" s="192">
        <v>775820697526</v>
      </c>
      <c r="E3204" s="303" t="s">
        <v>546</v>
      </c>
      <c r="F3204" s="193" t="s">
        <v>2504</v>
      </c>
      <c r="G3204" s="137" t="s">
        <v>35</v>
      </c>
      <c r="H3204" s="194">
        <v>21</v>
      </c>
      <c r="I3204" s="194"/>
      <c r="J3204" s="49"/>
      <c r="K3204" s="8"/>
      <c r="L3204" s="8"/>
      <c r="M3204" s="369">
        <f t="shared" si="648"/>
        <v>12390</v>
      </c>
      <c r="N3204" s="8"/>
      <c r="O3204" s="8"/>
      <c r="P3204" s="8"/>
      <c r="T3204" s="368"/>
      <c r="U3204" s="8"/>
      <c r="V3204" s="8"/>
      <c r="W3204" s="8"/>
      <c r="X3204" s="368"/>
    </row>
    <row r="3205" spans="1:24" ht="17.25">
      <c r="A3205" s="310"/>
      <c r="B3205" s="250"/>
      <c r="C3205" s="319"/>
      <c r="D3205" s="192"/>
      <c r="E3205" s="303"/>
      <c r="F3205" s="193"/>
      <c r="G3205" s="137"/>
      <c r="H3205" s="194"/>
      <c r="I3205" s="194"/>
      <c r="J3205" s="49"/>
      <c r="K3205" s="8"/>
      <c r="L3205" s="8"/>
      <c r="M3205" s="369">
        <v>500</v>
      </c>
      <c r="N3205" s="8"/>
      <c r="O3205" s="8"/>
      <c r="P3205" s="8"/>
      <c r="T3205" s="368"/>
      <c r="U3205" s="8"/>
      <c r="V3205" s="8"/>
      <c r="W3205" s="8"/>
      <c r="X3205" s="368"/>
    </row>
    <row r="3206" spans="1:24" ht="17.25">
      <c r="A3206" s="310" t="s">
        <v>2484</v>
      </c>
      <c r="B3206" s="250">
        <v>13</v>
      </c>
      <c r="C3206" s="319" t="s">
        <v>1430</v>
      </c>
      <c r="D3206" s="192">
        <v>775819600232</v>
      </c>
      <c r="E3206" s="303" t="s">
        <v>546</v>
      </c>
      <c r="F3206" s="193" t="s">
        <v>2505</v>
      </c>
      <c r="G3206" s="137" t="s">
        <v>2</v>
      </c>
      <c r="H3206" s="194">
        <v>15</v>
      </c>
      <c r="I3206" s="194"/>
      <c r="J3206" s="49"/>
      <c r="K3206" s="8"/>
      <c r="L3206" s="8"/>
      <c r="M3206" s="369">
        <f t="shared" ref="M3206" si="650">600*H3206</f>
        <v>9000</v>
      </c>
      <c r="N3206" s="8"/>
      <c r="O3206" s="8"/>
      <c r="P3206" s="8"/>
      <c r="T3206" s="368"/>
      <c r="U3206" s="8"/>
      <c r="V3206" s="8"/>
      <c r="W3206" s="8"/>
      <c r="X3206" s="368"/>
    </row>
    <row r="3207" spans="1:24">
      <c r="A3207" s="8"/>
      <c r="B3207" s="8"/>
      <c r="C3207" s="8"/>
      <c r="D3207" s="8"/>
      <c r="E3207" s="8"/>
      <c r="F3207" s="8"/>
      <c r="G3207" s="8"/>
      <c r="H3207" s="365"/>
      <c r="I3207" s="8"/>
      <c r="J3207" s="49"/>
      <c r="K3207" s="8"/>
      <c r="L3207" s="8"/>
      <c r="M3207" s="369"/>
      <c r="N3207" s="8"/>
      <c r="O3207" s="8"/>
      <c r="P3207" s="8"/>
      <c r="T3207" s="368"/>
      <c r="U3207" s="8"/>
      <c r="V3207" s="8"/>
      <c r="W3207" s="8"/>
      <c r="X3207" s="368"/>
    </row>
    <row r="3208" spans="1:24">
      <c r="A3208" s="8"/>
      <c r="B3208" s="8"/>
      <c r="C3208" s="8"/>
      <c r="D3208" s="8"/>
      <c r="E3208" s="8"/>
      <c r="F3208" s="8"/>
      <c r="G3208" s="8"/>
      <c r="H3208" s="365"/>
      <c r="I3208" s="8"/>
      <c r="J3208" s="49"/>
      <c r="K3208" s="8"/>
      <c r="L3208" s="8"/>
      <c r="M3208" s="369"/>
      <c r="N3208" s="8"/>
      <c r="O3208" s="8"/>
      <c r="P3208" s="8"/>
      <c r="T3208" s="368"/>
      <c r="U3208" s="8"/>
      <c r="V3208" s="8"/>
      <c r="W3208" s="8"/>
      <c r="X3208" s="368"/>
    </row>
    <row r="3209" spans="1:24">
      <c r="A3209" s="64"/>
      <c r="B3209" s="64"/>
      <c r="C3209" s="64"/>
      <c r="D3209" s="64"/>
      <c r="E3209" s="64"/>
      <c r="F3209" s="64"/>
      <c r="G3209" s="64"/>
      <c r="H3209" s="203"/>
      <c r="I3209" s="64"/>
      <c r="J3209" s="37"/>
      <c r="K3209" s="64"/>
      <c r="L3209" s="64"/>
      <c r="M3209" s="37">
        <f>SUM(M3192:M3208)</f>
        <v>139150</v>
      </c>
      <c r="N3209" s="64"/>
      <c r="O3209" s="64"/>
      <c r="P3209" s="64"/>
      <c r="Q3209" s="64"/>
      <c r="R3209" s="64"/>
      <c r="S3209" s="64"/>
      <c r="T3209" s="64">
        <v>139150</v>
      </c>
      <c r="U3209" s="64"/>
      <c r="V3209" s="64"/>
      <c r="W3209" s="64"/>
      <c r="X3209" s="64">
        <v>139150</v>
      </c>
    </row>
    <row r="3210" spans="1:24">
      <c r="A3210" s="8"/>
      <c r="B3210" s="8"/>
      <c r="C3210" s="8"/>
      <c r="D3210" s="8"/>
      <c r="E3210" s="8"/>
      <c r="F3210" s="8"/>
      <c r="G3210" s="8"/>
      <c r="H3210" s="365"/>
      <c r="I3210" s="8"/>
      <c r="J3210" s="49"/>
      <c r="K3210" s="8"/>
      <c r="L3210" s="8"/>
      <c r="M3210" s="49"/>
      <c r="N3210" s="8"/>
      <c r="O3210" s="8"/>
      <c r="P3210" s="8"/>
      <c r="T3210" s="368"/>
      <c r="U3210" s="8"/>
      <c r="V3210" s="8"/>
      <c r="W3210" s="8"/>
      <c r="X3210" s="368"/>
    </row>
    <row r="3211" spans="1:24" ht="17.25">
      <c r="A3211" s="310" t="s">
        <v>2506</v>
      </c>
      <c r="B3211" s="250">
        <v>1</v>
      </c>
      <c r="C3211" s="319" t="s">
        <v>1430</v>
      </c>
      <c r="D3211" s="374" t="s">
        <v>2507</v>
      </c>
      <c r="E3211" s="192">
        <v>775829125060</v>
      </c>
      <c r="F3211" s="303" t="s">
        <v>546</v>
      </c>
      <c r="G3211" s="193" t="s">
        <v>2508</v>
      </c>
      <c r="H3211" s="137" t="s">
        <v>2</v>
      </c>
      <c r="I3211" s="194">
        <v>9</v>
      </c>
      <c r="J3211" s="49"/>
      <c r="K3211" s="8"/>
      <c r="L3211" s="8"/>
      <c r="M3211" s="369">
        <f>570*I3211</f>
        <v>5130</v>
      </c>
      <c r="N3211" s="8"/>
      <c r="O3211" s="8"/>
      <c r="P3211" s="8"/>
      <c r="T3211" s="368"/>
      <c r="U3211" s="8"/>
      <c r="V3211" s="8"/>
      <c r="W3211" s="8"/>
      <c r="X3211" s="368"/>
    </row>
    <row r="3212" spans="1:24" ht="17.25">
      <c r="A3212" s="310" t="s">
        <v>2506</v>
      </c>
      <c r="B3212" s="250">
        <v>2</v>
      </c>
      <c r="C3212" s="319" t="s">
        <v>1430</v>
      </c>
      <c r="D3212" s="374" t="s">
        <v>2509</v>
      </c>
      <c r="E3212" s="192">
        <v>775831975663</v>
      </c>
      <c r="F3212" s="303" t="s">
        <v>546</v>
      </c>
      <c r="G3212" s="193" t="s">
        <v>2510</v>
      </c>
      <c r="H3212" s="137" t="s">
        <v>96</v>
      </c>
      <c r="I3212" s="194">
        <v>19</v>
      </c>
      <c r="J3212" s="49"/>
      <c r="K3212" s="8"/>
      <c r="L3212" s="8"/>
      <c r="M3212" s="369">
        <f>620*I3212</f>
        <v>11780</v>
      </c>
      <c r="N3212" s="8"/>
      <c r="O3212" s="8"/>
      <c r="P3212" s="8"/>
      <c r="T3212" s="368"/>
      <c r="U3212" s="8"/>
      <c r="V3212" s="8"/>
      <c r="W3212" s="8"/>
      <c r="X3212" s="368"/>
    </row>
    <row r="3213" spans="1:24" ht="17.25">
      <c r="A3213" s="310" t="s">
        <v>2506</v>
      </c>
      <c r="B3213" s="250">
        <v>3</v>
      </c>
      <c r="C3213" s="319" t="s">
        <v>1430</v>
      </c>
      <c r="D3213" s="374" t="s">
        <v>2511</v>
      </c>
      <c r="E3213" s="192">
        <v>775831951725</v>
      </c>
      <c r="F3213" s="303" t="s">
        <v>546</v>
      </c>
      <c r="G3213" s="193" t="s">
        <v>2512</v>
      </c>
      <c r="H3213" s="137" t="s">
        <v>96</v>
      </c>
      <c r="I3213" s="194">
        <v>11</v>
      </c>
      <c r="J3213" s="49"/>
      <c r="K3213" s="8"/>
      <c r="L3213" s="8"/>
      <c r="M3213" s="369">
        <f>620*I3213</f>
        <v>6820</v>
      </c>
      <c r="N3213" s="8"/>
      <c r="O3213" s="8"/>
      <c r="P3213" s="8"/>
      <c r="T3213" s="368"/>
      <c r="U3213" s="8"/>
      <c r="V3213" s="8"/>
      <c r="W3213" s="8"/>
      <c r="X3213" s="368"/>
    </row>
    <row r="3214" spans="1:24" ht="17.25">
      <c r="A3214" s="310" t="s">
        <v>2506</v>
      </c>
      <c r="B3214" s="250">
        <v>4</v>
      </c>
      <c r="C3214" s="319" t="s">
        <v>1430</v>
      </c>
      <c r="D3214" s="374" t="s">
        <v>2513</v>
      </c>
      <c r="E3214" s="192">
        <v>775829135716</v>
      </c>
      <c r="F3214" s="303" t="s">
        <v>546</v>
      </c>
      <c r="G3214" s="193" t="s">
        <v>2514</v>
      </c>
      <c r="H3214" s="137" t="s">
        <v>2</v>
      </c>
      <c r="I3214" s="194">
        <v>11</v>
      </c>
      <c r="J3214" s="49"/>
      <c r="K3214" s="8"/>
      <c r="L3214" s="8"/>
      <c r="M3214" s="369">
        <f>600*I3214</f>
        <v>6600</v>
      </c>
      <c r="N3214" s="8"/>
      <c r="O3214" s="8"/>
      <c r="P3214" s="8"/>
      <c r="T3214" s="368"/>
      <c r="U3214" s="8"/>
      <c r="V3214" s="8"/>
      <c r="W3214" s="8"/>
      <c r="X3214" s="368"/>
    </row>
    <row r="3215" spans="1:24" ht="17.25">
      <c r="A3215" s="310" t="s">
        <v>2506</v>
      </c>
      <c r="B3215" s="250">
        <v>5</v>
      </c>
      <c r="C3215" s="319" t="s">
        <v>1430</v>
      </c>
      <c r="D3215" s="374" t="s">
        <v>2515</v>
      </c>
      <c r="E3215" s="192">
        <v>775831928418</v>
      </c>
      <c r="F3215" s="303" t="s">
        <v>546</v>
      </c>
      <c r="G3215" s="193" t="s">
        <v>2516</v>
      </c>
      <c r="H3215" s="137" t="s">
        <v>96</v>
      </c>
      <c r="I3215" s="194">
        <v>27</v>
      </c>
      <c r="J3215" s="49"/>
      <c r="K3215" s="8"/>
      <c r="L3215" s="8"/>
      <c r="M3215" s="369">
        <f>610*I3215</f>
        <v>16470</v>
      </c>
      <c r="N3215" s="8"/>
      <c r="O3215" s="8"/>
      <c r="P3215" s="8"/>
      <c r="T3215" s="368"/>
      <c r="U3215" s="8"/>
      <c r="V3215" s="8"/>
      <c r="W3215" s="8"/>
      <c r="X3215" s="368"/>
    </row>
    <row r="3216" spans="1:24" ht="17.25">
      <c r="A3216" s="310" t="s">
        <v>2506</v>
      </c>
      <c r="B3216" s="250">
        <v>6</v>
      </c>
      <c r="C3216" s="319"/>
      <c r="D3216" s="374" t="s">
        <v>2517</v>
      </c>
      <c r="E3216" s="192">
        <v>775845092083</v>
      </c>
      <c r="F3216" s="303" t="s">
        <v>546</v>
      </c>
      <c r="G3216" s="193" t="s">
        <v>2518</v>
      </c>
      <c r="H3216" s="137" t="s">
        <v>2519</v>
      </c>
      <c r="I3216" s="194">
        <v>25</v>
      </c>
      <c r="J3216" s="49"/>
      <c r="K3216" s="8"/>
      <c r="L3216" s="8"/>
      <c r="M3216" s="369">
        <f>550*I3216</f>
        <v>13750</v>
      </c>
      <c r="N3216" s="8"/>
      <c r="O3216" s="8"/>
      <c r="P3216" s="8"/>
      <c r="T3216" s="368"/>
      <c r="U3216" s="8"/>
      <c r="V3216" s="8"/>
      <c r="W3216" s="8"/>
      <c r="X3216" s="368"/>
    </row>
    <row r="3217" spans="1:24" ht="17.25">
      <c r="A3217" s="310" t="s">
        <v>2506</v>
      </c>
      <c r="B3217" s="250">
        <v>7</v>
      </c>
      <c r="C3217" s="319" t="s">
        <v>1430</v>
      </c>
      <c r="D3217" s="374" t="s">
        <v>2520</v>
      </c>
      <c r="E3217" s="192">
        <v>775829114637</v>
      </c>
      <c r="F3217" s="303" t="s">
        <v>546</v>
      </c>
      <c r="G3217" s="193" t="s">
        <v>2521</v>
      </c>
      <c r="H3217" s="137" t="s">
        <v>2</v>
      </c>
      <c r="I3217" s="194">
        <v>11</v>
      </c>
      <c r="J3217" s="49"/>
      <c r="K3217" s="8"/>
      <c r="L3217" s="8"/>
      <c r="M3217" s="369">
        <f>600*I3217</f>
        <v>6600</v>
      </c>
      <c r="N3217" s="8"/>
      <c r="O3217" s="8"/>
      <c r="P3217" s="8"/>
      <c r="T3217" s="368"/>
      <c r="U3217" s="8"/>
      <c r="V3217" s="8"/>
      <c r="W3217" s="8"/>
      <c r="X3217" s="368"/>
    </row>
    <row r="3218" spans="1:24" ht="17.25">
      <c r="A3218" s="310" t="s">
        <v>2506</v>
      </c>
      <c r="B3218" s="250">
        <v>8</v>
      </c>
      <c r="C3218" s="319"/>
      <c r="D3218" s="374" t="s">
        <v>2522</v>
      </c>
      <c r="E3218" s="192">
        <v>775846370863</v>
      </c>
      <c r="F3218" s="303" t="s">
        <v>546</v>
      </c>
      <c r="G3218" s="193" t="s">
        <v>2523</v>
      </c>
      <c r="H3218" s="137" t="s">
        <v>4</v>
      </c>
      <c r="I3218" s="194">
        <v>27</v>
      </c>
      <c r="J3218" s="49"/>
      <c r="K3218" s="8"/>
      <c r="L3218" s="8"/>
      <c r="M3218" s="369">
        <f>550*I3218</f>
        <v>14850</v>
      </c>
      <c r="N3218" s="8"/>
      <c r="O3218" s="8"/>
      <c r="P3218" s="8"/>
      <c r="T3218" s="368"/>
      <c r="U3218" s="8"/>
      <c r="V3218" s="8"/>
      <c r="W3218" s="8"/>
      <c r="X3218" s="368"/>
    </row>
    <row r="3219" spans="1:24" ht="17.25">
      <c r="A3219" s="310" t="s">
        <v>2506</v>
      </c>
      <c r="B3219" s="250">
        <v>9</v>
      </c>
      <c r="C3219" s="319"/>
      <c r="D3219" s="374" t="s">
        <v>2524</v>
      </c>
      <c r="E3219" s="192">
        <v>775831878501</v>
      </c>
      <c r="F3219" s="303" t="s">
        <v>546</v>
      </c>
      <c r="G3219" s="193" t="s">
        <v>2525</v>
      </c>
      <c r="H3219" s="137" t="s">
        <v>8</v>
      </c>
      <c r="I3219" s="194">
        <v>24</v>
      </c>
      <c r="J3219" s="49"/>
      <c r="K3219" s="8"/>
      <c r="L3219" s="8"/>
      <c r="M3219" s="369">
        <f t="shared" ref="M3219:M3222" si="651">550*I3219</f>
        <v>13200</v>
      </c>
      <c r="N3219" s="8"/>
      <c r="O3219" s="8"/>
      <c r="P3219" s="8"/>
      <c r="T3219" s="368"/>
      <c r="U3219" s="8"/>
      <c r="V3219" s="8"/>
      <c r="W3219" s="8"/>
      <c r="X3219" s="368"/>
    </row>
    <row r="3220" spans="1:24" ht="17.25">
      <c r="A3220" s="310" t="s">
        <v>2506</v>
      </c>
      <c r="B3220" s="250">
        <v>10</v>
      </c>
      <c r="C3220" s="319"/>
      <c r="D3220" s="374" t="s">
        <v>2526</v>
      </c>
      <c r="E3220" s="192">
        <v>775831839857</v>
      </c>
      <c r="F3220" s="303" t="s">
        <v>546</v>
      </c>
      <c r="G3220" s="193" t="s">
        <v>2527</v>
      </c>
      <c r="H3220" s="137" t="s">
        <v>8</v>
      </c>
      <c r="I3220" s="194">
        <v>20</v>
      </c>
      <c r="J3220" s="49"/>
      <c r="K3220" s="8"/>
      <c r="L3220" s="8"/>
      <c r="M3220" s="369">
        <f t="shared" si="651"/>
        <v>11000</v>
      </c>
      <c r="N3220" s="8"/>
      <c r="O3220" s="8"/>
      <c r="P3220" s="8"/>
      <c r="T3220" s="368"/>
      <c r="U3220" s="8"/>
      <c r="V3220" s="8"/>
      <c r="W3220" s="8"/>
      <c r="X3220" s="368"/>
    </row>
    <row r="3221" spans="1:24" ht="17.25">
      <c r="A3221" s="310" t="s">
        <v>2506</v>
      </c>
      <c r="B3221" s="250">
        <v>11</v>
      </c>
      <c r="C3221" s="319"/>
      <c r="D3221" s="374" t="s">
        <v>2528</v>
      </c>
      <c r="E3221" s="192">
        <v>775845598361</v>
      </c>
      <c r="F3221" s="303" t="s">
        <v>546</v>
      </c>
      <c r="G3221" s="193" t="s">
        <v>2529</v>
      </c>
      <c r="H3221" s="137" t="s">
        <v>4</v>
      </c>
      <c r="I3221" s="194">
        <v>21</v>
      </c>
      <c r="J3221" s="49"/>
      <c r="K3221" s="8"/>
      <c r="L3221" s="8"/>
      <c r="M3221" s="369">
        <f t="shared" si="651"/>
        <v>11550</v>
      </c>
      <c r="N3221" s="8"/>
      <c r="O3221" s="8"/>
      <c r="P3221" s="8"/>
      <c r="T3221" s="368"/>
      <c r="U3221" s="8"/>
      <c r="V3221" s="8"/>
      <c r="W3221" s="8"/>
      <c r="X3221" s="368"/>
    </row>
    <row r="3222" spans="1:24" ht="17.25">
      <c r="A3222" s="310" t="s">
        <v>2506</v>
      </c>
      <c r="B3222" s="250">
        <v>12</v>
      </c>
      <c r="C3222" s="319"/>
      <c r="D3222" s="374" t="s">
        <v>2530</v>
      </c>
      <c r="E3222" s="192">
        <v>775846550617</v>
      </c>
      <c r="F3222" s="303" t="s">
        <v>546</v>
      </c>
      <c r="G3222" s="193" t="s">
        <v>2529</v>
      </c>
      <c r="H3222" s="137" t="s">
        <v>4</v>
      </c>
      <c r="I3222" s="194">
        <v>21</v>
      </c>
      <c r="J3222" s="49"/>
      <c r="K3222" s="8"/>
      <c r="L3222" s="8"/>
      <c r="M3222" s="369">
        <f t="shared" si="651"/>
        <v>11550</v>
      </c>
      <c r="N3222" s="8"/>
      <c r="O3222" s="8"/>
      <c r="P3222" s="8"/>
      <c r="T3222" s="368"/>
      <c r="U3222" s="8"/>
      <c r="V3222" s="8"/>
      <c r="W3222" s="8"/>
      <c r="X3222" s="368"/>
    </row>
    <row r="3223" spans="1:24" ht="17.25">
      <c r="A3223" s="310" t="s">
        <v>2506</v>
      </c>
      <c r="B3223" s="250">
        <v>13</v>
      </c>
      <c r="C3223" s="319"/>
      <c r="D3223" s="374" t="s">
        <v>2531</v>
      </c>
      <c r="E3223" s="192">
        <v>775831804771</v>
      </c>
      <c r="F3223" s="303" t="s">
        <v>546</v>
      </c>
      <c r="G3223" s="193" t="s">
        <v>2532</v>
      </c>
      <c r="H3223" s="137" t="s">
        <v>96</v>
      </c>
      <c r="I3223" s="194">
        <v>13</v>
      </c>
      <c r="J3223" s="49"/>
      <c r="K3223" s="8"/>
      <c r="L3223" s="8"/>
      <c r="M3223" s="369">
        <f>580*I3223</f>
        <v>7540</v>
      </c>
      <c r="N3223" s="8"/>
      <c r="O3223" s="8"/>
      <c r="P3223" s="8"/>
      <c r="T3223" s="368"/>
      <c r="U3223" s="8"/>
      <c r="V3223" s="8"/>
      <c r="W3223" s="8"/>
      <c r="X3223" s="368"/>
    </row>
    <row r="3224" spans="1:24" ht="17.25">
      <c r="A3224" s="310" t="s">
        <v>2506</v>
      </c>
      <c r="B3224" s="250">
        <v>14</v>
      </c>
      <c r="C3224" s="319" t="s">
        <v>1430</v>
      </c>
      <c r="D3224" s="374" t="s">
        <v>2533</v>
      </c>
      <c r="E3224" s="192">
        <v>775831903642</v>
      </c>
      <c r="F3224" s="303" t="s">
        <v>546</v>
      </c>
      <c r="G3224" s="193" t="s">
        <v>2534</v>
      </c>
      <c r="H3224" s="137" t="s">
        <v>96</v>
      </c>
      <c r="I3224" s="194">
        <v>14</v>
      </c>
      <c r="J3224" s="49"/>
      <c r="K3224" s="8"/>
      <c r="L3224" s="8"/>
      <c r="M3224" s="369">
        <f>620*I3224</f>
        <v>8680</v>
      </c>
      <c r="N3224" s="8"/>
      <c r="O3224" s="8"/>
      <c r="P3224" s="8"/>
      <c r="T3224" s="368"/>
      <c r="U3224" s="8"/>
      <c r="V3224" s="8"/>
      <c r="W3224" s="8"/>
      <c r="X3224" s="368"/>
    </row>
    <row r="3225" spans="1:24" ht="17.25">
      <c r="A3225" s="310" t="s">
        <v>2506</v>
      </c>
      <c r="B3225" s="250">
        <v>15</v>
      </c>
      <c r="C3225" s="319" t="s">
        <v>1430</v>
      </c>
      <c r="D3225" s="374" t="s">
        <v>2535</v>
      </c>
      <c r="E3225" s="192" t="s">
        <v>2536</v>
      </c>
      <c r="F3225" s="303" t="s">
        <v>546</v>
      </c>
      <c r="G3225" s="193" t="s">
        <v>2537</v>
      </c>
      <c r="H3225" s="137" t="s">
        <v>96</v>
      </c>
      <c r="I3225" s="194">
        <v>16</v>
      </c>
      <c r="J3225" s="49"/>
      <c r="K3225" s="8"/>
      <c r="L3225" s="8"/>
      <c r="M3225" s="369">
        <f>620*I3225</f>
        <v>9920</v>
      </c>
      <c r="N3225" s="8"/>
      <c r="O3225" s="8"/>
      <c r="P3225" s="8"/>
      <c r="T3225" s="368"/>
      <c r="U3225" s="8"/>
      <c r="V3225" s="8"/>
      <c r="W3225" s="8"/>
      <c r="X3225" s="368"/>
    </row>
    <row r="3226" spans="1:24" ht="17.25">
      <c r="A3226" s="310" t="s">
        <v>2506</v>
      </c>
      <c r="B3226" s="250">
        <v>16</v>
      </c>
      <c r="C3226" s="319" t="s">
        <v>1430</v>
      </c>
      <c r="D3226" s="374" t="s">
        <v>2538</v>
      </c>
      <c r="E3226" s="192">
        <v>775828763083</v>
      </c>
      <c r="F3226" s="303" t="s">
        <v>546</v>
      </c>
      <c r="G3226" s="193" t="s">
        <v>2539</v>
      </c>
      <c r="H3226" s="137" t="s">
        <v>2</v>
      </c>
      <c r="I3226" s="194">
        <v>20</v>
      </c>
      <c r="J3226" s="49"/>
      <c r="K3226" s="8"/>
      <c r="L3226" s="8">
        <f>600*I3226</f>
        <v>12000</v>
      </c>
      <c r="M3226" s="369">
        <f>600*I3226</f>
        <v>12000</v>
      </c>
      <c r="N3226" s="8"/>
      <c r="O3226" s="8"/>
      <c r="P3226" s="8"/>
      <c r="T3226" s="368"/>
      <c r="U3226" s="8"/>
      <c r="V3226" s="8"/>
      <c r="W3226" s="8"/>
      <c r="X3226" s="368"/>
    </row>
    <row r="3227" spans="1:24" ht="17.25">
      <c r="A3227" s="310" t="s">
        <v>2506</v>
      </c>
      <c r="B3227" s="250">
        <v>17</v>
      </c>
      <c r="C3227" s="319"/>
      <c r="D3227" s="374" t="s">
        <v>2540</v>
      </c>
      <c r="E3227" s="192">
        <v>775828975016</v>
      </c>
      <c r="F3227" s="303" t="s">
        <v>546</v>
      </c>
      <c r="G3227" s="193" t="s">
        <v>2541</v>
      </c>
      <c r="H3227" s="137" t="s">
        <v>4</v>
      </c>
      <c r="I3227" s="194">
        <v>26</v>
      </c>
      <c r="J3227" s="49"/>
      <c r="K3227" s="8"/>
      <c r="L3227" s="8"/>
      <c r="M3227" s="369">
        <f t="shared" ref="M3227:M3237" si="652">550*I3227</f>
        <v>14300</v>
      </c>
      <c r="N3227" s="8"/>
      <c r="O3227" s="8"/>
      <c r="P3227" s="8"/>
      <c r="T3227" s="368"/>
      <c r="U3227" s="8"/>
      <c r="V3227" s="8"/>
      <c r="W3227" s="8"/>
      <c r="X3227" s="368"/>
    </row>
    <row r="3228" spans="1:24" ht="17.25">
      <c r="A3228" s="310" t="s">
        <v>2506</v>
      </c>
      <c r="B3228" s="250">
        <v>18</v>
      </c>
      <c r="C3228" s="319" t="s">
        <v>1430</v>
      </c>
      <c r="D3228" s="374" t="s">
        <v>2542</v>
      </c>
      <c r="E3228" s="192">
        <v>775845357219</v>
      </c>
      <c r="F3228" s="303" t="s">
        <v>546</v>
      </c>
      <c r="G3228" s="193" t="s">
        <v>2543</v>
      </c>
      <c r="H3228" s="137" t="s">
        <v>4</v>
      </c>
      <c r="I3228" s="194">
        <v>21</v>
      </c>
      <c r="J3228" s="49"/>
      <c r="K3228" s="8"/>
      <c r="L3228" s="8"/>
      <c r="M3228" s="369">
        <f t="shared" si="652"/>
        <v>11550</v>
      </c>
      <c r="N3228" s="8"/>
      <c r="O3228" s="8"/>
      <c r="P3228" s="8"/>
      <c r="T3228" s="368"/>
      <c r="U3228" s="8"/>
      <c r="V3228" s="8"/>
      <c r="W3228" s="8"/>
      <c r="X3228" s="368"/>
    </row>
    <row r="3229" spans="1:24" ht="17.25">
      <c r="A3229" s="310" t="s">
        <v>2506</v>
      </c>
      <c r="B3229" s="250">
        <v>19</v>
      </c>
      <c r="C3229" s="319"/>
      <c r="D3229" s="374" t="s">
        <v>2544</v>
      </c>
      <c r="E3229" s="192">
        <v>775829079881</v>
      </c>
      <c r="F3229" s="303" t="s">
        <v>546</v>
      </c>
      <c r="G3229" s="193" t="s">
        <v>2545</v>
      </c>
      <c r="H3229" s="137" t="s">
        <v>2546</v>
      </c>
      <c r="I3229" s="194">
        <v>16</v>
      </c>
      <c r="J3229" s="49"/>
      <c r="K3229" s="8"/>
      <c r="L3229" s="8"/>
      <c r="M3229" s="369">
        <f>360*I3229</f>
        <v>5760</v>
      </c>
      <c r="N3229" s="8"/>
      <c r="O3229" s="8"/>
      <c r="P3229" s="8"/>
      <c r="T3229" s="368"/>
      <c r="U3229" s="8"/>
      <c r="V3229" s="8"/>
      <c r="W3229" s="8"/>
      <c r="X3229" s="368"/>
    </row>
    <row r="3230" spans="1:24" ht="17.25">
      <c r="A3230" s="310" t="s">
        <v>2506</v>
      </c>
      <c r="B3230" s="250">
        <v>20</v>
      </c>
      <c r="C3230" s="319" t="s">
        <v>1430</v>
      </c>
      <c r="D3230" s="374" t="s">
        <v>2547</v>
      </c>
      <c r="E3230" s="192">
        <v>775828810689</v>
      </c>
      <c r="F3230" s="303" t="s">
        <v>546</v>
      </c>
      <c r="G3230" s="193" t="s">
        <v>2548</v>
      </c>
      <c r="H3230" s="137" t="s">
        <v>4</v>
      </c>
      <c r="I3230" s="194">
        <v>22</v>
      </c>
      <c r="J3230" s="49"/>
      <c r="K3230" s="8"/>
      <c r="L3230" s="8"/>
      <c r="M3230" s="369">
        <f t="shared" si="652"/>
        <v>12100</v>
      </c>
      <c r="N3230" s="8"/>
      <c r="O3230" s="8"/>
      <c r="P3230" s="8"/>
      <c r="T3230" s="368"/>
      <c r="U3230" s="8"/>
      <c r="V3230" s="8"/>
      <c r="W3230" s="8"/>
      <c r="X3230" s="368"/>
    </row>
    <row r="3231" spans="1:24" ht="17.25">
      <c r="A3231" s="310" t="s">
        <v>2506</v>
      </c>
      <c r="B3231" s="250">
        <v>21</v>
      </c>
      <c r="C3231" s="319" t="s">
        <v>1430</v>
      </c>
      <c r="D3231" s="374" t="s">
        <v>2549</v>
      </c>
      <c r="E3231" s="192">
        <v>775828786728</v>
      </c>
      <c r="F3231" s="303" t="s">
        <v>546</v>
      </c>
      <c r="G3231" s="193" t="s">
        <v>2550</v>
      </c>
      <c r="H3231" s="137" t="s">
        <v>4</v>
      </c>
      <c r="I3231" s="194">
        <v>24</v>
      </c>
      <c r="J3231" s="49"/>
      <c r="K3231" s="8"/>
      <c r="L3231" s="8"/>
      <c r="M3231" s="369">
        <f t="shared" si="652"/>
        <v>13200</v>
      </c>
      <c r="N3231" s="8"/>
      <c r="O3231" s="8"/>
      <c r="P3231" s="8"/>
      <c r="T3231" s="368"/>
      <c r="U3231" s="8"/>
      <c r="V3231" s="8"/>
      <c r="W3231" s="8"/>
      <c r="X3231" s="368"/>
    </row>
    <row r="3232" spans="1:24" ht="17.25">
      <c r="A3232" s="310" t="s">
        <v>2506</v>
      </c>
      <c r="B3232" s="250">
        <v>22</v>
      </c>
      <c r="C3232" s="319" t="s">
        <v>1430</v>
      </c>
      <c r="D3232" s="374" t="s">
        <v>2551</v>
      </c>
      <c r="E3232" s="192">
        <v>775828823336</v>
      </c>
      <c r="F3232" s="303" t="s">
        <v>546</v>
      </c>
      <c r="G3232" s="193" t="s">
        <v>2552</v>
      </c>
      <c r="H3232" s="137" t="s">
        <v>4</v>
      </c>
      <c r="I3232" s="194">
        <v>25</v>
      </c>
      <c r="J3232" s="49"/>
      <c r="K3232" s="8"/>
      <c r="L3232" s="8"/>
      <c r="M3232" s="369">
        <f t="shared" si="652"/>
        <v>13750</v>
      </c>
      <c r="N3232" s="8"/>
      <c r="O3232" s="8"/>
      <c r="P3232" s="8"/>
      <c r="T3232" s="368"/>
      <c r="U3232" s="8"/>
      <c r="V3232" s="8"/>
      <c r="W3232" s="8"/>
      <c r="X3232" s="368"/>
    </row>
    <row r="3233" spans="1:24" ht="17.25">
      <c r="A3233" s="310" t="s">
        <v>2506</v>
      </c>
      <c r="B3233" s="250">
        <v>23</v>
      </c>
      <c r="C3233" s="319" t="s">
        <v>1430</v>
      </c>
      <c r="D3233" s="374" t="s">
        <v>2553</v>
      </c>
      <c r="E3233" s="192">
        <v>775828861576</v>
      </c>
      <c r="F3233" s="303" t="s">
        <v>546</v>
      </c>
      <c r="G3233" s="193" t="s">
        <v>2554</v>
      </c>
      <c r="H3233" s="137" t="s">
        <v>4</v>
      </c>
      <c r="I3233" s="194">
        <v>22</v>
      </c>
      <c r="J3233" s="49"/>
      <c r="K3233" s="8"/>
      <c r="L3233" s="8"/>
      <c r="M3233" s="369">
        <f t="shared" si="652"/>
        <v>12100</v>
      </c>
      <c r="N3233" s="8"/>
      <c r="O3233" s="8"/>
      <c r="P3233" s="8"/>
      <c r="T3233" s="368"/>
      <c r="U3233" s="8"/>
      <c r="V3233" s="8"/>
      <c r="W3233" s="8"/>
      <c r="X3233" s="368"/>
    </row>
    <row r="3234" spans="1:24" ht="17.25">
      <c r="A3234" s="310" t="s">
        <v>2506</v>
      </c>
      <c r="B3234" s="250">
        <v>24</v>
      </c>
      <c r="C3234" s="319"/>
      <c r="D3234" s="374" t="s">
        <v>2555</v>
      </c>
      <c r="E3234" s="192">
        <v>775828933535</v>
      </c>
      <c r="F3234" s="303" t="s">
        <v>546</v>
      </c>
      <c r="G3234" s="193" t="s">
        <v>981</v>
      </c>
      <c r="H3234" s="137" t="s">
        <v>4</v>
      </c>
      <c r="I3234" s="194">
        <v>28</v>
      </c>
      <c r="J3234" s="49"/>
      <c r="K3234" s="8"/>
      <c r="L3234" s="8"/>
      <c r="M3234" s="369">
        <f t="shared" si="652"/>
        <v>15400</v>
      </c>
      <c r="N3234" s="8"/>
      <c r="O3234" s="8"/>
      <c r="P3234" s="8"/>
      <c r="T3234" s="368"/>
      <c r="U3234" s="8"/>
      <c r="V3234" s="8"/>
      <c r="W3234" s="8"/>
      <c r="X3234" s="368"/>
    </row>
    <row r="3235" spans="1:24" ht="17.25">
      <c r="A3235" s="310" t="s">
        <v>2506</v>
      </c>
      <c r="B3235" s="250">
        <v>25</v>
      </c>
      <c r="C3235" s="319"/>
      <c r="D3235" s="374" t="s">
        <v>2556</v>
      </c>
      <c r="E3235" s="192">
        <v>775828884268</v>
      </c>
      <c r="F3235" s="303" t="s">
        <v>546</v>
      </c>
      <c r="G3235" s="193" t="s">
        <v>982</v>
      </c>
      <c r="H3235" s="137" t="s">
        <v>4</v>
      </c>
      <c r="I3235" s="194">
        <v>30</v>
      </c>
      <c r="J3235" s="49"/>
      <c r="K3235" s="8"/>
      <c r="L3235" s="8"/>
      <c r="M3235" s="369">
        <f t="shared" si="652"/>
        <v>16500</v>
      </c>
      <c r="N3235" s="8"/>
      <c r="O3235" s="8"/>
      <c r="P3235" s="8"/>
      <c r="T3235" s="368"/>
      <c r="U3235" s="8"/>
      <c r="V3235" s="8"/>
      <c r="W3235" s="8"/>
      <c r="X3235" s="368"/>
    </row>
    <row r="3236" spans="1:24" ht="17.25">
      <c r="A3236" s="310" t="s">
        <v>2506</v>
      </c>
      <c r="B3236" s="250">
        <v>26</v>
      </c>
      <c r="C3236" s="319"/>
      <c r="D3236" s="374" t="s">
        <v>2557</v>
      </c>
      <c r="E3236" s="192">
        <v>775828916944</v>
      </c>
      <c r="F3236" s="303" t="s">
        <v>546</v>
      </c>
      <c r="G3236" s="193" t="s">
        <v>2558</v>
      </c>
      <c r="H3236" s="137" t="s">
        <v>4</v>
      </c>
      <c r="I3236" s="194">
        <v>27</v>
      </c>
      <c r="J3236" s="49"/>
      <c r="K3236" s="8"/>
      <c r="L3236" s="8"/>
      <c r="M3236" s="369">
        <f t="shared" si="652"/>
        <v>14850</v>
      </c>
      <c r="N3236" s="8"/>
      <c r="O3236" s="8"/>
      <c r="P3236" s="8"/>
      <c r="T3236" s="368"/>
      <c r="U3236" s="8"/>
      <c r="V3236" s="8"/>
      <c r="W3236" s="8"/>
      <c r="X3236" s="368"/>
    </row>
    <row r="3237" spans="1:24" ht="17.25">
      <c r="A3237" s="310" t="s">
        <v>2506</v>
      </c>
      <c r="B3237" s="250">
        <v>27</v>
      </c>
      <c r="C3237" s="319"/>
      <c r="D3237" s="374" t="s">
        <v>2559</v>
      </c>
      <c r="E3237" s="192">
        <v>775828900670</v>
      </c>
      <c r="F3237" s="303" t="s">
        <v>546</v>
      </c>
      <c r="G3237" s="193" t="s">
        <v>980</v>
      </c>
      <c r="H3237" s="137" t="s">
        <v>4</v>
      </c>
      <c r="I3237" s="194">
        <v>27</v>
      </c>
      <c r="J3237" s="49"/>
      <c r="K3237" s="8"/>
      <c r="L3237" s="8"/>
      <c r="M3237" s="369">
        <f t="shared" si="652"/>
        <v>14850</v>
      </c>
      <c r="N3237" s="8"/>
      <c r="O3237" s="8"/>
      <c r="P3237" s="8"/>
      <c r="T3237" s="368"/>
      <c r="U3237" s="8"/>
      <c r="V3237" s="8"/>
      <c r="W3237" s="8"/>
      <c r="X3237" s="368"/>
    </row>
    <row r="3238" spans="1:24" ht="17.25">
      <c r="A3238" s="310" t="s">
        <v>2506</v>
      </c>
      <c r="B3238" s="250">
        <v>28</v>
      </c>
      <c r="C3238" s="319"/>
      <c r="D3238" s="374" t="s">
        <v>2560</v>
      </c>
      <c r="E3238" s="192">
        <v>775829001770</v>
      </c>
      <c r="F3238" s="303" t="s">
        <v>546</v>
      </c>
      <c r="G3238" s="193" t="s">
        <v>2561</v>
      </c>
      <c r="H3238" s="137" t="s">
        <v>35</v>
      </c>
      <c r="I3238" s="194">
        <v>21</v>
      </c>
      <c r="J3238" s="49"/>
      <c r="K3238" s="8"/>
      <c r="L3238" s="8"/>
      <c r="M3238" s="369">
        <f>590*I3238</f>
        <v>12390</v>
      </c>
      <c r="N3238" s="8"/>
      <c r="O3238" s="8"/>
      <c r="P3238" s="8"/>
      <c r="T3238" s="368"/>
      <c r="U3238" s="8"/>
      <c r="V3238" s="8"/>
      <c r="W3238" s="8"/>
      <c r="X3238" s="368"/>
    </row>
    <row r="3239" spans="1:24" ht="17.25">
      <c r="A3239" s="310" t="s">
        <v>2506</v>
      </c>
      <c r="B3239" s="250">
        <v>29</v>
      </c>
      <c r="C3239" s="319"/>
      <c r="D3239" s="374" t="s">
        <v>2562</v>
      </c>
      <c r="E3239" s="192">
        <v>775831747473</v>
      </c>
      <c r="F3239" s="303" t="s">
        <v>546</v>
      </c>
      <c r="G3239" s="193" t="s">
        <v>2563</v>
      </c>
      <c r="H3239" s="137" t="s">
        <v>35</v>
      </c>
      <c r="I3239" s="194">
        <v>21</v>
      </c>
      <c r="J3239" s="49"/>
      <c r="K3239" s="8"/>
      <c r="L3239" s="8"/>
      <c r="M3239" s="369">
        <f>590*I3239</f>
        <v>12390</v>
      </c>
      <c r="N3239" s="8"/>
      <c r="O3239" s="8"/>
      <c r="P3239" s="8"/>
      <c r="T3239" s="368"/>
      <c r="U3239" s="8"/>
      <c r="V3239" s="8"/>
      <c r="W3239" s="8"/>
      <c r="X3239" s="368"/>
    </row>
    <row r="3240" spans="1:24" ht="17.25">
      <c r="A3240" s="310" t="s">
        <v>2506</v>
      </c>
      <c r="B3240" s="250">
        <v>30</v>
      </c>
      <c r="C3240" s="319"/>
      <c r="D3240" s="374" t="s">
        <v>2564</v>
      </c>
      <c r="E3240" s="192">
        <v>775829162032</v>
      </c>
      <c r="F3240" s="303" t="s">
        <v>546</v>
      </c>
      <c r="G3240" s="193" t="s">
        <v>2565</v>
      </c>
      <c r="H3240" s="137" t="s">
        <v>2</v>
      </c>
      <c r="I3240" s="194">
        <v>15</v>
      </c>
      <c r="J3240" s="49"/>
      <c r="K3240" s="8"/>
      <c r="L3240" s="8"/>
      <c r="M3240" s="369">
        <f>560*I3240</f>
        <v>8400</v>
      </c>
      <c r="N3240" s="8"/>
      <c r="O3240" s="8"/>
      <c r="P3240" s="8"/>
      <c r="T3240" s="368"/>
      <c r="U3240" s="8"/>
      <c r="V3240" s="8"/>
      <c r="W3240" s="8"/>
      <c r="X3240" s="368"/>
    </row>
    <row r="3241" spans="1:24" ht="17.25">
      <c r="A3241" s="310" t="s">
        <v>2506</v>
      </c>
      <c r="B3241" s="250">
        <v>31</v>
      </c>
      <c r="C3241" s="319" t="s">
        <v>1430</v>
      </c>
      <c r="D3241" s="374" t="s">
        <v>2566</v>
      </c>
      <c r="E3241" s="192">
        <v>775829145603</v>
      </c>
      <c r="F3241" s="303" t="s">
        <v>546</v>
      </c>
      <c r="G3241" s="193" t="s">
        <v>2567</v>
      </c>
      <c r="H3241" s="137" t="s">
        <v>2</v>
      </c>
      <c r="I3241" s="194">
        <v>20</v>
      </c>
      <c r="J3241" s="49"/>
      <c r="K3241" s="8"/>
      <c r="L3241" s="8"/>
      <c r="M3241" s="369">
        <f>600*I3241</f>
        <v>12000</v>
      </c>
      <c r="N3241" s="8"/>
      <c r="O3241" s="8"/>
      <c r="P3241" s="8"/>
      <c r="T3241" s="368"/>
      <c r="U3241" s="8"/>
      <c r="V3241" s="8"/>
      <c r="W3241" s="8"/>
      <c r="X3241" s="368"/>
    </row>
    <row r="3242" spans="1:24" ht="17.25">
      <c r="A3242" s="310" t="s">
        <v>2506</v>
      </c>
      <c r="B3242" s="250">
        <v>32</v>
      </c>
      <c r="C3242" s="319" t="s">
        <v>1430</v>
      </c>
      <c r="D3242" s="374" t="s">
        <v>2568</v>
      </c>
      <c r="E3242" s="192">
        <v>775828744630</v>
      </c>
      <c r="F3242" s="303" t="s">
        <v>546</v>
      </c>
      <c r="G3242" s="193" t="s">
        <v>2569</v>
      </c>
      <c r="H3242" s="137" t="s">
        <v>2</v>
      </c>
      <c r="I3242" s="194">
        <v>13</v>
      </c>
      <c r="J3242" s="49"/>
      <c r="K3242" s="8"/>
      <c r="L3242" s="8"/>
      <c r="M3242" s="369">
        <f>600*I3242</f>
        <v>7800</v>
      </c>
      <c r="N3242" s="8"/>
      <c r="O3242" s="8"/>
      <c r="P3242" s="8"/>
      <c r="T3242" s="368"/>
      <c r="U3242" s="8"/>
      <c r="V3242" s="8"/>
      <c r="W3242" s="8"/>
      <c r="X3242" s="368"/>
    </row>
    <row r="3243" spans="1:24" ht="17.25">
      <c r="A3243" s="310" t="s">
        <v>2506</v>
      </c>
      <c r="B3243" s="250">
        <v>33</v>
      </c>
      <c r="C3243" s="319"/>
      <c r="D3243" s="374" t="s">
        <v>2570</v>
      </c>
      <c r="E3243" s="192">
        <v>775845411139</v>
      </c>
      <c r="F3243" s="303" t="s">
        <v>546</v>
      </c>
      <c r="G3243" s="193" t="s">
        <v>2571</v>
      </c>
      <c r="H3243" s="137" t="s">
        <v>4</v>
      </c>
      <c r="I3243" s="194">
        <v>30</v>
      </c>
      <c r="J3243" s="49"/>
      <c r="K3243" s="8"/>
      <c r="L3243" s="8"/>
      <c r="M3243" s="369">
        <f t="shared" ref="M3243:M3245" si="653">550*I3243</f>
        <v>16500</v>
      </c>
      <c r="N3243" s="8"/>
      <c r="O3243" s="8"/>
      <c r="P3243" s="8"/>
      <c r="T3243" s="368"/>
      <c r="U3243" s="8"/>
      <c r="V3243" s="8"/>
      <c r="W3243" s="8"/>
      <c r="X3243" s="368"/>
    </row>
    <row r="3244" spans="1:24" ht="17.25">
      <c r="A3244" s="310" t="s">
        <v>2506</v>
      </c>
      <c r="B3244" s="250">
        <v>34</v>
      </c>
      <c r="C3244" s="319" t="s">
        <v>1430</v>
      </c>
      <c r="D3244" s="374" t="s">
        <v>2572</v>
      </c>
      <c r="E3244" s="192">
        <v>775828842136</v>
      </c>
      <c r="F3244" s="303" t="s">
        <v>546</v>
      </c>
      <c r="G3244" s="193" t="s">
        <v>2573</v>
      </c>
      <c r="H3244" s="137" t="s">
        <v>4</v>
      </c>
      <c r="I3244" s="194">
        <v>29</v>
      </c>
      <c r="J3244" s="49"/>
      <c r="K3244" s="8"/>
      <c r="L3244" s="8"/>
      <c r="M3244" s="369">
        <f t="shared" si="653"/>
        <v>15950</v>
      </c>
      <c r="N3244" s="8"/>
      <c r="O3244" s="8"/>
      <c r="P3244" s="8"/>
      <c r="T3244" s="368"/>
      <c r="U3244" s="8"/>
      <c r="V3244" s="8"/>
      <c r="W3244" s="8"/>
      <c r="X3244" s="368"/>
    </row>
    <row r="3245" spans="1:24" ht="17.25">
      <c r="A3245" s="310" t="s">
        <v>2506</v>
      </c>
      <c r="B3245" s="250">
        <v>35</v>
      </c>
      <c r="C3245" s="319" t="s">
        <v>1430</v>
      </c>
      <c r="D3245" s="374" t="s">
        <v>2574</v>
      </c>
      <c r="E3245" s="192">
        <v>775845535404</v>
      </c>
      <c r="F3245" s="303" t="s">
        <v>546</v>
      </c>
      <c r="G3245" s="193" t="s">
        <v>2575</v>
      </c>
      <c r="H3245" s="137" t="s">
        <v>4</v>
      </c>
      <c r="I3245" s="194">
        <v>29</v>
      </c>
      <c r="J3245" s="49"/>
      <c r="K3245" s="8"/>
      <c r="L3245" s="8"/>
      <c r="M3245" s="369">
        <f t="shared" si="653"/>
        <v>15950</v>
      </c>
      <c r="N3245" s="8"/>
      <c r="O3245" s="8"/>
      <c r="P3245" s="8"/>
      <c r="T3245" s="368"/>
      <c r="U3245" s="8"/>
      <c r="V3245" s="8"/>
      <c r="W3245" s="8"/>
      <c r="X3245" s="368"/>
    </row>
    <row r="3246" spans="1:24" ht="17.25">
      <c r="A3246" s="310" t="s">
        <v>2506</v>
      </c>
      <c r="B3246" s="250">
        <v>36</v>
      </c>
      <c r="C3246" s="319"/>
      <c r="D3246" s="374" t="s">
        <v>2576</v>
      </c>
      <c r="E3246" s="192">
        <v>775829034007</v>
      </c>
      <c r="F3246" s="303" t="s">
        <v>546</v>
      </c>
      <c r="G3246" s="193" t="s">
        <v>2577</v>
      </c>
      <c r="H3246" s="137" t="s">
        <v>2578</v>
      </c>
      <c r="I3246" s="194">
        <v>13</v>
      </c>
      <c r="J3246" s="49"/>
      <c r="K3246" s="8"/>
      <c r="L3246" s="8"/>
      <c r="M3246" s="369">
        <f>360*I3246</f>
        <v>4680</v>
      </c>
      <c r="N3246" s="8"/>
      <c r="O3246" s="8"/>
      <c r="P3246" s="8"/>
      <c r="T3246" s="368"/>
      <c r="U3246" s="8"/>
      <c r="V3246" s="8"/>
      <c r="W3246" s="8"/>
      <c r="X3246" s="368"/>
    </row>
    <row r="3247" spans="1:24" ht="17.25">
      <c r="A3247" s="310" t="s">
        <v>2506</v>
      </c>
      <c r="B3247" s="250">
        <v>37</v>
      </c>
      <c r="C3247" s="319"/>
      <c r="D3247" s="374" t="s">
        <v>2579</v>
      </c>
      <c r="E3247" s="192">
        <v>775829054796</v>
      </c>
      <c r="F3247" s="303" t="s">
        <v>546</v>
      </c>
      <c r="G3247" s="193" t="s">
        <v>2580</v>
      </c>
      <c r="H3247" s="137" t="s">
        <v>2581</v>
      </c>
      <c r="I3247" s="194">
        <v>11</v>
      </c>
      <c r="J3247" s="49"/>
      <c r="K3247" s="8"/>
      <c r="L3247" s="8"/>
      <c r="M3247" s="369">
        <f>380*I3247</f>
        <v>4180</v>
      </c>
      <c r="N3247" s="8"/>
      <c r="O3247" s="8"/>
      <c r="P3247" s="8"/>
      <c r="T3247" s="368"/>
      <c r="U3247" s="8"/>
      <c r="V3247" s="8"/>
      <c r="W3247" s="8"/>
      <c r="X3247" s="368"/>
    </row>
    <row r="3248" spans="1:24" ht="17.25">
      <c r="A3248" s="310" t="s">
        <v>2506</v>
      </c>
      <c r="B3248" s="250">
        <v>38</v>
      </c>
      <c r="C3248" s="319"/>
      <c r="D3248" s="374" t="s">
        <v>2582</v>
      </c>
      <c r="E3248" s="192">
        <v>775829044648</v>
      </c>
      <c r="F3248" s="303" t="s">
        <v>546</v>
      </c>
      <c r="G3248" s="193" t="s">
        <v>2583</v>
      </c>
      <c r="H3248" s="137" t="s">
        <v>2</v>
      </c>
      <c r="I3248" s="194">
        <v>12</v>
      </c>
      <c r="J3248" s="49"/>
      <c r="K3248" s="8"/>
      <c r="L3248" s="8"/>
      <c r="M3248" s="369">
        <f>560*I3248</f>
        <v>6720</v>
      </c>
      <c r="N3248" s="8"/>
      <c r="O3248" s="8"/>
      <c r="P3248" s="8"/>
      <c r="T3248" s="368"/>
      <c r="U3248" s="8"/>
      <c r="V3248" s="8"/>
      <c r="W3248" s="8"/>
      <c r="X3248" s="368"/>
    </row>
    <row r="3249" spans="1:24" ht="17.25">
      <c r="A3249" s="310" t="s">
        <v>2506</v>
      </c>
      <c r="B3249" s="250">
        <v>39</v>
      </c>
      <c r="C3249" s="319" t="s">
        <v>1430</v>
      </c>
      <c r="D3249" s="374" t="s">
        <v>2584</v>
      </c>
      <c r="E3249" s="192">
        <v>775897113196</v>
      </c>
      <c r="F3249" s="303" t="s">
        <v>546</v>
      </c>
      <c r="G3249" s="193" t="s">
        <v>2585</v>
      </c>
      <c r="H3249" s="137" t="s">
        <v>4</v>
      </c>
      <c r="I3249" s="194">
        <v>26</v>
      </c>
      <c r="J3249" s="49"/>
      <c r="K3249" s="8"/>
      <c r="L3249" s="8"/>
      <c r="M3249" s="369">
        <f t="shared" ref="M3249:M3250" si="654">550*I3249</f>
        <v>14300</v>
      </c>
      <c r="N3249" s="8"/>
      <c r="O3249" s="8"/>
      <c r="P3249" s="8"/>
      <c r="T3249" s="368"/>
      <c r="U3249" s="8"/>
      <c r="V3249" s="8"/>
      <c r="W3249" s="8"/>
      <c r="X3249" s="368"/>
    </row>
    <row r="3250" spans="1:24" ht="17.25">
      <c r="A3250" s="310" t="s">
        <v>2506</v>
      </c>
      <c r="B3250" s="250">
        <v>40</v>
      </c>
      <c r="C3250" s="319"/>
      <c r="D3250" s="374" t="s">
        <v>2586</v>
      </c>
      <c r="E3250" s="192">
        <v>775846212880</v>
      </c>
      <c r="F3250" s="303" t="s">
        <v>546</v>
      </c>
      <c r="G3250" s="193" t="s">
        <v>2587</v>
      </c>
      <c r="H3250" s="137" t="s">
        <v>4</v>
      </c>
      <c r="I3250" s="194">
        <v>27</v>
      </c>
      <c r="J3250" s="49"/>
      <c r="K3250" s="8"/>
      <c r="L3250" s="8"/>
      <c r="M3250" s="369">
        <f t="shared" si="654"/>
        <v>14850</v>
      </c>
      <c r="N3250" s="8"/>
      <c r="O3250" s="8"/>
      <c r="P3250" s="8"/>
      <c r="T3250" s="368"/>
      <c r="U3250" s="8"/>
      <c r="V3250" s="8"/>
      <c r="W3250" s="8"/>
      <c r="X3250" s="368"/>
    </row>
    <row r="3251" spans="1:24" ht="17.25">
      <c r="A3251" s="310" t="s">
        <v>2506</v>
      </c>
      <c r="B3251" s="250">
        <v>41</v>
      </c>
      <c r="C3251" s="319"/>
      <c r="D3251" s="374" t="s">
        <v>2588</v>
      </c>
      <c r="E3251" s="192">
        <v>775829138976</v>
      </c>
      <c r="F3251" s="303" t="s">
        <v>546</v>
      </c>
      <c r="G3251" s="193" t="s">
        <v>2244</v>
      </c>
      <c r="H3251" s="137" t="s">
        <v>672</v>
      </c>
      <c r="I3251" s="194">
        <v>21</v>
      </c>
      <c r="J3251" s="49"/>
      <c r="K3251" s="8"/>
      <c r="L3251" s="8"/>
      <c r="M3251" s="369">
        <f>550*I3251</f>
        <v>11550</v>
      </c>
      <c r="N3251" s="8"/>
      <c r="O3251" s="8"/>
      <c r="P3251" s="8"/>
      <c r="T3251" s="368"/>
      <c r="U3251" s="8"/>
      <c r="V3251" s="8"/>
      <c r="W3251" s="8"/>
      <c r="X3251" s="368"/>
    </row>
    <row r="3252" spans="1:24" ht="17.25">
      <c r="A3252" s="310" t="s">
        <v>2506</v>
      </c>
      <c r="B3252" s="250">
        <v>42</v>
      </c>
      <c r="C3252" s="319"/>
      <c r="D3252" s="374" t="s">
        <v>2589</v>
      </c>
      <c r="E3252" s="192">
        <v>775829126354</v>
      </c>
      <c r="F3252" s="303" t="s">
        <v>546</v>
      </c>
      <c r="G3252" s="193" t="s">
        <v>2437</v>
      </c>
      <c r="H3252" s="137" t="s">
        <v>672</v>
      </c>
      <c r="I3252" s="194">
        <v>19</v>
      </c>
      <c r="J3252" s="49"/>
      <c r="K3252" s="8"/>
      <c r="L3252" s="8"/>
      <c r="M3252" s="369">
        <f>560*I3252</f>
        <v>10640</v>
      </c>
      <c r="N3252" s="8"/>
      <c r="O3252" s="8"/>
      <c r="P3252" s="8"/>
      <c r="T3252" s="368"/>
      <c r="U3252" s="8"/>
      <c r="V3252" s="8"/>
      <c r="W3252" s="8"/>
      <c r="X3252" s="368"/>
    </row>
    <row r="3253" spans="1:24">
      <c r="A3253" s="8"/>
      <c r="B3253" s="8"/>
      <c r="C3253" s="8"/>
      <c r="D3253" s="8"/>
      <c r="E3253" s="8"/>
      <c r="F3253" s="8"/>
      <c r="G3253" s="8"/>
      <c r="H3253" s="365"/>
      <c r="I3253" s="8"/>
      <c r="J3253" s="49"/>
      <c r="K3253" s="8"/>
      <c r="L3253" s="8"/>
      <c r="M3253" s="49"/>
      <c r="N3253" s="8"/>
      <c r="O3253" s="8"/>
      <c r="P3253" s="8"/>
      <c r="T3253" s="368"/>
      <c r="U3253" s="8"/>
      <c r="V3253" s="8"/>
      <c r="W3253" s="8"/>
      <c r="X3253" s="368"/>
    </row>
    <row r="3254" spans="1:24">
      <c r="A3254" s="64"/>
      <c r="B3254" s="64"/>
      <c r="C3254" s="64"/>
      <c r="D3254" s="64"/>
      <c r="E3254" s="64"/>
      <c r="F3254" s="64"/>
      <c r="G3254" s="64"/>
      <c r="H3254" s="203"/>
      <c r="I3254" s="64"/>
      <c r="J3254" s="37"/>
      <c r="K3254" s="64"/>
      <c r="L3254" s="64"/>
      <c r="M3254" s="37">
        <f>SUM(M3211:M3253)</f>
        <v>480100</v>
      </c>
      <c r="N3254" s="64"/>
      <c r="O3254" s="64"/>
      <c r="P3254" s="64"/>
      <c r="Q3254" s="64"/>
      <c r="R3254" s="64"/>
      <c r="S3254" s="64"/>
      <c r="T3254" s="64">
        <v>480100</v>
      </c>
      <c r="U3254" s="64"/>
      <c r="V3254" s="64"/>
      <c r="W3254" s="64"/>
      <c r="X3254" s="64">
        <v>480100</v>
      </c>
    </row>
    <row r="3255" spans="1:24">
      <c r="A3255" s="8"/>
      <c r="B3255" s="8"/>
      <c r="C3255" s="8"/>
      <c r="D3255" s="8"/>
      <c r="E3255" s="8"/>
      <c r="F3255" s="8"/>
      <c r="G3255" s="8"/>
      <c r="H3255" s="365"/>
      <c r="I3255" s="8"/>
      <c r="J3255" s="49"/>
      <c r="K3255" s="8"/>
      <c r="L3255" s="8"/>
      <c r="M3255" s="49"/>
      <c r="N3255" s="8"/>
      <c r="O3255" s="8"/>
      <c r="P3255" s="8"/>
      <c r="T3255" s="368"/>
      <c r="U3255" s="8"/>
      <c r="V3255" s="8"/>
      <c r="W3255" s="8"/>
      <c r="X3255" s="368"/>
    </row>
    <row r="3256" spans="1:24" ht="17.25">
      <c r="A3256" s="249" t="s">
        <v>2590</v>
      </c>
      <c r="B3256" s="250">
        <v>1</v>
      </c>
      <c r="C3256" s="206" t="s">
        <v>284</v>
      </c>
      <c r="D3256" s="206" t="s">
        <v>2591</v>
      </c>
      <c r="E3256" s="324">
        <v>775834262722</v>
      </c>
      <c r="F3256" s="327" t="s">
        <v>546</v>
      </c>
      <c r="G3256" s="328" t="s">
        <v>2592</v>
      </c>
      <c r="H3256" s="329" t="s">
        <v>2052</v>
      </c>
      <c r="I3256" s="329"/>
      <c r="J3256" s="49"/>
      <c r="K3256" s="8"/>
      <c r="L3256" s="8"/>
      <c r="M3256" s="369"/>
      <c r="N3256" s="8"/>
      <c r="O3256" s="8"/>
      <c r="P3256" s="8"/>
      <c r="T3256" s="368"/>
      <c r="U3256" s="8"/>
      <c r="V3256" s="8"/>
      <c r="W3256" s="8"/>
      <c r="X3256" s="368"/>
    </row>
    <row r="3257" spans="1:24" ht="17.25">
      <c r="A3257" s="249" t="s">
        <v>2590</v>
      </c>
      <c r="B3257" s="250">
        <v>2</v>
      </c>
      <c r="C3257" s="206" t="s">
        <v>284</v>
      </c>
      <c r="D3257" s="206" t="s">
        <v>2593</v>
      </c>
      <c r="E3257" s="324">
        <v>775834775174</v>
      </c>
      <c r="F3257" s="327" t="s">
        <v>546</v>
      </c>
      <c r="G3257" s="328" t="s">
        <v>2592</v>
      </c>
      <c r="H3257" s="329" t="s">
        <v>2052</v>
      </c>
      <c r="I3257" s="329"/>
      <c r="J3257" s="49"/>
      <c r="K3257" s="8"/>
      <c r="L3257" s="8"/>
      <c r="M3257" s="369">
        <v>0</v>
      </c>
      <c r="N3257" s="8"/>
      <c r="O3257" s="8"/>
      <c r="P3257" s="8"/>
      <c r="T3257" s="368"/>
      <c r="U3257" s="8"/>
      <c r="V3257" s="8"/>
      <c r="W3257" s="8"/>
      <c r="X3257" s="368"/>
    </row>
    <row r="3258" spans="1:24" ht="17.25">
      <c r="A3258" s="310" t="s">
        <v>2590</v>
      </c>
      <c r="B3258" s="250">
        <v>3</v>
      </c>
      <c r="C3258" s="319" t="s">
        <v>1430</v>
      </c>
      <c r="D3258" s="374" t="s">
        <v>2594</v>
      </c>
      <c r="E3258" s="192">
        <v>775845474203</v>
      </c>
      <c r="F3258" s="303" t="s">
        <v>546</v>
      </c>
      <c r="G3258" s="193" t="s">
        <v>2595</v>
      </c>
      <c r="H3258" s="137" t="s">
        <v>96</v>
      </c>
      <c r="I3258" s="194">
        <v>32</v>
      </c>
      <c r="J3258" s="49"/>
      <c r="K3258" s="8"/>
      <c r="L3258" s="8"/>
      <c r="M3258" s="369">
        <f>I3258*560</f>
        <v>17920</v>
      </c>
      <c r="N3258" s="8"/>
      <c r="O3258" s="8"/>
      <c r="P3258" s="8"/>
      <c r="T3258" s="368"/>
      <c r="U3258" s="8"/>
      <c r="V3258" s="8"/>
      <c r="W3258" s="8"/>
      <c r="X3258" s="368"/>
    </row>
    <row r="3259" spans="1:24" ht="17.25">
      <c r="A3259" s="310" t="s">
        <v>2590</v>
      </c>
      <c r="B3259" s="250">
        <v>4</v>
      </c>
      <c r="C3259" s="319" t="s">
        <v>1430</v>
      </c>
      <c r="D3259" s="374" t="s">
        <v>2596</v>
      </c>
      <c r="E3259" s="192">
        <v>775836102072</v>
      </c>
      <c r="F3259" s="303" t="s">
        <v>546</v>
      </c>
      <c r="G3259" s="193" t="s">
        <v>2597</v>
      </c>
      <c r="H3259" s="137" t="s">
        <v>2</v>
      </c>
      <c r="I3259" s="194">
        <v>19</v>
      </c>
      <c r="J3259" s="49"/>
      <c r="K3259" s="8"/>
      <c r="L3259" s="8"/>
      <c r="M3259" s="369">
        <f>I3259*540</f>
        <v>10260</v>
      </c>
      <c r="N3259" s="8"/>
      <c r="O3259" s="8"/>
      <c r="P3259" s="8"/>
      <c r="T3259" s="368"/>
      <c r="U3259" s="8"/>
      <c r="V3259" s="8"/>
      <c r="W3259" s="8"/>
      <c r="X3259" s="368"/>
    </row>
    <row r="3260" spans="1:24" ht="17.25">
      <c r="A3260" s="310" t="s">
        <v>2590</v>
      </c>
      <c r="B3260" s="250">
        <v>5</v>
      </c>
      <c r="C3260" s="319"/>
      <c r="D3260" s="374" t="s">
        <v>2598</v>
      </c>
      <c r="E3260" s="192">
        <v>775845423030</v>
      </c>
      <c r="F3260" s="303" t="s">
        <v>546</v>
      </c>
      <c r="G3260" s="193" t="s">
        <v>2599</v>
      </c>
      <c r="H3260" s="137" t="s">
        <v>31</v>
      </c>
      <c r="I3260" s="194">
        <v>11</v>
      </c>
      <c r="J3260" s="49"/>
      <c r="K3260" s="8"/>
      <c r="L3260" s="8"/>
      <c r="M3260" s="369">
        <f>I3260*600</f>
        <v>6600</v>
      </c>
      <c r="N3260" s="8"/>
      <c r="O3260" s="8"/>
      <c r="P3260" s="8"/>
      <c r="T3260" s="368"/>
      <c r="U3260" s="8"/>
      <c r="V3260" s="8"/>
      <c r="W3260" s="8"/>
      <c r="X3260" s="368"/>
    </row>
    <row r="3261" spans="1:24" ht="17.25">
      <c r="A3261" s="310" t="s">
        <v>2590</v>
      </c>
      <c r="B3261" s="250">
        <v>6</v>
      </c>
      <c r="C3261" s="319"/>
      <c r="D3261" s="374" t="s">
        <v>2600</v>
      </c>
      <c r="E3261" s="192">
        <v>775845200147</v>
      </c>
      <c r="F3261" s="303" t="s">
        <v>546</v>
      </c>
      <c r="G3261" s="193" t="s">
        <v>2601</v>
      </c>
      <c r="H3261" s="137" t="s">
        <v>150</v>
      </c>
      <c r="I3261" s="194">
        <v>13</v>
      </c>
      <c r="J3261" s="49"/>
      <c r="K3261" s="8"/>
      <c r="L3261" s="8"/>
      <c r="M3261" s="369">
        <f>I3261*570</f>
        <v>7410</v>
      </c>
      <c r="N3261" s="8"/>
      <c r="O3261" s="8"/>
      <c r="P3261" s="8"/>
      <c r="T3261" s="368"/>
      <c r="U3261" s="8"/>
      <c r="V3261" s="8"/>
      <c r="W3261" s="8"/>
      <c r="X3261" s="368"/>
    </row>
    <row r="3262" spans="1:24" ht="17.25">
      <c r="A3262" s="310" t="s">
        <v>2590</v>
      </c>
      <c r="B3262" s="250">
        <v>7</v>
      </c>
      <c r="C3262" s="319" t="s">
        <v>1430</v>
      </c>
      <c r="D3262" s="374" t="s">
        <v>2602</v>
      </c>
      <c r="E3262" s="192">
        <v>775836303394</v>
      </c>
      <c r="F3262" s="303" t="s">
        <v>546</v>
      </c>
      <c r="G3262" s="193" t="s">
        <v>2603</v>
      </c>
      <c r="H3262" s="137" t="s">
        <v>2</v>
      </c>
      <c r="I3262" s="194">
        <v>20</v>
      </c>
      <c r="J3262" s="49"/>
      <c r="K3262" s="8"/>
      <c r="L3262" s="8"/>
      <c r="M3262" s="369">
        <f>I3262*540</f>
        <v>10800</v>
      </c>
      <c r="N3262" s="8"/>
      <c r="O3262" s="8"/>
      <c r="P3262" s="8"/>
      <c r="T3262" s="368"/>
      <c r="U3262" s="8"/>
      <c r="V3262" s="8"/>
      <c r="W3262" s="8"/>
      <c r="X3262" s="368"/>
    </row>
    <row r="3263" spans="1:24" ht="17.25">
      <c r="A3263" s="310" t="s">
        <v>2590</v>
      </c>
      <c r="B3263" s="250">
        <v>8</v>
      </c>
      <c r="C3263" s="319" t="s">
        <v>1430</v>
      </c>
      <c r="D3263" s="374" t="s">
        <v>2604</v>
      </c>
      <c r="E3263" s="192">
        <v>775836534767</v>
      </c>
      <c r="F3263" s="303" t="s">
        <v>546</v>
      </c>
      <c r="G3263" s="193" t="s">
        <v>2603</v>
      </c>
      <c r="H3263" s="137" t="s">
        <v>2</v>
      </c>
      <c r="I3263" s="194">
        <v>19</v>
      </c>
      <c r="J3263" s="49"/>
      <c r="K3263" s="8"/>
      <c r="L3263" s="8"/>
      <c r="M3263" s="369">
        <f>I3263*540</f>
        <v>10260</v>
      </c>
      <c r="N3263" s="8"/>
      <c r="O3263" s="8"/>
      <c r="P3263" s="8"/>
      <c r="T3263" s="368"/>
      <c r="U3263" s="8"/>
      <c r="V3263" s="8"/>
      <c r="W3263" s="8"/>
      <c r="X3263" s="368"/>
    </row>
    <row r="3264" spans="1:24" ht="17.25">
      <c r="A3264" s="310" t="s">
        <v>2590</v>
      </c>
      <c r="B3264" s="250">
        <v>9</v>
      </c>
      <c r="C3264" s="319" t="s">
        <v>1430</v>
      </c>
      <c r="D3264" s="374" t="s">
        <v>2605</v>
      </c>
      <c r="E3264" s="192">
        <v>775845493529</v>
      </c>
      <c r="F3264" s="303" t="s">
        <v>546</v>
      </c>
      <c r="G3264" s="193" t="s">
        <v>2606</v>
      </c>
      <c r="H3264" s="137" t="s">
        <v>96</v>
      </c>
      <c r="I3264" s="194">
        <v>15</v>
      </c>
      <c r="J3264" s="49"/>
      <c r="K3264" s="8"/>
      <c r="L3264" s="8"/>
      <c r="M3264" s="369">
        <f>I3264*570</f>
        <v>8550</v>
      </c>
      <c r="N3264" s="8"/>
      <c r="O3264" s="8"/>
      <c r="P3264" s="8"/>
      <c r="T3264" s="368"/>
      <c r="U3264" s="8"/>
      <c r="V3264" s="8"/>
      <c r="W3264" s="8"/>
      <c r="X3264" s="368"/>
    </row>
    <row r="3265" spans="1:24" ht="17.25">
      <c r="A3265" s="310" t="s">
        <v>2590</v>
      </c>
      <c r="B3265" s="250">
        <v>10</v>
      </c>
      <c r="C3265" s="319" t="s">
        <v>1430</v>
      </c>
      <c r="D3265" s="374" t="s">
        <v>2607</v>
      </c>
      <c r="E3265" s="192">
        <v>775922176699</v>
      </c>
      <c r="F3265" s="303" t="s">
        <v>546</v>
      </c>
      <c r="G3265" s="193" t="s">
        <v>2608</v>
      </c>
      <c r="H3265" s="137" t="s">
        <v>35</v>
      </c>
      <c r="I3265" s="194">
        <v>22</v>
      </c>
      <c r="J3265" s="49"/>
      <c r="K3265" s="8"/>
      <c r="L3265" s="8"/>
      <c r="M3265" s="369">
        <f>I3265*590</f>
        <v>12980</v>
      </c>
      <c r="N3265" s="8"/>
      <c r="O3265" s="8"/>
      <c r="P3265" s="8"/>
      <c r="T3265" s="368"/>
      <c r="U3265" s="8"/>
      <c r="V3265" s="8"/>
      <c r="W3265" s="8"/>
      <c r="X3265" s="368"/>
    </row>
    <row r="3266" spans="1:24" ht="17.25">
      <c r="A3266" s="310" t="s">
        <v>2590</v>
      </c>
      <c r="B3266" s="250">
        <v>11</v>
      </c>
      <c r="C3266" s="319" t="s">
        <v>1430</v>
      </c>
      <c r="D3266" s="374" t="s">
        <v>2609</v>
      </c>
      <c r="E3266" s="192">
        <v>775845747930</v>
      </c>
      <c r="F3266" s="303" t="s">
        <v>546</v>
      </c>
      <c r="G3266" s="193" t="s">
        <v>2610</v>
      </c>
      <c r="H3266" s="137" t="s">
        <v>4</v>
      </c>
      <c r="I3266" s="194">
        <v>24</v>
      </c>
      <c r="J3266" s="49"/>
      <c r="K3266" s="8"/>
      <c r="L3266" s="8"/>
      <c r="M3266" s="369">
        <f t="shared" ref="M3266:M3281" si="655">I3266*550</f>
        <v>13200</v>
      </c>
      <c r="N3266" s="8"/>
      <c r="O3266" s="8"/>
      <c r="P3266" s="8"/>
      <c r="T3266" s="368"/>
      <c r="U3266" s="8"/>
      <c r="V3266" s="8"/>
      <c r="W3266" s="8"/>
      <c r="X3266" s="368"/>
    </row>
    <row r="3267" spans="1:24" ht="17.25">
      <c r="A3267" s="310" t="s">
        <v>2590</v>
      </c>
      <c r="B3267" s="250">
        <v>12</v>
      </c>
      <c r="C3267" s="319"/>
      <c r="D3267" s="374" t="s">
        <v>2611</v>
      </c>
      <c r="E3267" s="192" t="s">
        <v>2612</v>
      </c>
      <c r="F3267" s="303" t="s">
        <v>546</v>
      </c>
      <c r="G3267" s="193" t="s">
        <v>2613</v>
      </c>
      <c r="H3267" s="137" t="s">
        <v>2614</v>
      </c>
      <c r="I3267" s="194">
        <v>22</v>
      </c>
      <c r="J3267" s="49"/>
      <c r="K3267" s="8"/>
      <c r="L3267" s="8"/>
      <c r="M3267" s="369">
        <f t="shared" si="655"/>
        <v>12100</v>
      </c>
      <c r="N3267" s="8"/>
      <c r="O3267" s="8"/>
      <c r="P3267" s="8"/>
      <c r="T3267" s="368"/>
      <c r="U3267" s="8"/>
      <c r="V3267" s="8"/>
      <c r="W3267" s="8"/>
      <c r="X3267" s="368"/>
    </row>
    <row r="3268" spans="1:24" ht="17.25">
      <c r="A3268" s="310" t="s">
        <v>2590</v>
      </c>
      <c r="B3268" s="250">
        <v>13</v>
      </c>
      <c r="C3268" s="319"/>
      <c r="D3268" s="374" t="s">
        <v>2615</v>
      </c>
      <c r="E3268" s="192">
        <v>775845884352</v>
      </c>
      <c r="F3268" s="303" t="s">
        <v>546</v>
      </c>
      <c r="G3268" s="193" t="s">
        <v>2616</v>
      </c>
      <c r="H3268" s="137" t="s">
        <v>4</v>
      </c>
      <c r="I3268" s="194">
        <v>22</v>
      </c>
      <c r="J3268" s="49"/>
      <c r="K3268" s="8"/>
      <c r="L3268" s="8"/>
      <c r="M3268" s="369">
        <f t="shared" si="655"/>
        <v>12100</v>
      </c>
      <c r="N3268" s="8"/>
      <c r="O3268" s="8"/>
      <c r="P3268" s="8"/>
      <c r="T3268" s="368"/>
      <c r="U3268" s="8"/>
      <c r="V3268" s="8"/>
      <c r="W3268" s="8"/>
      <c r="X3268" s="368"/>
    </row>
    <row r="3269" spans="1:24" ht="17.25">
      <c r="A3269" s="310" t="s">
        <v>2590</v>
      </c>
      <c r="B3269" s="250">
        <v>14</v>
      </c>
      <c r="C3269" s="319"/>
      <c r="D3269" s="374" t="s">
        <v>2617</v>
      </c>
      <c r="E3269" s="192">
        <v>775845541410</v>
      </c>
      <c r="F3269" s="303" t="s">
        <v>546</v>
      </c>
      <c r="G3269" s="193" t="s">
        <v>2618</v>
      </c>
      <c r="H3269" s="137" t="s">
        <v>4</v>
      </c>
      <c r="I3269" s="194">
        <v>22</v>
      </c>
      <c r="J3269" s="49"/>
      <c r="K3269" s="8"/>
      <c r="L3269" s="8"/>
      <c r="M3269" s="369">
        <f t="shared" si="655"/>
        <v>12100</v>
      </c>
      <c r="N3269" s="8"/>
      <c r="O3269" s="8"/>
      <c r="P3269" s="8"/>
      <c r="T3269" s="368"/>
      <c r="U3269" s="8"/>
      <c r="V3269" s="8"/>
      <c r="W3269" s="8"/>
      <c r="X3269" s="368"/>
    </row>
    <row r="3270" spans="1:24" ht="17.25">
      <c r="A3270" s="310" t="s">
        <v>2590</v>
      </c>
      <c r="B3270" s="250">
        <v>15</v>
      </c>
      <c r="C3270" s="319"/>
      <c r="D3270" s="374" t="s">
        <v>2619</v>
      </c>
      <c r="E3270" s="192">
        <v>775846180192</v>
      </c>
      <c r="F3270" s="303" t="s">
        <v>546</v>
      </c>
      <c r="G3270" s="193" t="s">
        <v>2620</v>
      </c>
      <c r="H3270" s="137" t="s">
        <v>4</v>
      </c>
      <c r="I3270" s="194">
        <v>27</v>
      </c>
      <c r="J3270" s="49"/>
      <c r="K3270" s="8"/>
      <c r="L3270" s="8"/>
      <c r="M3270" s="369">
        <f t="shared" si="655"/>
        <v>14850</v>
      </c>
      <c r="N3270" s="8"/>
      <c r="O3270" s="8"/>
      <c r="P3270" s="8"/>
      <c r="T3270" s="368"/>
      <c r="U3270" s="8"/>
      <c r="V3270" s="8"/>
      <c r="W3270" s="8"/>
      <c r="X3270" s="368"/>
    </row>
    <row r="3271" spans="1:24" ht="17.25">
      <c r="A3271" s="310" t="s">
        <v>2590</v>
      </c>
      <c r="B3271" s="250">
        <v>16</v>
      </c>
      <c r="C3271" s="319"/>
      <c r="D3271" s="374" t="s">
        <v>2621</v>
      </c>
      <c r="E3271" s="192">
        <v>775846714761</v>
      </c>
      <c r="F3271" s="303" t="s">
        <v>546</v>
      </c>
      <c r="G3271" s="193" t="s">
        <v>2622</v>
      </c>
      <c r="H3271" s="137" t="s">
        <v>4</v>
      </c>
      <c r="I3271" s="194">
        <v>17</v>
      </c>
      <c r="J3271" s="49"/>
      <c r="K3271" s="8"/>
      <c r="L3271" s="8"/>
      <c r="M3271" s="369">
        <f t="shared" si="655"/>
        <v>9350</v>
      </c>
      <c r="N3271" s="8"/>
      <c r="O3271" s="8"/>
      <c r="P3271" s="8"/>
      <c r="T3271" s="368"/>
      <c r="U3271" s="8"/>
      <c r="V3271" s="8"/>
      <c r="W3271" s="8"/>
      <c r="X3271" s="368"/>
    </row>
    <row r="3272" spans="1:24" ht="17.25">
      <c r="A3272" s="310" t="s">
        <v>2590</v>
      </c>
      <c r="B3272" s="250">
        <v>17</v>
      </c>
      <c r="C3272" s="319" t="s">
        <v>1430</v>
      </c>
      <c r="D3272" s="374" t="s">
        <v>2623</v>
      </c>
      <c r="E3272" s="192">
        <v>775922145830</v>
      </c>
      <c r="F3272" s="303" t="s">
        <v>546</v>
      </c>
      <c r="G3272" s="193" t="s">
        <v>2624</v>
      </c>
      <c r="H3272" s="137" t="s">
        <v>8</v>
      </c>
      <c r="I3272" s="194">
        <v>28</v>
      </c>
      <c r="J3272" s="49"/>
      <c r="K3272" s="8"/>
      <c r="L3272" s="8"/>
      <c r="M3272" s="369">
        <f t="shared" si="655"/>
        <v>15400</v>
      </c>
      <c r="N3272" s="8"/>
      <c r="O3272" s="8"/>
      <c r="P3272" s="8"/>
      <c r="T3272" s="368"/>
      <c r="U3272" s="8"/>
      <c r="V3272" s="8"/>
      <c r="W3272" s="8"/>
      <c r="X3272" s="368"/>
    </row>
    <row r="3273" spans="1:24" ht="17.25">
      <c r="A3273" s="310" t="s">
        <v>2590</v>
      </c>
      <c r="B3273" s="250">
        <v>18</v>
      </c>
      <c r="C3273" s="319" t="s">
        <v>1430</v>
      </c>
      <c r="D3273" s="374" t="s">
        <v>2625</v>
      </c>
      <c r="E3273" s="192">
        <v>775846107579</v>
      </c>
      <c r="F3273" s="303" t="s">
        <v>546</v>
      </c>
      <c r="G3273" s="193" t="s">
        <v>2626</v>
      </c>
      <c r="H3273" s="137" t="s">
        <v>4</v>
      </c>
      <c r="I3273" s="194">
        <v>19</v>
      </c>
      <c r="J3273" s="49"/>
      <c r="K3273" s="8"/>
      <c r="L3273" s="8"/>
      <c r="M3273" s="369">
        <f t="shared" si="655"/>
        <v>10450</v>
      </c>
      <c r="N3273" s="8"/>
      <c r="O3273" s="8"/>
      <c r="P3273" s="8"/>
      <c r="T3273" s="368"/>
      <c r="U3273" s="8"/>
      <c r="V3273" s="8"/>
      <c r="W3273" s="8"/>
      <c r="X3273" s="368"/>
    </row>
    <row r="3274" spans="1:24" ht="17.25">
      <c r="A3274" s="310" t="s">
        <v>2590</v>
      </c>
      <c r="B3274" s="250">
        <v>19</v>
      </c>
      <c r="C3274" s="319"/>
      <c r="D3274" s="374" t="s">
        <v>2627</v>
      </c>
      <c r="E3274" s="192">
        <v>775846124994</v>
      </c>
      <c r="F3274" s="303" t="s">
        <v>546</v>
      </c>
      <c r="G3274" s="193" t="s">
        <v>2628</v>
      </c>
      <c r="H3274" s="137" t="s">
        <v>4</v>
      </c>
      <c r="I3274" s="194">
        <v>28</v>
      </c>
      <c r="J3274" s="49"/>
      <c r="K3274" s="8"/>
      <c r="L3274" s="8"/>
      <c r="M3274" s="369">
        <f t="shared" si="655"/>
        <v>15400</v>
      </c>
      <c r="N3274" s="8"/>
      <c r="O3274" s="8"/>
      <c r="P3274" s="8"/>
      <c r="T3274" s="368"/>
      <c r="U3274" s="8"/>
      <c r="V3274" s="8"/>
      <c r="W3274" s="8"/>
      <c r="X3274" s="368"/>
    </row>
    <row r="3275" spans="1:24" ht="17.25">
      <c r="A3275" s="310" t="s">
        <v>2590</v>
      </c>
      <c r="B3275" s="250">
        <v>20</v>
      </c>
      <c r="C3275" s="319" t="s">
        <v>1430</v>
      </c>
      <c r="D3275" s="374" t="s">
        <v>2629</v>
      </c>
      <c r="E3275" s="192">
        <v>775846321431</v>
      </c>
      <c r="F3275" s="303" t="s">
        <v>546</v>
      </c>
      <c r="G3275" s="193" t="s">
        <v>2630</v>
      </c>
      <c r="H3275" s="137" t="s">
        <v>4</v>
      </c>
      <c r="I3275" s="194">
        <v>23</v>
      </c>
      <c r="J3275" s="49"/>
      <c r="K3275" s="8"/>
      <c r="L3275" s="8"/>
      <c r="M3275" s="369">
        <f t="shared" si="655"/>
        <v>12650</v>
      </c>
      <c r="N3275" s="8"/>
      <c r="O3275" s="8"/>
      <c r="P3275" s="8"/>
      <c r="T3275" s="368"/>
      <c r="U3275" s="8"/>
      <c r="V3275" s="8"/>
      <c r="W3275" s="8"/>
      <c r="X3275" s="368"/>
    </row>
    <row r="3276" spans="1:24" ht="17.25">
      <c r="A3276" s="310" t="s">
        <v>2590</v>
      </c>
      <c r="B3276" s="250">
        <v>21</v>
      </c>
      <c r="C3276" s="319" t="s">
        <v>1430</v>
      </c>
      <c r="D3276" s="374" t="s">
        <v>2631</v>
      </c>
      <c r="E3276" s="192">
        <v>775846435669</v>
      </c>
      <c r="F3276" s="303" t="s">
        <v>546</v>
      </c>
      <c r="G3276" s="193" t="s">
        <v>2632</v>
      </c>
      <c r="H3276" s="137" t="s">
        <v>4</v>
      </c>
      <c r="I3276" s="194">
        <v>16</v>
      </c>
      <c r="J3276" s="49"/>
      <c r="K3276" s="8"/>
      <c r="L3276" s="8"/>
      <c r="M3276" s="369">
        <f t="shared" si="655"/>
        <v>8800</v>
      </c>
      <c r="N3276" s="8"/>
      <c r="O3276" s="8"/>
      <c r="P3276" s="8"/>
      <c r="T3276" s="368"/>
      <c r="U3276" s="8"/>
      <c r="V3276" s="8"/>
      <c r="W3276" s="8"/>
      <c r="X3276" s="368"/>
    </row>
    <row r="3277" spans="1:24" ht="17.25">
      <c r="A3277" s="310" t="s">
        <v>2590</v>
      </c>
      <c r="B3277" s="250">
        <v>22</v>
      </c>
      <c r="C3277" s="319"/>
      <c r="D3277" s="374" t="s">
        <v>2633</v>
      </c>
      <c r="E3277" s="192">
        <v>775845562945</v>
      </c>
      <c r="F3277" s="303" t="s">
        <v>546</v>
      </c>
      <c r="G3277" s="193" t="s">
        <v>2634</v>
      </c>
      <c r="H3277" s="137" t="s">
        <v>4</v>
      </c>
      <c r="I3277" s="194">
        <v>21</v>
      </c>
      <c r="J3277" s="49"/>
      <c r="K3277" s="8"/>
      <c r="L3277" s="8"/>
      <c r="M3277" s="369">
        <f t="shared" si="655"/>
        <v>11550</v>
      </c>
      <c r="N3277" s="8"/>
      <c r="O3277" s="8"/>
      <c r="P3277" s="8"/>
      <c r="T3277" s="368"/>
      <c r="U3277" s="8"/>
      <c r="V3277" s="8"/>
      <c r="W3277" s="8"/>
      <c r="X3277" s="368"/>
    </row>
    <row r="3278" spans="1:24" ht="17.25">
      <c r="A3278" s="310" t="s">
        <v>2590</v>
      </c>
      <c r="B3278" s="250">
        <v>23</v>
      </c>
      <c r="C3278" s="319" t="s">
        <v>1430</v>
      </c>
      <c r="D3278" s="374" t="s">
        <v>2635</v>
      </c>
      <c r="E3278" s="192">
        <v>775845580738</v>
      </c>
      <c r="F3278" s="303" t="s">
        <v>546</v>
      </c>
      <c r="G3278" s="193" t="s">
        <v>2636</v>
      </c>
      <c r="H3278" s="137" t="s">
        <v>4</v>
      </c>
      <c r="I3278" s="194">
        <v>20</v>
      </c>
      <c r="J3278" s="49"/>
      <c r="K3278" s="8"/>
      <c r="L3278" s="8"/>
      <c r="M3278" s="369">
        <f t="shared" si="655"/>
        <v>11000</v>
      </c>
      <c r="N3278" s="8"/>
      <c r="O3278" s="8"/>
      <c r="P3278" s="8"/>
      <c r="T3278" s="368"/>
      <c r="U3278" s="8"/>
      <c r="V3278" s="8"/>
      <c r="W3278" s="8"/>
      <c r="X3278" s="368"/>
    </row>
    <row r="3279" spans="1:24" ht="17.25">
      <c r="A3279" s="310" t="s">
        <v>2590</v>
      </c>
      <c r="B3279" s="250">
        <v>24</v>
      </c>
      <c r="C3279" s="319" t="s">
        <v>1430</v>
      </c>
      <c r="D3279" s="374" t="s">
        <v>2637</v>
      </c>
      <c r="E3279" s="192">
        <v>775846919195</v>
      </c>
      <c r="F3279" s="303" t="s">
        <v>546</v>
      </c>
      <c r="G3279" s="193" t="s">
        <v>2638</v>
      </c>
      <c r="H3279" s="137" t="s">
        <v>4</v>
      </c>
      <c r="I3279" s="194">
        <v>25</v>
      </c>
      <c r="J3279" s="49"/>
      <c r="K3279" s="8"/>
      <c r="L3279" s="8"/>
      <c r="M3279" s="369">
        <f t="shared" si="655"/>
        <v>13750</v>
      </c>
      <c r="N3279" s="8"/>
      <c r="O3279" s="8"/>
      <c r="P3279" s="8"/>
      <c r="T3279" s="368"/>
      <c r="U3279" s="8"/>
      <c r="V3279" s="8"/>
      <c r="W3279" s="8"/>
      <c r="X3279" s="368"/>
    </row>
    <row r="3280" spans="1:24" ht="17.25">
      <c r="A3280" s="310" t="s">
        <v>2590</v>
      </c>
      <c r="B3280" s="250">
        <v>25</v>
      </c>
      <c r="C3280" s="319" t="s">
        <v>1430</v>
      </c>
      <c r="D3280" s="374" t="s">
        <v>2639</v>
      </c>
      <c r="E3280" s="192">
        <v>775846992956</v>
      </c>
      <c r="F3280" s="303" t="s">
        <v>546</v>
      </c>
      <c r="G3280" s="193" t="s">
        <v>2638</v>
      </c>
      <c r="H3280" s="137" t="s">
        <v>4</v>
      </c>
      <c r="I3280" s="194">
        <v>16</v>
      </c>
      <c r="J3280" s="49"/>
      <c r="K3280" s="8"/>
      <c r="L3280" s="8"/>
      <c r="M3280" s="369">
        <f t="shared" si="655"/>
        <v>8800</v>
      </c>
      <c r="N3280" s="8"/>
      <c r="O3280" s="8"/>
      <c r="P3280" s="8"/>
      <c r="T3280" s="368"/>
      <c r="U3280" s="8"/>
      <c r="V3280" s="8"/>
      <c r="W3280" s="8"/>
      <c r="X3280" s="368"/>
    </row>
    <row r="3281" spans="1:24" ht="17.25">
      <c r="A3281" s="310" t="s">
        <v>2590</v>
      </c>
      <c r="B3281" s="250">
        <v>26</v>
      </c>
      <c r="C3281" s="319" t="s">
        <v>1430</v>
      </c>
      <c r="D3281" s="374" t="s">
        <v>2640</v>
      </c>
      <c r="E3281" s="192">
        <v>775846095928</v>
      </c>
      <c r="F3281" s="303" t="s">
        <v>546</v>
      </c>
      <c r="G3281" s="193" t="s">
        <v>2641</v>
      </c>
      <c r="H3281" s="137" t="s">
        <v>4</v>
      </c>
      <c r="I3281" s="194">
        <v>20</v>
      </c>
      <c r="J3281" s="49"/>
      <c r="K3281" s="8"/>
      <c r="L3281" s="8"/>
      <c r="M3281" s="369">
        <f t="shared" si="655"/>
        <v>11000</v>
      </c>
      <c r="N3281" s="8"/>
      <c r="O3281" s="8"/>
      <c r="P3281" s="8"/>
      <c r="T3281" s="368"/>
      <c r="U3281" s="8"/>
      <c r="V3281" s="8"/>
      <c r="W3281" s="8"/>
      <c r="X3281" s="368"/>
    </row>
    <row r="3282" spans="1:24" ht="17.25">
      <c r="A3282" s="310" t="s">
        <v>2590</v>
      </c>
      <c r="B3282" s="250">
        <v>27</v>
      </c>
      <c r="C3282" s="319" t="s">
        <v>1430</v>
      </c>
      <c r="D3282" s="374" t="s">
        <v>2642</v>
      </c>
      <c r="E3282" s="192">
        <v>775846614910</v>
      </c>
      <c r="F3282" s="303" t="s">
        <v>546</v>
      </c>
      <c r="G3282" s="193" t="s">
        <v>2643</v>
      </c>
      <c r="H3282" s="137" t="s">
        <v>4</v>
      </c>
      <c r="I3282" s="194">
        <v>7</v>
      </c>
      <c r="J3282" s="49"/>
      <c r="K3282" s="8"/>
      <c r="L3282" s="8"/>
      <c r="M3282" s="369">
        <v>6000</v>
      </c>
      <c r="N3282" s="8"/>
      <c r="O3282" s="8"/>
      <c r="P3282" s="8"/>
      <c r="T3282" s="368"/>
      <c r="U3282" s="8"/>
      <c r="V3282" s="8"/>
      <c r="W3282" s="8"/>
      <c r="X3282" s="368"/>
    </row>
    <row r="3283" spans="1:24" ht="17.25">
      <c r="A3283" s="310" t="s">
        <v>2590</v>
      </c>
      <c r="B3283" s="250">
        <v>28</v>
      </c>
      <c r="C3283" s="319" t="s">
        <v>1430</v>
      </c>
      <c r="D3283" s="374" t="s">
        <v>2644</v>
      </c>
      <c r="E3283" s="192">
        <v>775846076175</v>
      </c>
      <c r="F3283" s="303" t="s">
        <v>546</v>
      </c>
      <c r="G3283" s="193" t="s">
        <v>2641</v>
      </c>
      <c r="H3283" s="137" t="s">
        <v>4</v>
      </c>
      <c r="I3283" s="194">
        <v>20</v>
      </c>
      <c r="J3283" s="49"/>
      <c r="K3283" s="8"/>
      <c r="L3283" s="8"/>
      <c r="M3283" s="369">
        <f>I3283*550</f>
        <v>11000</v>
      </c>
      <c r="N3283" s="8"/>
      <c r="O3283" s="8"/>
      <c r="P3283" s="8"/>
      <c r="T3283" s="368"/>
      <c r="U3283" s="8"/>
      <c r="V3283" s="8"/>
      <c r="W3283" s="8"/>
      <c r="X3283" s="368"/>
    </row>
    <row r="3284" spans="1:24" ht="17.25">
      <c r="A3284" s="310" t="s">
        <v>2590</v>
      </c>
      <c r="B3284" s="250">
        <v>29</v>
      </c>
      <c r="C3284" s="319" t="s">
        <v>15</v>
      </c>
      <c r="D3284" s="374" t="s">
        <v>2645</v>
      </c>
      <c r="E3284" s="192">
        <v>775836557312</v>
      </c>
      <c r="F3284" s="303" t="s">
        <v>546</v>
      </c>
      <c r="G3284" s="193" t="s">
        <v>2646</v>
      </c>
      <c r="H3284" s="137" t="s">
        <v>4</v>
      </c>
      <c r="I3284" s="194">
        <v>24</v>
      </c>
      <c r="J3284" s="49"/>
      <c r="K3284" s="8"/>
      <c r="L3284" s="8"/>
      <c r="M3284" s="369">
        <f>I3284*550</f>
        <v>13200</v>
      </c>
      <c r="N3284" s="8"/>
      <c r="O3284" s="8"/>
      <c r="P3284" s="8"/>
      <c r="T3284" s="368"/>
      <c r="U3284" s="8"/>
      <c r="V3284" s="8"/>
      <c r="W3284" s="8"/>
      <c r="X3284" s="368"/>
    </row>
    <row r="3285" spans="1:24" ht="17.25">
      <c r="A3285" s="310" t="s">
        <v>2590</v>
      </c>
      <c r="B3285" s="250">
        <v>30</v>
      </c>
      <c r="C3285" s="319" t="s">
        <v>15</v>
      </c>
      <c r="D3285" s="374" t="s">
        <v>2647</v>
      </c>
      <c r="E3285" s="192">
        <v>775836422473</v>
      </c>
      <c r="F3285" s="303" t="s">
        <v>546</v>
      </c>
      <c r="G3285" s="193" t="s">
        <v>2648</v>
      </c>
      <c r="H3285" s="137" t="s">
        <v>4</v>
      </c>
      <c r="I3285" s="194">
        <v>22</v>
      </c>
      <c r="J3285" s="49"/>
      <c r="K3285" s="8"/>
      <c r="L3285" s="8"/>
      <c r="M3285" s="369">
        <f>I3285*550</f>
        <v>12100</v>
      </c>
      <c r="N3285" s="8"/>
      <c r="O3285" s="8"/>
      <c r="P3285" s="8"/>
      <c r="T3285" s="368"/>
      <c r="U3285" s="8"/>
      <c r="V3285" s="8"/>
      <c r="W3285" s="8"/>
      <c r="X3285" s="368"/>
    </row>
    <row r="3286" spans="1:24" ht="17.25">
      <c r="A3286" s="310"/>
      <c r="B3286" s="250"/>
      <c r="C3286" s="319"/>
      <c r="D3286" s="374"/>
      <c r="E3286" s="192"/>
      <c r="F3286" s="303"/>
      <c r="G3286" s="193"/>
      <c r="H3286" s="137"/>
      <c r="I3286" s="194"/>
      <c r="J3286" s="49"/>
      <c r="K3286" s="8"/>
      <c r="L3286" s="8"/>
      <c r="M3286" s="369">
        <v>1000</v>
      </c>
      <c r="N3286" s="8"/>
      <c r="O3286" s="8"/>
      <c r="P3286" s="8"/>
      <c r="T3286" s="368"/>
      <c r="U3286" s="8"/>
      <c r="V3286" s="8"/>
      <c r="W3286" s="8"/>
      <c r="X3286" s="368"/>
    </row>
    <row r="3287" spans="1:24" ht="17.25">
      <c r="A3287" s="310" t="s">
        <v>2590</v>
      </c>
      <c r="B3287" s="250">
        <v>31</v>
      </c>
      <c r="C3287" s="319"/>
      <c r="D3287" s="374" t="s">
        <v>2649</v>
      </c>
      <c r="E3287" s="192">
        <v>775845520000</v>
      </c>
      <c r="F3287" s="303" t="s">
        <v>546</v>
      </c>
      <c r="G3287" s="193" t="s">
        <v>2650</v>
      </c>
      <c r="H3287" s="137" t="s">
        <v>4</v>
      </c>
      <c r="I3287" s="194">
        <v>14</v>
      </c>
      <c r="J3287" s="49"/>
      <c r="K3287" s="8"/>
      <c r="L3287" s="8"/>
      <c r="M3287" s="369">
        <f>I3287*550</f>
        <v>7700</v>
      </c>
      <c r="N3287" s="8"/>
      <c r="O3287" s="8"/>
      <c r="P3287" s="8"/>
      <c r="T3287" s="368"/>
      <c r="U3287" s="8"/>
      <c r="V3287" s="8"/>
      <c r="W3287" s="8"/>
      <c r="X3287" s="368"/>
    </row>
    <row r="3288" spans="1:24">
      <c r="A3288" s="8"/>
      <c r="B3288" s="8"/>
      <c r="C3288" s="8"/>
      <c r="D3288" s="8"/>
      <c r="E3288" s="8"/>
      <c r="F3288" s="8"/>
      <c r="G3288" s="8"/>
      <c r="H3288" s="365"/>
      <c r="I3288" s="8"/>
      <c r="J3288" s="49"/>
      <c r="K3288" s="8"/>
      <c r="L3288" s="8"/>
      <c r="M3288" s="49"/>
      <c r="N3288" s="8"/>
      <c r="O3288" s="8"/>
      <c r="P3288" s="8"/>
      <c r="T3288" s="368"/>
      <c r="U3288" s="8"/>
      <c r="V3288" s="8"/>
      <c r="W3288" s="8"/>
      <c r="X3288" s="368"/>
    </row>
    <row r="3289" spans="1:24">
      <c r="A3289" s="64"/>
      <c r="B3289" s="64"/>
      <c r="C3289" s="64"/>
      <c r="D3289" s="64"/>
      <c r="E3289" s="64"/>
      <c r="F3289" s="64"/>
      <c r="G3289" s="64"/>
      <c r="H3289" s="203"/>
      <c r="I3289" s="64"/>
      <c r="J3289" s="37"/>
      <c r="K3289" s="64"/>
      <c r="L3289" s="64"/>
      <c r="M3289" s="37">
        <f>SUM(M3258:M3288)</f>
        <v>328280</v>
      </c>
      <c r="N3289" s="64"/>
      <c r="O3289" s="64"/>
      <c r="P3289" s="64"/>
      <c r="Q3289" s="64"/>
      <c r="R3289" s="64"/>
      <c r="S3289" s="64"/>
      <c r="T3289" s="64">
        <v>328280</v>
      </c>
      <c r="U3289" s="64"/>
      <c r="V3289" s="64"/>
      <c r="W3289" s="64"/>
      <c r="X3289" s="64">
        <v>328280</v>
      </c>
    </row>
    <row r="3290" spans="1:24">
      <c r="A3290" s="8"/>
      <c r="B3290" s="8"/>
      <c r="C3290" s="8"/>
      <c r="D3290" s="8"/>
      <c r="E3290" s="8"/>
      <c r="F3290" s="8"/>
      <c r="G3290" s="8"/>
      <c r="H3290" s="365"/>
      <c r="I3290" s="8"/>
      <c r="J3290" s="49"/>
      <c r="K3290" s="8"/>
      <c r="L3290" s="8"/>
      <c r="M3290" s="49"/>
      <c r="N3290" s="8"/>
      <c r="O3290" s="8"/>
      <c r="P3290" s="8"/>
      <c r="T3290" s="368"/>
      <c r="U3290" s="8"/>
      <c r="V3290" s="8"/>
      <c r="W3290" s="8"/>
      <c r="X3290" s="368"/>
    </row>
    <row r="3291" spans="1:24" ht="17.25">
      <c r="A3291" s="310" t="s">
        <v>2651</v>
      </c>
      <c r="B3291" s="250">
        <v>1</v>
      </c>
      <c r="C3291" s="319"/>
      <c r="D3291" s="374" t="s">
        <v>2652</v>
      </c>
      <c r="E3291" s="192">
        <v>775934112360</v>
      </c>
      <c r="F3291" s="136" t="s">
        <v>546</v>
      </c>
      <c r="G3291" s="193" t="s">
        <v>2653</v>
      </c>
      <c r="H3291" s="137" t="s">
        <v>35</v>
      </c>
      <c r="I3291" s="194">
        <v>22</v>
      </c>
      <c r="J3291" s="49"/>
      <c r="K3291" s="8"/>
      <c r="L3291" s="8"/>
      <c r="M3291" s="369">
        <f>I3291*590</f>
        <v>12980</v>
      </c>
      <c r="N3291" s="8"/>
      <c r="O3291" s="8"/>
      <c r="P3291" s="8"/>
      <c r="T3291" s="368"/>
      <c r="U3291" s="8"/>
      <c r="V3291" s="8"/>
      <c r="W3291" s="8"/>
      <c r="X3291" s="368"/>
    </row>
    <row r="3292" spans="1:24" ht="17.25">
      <c r="A3292" s="310" t="s">
        <v>2651</v>
      </c>
      <c r="B3292" s="250">
        <v>2</v>
      </c>
      <c r="C3292" s="319" t="s">
        <v>15</v>
      </c>
      <c r="D3292" s="374" t="s">
        <v>2654</v>
      </c>
      <c r="E3292" s="192">
        <v>775922376890</v>
      </c>
      <c r="F3292" s="303" t="s">
        <v>546</v>
      </c>
      <c r="G3292" s="193" t="s">
        <v>2655</v>
      </c>
      <c r="H3292" s="137" t="s">
        <v>35</v>
      </c>
      <c r="I3292" s="194">
        <v>15</v>
      </c>
      <c r="J3292" s="49"/>
      <c r="K3292" s="8"/>
      <c r="L3292" s="8"/>
      <c r="M3292" s="369">
        <f>I3292*600</f>
        <v>9000</v>
      </c>
      <c r="N3292" s="8"/>
      <c r="O3292" s="8"/>
      <c r="P3292" s="8"/>
      <c r="T3292" s="368"/>
      <c r="U3292" s="8"/>
      <c r="V3292" s="8"/>
      <c r="W3292" s="8"/>
      <c r="X3292" s="368"/>
    </row>
    <row r="3293" spans="1:24" ht="17.25">
      <c r="A3293" s="310"/>
      <c r="B3293" s="250"/>
      <c r="C3293" s="319"/>
      <c r="D3293" s="374"/>
      <c r="E3293" s="192"/>
      <c r="F3293" s="303"/>
      <c r="G3293" s="193"/>
      <c r="H3293" s="137"/>
      <c r="I3293" s="194"/>
      <c r="J3293" s="49"/>
      <c r="K3293" s="8"/>
      <c r="L3293" s="8"/>
      <c r="M3293" s="369">
        <v>500</v>
      </c>
      <c r="N3293" s="8"/>
      <c r="O3293" s="8"/>
      <c r="P3293" s="8"/>
      <c r="T3293" s="368"/>
      <c r="U3293" s="8"/>
      <c r="V3293" s="8"/>
      <c r="W3293" s="8"/>
      <c r="X3293" s="368"/>
    </row>
    <row r="3294" spans="1:24" ht="17.25">
      <c r="A3294" s="310" t="s">
        <v>2651</v>
      </c>
      <c r="B3294" s="250">
        <v>3</v>
      </c>
      <c r="C3294" s="319" t="s">
        <v>1430</v>
      </c>
      <c r="D3294" s="374" t="s">
        <v>2656</v>
      </c>
      <c r="E3294" s="192">
        <v>775897062802</v>
      </c>
      <c r="F3294" s="303" t="s">
        <v>546</v>
      </c>
      <c r="G3294" s="193" t="s">
        <v>2657</v>
      </c>
      <c r="H3294" s="137" t="s">
        <v>4</v>
      </c>
      <c r="I3294" s="194">
        <v>23</v>
      </c>
      <c r="J3294" s="49"/>
      <c r="K3294" s="8"/>
      <c r="L3294" s="8"/>
      <c r="M3294" s="369">
        <f t="shared" ref="M3294:M3299" si="656">I3294*550</f>
        <v>12650</v>
      </c>
      <c r="N3294" s="8"/>
      <c r="O3294" s="8"/>
      <c r="P3294" s="8"/>
      <c r="T3294" s="368"/>
      <c r="U3294" s="8"/>
      <c r="V3294" s="8"/>
      <c r="W3294" s="8"/>
      <c r="X3294" s="368"/>
    </row>
    <row r="3295" spans="1:24" ht="17.25">
      <c r="A3295" s="310" t="s">
        <v>2651</v>
      </c>
      <c r="B3295" s="250">
        <v>4</v>
      </c>
      <c r="C3295" s="319"/>
      <c r="D3295" s="375" t="s">
        <v>2658</v>
      </c>
      <c r="E3295" s="192">
        <v>776031239980</v>
      </c>
      <c r="F3295" s="303" t="s">
        <v>546</v>
      </c>
      <c r="G3295" s="193" t="s">
        <v>2659</v>
      </c>
      <c r="H3295" s="137" t="s">
        <v>4</v>
      </c>
      <c r="I3295" s="194">
        <v>22</v>
      </c>
      <c r="J3295" s="49"/>
      <c r="K3295" s="8"/>
      <c r="L3295" s="8"/>
      <c r="M3295" s="369">
        <f t="shared" si="656"/>
        <v>12100</v>
      </c>
      <c r="N3295" s="8"/>
      <c r="O3295" s="8"/>
      <c r="P3295" s="8"/>
      <c r="T3295" s="368"/>
      <c r="U3295" s="8"/>
      <c r="V3295" s="8"/>
      <c r="W3295" s="8"/>
      <c r="X3295" s="368"/>
    </row>
    <row r="3296" spans="1:24" ht="17.25">
      <c r="A3296" s="310" t="s">
        <v>2651</v>
      </c>
      <c r="B3296" s="250">
        <v>5</v>
      </c>
      <c r="C3296" s="319"/>
      <c r="D3296" s="374" t="s">
        <v>2660</v>
      </c>
      <c r="E3296" s="192">
        <v>775897005520</v>
      </c>
      <c r="F3296" s="303" t="s">
        <v>1131</v>
      </c>
      <c r="G3296" s="193" t="s">
        <v>2661</v>
      </c>
      <c r="H3296" s="137" t="s">
        <v>4</v>
      </c>
      <c r="I3296" s="194">
        <v>30</v>
      </c>
      <c r="J3296" s="49"/>
      <c r="K3296" s="8"/>
      <c r="L3296" s="8"/>
      <c r="M3296" s="369">
        <f t="shared" si="656"/>
        <v>16500</v>
      </c>
      <c r="N3296" s="8"/>
      <c r="O3296" s="8"/>
      <c r="P3296" s="8"/>
      <c r="T3296" s="368"/>
      <c r="U3296" s="8"/>
      <c r="V3296" s="8"/>
      <c r="W3296" s="8"/>
      <c r="X3296" s="368"/>
    </row>
    <row r="3297" spans="1:24" ht="17.25">
      <c r="A3297" s="310" t="s">
        <v>2651</v>
      </c>
      <c r="B3297" s="250">
        <v>6</v>
      </c>
      <c r="C3297" s="319"/>
      <c r="D3297" s="374" t="s">
        <v>2662</v>
      </c>
      <c r="E3297" s="192">
        <v>775897290245</v>
      </c>
      <c r="F3297" s="303" t="s">
        <v>546</v>
      </c>
      <c r="G3297" s="193" t="s">
        <v>2663</v>
      </c>
      <c r="H3297" s="137" t="s">
        <v>4</v>
      </c>
      <c r="I3297" s="194">
        <v>28</v>
      </c>
      <c r="J3297" s="49"/>
      <c r="K3297" s="8"/>
      <c r="L3297" s="8"/>
      <c r="M3297" s="369">
        <f t="shared" si="656"/>
        <v>15400</v>
      </c>
      <c r="N3297" s="8"/>
      <c r="O3297" s="8"/>
      <c r="P3297" s="8"/>
      <c r="T3297" s="368"/>
      <c r="U3297" s="8"/>
      <c r="V3297" s="8"/>
      <c r="W3297" s="8"/>
      <c r="X3297" s="368"/>
    </row>
    <row r="3298" spans="1:24" ht="17.25">
      <c r="A3298" s="310" t="s">
        <v>2651</v>
      </c>
      <c r="B3298" s="250">
        <v>7</v>
      </c>
      <c r="C3298" s="319" t="s">
        <v>1430</v>
      </c>
      <c r="D3298" s="374" t="s">
        <v>2664</v>
      </c>
      <c r="E3298" s="192">
        <v>775897194638</v>
      </c>
      <c r="F3298" s="303" t="s">
        <v>546</v>
      </c>
      <c r="G3298" s="193" t="s">
        <v>2665</v>
      </c>
      <c r="H3298" s="137" t="s">
        <v>4</v>
      </c>
      <c r="I3298" s="194">
        <v>21</v>
      </c>
      <c r="J3298" s="49"/>
      <c r="K3298" s="8"/>
      <c r="L3298" s="8"/>
      <c r="M3298" s="369">
        <f t="shared" si="656"/>
        <v>11550</v>
      </c>
      <c r="N3298" s="8"/>
      <c r="O3298" s="8"/>
      <c r="P3298" s="8"/>
      <c r="T3298" s="368"/>
      <c r="U3298" s="8"/>
      <c r="V3298" s="8"/>
      <c r="W3298" s="8"/>
      <c r="X3298" s="368"/>
    </row>
    <row r="3299" spans="1:24" ht="17.25">
      <c r="A3299" s="310" t="s">
        <v>2651</v>
      </c>
      <c r="B3299" s="250">
        <v>8</v>
      </c>
      <c r="C3299" s="319"/>
      <c r="D3299" s="374" t="s">
        <v>2666</v>
      </c>
      <c r="E3299" s="192">
        <v>775897274617</v>
      </c>
      <c r="F3299" s="303" t="s">
        <v>546</v>
      </c>
      <c r="G3299" s="193" t="s">
        <v>2667</v>
      </c>
      <c r="H3299" s="137" t="s">
        <v>4</v>
      </c>
      <c r="I3299" s="194">
        <v>24</v>
      </c>
      <c r="J3299" s="49"/>
      <c r="K3299" s="8"/>
      <c r="L3299" s="8"/>
      <c r="M3299" s="369">
        <f t="shared" si="656"/>
        <v>13200</v>
      </c>
      <c r="N3299" s="8"/>
      <c r="O3299" s="8"/>
      <c r="P3299" s="8"/>
      <c r="T3299" s="368"/>
      <c r="U3299" s="8"/>
      <c r="V3299" s="8"/>
      <c r="W3299" s="8"/>
      <c r="X3299" s="368"/>
    </row>
    <row r="3300" spans="1:24" ht="17.25">
      <c r="A3300" s="310" t="s">
        <v>2651</v>
      </c>
      <c r="B3300" s="250">
        <v>9</v>
      </c>
      <c r="C3300" s="319"/>
      <c r="D3300" s="374" t="s">
        <v>2668</v>
      </c>
      <c r="E3300" s="192">
        <v>775908691520</v>
      </c>
      <c r="F3300" s="303" t="s">
        <v>546</v>
      </c>
      <c r="G3300" s="193" t="s">
        <v>2669</v>
      </c>
      <c r="H3300" s="137" t="s">
        <v>2</v>
      </c>
      <c r="I3300" s="194">
        <v>29</v>
      </c>
      <c r="J3300" s="49"/>
      <c r="K3300" s="8"/>
      <c r="L3300" s="8"/>
      <c r="M3300" s="369">
        <f>I3300*540</f>
        <v>15660</v>
      </c>
      <c r="N3300" s="8"/>
      <c r="O3300" s="8"/>
      <c r="P3300" s="8"/>
      <c r="T3300" s="368"/>
      <c r="U3300" s="8"/>
      <c r="V3300" s="8"/>
      <c r="W3300" s="8"/>
      <c r="X3300" s="368"/>
    </row>
    <row r="3301" spans="1:24" ht="17.25">
      <c r="A3301" s="310" t="s">
        <v>2651</v>
      </c>
      <c r="B3301" s="250">
        <v>10</v>
      </c>
      <c r="C3301" s="319" t="s">
        <v>1430</v>
      </c>
      <c r="D3301" s="374" t="s">
        <v>2670</v>
      </c>
      <c r="E3301" s="192">
        <v>775897042627</v>
      </c>
      <c r="F3301" s="303" t="s">
        <v>546</v>
      </c>
      <c r="G3301" s="193" t="s">
        <v>2671</v>
      </c>
      <c r="H3301" s="137" t="s">
        <v>4</v>
      </c>
      <c r="I3301" s="194">
        <v>19</v>
      </c>
      <c r="J3301" s="49"/>
      <c r="K3301" s="8"/>
      <c r="L3301" s="8"/>
      <c r="M3301" s="369">
        <f t="shared" ref="M3301:M3307" si="657">I3301*550</f>
        <v>10450</v>
      </c>
      <c r="N3301" s="8"/>
      <c r="O3301" s="8"/>
      <c r="P3301" s="8"/>
      <c r="T3301" s="368"/>
      <c r="U3301" s="8"/>
      <c r="V3301" s="8"/>
      <c r="W3301" s="8"/>
      <c r="X3301" s="368"/>
    </row>
    <row r="3302" spans="1:24" ht="17.25">
      <c r="A3302" s="310" t="s">
        <v>2651</v>
      </c>
      <c r="B3302" s="250">
        <v>11</v>
      </c>
      <c r="C3302" s="319"/>
      <c r="D3302" s="374" t="s">
        <v>2672</v>
      </c>
      <c r="E3302" s="192">
        <v>775896815489</v>
      </c>
      <c r="F3302" s="303" t="s">
        <v>546</v>
      </c>
      <c r="G3302" s="193" t="s">
        <v>2673</v>
      </c>
      <c r="H3302" s="137" t="s">
        <v>4</v>
      </c>
      <c r="I3302" s="194">
        <v>20</v>
      </c>
      <c r="J3302" s="49"/>
      <c r="K3302" s="8"/>
      <c r="L3302" s="8"/>
      <c r="M3302" s="369">
        <f t="shared" si="657"/>
        <v>11000</v>
      </c>
      <c r="N3302" s="8"/>
      <c r="O3302" s="8"/>
      <c r="P3302" s="8"/>
      <c r="T3302" s="368"/>
      <c r="U3302" s="8"/>
      <c r="V3302" s="8"/>
      <c r="W3302" s="8"/>
      <c r="X3302" s="368"/>
    </row>
    <row r="3303" spans="1:24" ht="17.25">
      <c r="A3303" s="310" t="s">
        <v>2651</v>
      </c>
      <c r="B3303" s="250">
        <v>12</v>
      </c>
      <c r="C3303" s="319" t="s">
        <v>1430</v>
      </c>
      <c r="D3303" s="374" t="s">
        <v>2674</v>
      </c>
      <c r="E3303" s="192">
        <v>775897230467</v>
      </c>
      <c r="F3303" s="303" t="s">
        <v>546</v>
      </c>
      <c r="G3303" s="193" t="s">
        <v>2675</v>
      </c>
      <c r="H3303" s="137" t="s">
        <v>4</v>
      </c>
      <c r="I3303" s="194">
        <v>16</v>
      </c>
      <c r="J3303" s="49"/>
      <c r="K3303" s="8"/>
      <c r="L3303" s="8"/>
      <c r="M3303" s="369">
        <f t="shared" si="657"/>
        <v>8800</v>
      </c>
      <c r="N3303" s="8"/>
      <c r="O3303" s="8"/>
      <c r="P3303" s="8"/>
      <c r="T3303" s="368"/>
      <c r="U3303" s="8"/>
      <c r="V3303" s="8"/>
      <c r="W3303" s="8"/>
      <c r="X3303" s="368"/>
    </row>
    <row r="3304" spans="1:24" ht="17.25">
      <c r="A3304" s="310" t="s">
        <v>2651</v>
      </c>
      <c r="B3304" s="250">
        <v>13</v>
      </c>
      <c r="C3304" s="319" t="s">
        <v>1430</v>
      </c>
      <c r="D3304" s="374" t="s">
        <v>2676</v>
      </c>
      <c r="E3304" s="192">
        <v>775897080433</v>
      </c>
      <c r="F3304" s="303" t="s">
        <v>546</v>
      </c>
      <c r="G3304" s="193" t="s">
        <v>2677</v>
      </c>
      <c r="H3304" s="137" t="s">
        <v>4</v>
      </c>
      <c r="I3304" s="194">
        <v>22</v>
      </c>
      <c r="J3304" s="49"/>
      <c r="K3304" s="8"/>
      <c r="L3304" s="8"/>
      <c r="M3304" s="369">
        <f t="shared" si="657"/>
        <v>12100</v>
      </c>
      <c r="N3304" s="8"/>
      <c r="O3304" s="8"/>
      <c r="P3304" s="8"/>
      <c r="T3304" s="368"/>
      <c r="U3304" s="8"/>
      <c r="V3304" s="8"/>
      <c r="W3304" s="8"/>
      <c r="X3304" s="368"/>
    </row>
    <row r="3305" spans="1:24" ht="17.25">
      <c r="A3305" s="310" t="s">
        <v>2651</v>
      </c>
      <c r="B3305" s="250">
        <v>14</v>
      </c>
      <c r="C3305" s="319" t="s">
        <v>1430</v>
      </c>
      <c r="D3305" s="374" t="s">
        <v>2678</v>
      </c>
      <c r="E3305" s="192">
        <v>775908690383</v>
      </c>
      <c r="F3305" s="303" t="s">
        <v>546</v>
      </c>
      <c r="G3305" s="193" t="s">
        <v>2679</v>
      </c>
      <c r="H3305" s="137" t="s">
        <v>2</v>
      </c>
      <c r="I3305" s="194">
        <v>12</v>
      </c>
      <c r="J3305" s="49"/>
      <c r="K3305" s="8"/>
      <c r="L3305" s="8"/>
      <c r="M3305" s="369">
        <f t="shared" si="657"/>
        <v>6600</v>
      </c>
      <c r="N3305" s="8"/>
      <c r="O3305" s="8"/>
      <c r="P3305" s="8"/>
      <c r="T3305" s="368"/>
      <c r="U3305" s="8"/>
      <c r="V3305" s="8"/>
      <c r="W3305" s="8"/>
      <c r="X3305" s="368"/>
    </row>
    <row r="3306" spans="1:24" ht="17.25">
      <c r="A3306" s="310" t="s">
        <v>2651</v>
      </c>
      <c r="B3306" s="250">
        <v>15</v>
      </c>
      <c r="C3306" s="319" t="s">
        <v>1430</v>
      </c>
      <c r="D3306" s="374" t="s">
        <v>2680</v>
      </c>
      <c r="E3306" s="192">
        <v>775876532367</v>
      </c>
      <c r="F3306" s="303" t="s">
        <v>546</v>
      </c>
      <c r="G3306" s="193" t="s">
        <v>2681</v>
      </c>
      <c r="H3306" s="137" t="s">
        <v>4</v>
      </c>
      <c r="I3306" s="194">
        <v>24</v>
      </c>
      <c r="J3306" s="49"/>
      <c r="K3306" s="8"/>
      <c r="L3306" s="8"/>
      <c r="M3306" s="369">
        <f t="shared" si="657"/>
        <v>13200</v>
      </c>
      <c r="N3306" s="8"/>
      <c r="O3306" s="8"/>
      <c r="P3306" s="8"/>
      <c r="T3306" s="368"/>
      <c r="U3306" s="8"/>
      <c r="V3306" s="8"/>
      <c r="W3306" s="8"/>
      <c r="X3306" s="368"/>
    </row>
    <row r="3307" spans="1:24" ht="17.25">
      <c r="A3307" s="310" t="s">
        <v>2651</v>
      </c>
      <c r="B3307" s="250">
        <v>16</v>
      </c>
      <c r="C3307" s="319" t="s">
        <v>2682</v>
      </c>
      <c r="D3307" s="374" t="s">
        <v>2683</v>
      </c>
      <c r="E3307" s="192">
        <v>775908693463</v>
      </c>
      <c r="F3307" s="303" t="s">
        <v>546</v>
      </c>
      <c r="G3307" s="193" t="s">
        <v>2684</v>
      </c>
      <c r="H3307" s="137" t="s">
        <v>8</v>
      </c>
      <c r="I3307" s="194">
        <v>21</v>
      </c>
      <c r="J3307" s="49"/>
      <c r="K3307" s="8"/>
      <c r="L3307" s="8"/>
      <c r="M3307" s="369">
        <f t="shared" si="657"/>
        <v>11550</v>
      </c>
      <c r="N3307" s="8"/>
      <c r="O3307" s="8"/>
      <c r="P3307" s="8"/>
      <c r="T3307" s="368"/>
      <c r="U3307" s="8"/>
      <c r="V3307" s="8"/>
      <c r="W3307" s="8"/>
      <c r="X3307" s="368"/>
    </row>
    <row r="3308" spans="1:24" ht="17.25">
      <c r="A3308" s="310"/>
      <c r="B3308" s="250"/>
      <c r="C3308" s="319"/>
      <c r="D3308" s="374"/>
      <c r="E3308" s="192"/>
      <c r="F3308" s="303"/>
      <c r="G3308" s="193"/>
      <c r="H3308" s="137"/>
      <c r="I3308" s="194"/>
      <c r="J3308" s="49"/>
      <c r="K3308" s="8"/>
      <c r="L3308" s="8"/>
      <c r="M3308" s="369">
        <v>500</v>
      </c>
      <c r="N3308" s="8"/>
      <c r="O3308" s="8"/>
      <c r="P3308" s="8"/>
      <c r="T3308" s="368"/>
      <c r="U3308" s="8"/>
      <c r="V3308" s="8"/>
      <c r="W3308" s="8"/>
      <c r="X3308" s="368"/>
    </row>
    <row r="3309" spans="1:24" ht="17.25">
      <c r="A3309" s="310" t="s">
        <v>2651</v>
      </c>
      <c r="B3309" s="250">
        <v>17</v>
      </c>
      <c r="C3309" s="319"/>
      <c r="D3309" s="374" t="s">
        <v>2685</v>
      </c>
      <c r="E3309" s="192">
        <v>775900493695</v>
      </c>
      <c r="F3309" s="303" t="s">
        <v>546</v>
      </c>
      <c r="G3309" s="193" t="s">
        <v>2686</v>
      </c>
      <c r="H3309" s="137" t="s">
        <v>8</v>
      </c>
      <c r="I3309" s="194">
        <v>8</v>
      </c>
      <c r="J3309" s="49"/>
      <c r="K3309" s="8"/>
      <c r="L3309" s="8"/>
      <c r="M3309" s="369">
        <f>I3309*590</f>
        <v>4720</v>
      </c>
      <c r="N3309" s="8"/>
      <c r="O3309" s="8"/>
      <c r="P3309" s="8"/>
      <c r="T3309" s="368"/>
      <c r="U3309" s="8"/>
      <c r="V3309" s="8"/>
      <c r="W3309" s="8"/>
      <c r="X3309" s="368"/>
    </row>
    <row r="3310" spans="1:24" ht="17.25">
      <c r="A3310" s="310" t="s">
        <v>2651</v>
      </c>
      <c r="B3310" s="250">
        <v>18</v>
      </c>
      <c r="C3310" s="319" t="s">
        <v>1430</v>
      </c>
      <c r="D3310" s="374" t="s">
        <v>2687</v>
      </c>
      <c r="E3310" s="192">
        <v>775907545131</v>
      </c>
      <c r="F3310" s="303" t="s">
        <v>546</v>
      </c>
      <c r="G3310" s="193" t="s">
        <v>2688</v>
      </c>
      <c r="H3310" s="137" t="s">
        <v>96</v>
      </c>
      <c r="I3310" s="194">
        <v>21</v>
      </c>
      <c r="J3310" s="49"/>
      <c r="K3310" s="8"/>
      <c r="L3310" s="8"/>
      <c r="M3310" s="369">
        <f>I3310*560</f>
        <v>11760</v>
      </c>
      <c r="N3310" s="8"/>
      <c r="O3310" s="8"/>
      <c r="P3310" s="8"/>
      <c r="T3310" s="368"/>
      <c r="U3310" s="8"/>
      <c r="V3310" s="8"/>
      <c r="W3310" s="8"/>
      <c r="X3310" s="368"/>
    </row>
    <row r="3311" spans="1:24" ht="17.25">
      <c r="A3311" s="310" t="s">
        <v>2651</v>
      </c>
      <c r="B3311" s="250">
        <v>19</v>
      </c>
      <c r="C3311" s="319" t="s">
        <v>1430</v>
      </c>
      <c r="D3311" s="374" t="s">
        <v>2689</v>
      </c>
      <c r="E3311" s="192">
        <v>775922615164</v>
      </c>
      <c r="F3311" s="303" t="s">
        <v>546</v>
      </c>
      <c r="G3311" s="193" t="s">
        <v>2690</v>
      </c>
      <c r="H3311" s="137" t="s">
        <v>96</v>
      </c>
      <c r="I3311" s="194">
        <v>20</v>
      </c>
      <c r="J3311" s="49"/>
      <c r="K3311" s="8"/>
      <c r="L3311" s="8"/>
      <c r="M3311" s="369">
        <f>I3311*560</f>
        <v>11200</v>
      </c>
      <c r="N3311" s="8"/>
      <c r="O3311" s="8"/>
      <c r="P3311" s="8"/>
      <c r="T3311" s="368"/>
      <c r="U3311" s="8"/>
      <c r="V3311" s="8"/>
      <c r="W3311" s="8"/>
      <c r="X3311" s="368"/>
    </row>
    <row r="3312" spans="1:24" ht="17.25">
      <c r="A3312" s="310" t="s">
        <v>2651</v>
      </c>
      <c r="B3312" s="250">
        <v>20</v>
      </c>
      <c r="C3312" s="319" t="s">
        <v>1430</v>
      </c>
      <c r="D3312" s="374" t="s">
        <v>2691</v>
      </c>
      <c r="E3312" s="192">
        <v>775907535222</v>
      </c>
      <c r="F3312" s="303" t="s">
        <v>546</v>
      </c>
      <c r="G3312" s="193" t="s">
        <v>1784</v>
      </c>
      <c r="H3312" s="137" t="s">
        <v>2</v>
      </c>
      <c r="I3312" s="194">
        <v>13</v>
      </c>
      <c r="J3312" s="49"/>
      <c r="K3312" s="8"/>
      <c r="L3312" s="8"/>
      <c r="M3312" s="369">
        <f>I3312*540</f>
        <v>7020</v>
      </c>
      <c r="N3312" s="8"/>
      <c r="O3312" s="8"/>
      <c r="P3312" s="8"/>
      <c r="T3312" s="368"/>
      <c r="U3312" s="8"/>
      <c r="V3312" s="8"/>
      <c r="W3312" s="8"/>
      <c r="X3312" s="368"/>
    </row>
    <row r="3313" spans="1:24" ht="17.25">
      <c r="A3313" s="310" t="s">
        <v>2651</v>
      </c>
      <c r="B3313" s="250">
        <v>21</v>
      </c>
      <c r="C3313" s="319" t="s">
        <v>1430</v>
      </c>
      <c r="D3313" s="374" t="s">
        <v>2692</v>
      </c>
      <c r="E3313" s="192">
        <v>775907509394</v>
      </c>
      <c r="F3313" s="303" t="s">
        <v>546</v>
      </c>
      <c r="G3313" s="193" t="s">
        <v>2693</v>
      </c>
      <c r="H3313" s="137" t="s">
        <v>2</v>
      </c>
      <c r="I3313" s="194">
        <v>21</v>
      </c>
      <c r="J3313" s="49"/>
      <c r="K3313" s="8"/>
      <c r="L3313" s="8"/>
      <c r="M3313" s="369">
        <f>I3313*540</f>
        <v>11340</v>
      </c>
      <c r="N3313" s="8"/>
      <c r="O3313" s="8"/>
      <c r="P3313" s="8"/>
      <c r="T3313" s="368"/>
      <c r="U3313" s="8"/>
      <c r="V3313" s="8"/>
      <c r="W3313" s="8"/>
      <c r="X3313" s="368"/>
    </row>
    <row r="3314" spans="1:24" ht="17.25">
      <c r="A3314" s="310" t="s">
        <v>2651</v>
      </c>
      <c r="B3314" s="250">
        <v>22</v>
      </c>
      <c r="C3314" s="319" t="s">
        <v>1430</v>
      </c>
      <c r="D3314" s="374" t="s">
        <v>2694</v>
      </c>
      <c r="E3314" s="192">
        <v>775897095918</v>
      </c>
      <c r="F3314" s="303" t="s">
        <v>546</v>
      </c>
      <c r="G3314" s="193" t="s">
        <v>2695</v>
      </c>
      <c r="H3314" s="137" t="s">
        <v>4</v>
      </c>
      <c r="I3314" s="194">
        <v>23</v>
      </c>
      <c r="J3314" s="49"/>
      <c r="K3314" s="8"/>
      <c r="L3314" s="8"/>
      <c r="M3314" s="369">
        <f>I3314*550</f>
        <v>12650</v>
      </c>
      <c r="N3314" s="8"/>
      <c r="O3314" s="8"/>
      <c r="P3314" s="8"/>
      <c r="T3314" s="368"/>
      <c r="U3314" s="8"/>
      <c r="V3314" s="8"/>
      <c r="W3314" s="8"/>
      <c r="X3314" s="368"/>
    </row>
    <row r="3315" spans="1:24" ht="17.25">
      <c r="A3315" s="310" t="s">
        <v>2651</v>
      </c>
      <c r="B3315" s="250">
        <v>23</v>
      </c>
      <c r="C3315" s="319"/>
      <c r="D3315" s="374" t="s">
        <v>2696</v>
      </c>
      <c r="E3315" s="192">
        <v>775900599218</v>
      </c>
      <c r="F3315" s="303" t="s">
        <v>546</v>
      </c>
      <c r="G3315" s="193" t="s">
        <v>2697</v>
      </c>
      <c r="H3315" s="137" t="s">
        <v>8</v>
      </c>
      <c r="I3315" s="194">
        <v>11</v>
      </c>
      <c r="J3315" s="49"/>
      <c r="K3315" s="8"/>
      <c r="L3315" s="8"/>
      <c r="M3315" s="369">
        <f>I3315*570</f>
        <v>6270</v>
      </c>
      <c r="N3315" s="8"/>
      <c r="O3315" s="8"/>
      <c r="P3315" s="8"/>
      <c r="T3315" s="368"/>
      <c r="U3315" s="8"/>
      <c r="V3315" s="8"/>
      <c r="W3315" s="8"/>
      <c r="X3315" s="368"/>
    </row>
    <row r="3316" spans="1:24" ht="17.25">
      <c r="A3316" s="310" t="s">
        <v>2651</v>
      </c>
      <c r="B3316" s="250">
        <v>24</v>
      </c>
      <c r="C3316" s="319" t="s">
        <v>1430</v>
      </c>
      <c r="D3316" s="374" t="s">
        <v>2698</v>
      </c>
      <c r="E3316" s="192">
        <v>775876607678</v>
      </c>
      <c r="F3316" s="303" t="s">
        <v>1131</v>
      </c>
      <c r="G3316" s="193" t="s">
        <v>2699</v>
      </c>
      <c r="H3316" s="137" t="s">
        <v>2</v>
      </c>
      <c r="I3316" s="194">
        <v>11</v>
      </c>
      <c r="J3316" s="49"/>
      <c r="K3316" s="8"/>
      <c r="L3316" s="8"/>
      <c r="M3316" s="369">
        <f>I3316*570</f>
        <v>6270</v>
      </c>
      <c r="N3316" s="8"/>
      <c r="O3316" s="8"/>
      <c r="P3316" s="8"/>
      <c r="T3316" s="368"/>
      <c r="U3316" s="8"/>
      <c r="V3316" s="8"/>
      <c r="W3316" s="8"/>
      <c r="X3316" s="368"/>
    </row>
    <row r="3317" spans="1:24" ht="17.25">
      <c r="A3317" s="310" t="s">
        <v>2651</v>
      </c>
      <c r="B3317" s="250">
        <v>25</v>
      </c>
      <c r="C3317" s="319" t="s">
        <v>1430</v>
      </c>
      <c r="D3317" s="374" t="s">
        <v>2700</v>
      </c>
      <c r="E3317" s="192">
        <v>775907504532</v>
      </c>
      <c r="F3317" s="303" t="s">
        <v>546</v>
      </c>
      <c r="G3317" s="193" t="s">
        <v>2699</v>
      </c>
      <c r="H3317" s="137" t="s">
        <v>2</v>
      </c>
      <c r="I3317" s="194">
        <v>11</v>
      </c>
      <c r="J3317" s="49"/>
      <c r="K3317" s="8"/>
      <c r="L3317" s="8"/>
      <c r="M3317" s="369">
        <f>I3317*570</f>
        <v>6270</v>
      </c>
      <c r="N3317" s="8"/>
      <c r="O3317" s="8"/>
      <c r="P3317" s="8"/>
      <c r="T3317" s="368"/>
      <c r="U3317" s="8"/>
      <c r="V3317" s="8"/>
      <c r="W3317" s="8"/>
      <c r="X3317" s="368"/>
    </row>
    <row r="3318" spans="1:24" ht="17.25">
      <c r="A3318" s="310" t="s">
        <v>2651</v>
      </c>
      <c r="B3318" s="250">
        <v>26</v>
      </c>
      <c r="C3318" s="319" t="s">
        <v>1430</v>
      </c>
      <c r="D3318" s="374" t="s">
        <v>2701</v>
      </c>
      <c r="E3318" s="192">
        <v>775907526581</v>
      </c>
      <c r="F3318" s="303" t="s">
        <v>546</v>
      </c>
      <c r="G3318" s="193" t="s">
        <v>2702</v>
      </c>
      <c r="H3318" s="137" t="s">
        <v>2</v>
      </c>
      <c r="I3318" s="194">
        <v>14</v>
      </c>
      <c r="J3318" s="49"/>
      <c r="K3318" s="8"/>
      <c r="L3318" s="8"/>
      <c r="M3318" s="369">
        <f>I3318*550</f>
        <v>7700</v>
      </c>
      <c r="N3318" s="8"/>
      <c r="O3318" s="8"/>
      <c r="P3318" s="8"/>
      <c r="T3318" s="368"/>
      <c r="U3318" s="8"/>
      <c r="V3318" s="8"/>
      <c r="W3318" s="8"/>
      <c r="X3318" s="368"/>
    </row>
    <row r="3319" spans="1:24" ht="17.25">
      <c r="A3319" s="310" t="s">
        <v>2651</v>
      </c>
      <c r="B3319" s="250">
        <v>27</v>
      </c>
      <c r="C3319" s="319" t="s">
        <v>1430</v>
      </c>
      <c r="D3319" s="374" t="s">
        <v>2703</v>
      </c>
      <c r="E3319" s="192">
        <v>775902232500</v>
      </c>
      <c r="F3319" s="303" t="s">
        <v>546</v>
      </c>
      <c r="G3319" s="193" t="s">
        <v>2704</v>
      </c>
      <c r="H3319" s="137" t="s">
        <v>4</v>
      </c>
      <c r="I3319" s="194">
        <v>22</v>
      </c>
      <c r="J3319" s="49"/>
      <c r="K3319" s="8"/>
      <c r="L3319" s="8"/>
      <c r="M3319" s="369">
        <f>I3319*550</f>
        <v>12100</v>
      </c>
      <c r="N3319" s="8"/>
      <c r="O3319" s="8"/>
      <c r="P3319" s="8"/>
      <c r="T3319" s="368"/>
      <c r="U3319" s="8"/>
      <c r="V3319" s="8"/>
      <c r="W3319" s="8"/>
      <c r="X3319" s="368"/>
    </row>
    <row r="3320" spans="1:24" ht="17.25">
      <c r="A3320" s="310" t="s">
        <v>2651</v>
      </c>
      <c r="B3320" s="250">
        <v>28</v>
      </c>
      <c r="C3320" s="319" t="s">
        <v>1430</v>
      </c>
      <c r="D3320" s="374" t="s">
        <v>2705</v>
      </c>
      <c r="E3320" s="192">
        <v>775897218282</v>
      </c>
      <c r="F3320" s="303" t="s">
        <v>546</v>
      </c>
      <c r="G3320" s="193" t="s">
        <v>2706</v>
      </c>
      <c r="H3320" s="137" t="s">
        <v>4</v>
      </c>
      <c r="I3320" s="194">
        <v>29</v>
      </c>
      <c r="J3320" s="49"/>
      <c r="K3320" s="8"/>
      <c r="L3320" s="8"/>
      <c r="M3320" s="369">
        <f>I3320*550</f>
        <v>15950</v>
      </c>
      <c r="N3320" s="8"/>
      <c r="O3320" s="8"/>
      <c r="P3320" s="8"/>
      <c r="T3320" s="368"/>
      <c r="U3320" s="8"/>
      <c r="V3320" s="8"/>
      <c r="W3320" s="8"/>
      <c r="X3320" s="368"/>
    </row>
    <row r="3321" spans="1:24" ht="17.25">
      <c r="A3321" s="310" t="s">
        <v>2651</v>
      </c>
      <c r="B3321" s="250">
        <v>29</v>
      </c>
      <c r="C3321" s="319"/>
      <c r="D3321" s="374" t="s">
        <v>2707</v>
      </c>
      <c r="E3321" s="192">
        <v>775907576347</v>
      </c>
      <c r="F3321" s="303" t="s">
        <v>546</v>
      </c>
      <c r="G3321" s="193" t="s">
        <v>2708</v>
      </c>
      <c r="H3321" s="137" t="s">
        <v>4</v>
      </c>
      <c r="I3321" s="194">
        <v>8</v>
      </c>
      <c r="J3321" s="49"/>
      <c r="K3321" s="8"/>
      <c r="L3321" s="8"/>
      <c r="M3321" s="369">
        <f>I3321*590</f>
        <v>4720</v>
      </c>
      <c r="N3321" s="8"/>
      <c r="O3321" s="8"/>
      <c r="P3321" s="8"/>
      <c r="T3321" s="368"/>
      <c r="U3321" s="8"/>
      <c r="V3321" s="8"/>
      <c r="W3321" s="8"/>
      <c r="X3321" s="368"/>
    </row>
    <row r="3322" spans="1:24" ht="17.25">
      <c r="A3322" s="310" t="s">
        <v>2651</v>
      </c>
      <c r="B3322" s="250">
        <v>30</v>
      </c>
      <c r="C3322" s="319"/>
      <c r="D3322" s="374" t="s">
        <v>2709</v>
      </c>
      <c r="E3322" s="192">
        <v>775897152116</v>
      </c>
      <c r="F3322" s="303" t="s">
        <v>546</v>
      </c>
      <c r="G3322" s="193" t="s">
        <v>2710</v>
      </c>
      <c r="H3322" s="137" t="s">
        <v>4</v>
      </c>
      <c r="I3322" s="194">
        <v>23</v>
      </c>
      <c r="J3322" s="49"/>
      <c r="K3322" s="8"/>
      <c r="L3322" s="8"/>
      <c r="M3322" s="369">
        <f>I3322*550</f>
        <v>12650</v>
      </c>
      <c r="N3322" s="8"/>
      <c r="O3322" s="8"/>
      <c r="P3322" s="8"/>
      <c r="T3322" s="368"/>
      <c r="U3322" s="8"/>
      <c r="V3322" s="8"/>
      <c r="W3322" s="8"/>
      <c r="X3322" s="368"/>
    </row>
    <row r="3323" spans="1:24" ht="17.25">
      <c r="A3323" s="310" t="s">
        <v>2651</v>
      </c>
      <c r="B3323" s="250">
        <v>31</v>
      </c>
      <c r="C3323" s="319"/>
      <c r="D3323" s="374" t="s">
        <v>2711</v>
      </c>
      <c r="E3323" s="192">
        <v>775897262028</v>
      </c>
      <c r="F3323" s="303" t="s">
        <v>546</v>
      </c>
      <c r="G3323" s="193" t="s">
        <v>2712</v>
      </c>
      <c r="H3323" s="137" t="s">
        <v>4</v>
      </c>
      <c r="I3323" s="194">
        <v>19</v>
      </c>
      <c r="J3323" s="49"/>
      <c r="K3323" s="8"/>
      <c r="L3323" s="8"/>
      <c r="M3323" s="369">
        <f>I3323*550</f>
        <v>10450</v>
      </c>
      <c r="N3323" s="8"/>
      <c r="O3323" s="8"/>
      <c r="P3323" s="8"/>
      <c r="T3323" s="368"/>
      <c r="U3323" s="8"/>
      <c r="V3323" s="8"/>
      <c r="W3323" s="8"/>
      <c r="X3323" s="368"/>
    </row>
    <row r="3324" spans="1:24" ht="17.25">
      <c r="A3324" s="310" t="s">
        <v>2651</v>
      </c>
      <c r="B3324" s="250">
        <v>32</v>
      </c>
      <c r="C3324" s="319" t="s">
        <v>1430</v>
      </c>
      <c r="D3324" s="374" t="s">
        <v>2713</v>
      </c>
      <c r="E3324" s="192">
        <v>775907527831</v>
      </c>
      <c r="F3324" s="303" t="s">
        <v>546</v>
      </c>
      <c r="G3324" s="193" t="s">
        <v>2714</v>
      </c>
      <c r="H3324" s="137" t="s">
        <v>2</v>
      </c>
      <c r="I3324" s="194">
        <v>24</v>
      </c>
      <c r="J3324" s="49"/>
      <c r="K3324" s="8"/>
      <c r="L3324" s="8"/>
      <c r="M3324" s="369">
        <f>I3324*540</f>
        <v>12960</v>
      </c>
      <c r="N3324" s="8"/>
      <c r="O3324" s="8"/>
      <c r="P3324" s="8"/>
      <c r="T3324" s="368"/>
      <c r="U3324" s="8"/>
      <c r="V3324" s="8"/>
      <c r="W3324" s="8"/>
      <c r="X3324" s="368"/>
    </row>
    <row r="3325" spans="1:24" ht="17.25">
      <c r="A3325" s="310" t="s">
        <v>2651</v>
      </c>
      <c r="B3325" s="250">
        <v>33</v>
      </c>
      <c r="C3325" s="319" t="s">
        <v>15</v>
      </c>
      <c r="D3325" s="374" t="s">
        <v>2715</v>
      </c>
      <c r="E3325" s="192">
        <v>775900692536</v>
      </c>
      <c r="F3325" s="303" t="s">
        <v>546</v>
      </c>
      <c r="G3325" s="193" t="s">
        <v>2716</v>
      </c>
      <c r="H3325" s="137" t="s">
        <v>4</v>
      </c>
      <c r="I3325" s="194">
        <v>23</v>
      </c>
      <c r="J3325" s="49"/>
      <c r="K3325" s="8"/>
      <c r="L3325" s="8"/>
      <c r="M3325" s="369">
        <f>I3325*550</f>
        <v>12650</v>
      </c>
      <c r="N3325" s="8"/>
      <c r="O3325" s="8"/>
      <c r="P3325" s="8"/>
      <c r="T3325" s="368"/>
      <c r="U3325" s="8"/>
      <c r="V3325" s="8"/>
      <c r="W3325" s="8"/>
      <c r="X3325" s="368"/>
    </row>
    <row r="3326" spans="1:24" ht="17.25">
      <c r="A3326" s="310"/>
      <c r="B3326" s="250"/>
      <c r="C3326" s="319"/>
      <c r="D3326" s="374"/>
      <c r="E3326" s="192"/>
      <c r="F3326" s="303"/>
      <c r="G3326" s="193"/>
      <c r="H3326" s="137"/>
      <c r="I3326" s="194"/>
      <c r="J3326" s="49"/>
      <c r="K3326" s="8"/>
      <c r="L3326" s="8">
        <v>500</v>
      </c>
      <c r="M3326" s="369">
        <f>I3326*550</f>
        <v>0</v>
      </c>
      <c r="N3326" s="8"/>
      <c r="O3326" s="8"/>
      <c r="P3326" s="8"/>
      <c r="T3326" s="368"/>
      <c r="U3326" s="8"/>
      <c r="V3326" s="8"/>
      <c r="W3326" s="8"/>
      <c r="X3326" s="368"/>
    </row>
    <row r="3327" spans="1:24" ht="17.25">
      <c r="A3327" s="310" t="s">
        <v>2651</v>
      </c>
      <c r="B3327" s="250">
        <v>34</v>
      </c>
      <c r="C3327" s="319"/>
      <c r="D3327" s="374" t="s">
        <v>2717</v>
      </c>
      <c r="E3327" s="192">
        <v>775896863610</v>
      </c>
      <c r="F3327" s="303" t="s">
        <v>546</v>
      </c>
      <c r="G3327" s="193" t="s">
        <v>2718</v>
      </c>
      <c r="H3327" s="137" t="s">
        <v>2719</v>
      </c>
      <c r="I3327" s="194">
        <v>25</v>
      </c>
      <c r="J3327" s="49"/>
      <c r="K3327" s="8"/>
      <c r="L3327" s="8"/>
      <c r="M3327" s="369">
        <f>I3327*550</f>
        <v>13750</v>
      </c>
      <c r="N3327" s="8"/>
      <c r="O3327" s="8"/>
      <c r="P3327" s="8"/>
      <c r="T3327" s="368"/>
      <c r="U3327" s="8"/>
      <c r="V3327" s="8"/>
      <c r="W3327" s="8"/>
      <c r="X3327" s="368"/>
    </row>
    <row r="3328" spans="1:24" ht="17.25">
      <c r="A3328" s="310" t="s">
        <v>2651</v>
      </c>
      <c r="B3328" s="250">
        <v>35</v>
      </c>
      <c r="C3328" s="319" t="s">
        <v>1430</v>
      </c>
      <c r="D3328" s="374" t="s">
        <v>2720</v>
      </c>
      <c r="E3328" s="192">
        <v>775907494939</v>
      </c>
      <c r="F3328" s="303" t="s">
        <v>546</v>
      </c>
      <c r="G3328" s="193" t="s">
        <v>2721</v>
      </c>
      <c r="H3328" s="137" t="s">
        <v>2</v>
      </c>
      <c r="I3328" s="194">
        <v>11</v>
      </c>
      <c r="J3328" s="49"/>
      <c r="K3328" s="8"/>
      <c r="L3328" s="8"/>
      <c r="M3328" s="369">
        <f>I3328*570</f>
        <v>6270</v>
      </c>
      <c r="N3328" s="8"/>
      <c r="O3328" s="8"/>
      <c r="P3328" s="8"/>
      <c r="T3328" s="368"/>
      <c r="U3328" s="8"/>
      <c r="V3328" s="8"/>
      <c r="W3328" s="8"/>
      <c r="X3328" s="368"/>
    </row>
    <row r="3329" spans="1:24" ht="17.25">
      <c r="A3329" s="310" t="s">
        <v>2651</v>
      </c>
      <c r="B3329" s="250">
        <v>36</v>
      </c>
      <c r="C3329" s="319" t="s">
        <v>1430</v>
      </c>
      <c r="D3329" s="374" t="s">
        <v>2722</v>
      </c>
      <c r="E3329" s="192">
        <v>775907522049</v>
      </c>
      <c r="F3329" s="303" t="s">
        <v>546</v>
      </c>
      <c r="G3329" s="193" t="s">
        <v>2723</v>
      </c>
      <c r="H3329" s="137" t="s">
        <v>96</v>
      </c>
      <c r="I3329" s="194">
        <v>19</v>
      </c>
      <c r="J3329" s="49"/>
      <c r="K3329" s="8"/>
      <c r="L3329" s="8"/>
      <c r="M3329" s="369">
        <f>I3329*560</f>
        <v>10640</v>
      </c>
      <c r="N3329" s="8"/>
      <c r="O3329" s="8"/>
      <c r="P3329" s="8"/>
      <c r="T3329" s="368"/>
      <c r="U3329" s="8"/>
      <c r="V3329" s="8"/>
      <c r="W3329" s="8"/>
      <c r="X3329" s="368"/>
    </row>
    <row r="3330" spans="1:24" ht="17.25">
      <c r="A3330" s="310" t="s">
        <v>2651</v>
      </c>
      <c r="B3330" s="250">
        <v>37</v>
      </c>
      <c r="C3330" s="319"/>
      <c r="D3330" s="374" t="s">
        <v>2724</v>
      </c>
      <c r="E3330" s="192">
        <v>775907564994</v>
      </c>
      <c r="F3330" s="303" t="s">
        <v>546</v>
      </c>
      <c r="G3330" s="193" t="s">
        <v>2725</v>
      </c>
      <c r="H3330" s="137" t="s">
        <v>672</v>
      </c>
      <c r="I3330" s="194">
        <v>23</v>
      </c>
      <c r="J3330" s="49"/>
      <c r="K3330" s="8"/>
      <c r="L3330" s="8"/>
      <c r="M3330" s="369">
        <f>I3330*550</f>
        <v>12650</v>
      </c>
      <c r="N3330" s="8"/>
      <c r="O3330" s="8"/>
      <c r="P3330" s="8"/>
      <c r="T3330" s="368"/>
      <c r="U3330" s="8"/>
      <c r="V3330" s="8"/>
      <c r="W3330" s="8"/>
      <c r="X3330" s="368"/>
    </row>
    <row r="3331" spans="1:24" ht="17.25">
      <c r="A3331" s="310" t="s">
        <v>2651</v>
      </c>
      <c r="B3331" s="250">
        <v>38</v>
      </c>
      <c r="C3331" s="319" t="s">
        <v>1430</v>
      </c>
      <c r="D3331" s="374" t="s">
        <v>2726</v>
      </c>
      <c r="E3331" s="192">
        <v>775907487168</v>
      </c>
      <c r="F3331" s="303" t="s">
        <v>546</v>
      </c>
      <c r="G3331" s="193" t="s">
        <v>2727</v>
      </c>
      <c r="H3331" s="137" t="s">
        <v>96</v>
      </c>
      <c r="I3331" s="194">
        <v>21</v>
      </c>
      <c r="J3331" s="49"/>
      <c r="K3331" s="8"/>
      <c r="L3331" s="8"/>
      <c r="M3331" s="369">
        <f>I3331*560</f>
        <v>11760</v>
      </c>
      <c r="N3331" s="8"/>
      <c r="O3331" s="8"/>
      <c r="P3331" s="8"/>
      <c r="T3331" s="368"/>
      <c r="U3331" s="8"/>
      <c r="V3331" s="8"/>
      <c r="W3331" s="8"/>
      <c r="X3331" s="368"/>
    </row>
    <row r="3332" spans="1:24" ht="17.25">
      <c r="A3332" s="310" t="s">
        <v>2651</v>
      </c>
      <c r="B3332" s="250">
        <v>39</v>
      </c>
      <c r="C3332" s="319" t="s">
        <v>1430</v>
      </c>
      <c r="D3332" s="374" t="s">
        <v>2728</v>
      </c>
      <c r="E3332" s="192">
        <v>775922636714</v>
      </c>
      <c r="F3332" s="303" t="s">
        <v>546</v>
      </c>
      <c r="G3332" s="193" t="s">
        <v>2729</v>
      </c>
      <c r="H3332" s="137" t="s">
        <v>96</v>
      </c>
      <c r="I3332" s="194">
        <v>20</v>
      </c>
      <c r="J3332" s="49"/>
      <c r="K3332" s="8"/>
      <c r="L3332" s="8"/>
      <c r="M3332" s="369">
        <f>I3332*560</f>
        <v>11200</v>
      </c>
      <c r="N3332" s="8"/>
      <c r="O3332" s="8"/>
      <c r="P3332" s="8"/>
      <c r="T3332" s="368"/>
      <c r="U3332" s="8"/>
      <c r="V3332" s="8"/>
      <c r="W3332" s="8"/>
      <c r="X3332" s="368"/>
    </row>
    <row r="3333" spans="1:24">
      <c r="A3333" s="8"/>
      <c r="B3333" s="8"/>
      <c r="C3333" s="8"/>
      <c r="D3333" s="8"/>
      <c r="E3333" s="8"/>
      <c r="F3333" s="8"/>
      <c r="G3333" s="8"/>
      <c r="H3333" s="365"/>
      <c r="I3333" s="8"/>
      <c r="J3333" s="49"/>
      <c r="K3333" s="8"/>
      <c r="L3333" s="8"/>
      <c r="M3333" s="49"/>
      <c r="N3333" s="8"/>
      <c r="O3333" s="8"/>
      <c r="P3333" s="8"/>
      <c r="T3333" s="368"/>
      <c r="U3333" s="8"/>
      <c r="V3333" s="8"/>
      <c r="W3333" s="8"/>
      <c r="X3333" s="368"/>
    </row>
    <row r="3334" spans="1:24">
      <c r="A3334" s="64"/>
      <c r="B3334" s="64"/>
      <c r="C3334" s="64"/>
      <c r="D3334" s="64"/>
      <c r="E3334" s="64"/>
      <c r="F3334" s="64"/>
      <c r="G3334" s="64"/>
      <c r="H3334" s="203"/>
      <c r="I3334" s="64"/>
      <c r="J3334" s="37"/>
      <c r="K3334" s="64"/>
      <c r="L3334" s="64"/>
      <c r="M3334" s="37">
        <f>SUM(M3291:M3333)</f>
        <v>426690</v>
      </c>
      <c r="N3334" s="64"/>
      <c r="O3334" s="64"/>
      <c r="P3334" s="64"/>
      <c r="Q3334" s="64"/>
      <c r="R3334" s="64"/>
      <c r="S3334" s="64"/>
      <c r="T3334" s="64">
        <v>426690</v>
      </c>
      <c r="U3334" s="64"/>
      <c r="V3334" s="64"/>
      <c r="W3334" s="64"/>
      <c r="X3334" s="64">
        <v>426690</v>
      </c>
    </row>
    <row r="3335" spans="1:24">
      <c r="A3335" s="8"/>
      <c r="B3335" s="8"/>
      <c r="C3335" s="8"/>
      <c r="D3335" s="8"/>
      <c r="E3335" s="8"/>
      <c r="F3335" s="8"/>
      <c r="G3335" s="8"/>
      <c r="H3335" s="365"/>
      <c r="I3335" s="8"/>
      <c r="J3335" s="49"/>
      <c r="K3335" s="8"/>
      <c r="L3335" s="8"/>
      <c r="M3335" s="49"/>
      <c r="N3335" s="8"/>
      <c r="O3335" s="8"/>
      <c r="P3335" s="8"/>
      <c r="T3335" s="368"/>
      <c r="U3335" s="8"/>
      <c r="V3335" s="8"/>
      <c r="W3335" s="8"/>
      <c r="X3335" s="368"/>
    </row>
    <row r="3336" spans="1:24" ht="17.25">
      <c r="A3336" s="310" t="s">
        <v>2730</v>
      </c>
      <c r="B3336" s="250">
        <v>1</v>
      </c>
      <c r="C3336" s="319"/>
      <c r="D3336" s="206" t="s">
        <v>2731</v>
      </c>
      <c r="E3336" s="206" t="s">
        <v>284</v>
      </c>
      <c r="F3336" s="303"/>
      <c r="G3336" s="193"/>
      <c r="H3336" s="137"/>
      <c r="I3336" s="194"/>
      <c r="J3336" s="49"/>
      <c r="K3336" s="8"/>
      <c r="L3336" s="8"/>
      <c r="M3336" s="369"/>
      <c r="N3336" s="8"/>
      <c r="O3336" s="8"/>
      <c r="P3336" s="8"/>
      <c r="T3336" s="368"/>
      <c r="U3336" s="8"/>
      <c r="V3336" s="8"/>
      <c r="W3336" s="8"/>
      <c r="X3336" s="368"/>
    </row>
    <row r="3337" spans="1:24" ht="17.25">
      <c r="A3337" s="310" t="s">
        <v>2730</v>
      </c>
      <c r="B3337" s="250">
        <v>2</v>
      </c>
      <c r="C3337" s="319"/>
      <c r="D3337" s="206" t="s">
        <v>2732</v>
      </c>
      <c r="E3337" s="206" t="s">
        <v>284</v>
      </c>
      <c r="F3337" s="303"/>
      <c r="G3337" s="193"/>
      <c r="H3337" s="137"/>
      <c r="I3337" s="194"/>
      <c r="J3337" s="49"/>
      <c r="K3337" s="8"/>
      <c r="L3337" s="8"/>
      <c r="M3337" s="369"/>
      <c r="N3337" s="8"/>
      <c r="O3337" s="8"/>
      <c r="P3337" s="8"/>
      <c r="T3337" s="368"/>
      <c r="U3337" s="8"/>
      <c r="V3337" s="8"/>
      <c r="W3337" s="8"/>
      <c r="X3337" s="368"/>
    </row>
    <row r="3338" spans="1:24" ht="17.25">
      <c r="A3338" s="310" t="s">
        <v>2730</v>
      </c>
      <c r="B3338" s="250">
        <v>3</v>
      </c>
      <c r="C3338" s="319"/>
      <c r="D3338" s="206" t="s">
        <v>2733</v>
      </c>
      <c r="E3338" s="206" t="s">
        <v>284</v>
      </c>
      <c r="F3338" s="303"/>
      <c r="G3338" s="193"/>
      <c r="H3338" s="137"/>
      <c r="I3338" s="194"/>
      <c r="J3338" s="49"/>
      <c r="K3338" s="8"/>
      <c r="L3338" s="8"/>
      <c r="M3338" s="369"/>
      <c r="N3338" s="8"/>
      <c r="O3338" s="8"/>
      <c r="P3338" s="8"/>
      <c r="T3338" s="368"/>
      <c r="U3338" s="8"/>
      <c r="V3338" s="8"/>
      <c r="W3338" s="8"/>
      <c r="X3338" s="368"/>
    </row>
    <row r="3339" spans="1:24" ht="17.25">
      <c r="A3339" s="310" t="s">
        <v>2730</v>
      </c>
      <c r="B3339" s="250">
        <v>4</v>
      </c>
      <c r="C3339" s="319"/>
      <c r="D3339" s="206" t="s">
        <v>2734</v>
      </c>
      <c r="E3339" s="206" t="s">
        <v>284</v>
      </c>
      <c r="F3339" s="303"/>
      <c r="G3339" s="193"/>
      <c r="H3339" s="137"/>
      <c r="I3339" s="194"/>
      <c r="J3339" s="49"/>
      <c r="K3339" s="8"/>
      <c r="L3339" s="8"/>
      <c r="M3339" s="369"/>
      <c r="N3339" s="8"/>
      <c r="O3339" s="8"/>
      <c r="P3339" s="8"/>
      <c r="T3339" s="368"/>
      <c r="U3339" s="8"/>
      <c r="V3339" s="8"/>
      <c r="W3339" s="8"/>
      <c r="X3339" s="368"/>
    </row>
    <row r="3340" spans="1:24" ht="17.25">
      <c r="A3340" s="310" t="s">
        <v>2730</v>
      </c>
      <c r="B3340" s="250">
        <v>5</v>
      </c>
      <c r="C3340" s="319"/>
      <c r="D3340" s="206" t="s">
        <v>2735</v>
      </c>
      <c r="E3340" s="206" t="s">
        <v>284</v>
      </c>
      <c r="F3340" s="303"/>
      <c r="G3340" s="193"/>
      <c r="H3340" s="137"/>
      <c r="I3340" s="194"/>
      <c r="J3340" s="49"/>
      <c r="K3340" s="8"/>
      <c r="L3340" s="8"/>
      <c r="M3340" s="369"/>
      <c r="N3340" s="8"/>
      <c r="O3340" s="8"/>
      <c r="P3340" s="8"/>
      <c r="T3340" s="368"/>
      <c r="U3340" s="8"/>
      <c r="V3340" s="8"/>
      <c r="W3340" s="8"/>
      <c r="X3340" s="368"/>
    </row>
    <row r="3341" spans="1:24" ht="17.25">
      <c r="A3341" s="310" t="s">
        <v>2730</v>
      </c>
      <c r="B3341" s="250">
        <v>6</v>
      </c>
      <c r="C3341" s="319"/>
      <c r="D3341" s="206" t="s">
        <v>2736</v>
      </c>
      <c r="E3341" s="206" t="s">
        <v>284</v>
      </c>
      <c r="F3341" s="303"/>
      <c r="G3341" s="193"/>
      <c r="H3341" s="137"/>
      <c r="I3341" s="194"/>
      <c r="J3341" s="49"/>
      <c r="K3341" s="8"/>
      <c r="L3341" s="8"/>
      <c r="M3341" s="369"/>
      <c r="N3341" s="8"/>
      <c r="O3341" s="8"/>
      <c r="P3341" s="8"/>
      <c r="T3341" s="368"/>
      <c r="U3341" s="8"/>
      <c r="V3341" s="8"/>
      <c r="W3341" s="8"/>
      <c r="X3341" s="368"/>
    </row>
    <row r="3342" spans="1:24" ht="17.25">
      <c r="A3342" s="310" t="s">
        <v>2730</v>
      </c>
      <c r="B3342" s="250">
        <v>7</v>
      </c>
      <c r="C3342" s="319"/>
      <c r="D3342" s="206" t="s">
        <v>2737</v>
      </c>
      <c r="E3342" s="206" t="s">
        <v>284</v>
      </c>
      <c r="F3342" s="303"/>
      <c r="G3342" s="193"/>
      <c r="H3342" s="137"/>
      <c r="I3342" s="194"/>
      <c r="J3342" s="49"/>
      <c r="K3342" s="8"/>
      <c r="L3342" s="8"/>
      <c r="M3342" s="369"/>
      <c r="N3342" s="8"/>
      <c r="O3342" s="8"/>
      <c r="P3342" s="8"/>
      <c r="T3342" s="368"/>
      <c r="U3342" s="8"/>
      <c r="V3342" s="8"/>
      <c r="W3342" s="8"/>
      <c r="X3342" s="368"/>
    </row>
    <row r="3343" spans="1:24" ht="17.25">
      <c r="A3343" s="310" t="s">
        <v>2730</v>
      </c>
      <c r="B3343" s="250">
        <v>8</v>
      </c>
      <c r="C3343" s="319"/>
      <c r="D3343" s="206" t="s">
        <v>2738</v>
      </c>
      <c r="E3343" s="206" t="s">
        <v>284</v>
      </c>
      <c r="F3343" s="303"/>
      <c r="G3343" s="193"/>
      <c r="H3343" s="137"/>
      <c r="I3343" s="194"/>
      <c r="J3343" s="49"/>
      <c r="K3343" s="8"/>
      <c r="L3343" s="8"/>
      <c r="M3343" s="369"/>
      <c r="N3343" s="8"/>
      <c r="O3343" s="8"/>
      <c r="P3343" s="8"/>
      <c r="T3343" s="368"/>
      <c r="U3343" s="8"/>
      <c r="V3343" s="8"/>
      <c r="W3343" s="8"/>
      <c r="X3343" s="368"/>
    </row>
    <row r="3344" spans="1:24" ht="17.25">
      <c r="A3344" s="310" t="s">
        <v>2730</v>
      </c>
      <c r="B3344" s="250">
        <v>9</v>
      </c>
      <c r="C3344" s="319"/>
      <c r="D3344" s="206" t="s">
        <v>2739</v>
      </c>
      <c r="E3344" s="206" t="s">
        <v>284</v>
      </c>
      <c r="F3344" s="303"/>
      <c r="G3344" s="193"/>
      <c r="H3344" s="137"/>
      <c r="I3344" s="194"/>
      <c r="J3344" s="49"/>
      <c r="K3344" s="8"/>
      <c r="L3344" s="8"/>
      <c r="M3344" s="369"/>
      <c r="N3344" s="8"/>
      <c r="O3344" s="8"/>
      <c r="P3344" s="8"/>
      <c r="T3344" s="368"/>
      <c r="U3344" s="8"/>
      <c r="V3344" s="8"/>
      <c r="W3344" s="8"/>
      <c r="X3344" s="368"/>
    </row>
    <row r="3345" spans="1:24" ht="17.25">
      <c r="A3345" s="310" t="s">
        <v>2730</v>
      </c>
      <c r="B3345" s="250">
        <v>10</v>
      </c>
      <c r="C3345" s="319"/>
      <c r="D3345" s="206" t="s">
        <v>2740</v>
      </c>
      <c r="E3345" s="206" t="s">
        <v>284</v>
      </c>
      <c r="F3345" s="303"/>
      <c r="G3345" s="193"/>
      <c r="H3345" s="137"/>
      <c r="I3345" s="194"/>
      <c r="J3345" s="49"/>
      <c r="K3345" s="8"/>
      <c r="L3345" s="8"/>
      <c r="M3345" s="369"/>
      <c r="N3345" s="8"/>
      <c r="O3345" s="8"/>
      <c r="P3345" s="8"/>
      <c r="T3345" s="368"/>
      <c r="U3345" s="8"/>
      <c r="V3345" s="8"/>
      <c r="W3345" s="8"/>
      <c r="X3345" s="368"/>
    </row>
    <row r="3346" spans="1:24" ht="17.25">
      <c r="A3346" s="310" t="s">
        <v>2730</v>
      </c>
      <c r="B3346" s="250">
        <v>11</v>
      </c>
      <c r="C3346" s="319"/>
      <c r="D3346" s="206" t="s">
        <v>2741</v>
      </c>
      <c r="E3346" s="206" t="s">
        <v>284</v>
      </c>
      <c r="F3346" s="303"/>
      <c r="G3346" s="193"/>
      <c r="H3346" s="137"/>
      <c r="I3346" s="194"/>
      <c r="J3346" s="49"/>
      <c r="K3346" s="8"/>
      <c r="L3346" s="8"/>
      <c r="M3346" s="369"/>
      <c r="N3346" s="8"/>
      <c r="O3346" s="8"/>
      <c r="P3346" s="8"/>
      <c r="T3346" s="368"/>
      <c r="U3346" s="8"/>
      <c r="V3346" s="8"/>
      <c r="W3346" s="8"/>
      <c r="X3346" s="368"/>
    </row>
    <row r="3347" spans="1:24" ht="17.25">
      <c r="A3347" s="310" t="s">
        <v>2730</v>
      </c>
      <c r="B3347" s="250">
        <v>12</v>
      </c>
      <c r="C3347" s="319"/>
      <c r="D3347" s="206" t="s">
        <v>2742</v>
      </c>
      <c r="E3347" s="206" t="s">
        <v>284</v>
      </c>
      <c r="F3347" s="303"/>
      <c r="G3347" s="193"/>
      <c r="H3347" s="137"/>
      <c r="I3347" s="194"/>
      <c r="J3347" s="49"/>
      <c r="K3347" s="8"/>
      <c r="L3347" s="8"/>
      <c r="M3347" s="369"/>
      <c r="N3347" s="8"/>
      <c r="O3347" s="8"/>
      <c r="P3347" s="8"/>
      <c r="T3347" s="368"/>
      <c r="U3347" s="8"/>
      <c r="V3347" s="8"/>
      <c r="W3347" s="8"/>
      <c r="X3347" s="368"/>
    </row>
    <row r="3348" spans="1:24" ht="17.25">
      <c r="A3348" s="310" t="s">
        <v>2730</v>
      </c>
      <c r="B3348" s="250">
        <v>13</v>
      </c>
      <c r="C3348" s="319"/>
      <c r="D3348" s="206" t="s">
        <v>2743</v>
      </c>
      <c r="E3348" s="206" t="s">
        <v>284</v>
      </c>
      <c r="F3348" s="303"/>
      <c r="G3348" s="193"/>
      <c r="H3348" s="137"/>
      <c r="I3348" s="194"/>
      <c r="J3348" s="49"/>
      <c r="K3348" s="8"/>
      <c r="L3348" s="8"/>
      <c r="M3348" s="369"/>
      <c r="N3348" s="8"/>
      <c r="O3348" s="8"/>
      <c r="P3348" s="8"/>
      <c r="T3348" s="368"/>
      <c r="U3348" s="8"/>
      <c r="V3348" s="8"/>
      <c r="W3348" s="8"/>
      <c r="X3348" s="368"/>
    </row>
    <row r="3349" spans="1:24" ht="17.25">
      <c r="A3349" s="310" t="s">
        <v>2730</v>
      </c>
      <c r="B3349" s="250">
        <v>14</v>
      </c>
      <c r="C3349" s="319"/>
      <c r="D3349" s="206" t="s">
        <v>2744</v>
      </c>
      <c r="E3349" s="206" t="s">
        <v>284</v>
      </c>
      <c r="F3349" s="303"/>
      <c r="G3349" s="193"/>
      <c r="H3349" s="137"/>
      <c r="I3349" s="194"/>
      <c r="J3349" s="49"/>
      <c r="K3349" s="8"/>
      <c r="L3349" s="8"/>
      <c r="M3349" s="369"/>
      <c r="N3349" s="8"/>
      <c r="O3349" s="8"/>
      <c r="P3349" s="8"/>
      <c r="T3349" s="368"/>
      <c r="U3349" s="8"/>
      <c r="V3349" s="8"/>
      <c r="W3349" s="8"/>
      <c r="X3349" s="368"/>
    </row>
    <row r="3350" spans="1:24" ht="17.25">
      <c r="A3350" s="310" t="s">
        <v>2730</v>
      </c>
      <c r="B3350" s="250">
        <v>15</v>
      </c>
      <c r="C3350" s="319"/>
      <c r="D3350" s="206" t="s">
        <v>2745</v>
      </c>
      <c r="E3350" s="206" t="s">
        <v>284</v>
      </c>
      <c r="F3350" s="303"/>
      <c r="G3350" s="193"/>
      <c r="H3350" s="137"/>
      <c r="I3350" s="194"/>
      <c r="J3350" s="49"/>
      <c r="K3350" s="8"/>
      <c r="L3350" s="8"/>
      <c r="M3350" s="369"/>
      <c r="N3350" s="8"/>
      <c r="O3350" s="8"/>
      <c r="P3350" s="8"/>
      <c r="T3350" s="368"/>
      <c r="U3350" s="8"/>
      <c r="V3350" s="8"/>
      <c r="W3350" s="8"/>
      <c r="X3350" s="368"/>
    </row>
    <row r="3351" spans="1:24" ht="17.25">
      <c r="A3351" s="310" t="s">
        <v>2730</v>
      </c>
      <c r="B3351" s="250">
        <v>16</v>
      </c>
      <c r="C3351" s="319"/>
      <c r="D3351" s="206" t="s">
        <v>2746</v>
      </c>
      <c r="E3351" s="206" t="s">
        <v>284</v>
      </c>
      <c r="F3351" s="303"/>
      <c r="G3351" s="193"/>
      <c r="H3351" s="137"/>
      <c r="I3351" s="194"/>
      <c r="J3351" s="49"/>
      <c r="K3351" s="8"/>
      <c r="L3351" s="8"/>
      <c r="M3351" s="369"/>
      <c r="N3351" s="8"/>
      <c r="O3351" s="8"/>
      <c r="P3351" s="8"/>
      <c r="T3351" s="368"/>
      <c r="U3351" s="8"/>
      <c r="V3351" s="8"/>
      <c r="W3351" s="8"/>
      <c r="X3351" s="368"/>
    </row>
    <row r="3352" spans="1:24" ht="17.25">
      <c r="A3352" s="310" t="s">
        <v>2730</v>
      </c>
      <c r="B3352" s="250">
        <v>17</v>
      </c>
      <c r="C3352" s="319"/>
      <c r="D3352" s="206" t="s">
        <v>2747</v>
      </c>
      <c r="E3352" s="206" t="s">
        <v>284</v>
      </c>
      <c r="F3352" s="303"/>
      <c r="G3352" s="193"/>
      <c r="H3352" s="137"/>
      <c r="I3352" s="194"/>
      <c r="J3352" s="49"/>
      <c r="K3352" s="8"/>
      <c r="L3352" s="8"/>
      <c r="M3352" s="369"/>
      <c r="N3352" s="8"/>
      <c r="O3352" s="8"/>
      <c r="P3352" s="8"/>
      <c r="T3352" s="368"/>
      <c r="U3352" s="8"/>
      <c r="V3352" s="8"/>
      <c r="W3352" s="8"/>
      <c r="X3352" s="368"/>
    </row>
    <row r="3353" spans="1:24" ht="17.25">
      <c r="A3353" s="310" t="s">
        <v>2730</v>
      </c>
      <c r="B3353" s="250">
        <v>18</v>
      </c>
      <c r="C3353" s="319"/>
      <c r="D3353" s="206" t="s">
        <v>2748</v>
      </c>
      <c r="E3353" s="206" t="s">
        <v>284</v>
      </c>
      <c r="F3353" s="303"/>
      <c r="G3353" s="193"/>
      <c r="H3353" s="137"/>
      <c r="I3353" s="194"/>
      <c r="J3353" s="49"/>
      <c r="K3353" s="8"/>
      <c r="L3353" s="8"/>
      <c r="M3353" s="369"/>
      <c r="N3353" s="8"/>
      <c r="O3353" s="8"/>
      <c r="P3353" s="8"/>
      <c r="T3353" s="368"/>
      <c r="U3353" s="8"/>
      <c r="V3353" s="8"/>
      <c r="W3353" s="8"/>
      <c r="X3353" s="368"/>
    </row>
    <row r="3354" spans="1:24" ht="17.25">
      <c r="A3354" s="310" t="s">
        <v>2730</v>
      </c>
      <c r="B3354" s="250">
        <v>19</v>
      </c>
      <c r="C3354" s="319"/>
      <c r="D3354" s="206" t="s">
        <v>2749</v>
      </c>
      <c r="E3354" s="206" t="s">
        <v>284</v>
      </c>
      <c r="F3354" s="303"/>
      <c r="G3354" s="193"/>
      <c r="H3354" s="137"/>
      <c r="I3354" s="194"/>
      <c r="J3354" s="49"/>
      <c r="K3354" s="8"/>
      <c r="L3354" s="8"/>
      <c r="M3354" s="369"/>
      <c r="N3354" s="8"/>
      <c r="O3354" s="8"/>
      <c r="P3354" s="8"/>
      <c r="T3354" s="368"/>
      <c r="U3354" s="8"/>
      <c r="V3354" s="8"/>
      <c r="W3354" s="8"/>
      <c r="X3354" s="368"/>
    </row>
    <row r="3355" spans="1:24" ht="17.25">
      <c r="A3355" s="310" t="s">
        <v>2730</v>
      </c>
      <c r="B3355" s="250">
        <v>20</v>
      </c>
      <c r="C3355" s="319"/>
      <c r="D3355" s="206" t="s">
        <v>2750</v>
      </c>
      <c r="E3355" s="206" t="s">
        <v>284</v>
      </c>
      <c r="F3355" s="303"/>
      <c r="G3355" s="193"/>
      <c r="H3355" s="137"/>
      <c r="I3355" s="194"/>
      <c r="J3355" s="49"/>
      <c r="K3355" s="8"/>
      <c r="L3355" s="8"/>
      <c r="M3355" s="369"/>
      <c r="N3355" s="8"/>
      <c r="O3355" s="8"/>
      <c r="P3355" s="8"/>
      <c r="T3355" s="368"/>
      <c r="U3355" s="8"/>
      <c r="V3355" s="8"/>
      <c r="W3355" s="8"/>
      <c r="X3355" s="368"/>
    </row>
    <row r="3356" spans="1:24" ht="17.25">
      <c r="A3356" s="310" t="s">
        <v>2730</v>
      </c>
      <c r="B3356" s="250">
        <v>21</v>
      </c>
      <c r="C3356" s="319"/>
      <c r="D3356" s="206" t="s">
        <v>2751</v>
      </c>
      <c r="E3356" s="206" t="s">
        <v>284</v>
      </c>
      <c r="F3356" s="303"/>
      <c r="G3356" s="193"/>
      <c r="H3356" s="137"/>
      <c r="I3356" s="194"/>
      <c r="J3356" s="49"/>
      <c r="K3356" s="8"/>
      <c r="L3356" s="8"/>
      <c r="M3356" s="369"/>
      <c r="N3356" s="8"/>
      <c r="O3356" s="8"/>
      <c r="P3356" s="8"/>
      <c r="T3356" s="368"/>
      <c r="U3356" s="8"/>
      <c r="V3356" s="8"/>
      <c r="W3356" s="8"/>
      <c r="X3356" s="368"/>
    </row>
    <row r="3357" spans="1:24" ht="17.25">
      <c r="A3357" s="310" t="s">
        <v>2730</v>
      </c>
      <c r="B3357" s="250">
        <v>22</v>
      </c>
      <c r="C3357" s="319"/>
      <c r="D3357" s="206" t="s">
        <v>2752</v>
      </c>
      <c r="E3357" s="206" t="s">
        <v>284</v>
      </c>
      <c r="F3357" s="303"/>
      <c r="G3357" s="193"/>
      <c r="H3357" s="137"/>
      <c r="I3357" s="194"/>
      <c r="J3357" s="49"/>
      <c r="K3357" s="8"/>
      <c r="L3357" s="8"/>
      <c r="M3357" s="369"/>
      <c r="N3357" s="8"/>
      <c r="O3357" s="8"/>
      <c r="P3357" s="8"/>
      <c r="T3357" s="368"/>
      <c r="U3357" s="8"/>
      <c r="V3357" s="8"/>
      <c r="W3357" s="8"/>
      <c r="X3357" s="368"/>
    </row>
    <row r="3358" spans="1:24" ht="17.25">
      <c r="A3358" s="310" t="s">
        <v>2730</v>
      </c>
      <c r="B3358" s="250">
        <v>23</v>
      </c>
      <c r="C3358" s="319"/>
      <c r="D3358" s="206" t="s">
        <v>2753</v>
      </c>
      <c r="E3358" s="206" t="s">
        <v>284</v>
      </c>
      <c r="F3358" s="303"/>
      <c r="G3358" s="193"/>
      <c r="H3358" s="137"/>
      <c r="I3358" s="194"/>
      <c r="J3358" s="49"/>
      <c r="K3358" s="8"/>
      <c r="L3358" s="8"/>
      <c r="M3358" s="369"/>
      <c r="N3358" s="8"/>
      <c r="O3358" s="8"/>
      <c r="P3358" s="8"/>
      <c r="T3358" s="368"/>
      <c r="U3358" s="8"/>
      <c r="V3358" s="8"/>
      <c r="W3358" s="8"/>
      <c r="X3358" s="368"/>
    </row>
    <row r="3359" spans="1:24" ht="17.25">
      <c r="A3359" s="310" t="s">
        <v>2730</v>
      </c>
      <c r="B3359" s="250">
        <v>24</v>
      </c>
      <c r="C3359" s="319"/>
      <c r="D3359" s="206" t="s">
        <v>2754</v>
      </c>
      <c r="E3359" s="206" t="s">
        <v>284</v>
      </c>
      <c r="F3359" s="303"/>
      <c r="G3359" s="193"/>
      <c r="H3359" s="137"/>
      <c r="I3359" s="194"/>
      <c r="J3359" s="49"/>
      <c r="K3359" s="8"/>
      <c r="L3359" s="8"/>
      <c r="M3359" s="369"/>
      <c r="N3359" s="8"/>
      <c r="O3359" s="8"/>
      <c r="P3359" s="8"/>
      <c r="T3359" s="368"/>
      <c r="U3359" s="8"/>
      <c r="V3359" s="8"/>
      <c r="W3359" s="8"/>
      <c r="X3359" s="368"/>
    </row>
    <row r="3360" spans="1:24" ht="17.25">
      <c r="A3360" s="310" t="s">
        <v>2730</v>
      </c>
      <c r="B3360" s="250">
        <v>25</v>
      </c>
      <c r="C3360" s="319"/>
      <c r="D3360" s="206" t="s">
        <v>2755</v>
      </c>
      <c r="E3360" s="206" t="s">
        <v>284</v>
      </c>
      <c r="F3360" s="303"/>
      <c r="G3360" s="193"/>
      <c r="H3360" s="137"/>
      <c r="I3360" s="194"/>
      <c r="J3360" s="49"/>
      <c r="K3360" s="8"/>
      <c r="L3360" s="8"/>
      <c r="M3360" s="369"/>
      <c r="N3360" s="8"/>
      <c r="O3360" s="8"/>
      <c r="P3360" s="8"/>
      <c r="T3360" s="368"/>
      <c r="U3360" s="8"/>
      <c r="V3360" s="8"/>
      <c r="W3360" s="8"/>
      <c r="X3360" s="368"/>
    </row>
    <row r="3361" spans="1:24" ht="17.25">
      <c r="A3361" s="310" t="s">
        <v>2730</v>
      </c>
      <c r="B3361" s="250">
        <v>26</v>
      </c>
      <c r="C3361" s="319"/>
      <c r="D3361" s="206" t="s">
        <v>2756</v>
      </c>
      <c r="E3361" s="206" t="s">
        <v>284</v>
      </c>
      <c r="F3361" s="303"/>
      <c r="G3361" s="193"/>
      <c r="H3361" s="137"/>
      <c r="I3361" s="194"/>
      <c r="J3361" s="49"/>
      <c r="K3361" s="8"/>
      <c r="L3361" s="8"/>
      <c r="M3361" s="369"/>
      <c r="N3361" s="8"/>
      <c r="O3361" s="8"/>
      <c r="P3361" s="8"/>
      <c r="T3361" s="368"/>
      <c r="U3361" s="8"/>
      <c r="V3361" s="8"/>
      <c r="W3361" s="8"/>
      <c r="X3361" s="368"/>
    </row>
    <row r="3362" spans="1:24" ht="17.25">
      <c r="A3362" s="310" t="s">
        <v>2730</v>
      </c>
      <c r="B3362" s="250">
        <v>27</v>
      </c>
      <c r="C3362" s="319"/>
      <c r="D3362" s="206" t="s">
        <v>2757</v>
      </c>
      <c r="E3362" s="206" t="s">
        <v>284</v>
      </c>
      <c r="F3362" s="303"/>
      <c r="G3362" s="193"/>
      <c r="H3362" s="137"/>
      <c r="I3362" s="194"/>
      <c r="J3362" s="49"/>
      <c r="K3362" s="8"/>
      <c r="L3362" s="8"/>
      <c r="M3362" s="369"/>
      <c r="N3362" s="8"/>
      <c r="O3362" s="8"/>
      <c r="P3362" s="8"/>
      <c r="T3362" s="368"/>
      <c r="U3362" s="8"/>
      <c r="V3362" s="8"/>
      <c r="W3362" s="8"/>
      <c r="X3362" s="368"/>
    </row>
    <row r="3363" spans="1:24" ht="17.25">
      <c r="A3363" s="310" t="s">
        <v>2730</v>
      </c>
      <c r="B3363" s="250">
        <v>28</v>
      </c>
      <c r="C3363" s="319"/>
      <c r="D3363" s="374" t="s">
        <v>2758</v>
      </c>
      <c r="E3363" s="192">
        <v>775934061940</v>
      </c>
      <c r="F3363" s="303" t="s">
        <v>546</v>
      </c>
      <c r="G3363" s="193" t="s">
        <v>2759</v>
      </c>
      <c r="H3363" s="137" t="s">
        <v>2</v>
      </c>
      <c r="I3363" s="194">
        <v>19</v>
      </c>
      <c r="J3363" s="49"/>
      <c r="K3363" s="8"/>
      <c r="L3363" s="8"/>
      <c r="M3363" s="369">
        <f>I3363*540</f>
        <v>10260</v>
      </c>
      <c r="N3363" s="8"/>
      <c r="O3363" s="8"/>
      <c r="P3363" s="8"/>
      <c r="T3363" s="368"/>
      <c r="U3363" s="8"/>
      <c r="V3363" s="8"/>
      <c r="W3363" s="8"/>
      <c r="X3363" s="368"/>
    </row>
    <row r="3364" spans="1:24" ht="17.25">
      <c r="A3364" s="310" t="s">
        <v>2730</v>
      </c>
      <c r="B3364" s="250">
        <v>29</v>
      </c>
      <c r="C3364" s="319"/>
      <c r="D3364" s="374" t="s">
        <v>2760</v>
      </c>
      <c r="E3364" s="192">
        <v>775934069378</v>
      </c>
      <c r="F3364" s="303" t="s">
        <v>546</v>
      </c>
      <c r="G3364" s="193" t="s">
        <v>2761</v>
      </c>
      <c r="H3364" s="137" t="s">
        <v>2</v>
      </c>
      <c r="I3364" s="194">
        <v>24</v>
      </c>
      <c r="J3364" s="49"/>
      <c r="K3364" s="8"/>
      <c r="L3364" s="8"/>
      <c r="M3364" s="369">
        <f>I3364*540</f>
        <v>12960</v>
      </c>
      <c r="N3364" s="8"/>
      <c r="O3364" s="8"/>
      <c r="P3364" s="8"/>
      <c r="T3364" s="368"/>
      <c r="U3364" s="8"/>
      <c r="V3364" s="8"/>
      <c r="W3364" s="8"/>
      <c r="X3364" s="368"/>
    </row>
    <row r="3365" spans="1:24" ht="17.25">
      <c r="A3365" s="310" t="s">
        <v>2730</v>
      </c>
      <c r="B3365" s="250">
        <v>30</v>
      </c>
      <c r="C3365" s="319"/>
      <c r="D3365" s="374" t="s">
        <v>2762</v>
      </c>
      <c r="E3365" s="192">
        <v>775934074377</v>
      </c>
      <c r="F3365" s="303" t="s">
        <v>546</v>
      </c>
      <c r="G3365" s="193" t="s">
        <v>2763</v>
      </c>
      <c r="H3365" s="137" t="s">
        <v>2</v>
      </c>
      <c r="I3365" s="194">
        <v>18</v>
      </c>
      <c r="J3365" s="49"/>
      <c r="K3365" s="8"/>
      <c r="L3365" s="8"/>
      <c r="M3365" s="369">
        <f>I3365*540</f>
        <v>9720</v>
      </c>
      <c r="N3365" s="8"/>
      <c r="O3365" s="8"/>
      <c r="P3365" s="8"/>
      <c r="T3365" s="368"/>
      <c r="U3365" s="8"/>
      <c r="V3365" s="8"/>
      <c r="W3365" s="8"/>
      <c r="X3365" s="368"/>
    </row>
    <row r="3366" spans="1:24" ht="17.25">
      <c r="A3366" s="310" t="s">
        <v>2730</v>
      </c>
      <c r="B3366" s="250">
        <v>31</v>
      </c>
      <c r="C3366" s="319" t="s">
        <v>1430</v>
      </c>
      <c r="D3366" s="374" t="s">
        <v>2764</v>
      </c>
      <c r="E3366" s="192">
        <v>775908901839</v>
      </c>
      <c r="F3366" s="303" t="s">
        <v>546</v>
      </c>
      <c r="G3366" s="193" t="s">
        <v>2765</v>
      </c>
      <c r="H3366" s="137" t="s">
        <v>4</v>
      </c>
      <c r="I3366" s="194">
        <v>13</v>
      </c>
      <c r="J3366" s="49"/>
      <c r="K3366" s="8"/>
      <c r="L3366" s="8"/>
      <c r="M3366" s="369">
        <f>I3366*570</f>
        <v>7410</v>
      </c>
      <c r="N3366" s="8"/>
      <c r="O3366" s="8"/>
      <c r="P3366" s="8"/>
      <c r="T3366" s="368"/>
      <c r="U3366" s="8"/>
      <c r="V3366" s="8"/>
      <c r="W3366" s="8"/>
      <c r="X3366" s="368"/>
    </row>
    <row r="3367" spans="1:24" ht="17.25">
      <c r="A3367" s="310" t="s">
        <v>2730</v>
      </c>
      <c r="B3367" s="250">
        <v>32</v>
      </c>
      <c r="C3367" s="319"/>
      <c r="D3367" s="374" t="s">
        <v>2766</v>
      </c>
      <c r="E3367" s="192">
        <v>775907614168</v>
      </c>
      <c r="F3367" s="303" t="s">
        <v>546</v>
      </c>
      <c r="G3367" s="193" t="s">
        <v>2767</v>
      </c>
      <c r="H3367" s="137" t="s">
        <v>4</v>
      </c>
      <c r="I3367" s="194">
        <v>27</v>
      </c>
      <c r="J3367" s="49"/>
      <c r="K3367" s="8"/>
      <c r="L3367" s="8"/>
      <c r="M3367" s="369">
        <f>I3367*550</f>
        <v>14850</v>
      </c>
      <c r="N3367" s="8"/>
      <c r="O3367" s="8"/>
      <c r="P3367" s="8"/>
      <c r="T3367" s="368"/>
      <c r="U3367" s="8"/>
      <c r="V3367" s="8"/>
      <c r="W3367" s="8"/>
      <c r="X3367" s="368"/>
    </row>
    <row r="3368" spans="1:24" ht="17.25">
      <c r="A3368" s="310" t="s">
        <v>2730</v>
      </c>
      <c r="B3368" s="250">
        <v>33</v>
      </c>
      <c r="C3368" s="319"/>
      <c r="D3368" s="374" t="s">
        <v>2768</v>
      </c>
      <c r="E3368" s="192">
        <v>775908956191</v>
      </c>
      <c r="F3368" s="303" t="s">
        <v>546</v>
      </c>
      <c r="G3368" s="193" t="s">
        <v>2769</v>
      </c>
      <c r="H3368" s="137" t="s">
        <v>2</v>
      </c>
      <c r="I3368" s="194">
        <v>22</v>
      </c>
      <c r="J3368" s="49"/>
      <c r="K3368" s="8"/>
      <c r="L3368" s="8"/>
      <c r="M3368" s="369">
        <f>I3368*540</f>
        <v>11880</v>
      </c>
      <c r="N3368" s="8"/>
      <c r="O3368" s="8"/>
      <c r="P3368" s="8"/>
      <c r="T3368" s="368"/>
      <c r="U3368" s="8"/>
      <c r="V3368" s="8"/>
      <c r="W3368" s="8"/>
      <c r="X3368" s="368"/>
    </row>
    <row r="3369" spans="1:24" ht="17.25">
      <c r="A3369" s="310" t="s">
        <v>2730</v>
      </c>
      <c r="B3369" s="250">
        <v>34</v>
      </c>
      <c r="C3369" s="319"/>
      <c r="D3369" s="374" t="s">
        <v>2770</v>
      </c>
      <c r="E3369" s="192">
        <v>775934048494</v>
      </c>
      <c r="F3369" s="303" t="s">
        <v>546</v>
      </c>
      <c r="G3369" s="193" t="s">
        <v>2771</v>
      </c>
      <c r="H3369" s="137" t="s">
        <v>2</v>
      </c>
      <c r="I3369" s="194">
        <v>22</v>
      </c>
      <c r="J3369" s="49"/>
      <c r="K3369" s="8"/>
      <c r="L3369" s="8"/>
      <c r="M3369" s="369">
        <f>I3369*540</f>
        <v>11880</v>
      </c>
      <c r="N3369" s="8"/>
      <c r="O3369" s="8"/>
      <c r="P3369" s="8"/>
      <c r="T3369" s="368"/>
      <c r="U3369" s="8"/>
      <c r="V3369" s="8"/>
      <c r="W3369" s="8"/>
      <c r="X3369" s="368"/>
    </row>
    <row r="3370" spans="1:24" ht="17.25">
      <c r="A3370" s="310" t="s">
        <v>2730</v>
      </c>
      <c r="B3370" s="250">
        <v>35</v>
      </c>
      <c r="C3370" s="319"/>
      <c r="D3370" s="374" t="s">
        <v>2772</v>
      </c>
      <c r="E3370" s="192">
        <v>775908947039</v>
      </c>
      <c r="F3370" s="303" t="s">
        <v>546</v>
      </c>
      <c r="G3370" s="193" t="s">
        <v>2773</v>
      </c>
      <c r="H3370" s="137" t="s">
        <v>2</v>
      </c>
      <c r="I3370" s="194">
        <v>22</v>
      </c>
      <c r="J3370" s="49"/>
      <c r="K3370" s="8"/>
      <c r="L3370" s="8"/>
      <c r="M3370" s="369">
        <f>I3370*540</f>
        <v>11880</v>
      </c>
      <c r="N3370" s="8"/>
      <c r="O3370" s="8"/>
      <c r="P3370" s="8"/>
      <c r="T3370" s="368"/>
      <c r="U3370" s="8"/>
      <c r="V3370" s="8"/>
      <c r="W3370" s="8"/>
      <c r="X3370" s="368"/>
    </row>
    <row r="3371" spans="1:24" ht="17.25">
      <c r="A3371" s="310" t="s">
        <v>2730</v>
      </c>
      <c r="B3371" s="250">
        <v>36</v>
      </c>
      <c r="C3371" s="319" t="s">
        <v>1430</v>
      </c>
      <c r="D3371" s="374" t="s">
        <v>2774</v>
      </c>
      <c r="E3371" s="192">
        <v>775908904654</v>
      </c>
      <c r="F3371" s="303" t="s">
        <v>546</v>
      </c>
      <c r="G3371" s="193" t="s">
        <v>2775</v>
      </c>
      <c r="H3371" s="137" t="s">
        <v>4</v>
      </c>
      <c r="I3371" s="194">
        <v>14</v>
      </c>
      <c r="J3371" s="49"/>
      <c r="K3371" s="8"/>
      <c r="L3371" s="8"/>
      <c r="M3371" s="369">
        <f>I3371*570</f>
        <v>7980</v>
      </c>
      <c r="N3371" s="8"/>
      <c r="O3371" s="8"/>
      <c r="P3371" s="8"/>
      <c r="T3371" s="368"/>
      <c r="U3371" s="8"/>
      <c r="V3371" s="8"/>
      <c r="W3371" s="8"/>
      <c r="X3371" s="368"/>
    </row>
    <row r="3372" spans="1:24" ht="17.25">
      <c r="A3372" s="310" t="s">
        <v>2730</v>
      </c>
      <c r="B3372" s="250">
        <v>37</v>
      </c>
      <c r="C3372" s="319" t="s">
        <v>1430</v>
      </c>
      <c r="D3372" s="374" t="s">
        <v>2776</v>
      </c>
      <c r="E3372" s="192">
        <v>775908824436</v>
      </c>
      <c r="F3372" s="303" t="s">
        <v>546</v>
      </c>
      <c r="G3372" s="193" t="s">
        <v>2777</v>
      </c>
      <c r="H3372" s="137" t="s">
        <v>2</v>
      </c>
      <c r="I3372" s="194">
        <v>20</v>
      </c>
      <c r="J3372" s="49"/>
      <c r="K3372" s="8"/>
      <c r="L3372" s="8"/>
      <c r="M3372" s="369">
        <f>I3372*540</f>
        <v>10800</v>
      </c>
      <c r="N3372" s="8"/>
      <c r="O3372" s="8"/>
      <c r="P3372" s="8"/>
      <c r="T3372" s="368"/>
      <c r="U3372" s="8"/>
      <c r="V3372" s="8"/>
      <c r="W3372" s="8"/>
      <c r="X3372" s="368"/>
    </row>
    <row r="3373" spans="1:24" ht="17.25">
      <c r="A3373" s="310" t="s">
        <v>2730</v>
      </c>
      <c r="B3373" s="250">
        <v>38</v>
      </c>
      <c r="C3373" s="319" t="s">
        <v>1430</v>
      </c>
      <c r="D3373" s="374" t="s">
        <v>2778</v>
      </c>
      <c r="E3373" s="192">
        <v>775908819183</v>
      </c>
      <c r="F3373" s="303" t="s">
        <v>546</v>
      </c>
      <c r="G3373" s="193" t="s">
        <v>2779</v>
      </c>
      <c r="H3373" s="137" t="s">
        <v>96</v>
      </c>
      <c r="I3373" s="194">
        <v>23</v>
      </c>
      <c r="J3373" s="49"/>
      <c r="K3373" s="8"/>
      <c r="L3373" s="8"/>
      <c r="M3373" s="369">
        <f>I3373*560</f>
        <v>12880</v>
      </c>
      <c r="N3373" s="8"/>
      <c r="O3373" s="8"/>
      <c r="P3373" s="8"/>
      <c r="T3373" s="368"/>
      <c r="U3373" s="8"/>
      <c r="V3373" s="8"/>
      <c r="W3373" s="8"/>
      <c r="X3373" s="368"/>
    </row>
    <row r="3374" spans="1:24" ht="17.25">
      <c r="A3374" s="310" t="s">
        <v>2730</v>
      </c>
      <c r="B3374" s="250">
        <v>39</v>
      </c>
      <c r="C3374" s="319" t="s">
        <v>1430</v>
      </c>
      <c r="D3374" s="374" t="s">
        <v>2772</v>
      </c>
      <c r="E3374" s="192">
        <v>775908896527</v>
      </c>
      <c r="F3374" s="303" t="s">
        <v>546</v>
      </c>
      <c r="G3374" s="193" t="s">
        <v>2780</v>
      </c>
      <c r="H3374" s="137" t="s">
        <v>4</v>
      </c>
      <c r="I3374" s="194">
        <v>22</v>
      </c>
      <c r="J3374" s="49"/>
      <c r="K3374" s="8"/>
      <c r="L3374" s="8"/>
      <c r="M3374" s="369">
        <f>I3374*550</f>
        <v>12100</v>
      </c>
      <c r="N3374" s="8"/>
      <c r="O3374" s="8"/>
      <c r="P3374" s="8"/>
      <c r="T3374" s="368"/>
      <c r="U3374" s="8"/>
      <c r="V3374" s="8"/>
      <c r="W3374" s="8"/>
      <c r="X3374" s="368"/>
    </row>
    <row r="3375" spans="1:24" ht="17.25">
      <c r="A3375" s="310" t="s">
        <v>2730</v>
      </c>
      <c r="B3375" s="250">
        <v>40</v>
      </c>
      <c r="C3375" s="319"/>
      <c r="D3375" s="374" t="s">
        <v>2774</v>
      </c>
      <c r="E3375" s="192">
        <v>775908913225</v>
      </c>
      <c r="F3375" s="303" t="s">
        <v>546</v>
      </c>
      <c r="G3375" s="193" t="s">
        <v>2781</v>
      </c>
      <c r="H3375" s="137" t="s">
        <v>4</v>
      </c>
      <c r="I3375" s="194">
        <v>13</v>
      </c>
      <c r="J3375" s="49"/>
      <c r="K3375" s="8"/>
      <c r="L3375" s="8"/>
      <c r="M3375" s="369">
        <f>I3375*570</f>
        <v>7410</v>
      </c>
      <c r="N3375" s="8"/>
      <c r="O3375" s="8"/>
      <c r="P3375" s="8"/>
      <c r="T3375" s="368"/>
      <c r="U3375" s="8"/>
      <c r="V3375" s="8"/>
      <c r="W3375" s="8"/>
      <c r="X3375" s="368"/>
    </row>
    <row r="3376" spans="1:24">
      <c r="A3376" s="8"/>
      <c r="B3376" s="8"/>
      <c r="C3376" s="8"/>
      <c r="D3376" s="8"/>
      <c r="E3376" s="8"/>
      <c r="F3376" s="8"/>
      <c r="G3376" s="8"/>
      <c r="H3376" s="365"/>
      <c r="I3376" s="8"/>
      <c r="J3376" s="49"/>
      <c r="K3376" s="8"/>
      <c r="L3376" s="8"/>
      <c r="M3376" s="49"/>
      <c r="N3376" s="8"/>
      <c r="O3376" s="8"/>
      <c r="P3376" s="8"/>
      <c r="T3376" s="368"/>
      <c r="U3376" s="8"/>
      <c r="V3376" s="8"/>
      <c r="W3376" s="8"/>
      <c r="X3376" s="368"/>
    </row>
    <row r="3377" spans="1:24">
      <c r="A3377" s="64"/>
      <c r="B3377" s="64"/>
      <c r="C3377" s="64"/>
      <c r="D3377" s="64"/>
      <c r="E3377" s="64"/>
      <c r="F3377" s="64"/>
      <c r="G3377" s="64"/>
      <c r="H3377" s="203"/>
      <c r="I3377" s="64"/>
      <c r="J3377" s="37"/>
      <c r="K3377" s="64"/>
      <c r="L3377" s="64"/>
      <c r="M3377" s="37">
        <f>SUM(M3363:M3376)</f>
        <v>142010</v>
      </c>
      <c r="N3377" s="64"/>
      <c r="O3377" s="64"/>
      <c r="P3377" s="64"/>
      <c r="Q3377" s="64"/>
      <c r="R3377" s="64"/>
      <c r="S3377" s="64"/>
      <c r="T3377" s="64">
        <v>142010</v>
      </c>
      <c r="U3377" s="64"/>
      <c r="V3377" s="64"/>
      <c r="W3377" s="64"/>
      <c r="X3377" s="64">
        <v>142010</v>
      </c>
    </row>
    <row r="3378" spans="1:24">
      <c r="A3378" s="8"/>
      <c r="B3378" s="8"/>
      <c r="C3378" s="8"/>
      <c r="D3378" s="8"/>
      <c r="E3378" s="8"/>
      <c r="F3378" s="8"/>
      <c r="G3378" s="8"/>
      <c r="H3378" s="365"/>
      <c r="I3378" s="8"/>
      <c r="J3378" s="49"/>
      <c r="K3378" s="8"/>
      <c r="L3378" s="8"/>
      <c r="M3378" s="49"/>
      <c r="N3378" s="8"/>
      <c r="O3378" s="8"/>
      <c r="P3378" s="8"/>
      <c r="T3378" s="368"/>
      <c r="U3378" s="8"/>
      <c r="V3378" s="8"/>
      <c r="W3378" s="8"/>
      <c r="X3378" s="368"/>
    </row>
    <row r="3379" spans="1:24" ht="17.25">
      <c r="A3379" s="310" t="s">
        <v>2782</v>
      </c>
      <c r="B3379" s="250">
        <v>1</v>
      </c>
      <c r="C3379" s="319" t="s">
        <v>1430</v>
      </c>
      <c r="D3379" s="374" t="s">
        <v>2783</v>
      </c>
      <c r="E3379" s="192">
        <v>775908855354</v>
      </c>
      <c r="F3379" s="303" t="s">
        <v>546</v>
      </c>
      <c r="G3379" s="193" t="s">
        <v>2784</v>
      </c>
      <c r="H3379" s="137" t="s">
        <v>2</v>
      </c>
      <c r="I3379" s="194">
        <v>27</v>
      </c>
      <c r="J3379" s="49"/>
      <c r="K3379" s="8"/>
      <c r="L3379" s="8"/>
      <c r="M3379" s="369">
        <f>I3379*540</f>
        <v>14580</v>
      </c>
      <c r="N3379" s="8"/>
      <c r="O3379" s="8"/>
      <c r="P3379" s="8"/>
      <c r="T3379" s="368"/>
      <c r="U3379" s="8"/>
      <c r="V3379" s="8"/>
      <c r="W3379" s="8"/>
      <c r="X3379" s="368"/>
    </row>
    <row r="3380" spans="1:24" ht="17.25">
      <c r="A3380" s="310" t="s">
        <v>2782</v>
      </c>
      <c r="B3380" s="250">
        <v>2</v>
      </c>
      <c r="C3380" s="319" t="s">
        <v>1430</v>
      </c>
      <c r="D3380" s="374" t="s">
        <v>2776</v>
      </c>
      <c r="E3380" s="192">
        <v>775910049140</v>
      </c>
      <c r="F3380" s="303" t="s">
        <v>546</v>
      </c>
      <c r="G3380" s="193" t="s">
        <v>2785</v>
      </c>
      <c r="H3380" s="137" t="s">
        <v>96</v>
      </c>
      <c r="I3380" s="194">
        <v>11</v>
      </c>
      <c r="J3380" s="49"/>
      <c r="K3380" s="8"/>
      <c r="L3380" s="8"/>
      <c r="M3380" s="369">
        <f>I3380*570</f>
        <v>6270</v>
      </c>
      <c r="N3380" s="8"/>
      <c r="O3380" s="8"/>
      <c r="P3380" s="8"/>
      <c r="T3380" s="368"/>
      <c r="U3380" s="8"/>
      <c r="V3380" s="8"/>
      <c r="W3380" s="8"/>
      <c r="X3380" s="368"/>
    </row>
    <row r="3381" spans="1:24" ht="17.25">
      <c r="A3381" s="310" t="s">
        <v>2782</v>
      </c>
      <c r="B3381" s="250">
        <v>3</v>
      </c>
      <c r="C3381" s="319" t="s">
        <v>1430</v>
      </c>
      <c r="D3381" s="374" t="s">
        <v>2778</v>
      </c>
      <c r="E3381" s="192">
        <v>775908851315</v>
      </c>
      <c r="F3381" s="303" t="s">
        <v>546</v>
      </c>
      <c r="G3381" s="193" t="s">
        <v>2786</v>
      </c>
      <c r="H3381" s="137" t="s">
        <v>96</v>
      </c>
      <c r="I3381" s="194">
        <v>20</v>
      </c>
      <c r="J3381" s="49"/>
      <c r="K3381" s="8"/>
      <c r="L3381" s="8"/>
      <c r="M3381" s="369">
        <f>I3381*540</f>
        <v>10800</v>
      </c>
      <c r="N3381" s="8"/>
      <c r="O3381" s="8"/>
      <c r="P3381" s="8"/>
      <c r="T3381" s="368"/>
      <c r="U3381" s="8"/>
      <c r="V3381" s="8"/>
      <c r="W3381" s="8"/>
      <c r="X3381" s="368"/>
    </row>
    <row r="3382" spans="1:24" ht="17.25">
      <c r="A3382" s="310" t="s">
        <v>2782</v>
      </c>
      <c r="B3382" s="250">
        <v>4</v>
      </c>
      <c r="C3382" s="319" t="s">
        <v>1430</v>
      </c>
      <c r="D3382" s="374" t="s">
        <v>2787</v>
      </c>
      <c r="E3382" s="192">
        <v>775908843729</v>
      </c>
      <c r="F3382" s="303" t="s">
        <v>546</v>
      </c>
      <c r="G3382" s="193" t="s">
        <v>2788</v>
      </c>
      <c r="H3382" s="137" t="s">
        <v>96</v>
      </c>
      <c r="I3382" s="194">
        <v>21</v>
      </c>
      <c r="J3382" s="49"/>
      <c r="K3382" s="8"/>
      <c r="L3382" s="8"/>
      <c r="M3382" s="369">
        <f>I3382*540</f>
        <v>11340</v>
      </c>
      <c r="N3382" s="8"/>
      <c r="O3382" s="8"/>
      <c r="P3382" s="8"/>
      <c r="T3382" s="368"/>
      <c r="U3382" s="8"/>
      <c r="V3382" s="8"/>
      <c r="W3382" s="8"/>
      <c r="X3382" s="368"/>
    </row>
    <row r="3383" spans="1:24" ht="17.25">
      <c r="A3383" s="310" t="s">
        <v>2782</v>
      </c>
      <c r="B3383" s="250">
        <v>5</v>
      </c>
      <c r="C3383" s="319" t="s">
        <v>1430</v>
      </c>
      <c r="D3383" s="374" t="s">
        <v>2789</v>
      </c>
      <c r="E3383" s="192">
        <v>775910019940</v>
      </c>
      <c r="F3383" s="303" t="s">
        <v>546</v>
      </c>
      <c r="G3383" s="193" t="s">
        <v>2790</v>
      </c>
      <c r="H3383" s="137" t="s">
        <v>2</v>
      </c>
      <c r="I3383" s="194">
        <v>23</v>
      </c>
      <c r="J3383" s="49"/>
      <c r="K3383" s="8"/>
      <c r="L3383" s="8"/>
      <c r="M3383" s="369">
        <f>I3383*540</f>
        <v>12420</v>
      </c>
      <c r="N3383" s="8"/>
      <c r="O3383" s="8"/>
      <c r="P3383" s="8"/>
      <c r="T3383" s="368"/>
      <c r="U3383" s="8"/>
      <c r="V3383" s="8"/>
      <c r="W3383" s="8"/>
      <c r="X3383" s="368"/>
    </row>
    <row r="3384" spans="1:24" ht="17.25">
      <c r="A3384" s="310" t="s">
        <v>2782</v>
      </c>
      <c r="B3384" s="250">
        <v>6</v>
      </c>
      <c r="C3384" s="319"/>
      <c r="D3384" s="374" t="s">
        <v>2791</v>
      </c>
      <c r="E3384" s="192">
        <v>775908837860</v>
      </c>
      <c r="F3384" s="303" t="s">
        <v>546</v>
      </c>
      <c r="G3384" s="193" t="s">
        <v>2792</v>
      </c>
      <c r="H3384" s="137" t="s">
        <v>2</v>
      </c>
      <c r="I3384" s="194">
        <v>23</v>
      </c>
      <c r="J3384" s="49"/>
      <c r="K3384" s="8"/>
      <c r="L3384" s="8"/>
      <c r="M3384" s="369">
        <f>23*540</f>
        <v>12420</v>
      </c>
      <c r="N3384" s="8"/>
      <c r="O3384" s="8"/>
      <c r="P3384" s="8"/>
      <c r="T3384" s="368"/>
      <c r="U3384" s="8"/>
      <c r="V3384" s="8"/>
      <c r="W3384" s="8"/>
      <c r="X3384" s="368"/>
    </row>
    <row r="3385" spans="1:24" ht="17.25">
      <c r="A3385" s="310" t="s">
        <v>2782</v>
      </c>
      <c r="B3385" s="250">
        <v>7</v>
      </c>
      <c r="C3385" s="319"/>
      <c r="D3385" s="374" t="s">
        <v>2793</v>
      </c>
      <c r="E3385" s="192">
        <v>775910165654</v>
      </c>
      <c r="F3385" s="303" t="s">
        <v>546</v>
      </c>
      <c r="G3385" s="193" t="s">
        <v>2794</v>
      </c>
      <c r="H3385" s="137" t="s">
        <v>2</v>
      </c>
      <c r="I3385" s="194">
        <v>22</v>
      </c>
      <c r="J3385" s="49"/>
      <c r="K3385" s="8"/>
      <c r="L3385" s="8"/>
      <c r="M3385" s="369">
        <f>I3385*540</f>
        <v>11880</v>
      </c>
      <c r="N3385" s="8"/>
      <c r="O3385" s="8"/>
      <c r="P3385" s="8"/>
      <c r="T3385" s="368"/>
      <c r="U3385" s="8"/>
      <c r="V3385" s="8"/>
      <c r="W3385" s="8"/>
      <c r="X3385" s="368"/>
    </row>
    <row r="3386" spans="1:24" ht="17.25">
      <c r="A3386" s="310" t="s">
        <v>2782</v>
      </c>
      <c r="B3386" s="250">
        <v>8</v>
      </c>
      <c r="C3386" s="319" t="s">
        <v>1430</v>
      </c>
      <c r="D3386" s="374" t="s">
        <v>2795</v>
      </c>
      <c r="E3386" s="192">
        <v>775910061601</v>
      </c>
      <c r="F3386" s="303" t="s">
        <v>546</v>
      </c>
      <c r="G3386" s="193" t="s">
        <v>2796</v>
      </c>
      <c r="H3386" s="137" t="s">
        <v>96</v>
      </c>
      <c r="I3386" s="194">
        <v>15</v>
      </c>
      <c r="J3386" s="49"/>
      <c r="K3386" s="8"/>
      <c r="L3386" s="8"/>
      <c r="M3386" s="369">
        <f>I3386*570</f>
        <v>8550</v>
      </c>
      <c r="N3386" s="8"/>
      <c r="O3386" s="8"/>
      <c r="P3386" s="8"/>
      <c r="T3386" s="368"/>
      <c r="U3386" s="8"/>
      <c r="V3386" s="8"/>
      <c r="W3386" s="8"/>
      <c r="X3386" s="368"/>
    </row>
    <row r="3387" spans="1:24" ht="17.25">
      <c r="A3387" s="310" t="s">
        <v>2782</v>
      </c>
      <c r="B3387" s="250">
        <v>9</v>
      </c>
      <c r="C3387" s="319" t="s">
        <v>1430</v>
      </c>
      <c r="D3387" s="374" t="s">
        <v>2797</v>
      </c>
      <c r="E3387" s="192">
        <v>775910009743</v>
      </c>
      <c r="F3387" s="303" t="s">
        <v>546</v>
      </c>
      <c r="G3387" s="193" t="s">
        <v>2798</v>
      </c>
      <c r="H3387" s="137" t="s">
        <v>96</v>
      </c>
      <c r="I3387" s="194">
        <v>25</v>
      </c>
      <c r="J3387" s="49"/>
      <c r="K3387" s="8"/>
      <c r="L3387" s="8"/>
      <c r="M3387" s="369">
        <f>I3387*560</f>
        <v>14000</v>
      </c>
      <c r="N3387" s="8"/>
      <c r="O3387" s="8"/>
      <c r="P3387" s="8"/>
      <c r="T3387" s="368"/>
      <c r="U3387" s="8"/>
      <c r="V3387" s="8"/>
      <c r="W3387" s="8"/>
      <c r="X3387" s="368"/>
    </row>
    <row r="3388" spans="1:24" ht="17.25">
      <c r="A3388" s="310" t="s">
        <v>2782</v>
      </c>
      <c r="B3388" s="250">
        <v>10</v>
      </c>
      <c r="C3388" s="319"/>
      <c r="D3388" s="374" t="s">
        <v>2799</v>
      </c>
      <c r="E3388" s="192">
        <v>775910097267</v>
      </c>
      <c r="F3388" s="303" t="s">
        <v>546</v>
      </c>
      <c r="G3388" s="193" t="s">
        <v>2800</v>
      </c>
      <c r="H3388" s="137" t="s">
        <v>2</v>
      </c>
      <c r="I3388" s="194">
        <v>26</v>
      </c>
      <c r="J3388" s="49"/>
      <c r="K3388" s="8"/>
      <c r="L3388" s="8"/>
      <c r="M3388" s="369">
        <f>I3388*540</f>
        <v>14040</v>
      </c>
      <c r="N3388" s="8"/>
      <c r="O3388" s="8"/>
      <c r="P3388" s="8"/>
      <c r="T3388" s="368"/>
      <c r="U3388" s="8"/>
      <c r="V3388" s="8"/>
      <c r="W3388" s="8"/>
      <c r="X3388" s="368"/>
    </row>
    <row r="3389" spans="1:24" ht="17.25">
      <c r="A3389" s="310" t="s">
        <v>2782</v>
      </c>
      <c r="B3389" s="250">
        <v>11</v>
      </c>
      <c r="C3389" s="319" t="s">
        <v>1430</v>
      </c>
      <c r="D3389" s="374" t="s">
        <v>2801</v>
      </c>
      <c r="E3389" s="192">
        <v>775909996099</v>
      </c>
      <c r="F3389" s="303" t="s">
        <v>546</v>
      </c>
      <c r="G3389" s="193" t="s">
        <v>2802</v>
      </c>
      <c r="H3389" s="137" t="s">
        <v>2</v>
      </c>
      <c r="I3389" s="194">
        <v>26</v>
      </c>
      <c r="J3389" s="49"/>
      <c r="K3389" s="8"/>
      <c r="L3389" s="8"/>
      <c r="M3389" s="369">
        <f>I3389*540</f>
        <v>14040</v>
      </c>
      <c r="N3389" s="8"/>
      <c r="O3389" s="8"/>
      <c r="P3389" s="8"/>
      <c r="T3389" s="368"/>
      <c r="U3389" s="8"/>
      <c r="V3389" s="8"/>
      <c r="W3389" s="8"/>
      <c r="X3389" s="368"/>
    </row>
    <row r="3390" spans="1:24" ht="17.25">
      <c r="A3390" s="310" t="s">
        <v>2782</v>
      </c>
      <c r="B3390" s="250">
        <v>12</v>
      </c>
      <c r="C3390" s="319" t="s">
        <v>1430</v>
      </c>
      <c r="D3390" s="374" t="s">
        <v>2803</v>
      </c>
      <c r="E3390" s="192">
        <v>775908804515</v>
      </c>
      <c r="F3390" s="303" t="s">
        <v>546</v>
      </c>
      <c r="G3390" s="193" t="s">
        <v>2804</v>
      </c>
      <c r="H3390" s="137" t="s">
        <v>96</v>
      </c>
      <c r="I3390" s="194">
        <v>28</v>
      </c>
      <c r="J3390" s="49"/>
      <c r="K3390" s="8"/>
      <c r="L3390" s="8"/>
      <c r="M3390" s="369">
        <f>I3390*560</f>
        <v>15680</v>
      </c>
      <c r="N3390" s="8"/>
      <c r="O3390" s="8"/>
      <c r="P3390" s="8"/>
      <c r="T3390" s="368"/>
      <c r="U3390" s="8"/>
      <c r="V3390" s="8"/>
      <c r="W3390" s="8"/>
      <c r="X3390" s="368"/>
    </row>
    <row r="3391" spans="1:24" ht="17.25">
      <c r="A3391" s="310" t="s">
        <v>2782</v>
      </c>
      <c r="B3391" s="250">
        <v>13</v>
      </c>
      <c r="C3391" s="319" t="s">
        <v>1430</v>
      </c>
      <c r="D3391" s="374" t="s">
        <v>2805</v>
      </c>
      <c r="E3391" s="192">
        <v>775908807569</v>
      </c>
      <c r="F3391" s="303" t="s">
        <v>546</v>
      </c>
      <c r="G3391" s="193" t="s">
        <v>2806</v>
      </c>
      <c r="H3391" s="137" t="s">
        <v>96</v>
      </c>
      <c r="I3391" s="194">
        <v>26</v>
      </c>
      <c r="J3391" s="49"/>
      <c r="K3391" s="8"/>
      <c r="L3391" s="8"/>
      <c r="M3391" s="369">
        <f>I3391*560</f>
        <v>14560</v>
      </c>
      <c r="N3391" s="8"/>
      <c r="O3391" s="8"/>
      <c r="P3391" s="8"/>
      <c r="T3391" s="368"/>
      <c r="U3391" s="8"/>
      <c r="V3391" s="8"/>
      <c r="W3391" s="8"/>
      <c r="X3391" s="368"/>
    </row>
    <row r="3392" spans="1:24" ht="17.25">
      <c r="A3392" s="310" t="s">
        <v>2782</v>
      </c>
      <c r="B3392" s="250">
        <v>14</v>
      </c>
      <c r="C3392" s="319" t="s">
        <v>1430</v>
      </c>
      <c r="D3392" s="374" t="s">
        <v>2807</v>
      </c>
      <c r="E3392" s="192">
        <v>775908881487</v>
      </c>
      <c r="F3392" s="303" t="s">
        <v>546</v>
      </c>
      <c r="G3392" s="193" t="s">
        <v>2808</v>
      </c>
      <c r="H3392" s="137" t="s">
        <v>96</v>
      </c>
      <c r="I3392" s="194">
        <v>14</v>
      </c>
      <c r="J3392" s="49"/>
      <c r="K3392" s="8"/>
      <c r="L3392" s="8"/>
      <c r="M3392" s="369">
        <f>I3392*570</f>
        <v>7980</v>
      </c>
      <c r="N3392" s="8"/>
      <c r="O3392" s="8"/>
      <c r="P3392" s="8"/>
      <c r="T3392" s="368"/>
      <c r="U3392" s="8"/>
      <c r="V3392" s="8"/>
      <c r="W3392" s="8"/>
      <c r="X3392" s="368"/>
    </row>
    <row r="3393" spans="1:24" ht="17.25">
      <c r="A3393" s="310" t="s">
        <v>2782</v>
      </c>
      <c r="B3393" s="250">
        <v>15</v>
      </c>
      <c r="C3393" s="319"/>
      <c r="D3393" s="320" t="s">
        <v>2809</v>
      </c>
      <c r="E3393" s="320" t="s">
        <v>1464</v>
      </c>
      <c r="F3393" s="303"/>
      <c r="G3393" s="193"/>
      <c r="H3393" s="137"/>
      <c r="I3393" s="194"/>
      <c r="J3393" s="49"/>
      <c r="K3393" s="8"/>
      <c r="L3393" s="8"/>
      <c r="M3393" s="369"/>
      <c r="N3393" s="8"/>
      <c r="O3393" s="8"/>
      <c r="P3393" s="8"/>
      <c r="T3393" s="368"/>
      <c r="U3393" s="8"/>
      <c r="V3393" s="8"/>
      <c r="W3393" s="8"/>
      <c r="X3393" s="368"/>
    </row>
    <row r="3394" spans="1:24" ht="17.25">
      <c r="A3394" s="310" t="s">
        <v>2782</v>
      </c>
      <c r="B3394" s="250">
        <v>16</v>
      </c>
      <c r="C3394" s="319"/>
      <c r="D3394" s="374" t="s">
        <v>2810</v>
      </c>
      <c r="E3394" s="192">
        <v>775922268281</v>
      </c>
      <c r="F3394" s="303" t="s">
        <v>546</v>
      </c>
      <c r="G3394" s="193" t="s">
        <v>2811</v>
      </c>
      <c r="H3394" s="137" t="s">
        <v>35</v>
      </c>
      <c r="I3394" s="194">
        <v>17</v>
      </c>
      <c r="J3394" s="49"/>
      <c r="K3394" s="8"/>
      <c r="L3394" s="8"/>
      <c r="M3394" s="369">
        <f>I3394*600</f>
        <v>10200</v>
      </c>
      <c r="N3394" s="8"/>
      <c r="O3394" s="8"/>
      <c r="P3394" s="8"/>
      <c r="T3394" s="368"/>
      <c r="U3394" s="8"/>
      <c r="V3394" s="8"/>
      <c r="W3394" s="8"/>
      <c r="X3394" s="368"/>
    </row>
    <row r="3395" spans="1:24" ht="17.25">
      <c r="A3395" s="310" t="s">
        <v>2782</v>
      </c>
      <c r="B3395" s="250">
        <v>17</v>
      </c>
      <c r="C3395" s="319"/>
      <c r="D3395" s="374" t="s">
        <v>2812</v>
      </c>
      <c r="E3395" s="192">
        <v>775910224543</v>
      </c>
      <c r="F3395" s="303" t="s">
        <v>546</v>
      </c>
      <c r="G3395" s="193" t="s">
        <v>2813</v>
      </c>
      <c r="H3395" s="137" t="s">
        <v>2</v>
      </c>
      <c r="I3395" s="194">
        <v>24</v>
      </c>
      <c r="J3395" s="49"/>
      <c r="K3395" s="8"/>
      <c r="L3395" s="8"/>
      <c r="M3395" s="369">
        <f>I3395*540</f>
        <v>12960</v>
      </c>
      <c r="N3395" s="8"/>
      <c r="O3395" s="8"/>
      <c r="P3395" s="8"/>
      <c r="T3395" s="368"/>
      <c r="U3395" s="8"/>
      <c r="V3395" s="8"/>
      <c r="W3395" s="8"/>
      <c r="X3395" s="368"/>
    </row>
    <row r="3396" spans="1:24" ht="17.25">
      <c r="A3396" s="310" t="s">
        <v>2782</v>
      </c>
      <c r="B3396" s="250">
        <v>18</v>
      </c>
      <c r="C3396" s="319"/>
      <c r="D3396" s="374" t="s">
        <v>2814</v>
      </c>
      <c r="E3396" s="192">
        <v>775910202479</v>
      </c>
      <c r="F3396" s="303" t="s">
        <v>546</v>
      </c>
      <c r="G3396" s="193" t="s">
        <v>2815</v>
      </c>
      <c r="H3396" s="137" t="s">
        <v>2</v>
      </c>
      <c r="I3396" s="194">
        <v>21</v>
      </c>
      <c r="J3396" s="49"/>
      <c r="K3396" s="8"/>
      <c r="L3396" s="8"/>
      <c r="M3396" s="369">
        <f>I3396*540</f>
        <v>11340</v>
      </c>
      <c r="N3396" s="8"/>
      <c r="O3396" s="8"/>
      <c r="P3396" s="8"/>
      <c r="T3396" s="368"/>
      <c r="U3396" s="8"/>
      <c r="V3396" s="8"/>
      <c r="W3396" s="8"/>
      <c r="X3396" s="368"/>
    </row>
    <row r="3397" spans="1:24" ht="17.25">
      <c r="A3397" s="310" t="s">
        <v>2782</v>
      </c>
      <c r="B3397" s="250">
        <v>19</v>
      </c>
      <c r="C3397" s="319" t="s">
        <v>1430</v>
      </c>
      <c r="D3397" s="374" t="s">
        <v>2816</v>
      </c>
      <c r="E3397" s="192">
        <v>775909965799</v>
      </c>
      <c r="F3397" s="303" t="s">
        <v>546</v>
      </c>
      <c r="G3397" s="193" t="s">
        <v>2817</v>
      </c>
      <c r="H3397" s="137" t="s">
        <v>2</v>
      </c>
      <c r="I3397" s="194">
        <v>14</v>
      </c>
      <c r="J3397" s="49"/>
      <c r="K3397" s="8"/>
      <c r="L3397" s="8"/>
      <c r="M3397" s="369">
        <f>I3397*550</f>
        <v>7700</v>
      </c>
      <c r="N3397" s="8"/>
      <c r="O3397" s="8"/>
      <c r="P3397" s="8"/>
      <c r="T3397" s="368"/>
      <c r="U3397" s="8"/>
      <c r="V3397" s="8"/>
      <c r="W3397" s="8"/>
      <c r="X3397" s="368"/>
    </row>
    <row r="3398" spans="1:24" ht="17.25">
      <c r="A3398" s="310" t="s">
        <v>2782</v>
      </c>
      <c r="B3398" s="250">
        <v>20</v>
      </c>
      <c r="C3398" s="319"/>
      <c r="D3398" s="374" t="s">
        <v>2818</v>
      </c>
      <c r="E3398" s="192">
        <v>775922276820</v>
      </c>
      <c r="F3398" s="303" t="s">
        <v>546</v>
      </c>
      <c r="G3398" s="193" t="s">
        <v>2819</v>
      </c>
      <c r="H3398" s="137" t="s">
        <v>35</v>
      </c>
      <c r="I3398" s="194">
        <v>30</v>
      </c>
      <c r="J3398" s="49"/>
      <c r="K3398" s="8"/>
      <c r="L3398" s="8"/>
      <c r="M3398" s="369">
        <f>I3398*590</f>
        <v>17700</v>
      </c>
      <c r="N3398" s="8"/>
      <c r="O3398" s="8"/>
      <c r="P3398" s="8"/>
      <c r="T3398" s="368"/>
      <c r="U3398" s="8"/>
      <c r="V3398" s="8"/>
      <c r="W3398" s="8"/>
      <c r="X3398" s="368"/>
    </row>
    <row r="3399" spans="1:24" ht="17.25">
      <c r="A3399" s="310" t="s">
        <v>2782</v>
      </c>
      <c r="B3399" s="250">
        <v>21</v>
      </c>
      <c r="C3399" s="319" t="s">
        <v>1430</v>
      </c>
      <c r="D3399" s="374" t="s">
        <v>2820</v>
      </c>
      <c r="E3399" s="192">
        <v>775909979122</v>
      </c>
      <c r="F3399" s="303" t="s">
        <v>546</v>
      </c>
      <c r="G3399" s="193" t="s">
        <v>2821</v>
      </c>
      <c r="H3399" s="137" t="s">
        <v>2</v>
      </c>
      <c r="I3399" s="194">
        <v>6</v>
      </c>
      <c r="J3399" s="49"/>
      <c r="K3399" s="8"/>
      <c r="L3399" s="8"/>
      <c r="M3399" s="369">
        <v>4300</v>
      </c>
      <c r="N3399" s="8"/>
      <c r="O3399" s="8"/>
      <c r="P3399" s="8"/>
      <c r="T3399" s="368"/>
      <c r="U3399" s="8"/>
      <c r="V3399" s="8"/>
      <c r="W3399" s="8"/>
      <c r="X3399" s="368"/>
    </row>
    <row r="3400" spans="1:24" ht="17.25">
      <c r="A3400" s="310" t="s">
        <v>2782</v>
      </c>
      <c r="B3400" s="250">
        <v>22</v>
      </c>
      <c r="C3400" s="319" t="s">
        <v>1430</v>
      </c>
      <c r="D3400" s="374" t="s">
        <v>2822</v>
      </c>
      <c r="E3400" s="192">
        <v>775908833636</v>
      </c>
      <c r="F3400" s="303" t="s">
        <v>546</v>
      </c>
      <c r="G3400" s="193" t="s">
        <v>2823</v>
      </c>
      <c r="H3400" s="137" t="s">
        <v>2</v>
      </c>
      <c r="I3400" s="194">
        <v>22</v>
      </c>
      <c r="J3400" s="49"/>
      <c r="K3400" s="8"/>
      <c r="L3400" s="8"/>
      <c r="M3400" s="369">
        <f t="shared" ref="M3400:M3407" si="658">I3400*540</f>
        <v>11880</v>
      </c>
      <c r="N3400" s="8"/>
      <c r="O3400" s="8"/>
      <c r="P3400" s="8"/>
      <c r="T3400" s="368"/>
      <c r="U3400" s="8"/>
      <c r="V3400" s="8"/>
      <c r="W3400" s="8"/>
      <c r="X3400" s="368"/>
    </row>
    <row r="3401" spans="1:24" ht="17.25">
      <c r="A3401" s="310" t="s">
        <v>2782</v>
      </c>
      <c r="B3401" s="250">
        <v>23</v>
      </c>
      <c r="C3401" s="319" t="s">
        <v>15</v>
      </c>
      <c r="D3401" s="374" t="s">
        <v>2824</v>
      </c>
      <c r="E3401" s="192">
        <v>775908876617</v>
      </c>
      <c r="F3401" s="303" t="s">
        <v>546</v>
      </c>
      <c r="G3401" s="193" t="s">
        <v>2825</v>
      </c>
      <c r="H3401" s="137" t="s">
        <v>2</v>
      </c>
      <c r="I3401" s="194">
        <v>27</v>
      </c>
      <c r="J3401" s="49"/>
      <c r="K3401" s="8"/>
      <c r="L3401" s="8"/>
      <c r="M3401" s="369">
        <f t="shared" si="658"/>
        <v>14580</v>
      </c>
      <c r="N3401" s="8"/>
      <c r="O3401" s="8"/>
      <c r="P3401" s="8"/>
      <c r="T3401" s="368"/>
      <c r="U3401" s="8"/>
      <c r="V3401" s="8"/>
      <c r="W3401" s="8"/>
      <c r="X3401" s="368"/>
    </row>
    <row r="3402" spans="1:24" ht="17.25">
      <c r="A3402" s="310" t="s">
        <v>2782</v>
      </c>
      <c r="B3402" s="250">
        <v>24</v>
      </c>
      <c r="C3402" s="319" t="s">
        <v>15</v>
      </c>
      <c r="D3402" s="374" t="s">
        <v>2826</v>
      </c>
      <c r="E3402" s="192">
        <v>775908873700</v>
      </c>
      <c r="F3402" s="303" t="s">
        <v>546</v>
      </c>
      <c r="G3402" s="193" t="s">
        <v>2827</v>
      </c>
      <c r="H3402" s="137" t="s">
        <v>2</v>
      </c>
      <c r="I3402" s="194">
        <v>27</v>
      </c>
      <c r="J3402" s="49"/>
      <c r="K3402" s="8"/>
      <c r="L3402" s="8"/>
      <c r="M3402" s="369">
        <f t="shared" si="658"/>
        <v>14580</v>
      </c>
      <c r="N3402" s="8"/>
      <c r="O3402" s="8"/>
      <c r="P3402" s="8"/>
      <c r="T3402" s="368"/>
      <c r="U3402" s="8"/>
      <c r="V3402" s="8"/>
      <c r="W3402" s="8"/>
      <c r="X3402" s="368"/>
    </row>
    <row r="3403" spans="1:24" ht="17.25">
      <c r="A3403" s="310"/>
      <c r="B3403" s="250"/>
      <c r="C3403" s="319"/>
      <c r="D3403" s="374"/>
      <c r="E3403" s="192"/>
      <c r="F3403" s="303"/>
      <c r="G3403" s="193"/>
      <c r="H3403" s="137"/>
      <c r="I3403" s="194"/>
      <c r="J3403" s="49"/>
      <c r="K3403" s="8"/>
      <c r="L3403" s="8"/>
      <c r="M3403" s="369">
        <v>1000</v>
      </c>
      <c r="N3403" s="8"/>
      <c r="O3403" s="8"/>
      <c r="P3403" s="8"/>
      <c r="T3403" s="368"/>
      <c r="U3403" s="8"/>
      <c r="V3403" s="8"/>
      <c r="W3403" s="8"/>
      <c r="X3403" s="368"/>
    </row>
    <row r="3404" spans="1:24" ht="17.25">
      <c r="A3404" s="310" t="s">
        <v>2782</v>
      </c>
      <c r="B3404" s="250">
        <v>25</v>
      </c>
      <c r="C3404" s="319"/>
      <c r="D3404" s="374" t="s">
        <v>2828</v>
      </c>
      <c r="E3404" s="192">
        <v>775910187590</v>
      </c>
      <c r="F3404" s="303" t="s">
        <v>546</v>
      </c>
      <c r="G3404" s="193" t="s">
        <v>2829</v>
      </c>
      <c r="H3404" s="137" t="s">
        <v>2</v>
      </c>
      <c r="I3404" s="194">
        <v>20</v>
      </c>
      <c r="J3404" s="49"/>
      <c r="K3404" s="8"/>
      <c r="L3404" s="8"/>
      <c r="M3404" s="369">
        <f t="shared" si="658"/>
        <v>10800</v>
      </c>
      <c r="N3404" s="8"/>
      <c r="O3404" s="8"/>
      <c r="P3404" s="8"/>
      <c r="T3404" s="368"/>
      <c r="U3404" s="8"/>
      <c r="V3404" s="8"/>
      <c r="W3404" s="8"/>
      <c r="X3404" s="368"/>
    </row>
    <row r="3405" spans="1:24" ht="17.25">
      <c r="A3405" s="310" t="s">
        <v>2782</v>
      </c>
      <c r="B3405" s="250">
        <v>26</v>
      </c>
      <c r="C3405" s="319" t="s">
        <v>1430</v>
      </c>
      <c r="D3405" s="374" t="s">
        <v>2830</v>
      </c>
      <c r="E3405" s="192">
        <v>775910107700</v>
      </c>
      <c r="F3405" s="303" t="s">
        <v>546</v>
      </c>
      <c r="G3405" s="193" t="s">
        <v>2831</v>
      </c>
      <c r="H3405" s="137" t="s">
        <v>2</v>
      </c>
      <c r="I3405" s="194">
        <v>19</v>
      </c>
      <c r="J3405" s="49"/>
      <c r="K3405" s="8"/>
      <c r="L3405" s="8"/>
      <c r="M3405" s="369">
        <f t="shared" si="658"/>
        <v>10260</v>
      </c>
      <c r="N3405" s="8"/>
      <c r="O3405" s="8"/>
      <c r="P3405" s="8"/>
      <c r="T3405" s="368"/>
      <c r="U3405" s="8"/>
      <c r="V3405" s="8"/>
      <c r="W3405" s="8"/>
      <c r="X3405" s="368"/>
    </row>
    <row r="3406" spans="1:24" ht="17.25">
      <c r="A3406" s="310" t="s">
        <v>2782</v>
      </c>
      <c r="B3406" s="250">
        <v>27</v>
      </c>
      <c r="C3406" s="319" t="s">
        <v>1430</v>
      </c>
      <c r="D3406" s="374" t="s">
        <v>2832</v>
      </c>
      <c r="E3406" s="192">
        <v>775909823848</v>
      </c>
      <c r="F3406" s="303" t="s">
        <v>546</v>
      </c>
      <c r="G3406" s="193" t="s">
        <v>2833</v>
      </c>
      <c r="H3406" s="137" t="s">
        <v>2</v>
      </c>
      <c r="I3406" s="194">
        <v>21</v>
      </c>
      <c r="J3406" s="49"/>
      <c r="K3406" s="8"/>
      <c r="L3406" s="8"/>
      <c r="M3406" s="369">
        <f t="shared" si="658"/>
        <v>11340</v>
      </c>
      <c r="N3406" s="8"/>
      <c r="O3406" s="8"/>
      <c r="P3406" s="8"/>
      <c r="T3406" s="368"/>
      <c r="U3406" s="8"/>
      <c r="V3406" s="8"/>
      <c r="W3406" s="8"/>
      <c r="X3406" s="368"/>
    </row>
    <row r="3407" spans="1:24" ht="17.25">
      <c r="A3407" s="310" t="s">
        <v>2782</v>
      </c>
      <c r="B3407" s="250">
        <v>28</v>
      </c>
      <c r="C3407" s="319" t="s">
        <v>2834</v>
      </c>
      <c r="D3407" s="374" t="s">
        <v>2835</v>
      </c>
      <c r="E3407" s="192">
        <v>775923296071</v>
      </c>
      <c r="F3407" s="303" t="s">
        <v>546</v>
      </c>
      <c r="G3407" s="193" t="s">
        <v>2836</v>
      </c>
      <c r="H3407" s="137" t="s">
        <v>2</v>
      </c>
      <c r="I3407" s="194">
        <v>17</v>
      </c>
      <c r="J3407" s="49"/>
      <c r="K3407" s="8"/>
      <c r="L3407" s="8"/>
      <c r="M3407" s="369">
        <f t="shared" si="658"/>
        <v>9180</v>
      </c>
      <c r="N3407" s="8"/>
      <c r="O3407" s="8"/>
      <c r="P3407" s="8"/>
      <c r="T3407" s="368"/>
      <c r="U3407" s="8"/>
      <c r="V3407" s="8"/>
      <c r="W3407" s="8"/>
      <c r="X3407" s="368"/>
    </row>
    <row r="3408" spans="1:24" ht="17.25">
      <c r="A3408" s="310" t="s">
        <v>2782</v>
      </c>
      <c r="B3408" s="250">
        <v>29</v>
      </c>
      <c r="C3408" s="319" t="s">
        <v>1430</v>
      </c>
      <c r="D3408" s="374" t="s">
        <v>2837</v>
      </c>
      <c r="E3408" s="192">
        <v>775910086330</v>
      </c>
      <c r="F3408" s="303" t="s">
        <v>546</v>
      </c>
      <c r="G3408" s="193" t="s">
        <v>2838</v>
      </c>
      <c r="H3408" s="137" t="s">
        <v>2</v>
      </c>
      <c r="I3408" s="194">
        <v>15</v>
      </c>
      <c r="J3408" s="49"/>
      <c r="K3408" s="8"/>
      <c r="L3408" s="8"/>
      <c r="M3408" s="369">
        <f>I3408*550</f>
        <v>8250</v>
      </c>
      <c r="N3408" s="8"/>
      <c r="O3408" s="8"/>
      <c r="P3408" s="8"/>
      <c r="T3408" s="368"/>
      <c r="U3408" s="8"/>
      <c r="V3408" s="8"/>
      <c r="W3408" s="8"/>
      <c r="X3408" s="368"/>
    </row>
    <row r="3409" spans="1:24" ht="17.25">
      <c r="A3409" s="310" t="s">
        <v>2782</v>
      </c>
      <c r="B3409" s="250">
        <v>30</v>
      </c>
      <c r="C3409" s="319" t="s">
        <v>1430</v>
      </c>
      <c r="D3409" s="374" t="s">
        <v>2839</v>
      </c>
      <c r="E3409" s="192">
        <v>775908862654</v>
      </c>
      <c r="F3409" s="303" t="s">
        <v>546</v>
      </c>
      <c r="G3409" s="193" t="s">
        <v>2840</v>
      </c>
      <c r="H3409" s="137" t="s">
        <v>96</v>
      </c>
      <c r="I3409" s="194">
        <v>11</v>
      </c>
      <c r="J3409" s="49"/>
      <c r="K3409" s="8"/>
      <c r="L3409" s="8"/>
      <c r="M3409" s="369">
        <f>I3409*590</f>
        <v>6490</v>
      </c>
      <c r="N3409" s="8"/>
      <c r="O3409" s="8"/>
      <c r="P3409" s="8"/>
      <c r="T3409" s="368"/>
      <c r="U3409" s="8"/>
      <c r="V3409" s="8"/>
      <c r="W3409" s="8"/>
      <c r="X3409" s="368"/>
    </row>
    <row r="3410" spans="1:24" ht="17.25">
      <c r="A3410" s="310" t="s">
        <v>2782</v>
      </c>
      <c r="B3410" s="250">
        <v>31</v>
      </c>
      <c r="C3410" s="319"/>
      <c r="D3410" s="374" t="s">
        <v>2841</v>
      </c>
      <c r="E3410" s="192">
        <v>775934130874</v>
      </c>
      <c r="F3410" s="136" t="s">
        <v>546</v>
      </c>
      <c r="G3410" s="193" t="s">
        <v>2309</v>
      </c>
      <c r="H3410" s="137" t="s">
        <v>35</v>
      </c>
      <c r="I3410" s="194">
        <v>29</v>
      </c>
      <c r="J3410" s="49"/>
      <c r="K3410" s="8"/>
      <c r="L3410" s="8"/>
      <c r="M3410" s="369">
        <f>I3410*590</f>
        <v>17110</v>
      </c>
      <c r="N3410" s="8"/>
      <c r="O3410" s="8"/>
      <c r="P3410" s="8"/>
      <c r="T3410" s="368"/>
      <c r="U3410" s="8"/>
      <c r="V3410" s="8"/>
      <c r="W3410" s="8"/>
      <c r="X3410" s="368"/>
    </row>
    <row r="3411" spans="1:24" ht="17.25">
      <c r="A3411" s="310" t="s">
        <v>2782</v>
      </c>
      <c r="B3411" s="250">
        <v>32</v>
      </c>
      <c r="C3411" s="319"/>
      <c r="D3411" s="374" t="s">
        <v>2842</v>
      </c>
      <c r="E3411" s="192">
        <v>775908867303</v>
      </c>
      <c r="F3411" s="303" t="s">
        <v>546</v>
      </c>
      <c r="G3411" s="193" t="s">
        <v>2843</v>
      </c>
      <c r="H3411" s="137" t="s">
        <v>96</v>
      </c>
      <c r="I3411" s="194">
        <v>22</v>
      </c>
      <c r="J3411" s="49"/>
      <c r="K3411" s="8"/>
      <c r="L3411" s="8"/>
      <c r="M3411" s="369">
        <f>I3411*560</f>
        <v>12320</v>
      </c>
      <c r="N3411" s="8"/>
      <c r="O3411" s="8"/>
      <c r="P3411" s="8"/>
      <c r="T3411" s="368"/>
      <c r="U3411" s="8"/>
      <c r="V3411" s="8"/>
      <c r="W3411" s="8"/>
      <c r="X3411" s="368"/>
    </row>
    <row r="3412" spans="1:24" ht="17.25">
      <c r="A3412" s="310" t="s">
        <v>2782</v>
      </c>
      <c r="B3412" s="250">
        <v>33</v>
      </c>
      <c r="C3412" s="319" t="s">
        <v>1430</v>
      </c>
      <c r="D3412" s="374" t="s">
        <v>2844</v>
      </c>
      <c r="E3412" s="192">
        <v>775908815203</v>
      </c>
      <c r="F3412" s="303" t="s">
        <v>546</v>
      </c>
      <c r="G3412" s="193" t="s">
        <v>2845</v>
      </c>
      <c r="H3412" s="137" t="s">
        <v>2</v>
      </c>
      <c r="I3412" s="194">
        <v>27</v>
      </c>
      <c r="J3412" s="49"/>
      <c r="K3412" s="8"/>
      <c r="L3412" s="8"/>
      <c r="M3412" s="369">
        <f>I3412*540</f>
        <v>14580</v>
      </c>
      <c r="N3412" s="8"/>
      <c r="O3412" s="8"/>
      <c r="P3412" s="8"/>
      <c r="T3412" s="368"/>
      <c r="U3412" s="8"/>
      <c r="V3412" s="8"/>
      <c r="W3412" s="8"/>
      <c r="X3412" s="368"/>
    </row>
    <row r="3413" spans="1:24" ht="17.25">
      <c r="A3413" s="310" t="s">
        <v>2782</v>
      </c>
      <c r="B3413" s="250">
        <v>34</v>
      </c>
      <c r="C3413" s="319"/>
      <c r="D3413" s="374" t="s">
        <v>2846</v>
      </c>
      <c r="E3413" s="192">
        <v>775910175519</v>
      </c>
      <c r="F3413" s="303" t="s">
        <v>546</v>
      </c>
      <c r="G3413" s="193" t="s">
        <v>2847</v>
      </c>
      <c r="H3413" s="137" t="s">
        <v>2</v>
      </c>
      <c r="I3413" s="194">
        <v>11</v>
      </c>
      <c r="J3413" s="49"/>
      <c r="K3413" s="8"/>
      <c r="L3413" s="8"/>
      <c r="M3413" s="369">
        <f>I3413*570</f>
        <v>6270</v>
      </c>
      <c r="N3413" s="8"/>
      <c r="O3413" s="8"/>
      <c r="P3413" s="8"/>
      <c r="T3413" s="368"/>
      <c r="U3413" s="8"/>
      <c r="V3413" s="8"/>
      <c r="W3413" s="8"/>
      <c r="X3413" s="368"/>
    </row>
    <row r="3414" spans="1:24" ht="17.25">
      <c r="A3414" s="310" t="s">
        <v>2782</v>
      </c>
      <c r="B3414" s="250">
        <v>35</v>
      </c>
      <c r="C3414" s="319"/>
      <c r="D3414" s="374" t="s">
        <v>2848</v>
      </c>
      <c r="E3414" s="192">
        <v>775910239936</v>
      </c>
      <c r="F3414" s="303" t="s">
        <v>546</v>
      </c>
      <c r="G3414" s="193" t="s">
        <v>2849</v>
      </c>
      <c r="H3414" s="137" t="s">
        <v>2</v>
      </c>
      <c r="I3414" s="194">
        <v>16</v>
      </c>
      <c r="J3414" s="49"/>
      <c r="K3414" s="8"/>
      <c r="L3414" s="8"/>
      <c r="M3414" s="369">
        <f>I3414*540</f>
        <v>8640</v>
      </c>
      <c r="N3414" s="8"/>
      <c r="O3414" s="8"/>
      <c r="P3414" s="8"/>
      <c r="T3414" s="368"/>
      <c r="U3414" s="8"/>
      <c r="V3414" s="8"/>
      <c r="W3414" s="8"/>
      <c r="X3414" s="368"/>
    </row>
    <row r="3415" spans="1:24" ht="17.25">
      <c r="A3415" s="310" t="s">
        <v>2782</v>
      </c>
      <c r="B3415" s="250">
        <v>36</v>
      </c>
      <c r="C3415" s="319"/>
      <c r="D3415" s="374" t="s">
        <v>2850</v>
      </c>
      <c r="E3415" s="192">
        <v>775922642124</v>
      </c>
      <c r="F3415" s="303" t="s">
        <v>546</v>
      </c>
      <c r="G3415" s="193" t="s">
        <v>2851</v>
      </c>
      <c r="H3415" s="137" t="s">
        <v>2852</v>
      </c>
      <c r="I3415" s="194">
        <v>8</v>
      </c>
      <c r="J3415" s="49"/>
      <c r="K3415" s="8"/>
      <c r="L3415" s="8"/>
      <c r="M3415" s="369">
        <f>I3415*600</f>
        <v>4800</v>
      </c>
      <c r="N3415" s="8"/>
      <c r="O3415" s="8"/>
      <c r="P3415" s="8"/>
      <c r="T3415" s="368"/>
      <c r="U3415" s="8"/>
      <c r="V3415" s="8"/>
      <c r="W3415" s="8"/>
      <c r="X3415" s="368"/>
    </row>
    <row r="3416" spans="1:24" ht="17.25">
      <c r="A3416" s="310" t="s">
        <v>2782</v>
      </c>
      <c r="B3416" s="250">
        <v>37</v>
      </c>
      <c r="C3416" s="319"/>
      <c r="D3416" s="374" t="s">
        <v>2853</v>
      </c>
      <c r="E3416" s="192">
        <v>775922215678</v>
      </c>
      <c r="F3416" s="303" t="s">
        <v>546</v>
      </c>
      <c r="G3416" s="193" t="s">
        <v>2854</v>
      </c>
      <c r="H3416" s="137" t="s">
        <v>35</v>
      </c>
      <c r="I3416" s="194">
        <v>21</v>
      </c>
      <c r="J3416" s="49"/>
      <c r="K3416" s="8"/>
      <c r="L3416" s="8"/>
      <c r="M3416" s="369">
        <f>I3416*590</f>
        <v>12390</v>
      </c>
      <c r="N3416" s="8"/>
      <c r="O3416" s="8"/>
      <c r="P3416" s="8"/>
      <c r="T3416" s="368"/>
      <c r="U3416" s="8"/>
      <c r="V3416" s="8"/>
      <c r="W3416" s="8"/>
      <c r="X3416" s="368"/>
    </row>
    <row r="3417" spans="1:24">
      <c r="A3417" s="8"/>
      <c r="B3417" s="8"/>
      <c r="C3417" s="8"/>
      <c r="D3417" s="8"/>
      <c r="E3417" s="8"/>
      <c r="F3417" s="8"/>
      <c r="G3417" s="8"/>
      <c r="H3417" s="365"/>
      <c r="I3417" s="8"/>
      <c r="J3417" s="49"/>
      <c r="K3417" s="8"/>
      <c r="L3417" s="8"/>
      <c r="M3417" s="49"/>
      <c r="N3417" s="8"/>
      <c r="O3417" s="8"/>
      <c r="P3417" s="8"/>
      <c r="T3417" s="368"/>
      <c r="U3417" s="8"/>
      <c r="V3417" s="8"/>
      <c r="W3417" s="8"/>
      <c r="X3417" s="368"/>
    </row>
    <row r="3418" spans="1:24">
      <c r="A3418" s="64"/>
      <c r="B3418" s="64"/>
      <c r="C3418" s="64"/>
      <c r="D3418" s="64"/>
      <c r="E3418" s="64"/>
      <c r="F3418" s="64"/>
      <c r="G3418" s="64"/>
      <c r="H3418" s="203"/>
      <c r="I3418" s="64"/>
      <c r="J3418" s="37"/>
      <c r="K3418" s="64"/>
      <c r="L3418" s="64"/>
      <c r="M3418" s="37">
        <f>SUM(M3379:M3417)</f>
        <v>407230</v>
      </c>
      <c r="N3418" s="64"/>
      <c r="O3418" s="64"/>
      <c r="P3418" s="64"/>
      <c r="Q3418" s="64"/>
      <c r="R3418" s="64"/>
      <c r="S3418" s="64"/>
      <c r="T3418" s="64">
        <v>407230</v>
      </c>
      <c r="U3418" s="64"/>
      <c r="V3418" s="64"/>
      <c r="W3418" s="64"/>
      <c r="X3418" s="64">
        <v>407230</v>
      </c>
    </row>
    <row r="3419" spans="1:24">
      <c r="A3419" s="8"/>
      <c r="B3419" s="8"/>
      <c r="C3419" s="8"/>
      <c r="D3419" s="8"/>
      <c r="E3419" s="8"/>
      <c r="F3419" s="8"/>
      <c r="G3419" s="8"/>
      <c r="H3419" s="365"/>
      <c r="I3419" s="8"/>
      <c r="J3419" s="49"/>
      <c r="K3419" s="8"/>
      <c r="L3419" s="8"/>
      <c r="M3419" s="49"/>
      <c r="N3419" s="8"/>
      <c r="O3419" s="8"/>
      <c r="P3419" s="8"/>
      <c r="T3419" s="368"/>
      <c r="U3419" s="8"/>
      <c r="V3419" s="8"/>
      <c r="W3419" s="8"/>
      <c r="X3419" s="368"/>
    </row>
    <row r="3420" spans="1:24" ht="17.25">
      <c r="A3420" s="310" t="s">
        <v>2855</v>
      </c>
      <c r="B3420" s="250">
        <v>1</v>
      </c>
      <c r="C3420" s="319" t="s">
        <v>1430</v>
      </c>
      <c r="D3420" s="374" t="s">
        <v>2856</v>
      </c>
      <c r="E3420" s="192">
        <v>775924791507</v>
      </c>
      <c r="F3420" s="303" t="s">
        <v>546</v>
      </c>
      <c r="G3420" s="193" t="s">
        <v>2857</v>
      </c>
      <c r="H3420" s="137" t="s">
        <v>96</v>
      </c>
      <c r="I3420" s="194">
        <v>11</v>
      </c>
      <c r="J3420" s="49"/>
      <c r="K3420" s="8"/>
      <c r="L3420" s="8"/>
      <c r="M3420" s="369">
        <f>I3420*590</f>
        <v>6490</v>
      </c>
      <c r="N3420" s="8"/>
      <c r="O3420" s="8"/>
      <c r="P3420" s="8"/>
      <c r="T3420" s="368"/>
      <c r="U3420" s="8"/>
      <c r="V3420" s="8"/>
      <c r="W3420" s="8"/>
      <c r="X3420" s="368"/>
    </row>
    <row r="3421" spans="1:24" ht="17.25">
      <c r="A3421" s="310" t="s">
        <v>2855</v>
      </c>
      <c r="B3421" s="250">
        <v>2</v>
      </c>
      <c r="C3421" s="319" t="s">
        <v>1430</v>
      </c>
      <c r="D3421" s="374" t="s">
        <v>2858</v>
      </c>
      <c r="E3421" s="192">
        <v>775924700351</v>
      </c>
      <c r="F3421" s="303" t="s">
        <v>546</v>
      </c>
      <c r="G3421" s="193" t="s">
        <v>2859</v>
      </c>
      <c r="H3421" s="137" t="s">
        <v>2</v>
      </c>
      <c r="I3421" s="194">
        <v>12</v>
      </c>
      <c r="J3421" s="49"/>
      <c r="K3421" s="8"/>
      <c r="L3421" s="8"/>
      <c r="M3421" s="369">
        <f>I3421*550</f>
        <v>6600</v>
      </c>
      <c r="N3421" s="8"/>
      <c r="O3421" s="8"/>
      <c r="P3421" s="8"/>
      <c r="T3421" s="368"/>
      <c r="U3421" s="8"/>
      <c r="V3421" s="8"/>
      <c r="W3421" s="8"/>
      <c r="X3421" s="368"/>
    </row>
    <row r="3422" spans="1:24" ht="17.25">
      <c r="A3422" s="310" t="s">
        <v>2855</v>
      </c>
      <c r="B3422" s="250">
        <v>3</v>
      </c>
      <c r="C3422" s="319" t="s">
        <v>1430</v>
      </c>
      <c r="D3422" s="374" t="s">
        <v>2860</v>
      </c>
      <c r="E3422" s="192">
        <v>775924507203</v>
      </c>
      <c r="F3422" s="303" t="s">
        <v>546</v>
      </c>
      <c r="G3422" s="193" t="s">
        <v>2861</v>
      </c>
      <c r="H3422" s="137" t="s">
        <v>2</v>
      </c>
      <c r="I3422" s="194">
        <v>14</v>
      </c>
      <c r="J3422" s="49"/>
      <c r="K3422" s="8"/>
      <c r="L3422" s="8"/>
      <c r="M3422" s="369">
        <f>I3422*550</f>
        <v>7700</v>
      </c>
      <c r="N3422" s="8"/>
      <c r="O3422" s="8"/>
      <c r="P3422" s="8"/>
      <c r="T3422" s="368"/>
      <c r="U3422" s="8"/>
      <c r="V3422" s="8"/>
      <c r="W3422" s="8"/>
      <c r="X3422" s="368"/>
    </row>
    <row r="3423" spans="1:24" ht="17.25">
      <c r="A3423" s="310" t="s">
        <v>2855</v>
      </c>
      <c r="B3423" s="250">
        <v>4</v>
      </c>
      <c r="C3423" s="319" t="s">
        <v>15</v>
      </c>
      <c r="D3423" s="374" t="s">
        <v>2862</v>
      </c>
      <c r="E3423" s="192">
        <v>775922241274</v>
      </c>
      <c r="F3423" s="303" t="s">
        <v>546</v>
      </c>
      <c r="G3423" s="193" t="s">
        <v>2863</v>
      </c>
      <c r="H3423" s="137" t="s">
        <v>31</v>
      </c>
      <c r="I3423" s="194">
        <v>10</v>
      </c>
      <c r="J3423" s="49"/>
      <c r="K3423" s="8"/>
      <c r="L3423" s="8"/>
      <c r="M3423" s="369">
        <f>I3423*650</f>
        <v>6500</v>
      </c>
      <c r="N3423" s="8"/>
      <c r="O3423" s="8"/>
      <c r="P3423" s="8"/>
      <c r="T3423" s="368"/>
      <c r="U3423" s="8"/>
      <c r="V3423" s="8"/>
      <c r="W3423" s="8"/>
      <c r="X3423" s="368"/>
    </row>
    <row r="3424" spans="1:24" ht="17.25">
      <c r="A3424" s="310"/>
      <c r="B3424" s="250"/>
      <c r="C3424" s="319"/>
      <c r="D3424" s="374"/>
      <c r="E3424" s="192"/>
      <c r="F3424" s="303"/>
      <c r="G3424" s="193"/>
      <c r="H3424" s="137"/>
      <c r="I3424" s="194"/>
      <c r="J3424" s="49"/>
      <c r="K3424" s="8"/>
      <c r="L3424" s="8"/>
      <c r="M3424" s="369">
        <v>500</v>
      </c>
      <c r="N3424" s="8"/>
      <c r="O3424" s="8"/>
      <c r="P3424" s="8"/>
      <c r="T3424" s="368"/>
      <c r="U3424" s="8"/>
      <c r="V3424" s="8"/>
      <c r="W3424" s="8"/>
      <c r="X3424" s="368"/>
    </row>
    <row r="3425" spans="1:24" ht="17.25">
      <c r="A3425" s="310" t="s">
        <v>2855</v>
      </c>
      <c r="B3425" s="250">
        <v>5</v>
      </c>
      <c r="C3425" s="319" t="s">
        <v>1430</v>
      </c>
      <c r="D3425" s="374" t="s">
        <v>2864</v>
      </c>
      <c r="E3425" s="192">
        <v>775924607846</v>
      </c>
      <c r="F3425" s="303" t="s">
        <v>546</v>
      </c>
      <c r="G3425" s="193" t="s">
        <v>2865</v>
      </c>
      <c r="H3425" s="137" t="s">
        <v>2</v>
      </c>
      <c r="I3425" s="194">
        <v>16</v>
      </c>
      <c r="J3425" s="49"/>
      <c r="K3425" s="8"/>
      <c r="L3425" s="8"/>
      <c r="M3425" s="369">
        <f>I3425*540</f>
        <v>8640</v>
      </c>
      <c r="N3425" s="8"/>
      <c r="O3425" s="8"/>
      <c r="P3425" s="8"/>
      <c r="T3425" s="368"/>
      <c r="U3425" s="8"/>
      <c r="V3425" s="8"/>
      <c r="W3425" s="8"/>
      <c r="X3425" s="368"/>
    </row>
    <row r="3426" spans="1:24" ht="17.25">
      <c r="A3426" s="376" t="s">
        <v>2855</v>
      </c>
      <c r="B3426" s="377">
        <v>6</v>
      </c>
      <c r="C3426" s="319" t="s">
        <v>2866</v>
      </c>
      <c r="D3426" s="374" t="s">
        <v>2867</v>
      </c>
      <c r="E3426" s="192">
        <v>775934180515</v>
      </c>
      <c r="F3426" s="136" t="s">
        <v>546</v>
      </c>
      <c r="G3426" s="193" t="s">
        <v>2868</v>
      </c>
      <c r="H3426" s="137" t="s">
        <v>529</v>
      </c>
      <c r="I3426" s="194">
        <v>13</v>
      </c>
      <c r="J3426" s="49"/>
      <c r="K3426" s="8"/>
      <c r="L3426" s="8"/>
      <c r="M3426" s="369">
        <f t="shared" ref="M3426:M3435" si="659">I3426*600</f>
        <v>7800</v>
      </c>
      <c r="N3426" s="8"/>
      <c r="O3426" s="8"/>
      <c r="P3426" s="8"/>
      <c r="T3426" s="368"/>
      <c r="U3426" s="8"/>
      <c r="V3426" s="8"/>
      <c r="W3426" s="8"/>
      <c r="X3426" s="368"/>
    </row>
    <row r="3427" spans="1:24" ht="17.25">
      <c r="A3427" s="376"/>
      <c r="B3427" s="377"/>
      <c r="C3427" s="319" t="s">
        <v>2869</v>
      </c>
      <c r="D3427" s="374" t="s">
        <v>2870</v>
      </c>
      <c r="E3427" s="192">
        <v>775934181636</v>
      </c>
      <c r="F3427" s="136" t="s">
        <v>546</v>
      </c>
      <c r="G3427" s="193" t="s">
        <v>2871</v>
      </c>
      <c r="H3427" s="137" t="s">
        <v>529</v>
      </c>
      <c r="I3427" s="194">
        <v>18</v>
      </c>
      <c r="J3427" s="49"/>
      <c r="K3427" s="8"/>
      <c r="L3427" s="8"/>
      <c r="M3427" s="369">
        <f t="shared" si="659"/>
        <v>10800</v>
      </c>
      <c r="N3427" s="8"/>
      <c r="O3427" s="8"/>
      <c r="P3427" s="8"/>
      <c r="T3427" s="368"/>
      <c r="U3427" s="8"/>
      <c r="V3427" s="8"/>
      <c r="W3427" s="8"/>
      <c r="X3427" s="368"/>
    </row>
    <row r="3428" spans="1:24" ht="17.25">
      <c r="A3428" s="376" t="s">
        <v>2855</v>
      </c>
      <c r="B3428" s="377">
        <v>7</v>
      </c>
      <c r="C3428" s="319" t="s">
        <v>2866</v>
      </c>
      <c r="D3428" s="374" t="s">
        <v>2872</v>
      </c>
      <c r="E3428" s="192">
        <v>775934123070</v>
      </c>
      <c r="F3428" s="136" t="s">
        <v>546</v>
      </c>
      <c r="G3428" s="193" t="s">
        <v>2873</v>
      </c>
      <c r="H3428" s="137" t="s">
        <v>529</v>
      </c>
      <c r="I3428" s="194">
        <v>16</v>
      </c>
      <c r="J3428" s="49"/>
      <c r="K3428" s="8"/>
      <c r="L3428" s="8"/>
      <c r="M3428" s="369">
        <f t="shared" si="659"/>
        <v>9600</v>
      </c>
      <c r="N3428" s="8"/>
      <c r="O3428" s="8"/>
      <c r="P3428" s="8"/>
      <c r="T3428" s="368"/>
      <c r="U3428" s="8"/>
      <c r="V3428" s="8"/>
      <c r="W3428" s="8"/>
      <c r="X3428" s="368"/>
    </row>
    <row r="3429" spans="1:24" ht="17.25">
      <c r="A3429" s="376"/>
      <c r="B3429" s="377"/>
      <c r="C3429" s="319" t="s">
        <v>2869</v>
      </c>
      <c r="D3429" s="374" t="s">
        <v>2872</v>
      </c>
      <c r="E3429" s="192">
        <v>775934146222</v>
      </c>
      <c r="F3429" s="136" t="s">
        <v>546</v>
      </c>
      <c r="G3429" s="193" t="s">
        <v>2874</v>
      </c>
      <c r="H3429" s="137" t="s">
        <v>529</v>
      </c>
      <c r="I3429" s="194">
        <v>15</v>
      </c>
      <c r="J3429" s="49"/>
      <c r="K3429" s="8"/>
      <c r="L3429" s="8"/>
      <c r="M3429" s="369">
        <f t="shared" si="659"/>
        <v>9000</v>
      </c>
      <c r="N3429" s="8"/>
      <c r="O3429" s="8"/>
      <c r="P3429" s="8"/>
      <c r="T3429" s="368"/>
      <c r="U3429" s="8"/>
      <c r="V3429" s="8"/>
      <c r="W3429" s="8"/>
      <c r="X3429" s="368"/>
    </row>
    <row r="3430" spans="1:24" ht="17.25">
      <c r="A3430" s="376" t="s">
        <v>2855</v>
      </c>
      <c r="B3430" s="377">
        <v>8</v>
      </c>
      <c r="C3430" s="319" t="s">
        <v>2866</v>
      </c>
      <c r="D3430" s="374" t="s">
        <v>2875</v>
      </c>
      <c r="E3430" s="192">
        <v>775934084404</v>
      </c>
      <c r="F3430" s="136" t="s">
        <v>546</v>
      </c>
      <c r="G3430" s="193" t="s">
        <v>2876</v>
      </c>
      <c r="H3430" s="137" t="s">
        <v>529</v>
      </c>
      <c r="I3430" s="194">
        <v>15</v>
      </c>
      <c r="J3430" s="49"/>
      <c r="K3430" s="8"/>
      <c r="L3430" s="8"/>
      <c r="M3430" s="369">
        <f t="shared" si="659"/>
        <v>9000</v>
      </c>
      <c r="N3430" s="8"/>
      <c r="O3430" s="8"/>
      <c r="P3430" s="8"/>
      <c r="T3430" s="368"/>
      <c r="U3430" s="8"/>
      <c r="V3430" s="8"/>
      <c r="W3430" s="8"/>
      <c r="X3430" s="368"/>
    </row>
    <row r="3431" spans="1:24" ht="17.25">
      <c r="A3431" s="376"/>
      <c r="B3431" s="377"/>
      <c r="C3431" s="319" t="s">
        <v>2869</v>
      </c>
      <c r="D3431" s="374" t="s">
        <v>2875</v>
      </c>
      <c r="E3431" s="192">
        <v>775934089760</v>
      </c>
      <c r="F3431" s="136" t="s">
        <v>546</v>
      </c>
      <c r="G3431" s="193" t="s">
        <v>2877</v>
      </c>
      <c r="H3431" s="137" t="s">
        <v>529</v>
      </c>
      <c r="I3431" s="194">
        <v>16</v>
      </c>
      <c r="J3431" s="49"/>
      <c r="K3431" s="8"/>
      <c r="L3431" s="8"/>
      <c r="M3431" s="369">
        <f t="shared" si="659"/>
        <v>9600</v>
      </c>
      <c r="N3431" s="8"/>
      <c r="O3431" s="8"/>
      <c r="P3431" s="8"/>
      <c r="T3431" s="368"/>
      <c r="U3431" s="8"/>
      <c r="V3431" s="8"/>
      <c r="W3431" s="8"/>
      <c r="X3431" s="368"/>
    </row>
    <row r="3432" spans="1:24" ht="17.25">
      <c r="A3432" s="376" t="s">
        <v>2855</v>
      </c>
      <c r="B3432" s="377">
        <v>9</v>
      </c>
      <c r="C3432" s="319" t="s">
        <v>2866</v>
      </c>
      <c r="D3432" s="374" t="s">
        <v>2878</v>
      </c>
      <c r="E3432" s="192">
        <v>775934205409</v>
      </c>
      <c r="F3432" s="136" t="s">
        <v>546</v>
      </c>
      <c r="G3432" s="193" t="s">
        <v>1286</v>
      </c>
      <c r="H3432" s="137" t="s">
        <v>529</v>
      </c>
      <c r="I3432" s="194">
        <v>16</v>
      </c>
      <c r="J3432" s="49"/>
      <c r="K3432" s="8"/>
      <c r="L3432" s="8"/>
      <c r="M3432" s="369">
        <f t="shared" si="659"/>
        <v>9600</v>
      </c>
      <c r="N3432" s="8"/>
      <c r="O3432" s="8"/>
      <c r="P3432" s="8"/>
      <c r="T3432" s="368"/>
      <c r="U3432" s="8"/>
      <c r="V3432" s="8"/>
      <c r="W3432" s="8"/>
      <c r="X3432" s="368"/>
    </row>
    <row r="3433" spans="1:24" ht="17.25">
      <c r="A3433" s="376"/>
      <c r="B3433" s="377"/>
      <c r="C3433" s="319" t="s">
        <v>2869</v>
      </c>
      <c r="D3433" s="374" t="s">
        <v>2878</v>
      </c>
      <c r="E3433" s="192">
        <v>775934194599</v>
      </c>
      <c r="F3433" s="136" t="s">
        <v>546</v>
      </c>
      <c r="G3433" s="193" t="s">
        <v>2879</v>
      </c>
      <c r="H3433" s="137" t="s">
        <v>529</v>
      </c>
      <c r="I3433" s="194">
        <v>15</v>
      </c>
      <c r="J3433" s="49"/>
      <c r="K3433" s="8"/>
      <c r="L3433" s="8"/>
      <c r="M3433" s="369">
        <f t="shared" si="659"/>
        <v>9000</v>
      </c>
      <c r="N3433" s="8"/>
      <c r="O3433" s="8"/>
      <c r="P3433" s="8"/>
      <c r="T3433" s="368"/>
      <c r="U3433" s="8"/>
      <c r="V3433" s="8"/>
      <c r="W3433" s="8"/>
      <c r="X3433" s="368"/>
    </row>
    <row r="3434" spans="1:24" ht="17.25">
      <c r="A3434" s="376" t="s">
        <v>2855</v>
      </c>
      <c r="B3434" s="377">
        <v>10</v>
      </c>
      <c r="C3434" s="319" t="s">
        <v>2866</v>
      </c>
      <c r="D3434" s="374" t="s">
        <v>2880</v>
      </c>
      <c r="E3434" s="192">
        <v>775934163604</v>
      </c>
      <c r="F3434" s="136" t="s">
        <v>546</v>
      </c>
      <c r="G3434" s="193" t="s">
        <v>2881</v>
      </c>
      <c r="H3434" s="137" t="s">
        <v>529</v>
      </c>
      <c r="I3434" s="194">
        <v>15</v>
      </c>
      <c r="J3434" s="49"/>
      <c r="K3434" s="8"/>
      <c r="L3434" s="8"/>
      <c r="M3434" s="369">
        <f t="shared" si="659"/>
        <v>9000</v>
      </c>
      <c r="N3434" s="8"/>
      <c r="O3434" s="8"/>
      <c r="P3434" s="8"/>
      <c r="T3434" s="368"/>
      <c r="U3434" s="8"/>
      <c r="V3434" s="8"/>
      <c r="W3434" s="8"/>
      <c r="X3434" s="368"/>
    </row>
    <row r="3435" spans="1:24" ht="17.25">
      <c r="A3435" s="376"/>
      <c r="B3435" s="377"/>
      <c r="C3435" s="319" t="s">
        <v>2869</v>
      </c>
      <c r="D3435" s="374" t="s">
        <v>2880</v>
      </c>
      <c r="E3435" s="192">
        <v>775934158800</v>
      </c>
      <c r="F3435" s="136" t="s">
        <v>546</v>
      </c>
      <c r="G3435" s="193" t="s">
        <v>2882</v>
      </c>
      <c r="H3435" s="137" t="s">
        <v>529</v>
      </c>
      <c r="I3435" s="194">
        <v>16</v>
      </c>
      <c r="J3435" s="49"/>
      <c r="K3435" s="8"/>
      <c r="L3435" s="8"/>
      <c r="M3435" s="369">
        <f t="shared" si="659"/>
        <v>9600</v>
      </c>
      <c r="N3435" s="8"/>
      <c r="O3435" s="8"/>
      <c r="P3435" s="8"/>
      <c r="T3435" s="368"/>
      <c r="U3435" s="8"/>
      <c r="V3435" s="8"/>
      <c r="W3435" s="8"/>
      <c r="X3435" s="368"/>
    </row>
    <row r="3436" spans="1:24" ht="17.25">
      <c r="A3436" s="310" t="s">
        <v>2855</v>
      </c>
      <c r="B3436" s="250">
        <v>11</v>
      </c>
      <c r="C3436" s="319"/>
      <c r="D3436" s="374" t="s">
        <v>2883</v>
      </c>
      <c r="E3436" s="192">
        <v>775922200138</v>
      </c>
      <c r="F3436" s="303" t="s">
        <v>546</v>
      </c>
      <c r="G3436" s="193" t="s">
        <v>2884</v>
      </c>
      <c r="H3436" s="137" t="s">
        <v>529</v>
      </c>
      <c r="I3436" s="194">
        <v>30</v>
      </c>
      <c r="J3436" s="49"/>
      <c r="K3436" s="8"/>
      <c r="L3436" s="8"/>
      <c r="M3436" s="369">
        <f>I3436*590</f>
        <v>17700</v>
      </c>
      <c r="N3436" s="8"/>
      <c r="O3436" s="8"/>
      <c r="P3436" s="8"/>
      <c r="T3436" s="368"/>
      <c r="U3436" s="8"/>
      <c r="V3436" s="8"/>
      <c r="W3436" s="8"/>
      <c r="X3436" s="368"/>
    </row>
    <row r="3437" spans="1:24" ht="17.25">
      <c r="A3437" s="310" t="s">
        <v>2855</v>
      </c>
      <c r="B3437" s="250">
        <v>12</v>
      </c>
      <c r="C3437" s="319"/>
      <c r="D3437" s="374" t="s">
        <v>2885</v>
      </c>
      <c r="E3437" s="192">
        <v>775934052085</v>
      </c>
      <c r="F3437" s="303" t="s">
        <v>546</v>
      </c>
      <c r="G3437" s="193" t="s">
        <v>2460</v>
      </c>
      <c r="H3437" s="137" t="s">
        <v>2</v>
      </c>
      <c r="I3437" s="194">
        <v>15</v>
      </c>
      <c r="J3437" s="49"/>
      <c r="K3437" s="8"/>
      <c r="L3437" s="8"/>
      <c r="M3437" s="369">
        <f>I3437*550</f>
        <v>8250</v>
      </c>
      <c r="N3437" s="8"/>
      <c r="O3437" s="8"/>
      <c r="P3437" s="8"/>
      <c r="T3437" s="368"/>
      <c r="U3437" s="8"/>
      <c r="V3437" s="8"/>
      <c r="W3437" s="8"/>
      <c r="X3437" s="368"/>
    </row>
    <row r="3438" spans="1:24" ht="17.25">
      <c r="A3438" s="310" t="s">
        <v>2855</v>
      </c>
      <c r="B3438" s="250">
        <v>13</v>
      </c>
      <c r="C3438" s="319" t="s">
        <v>1430</v>
      </c>
      <c r="D3438" s="374" t="s">
        <v>2886</v>
      </c>
      <c r="E3438" s="192">
        <v>775923372710</v>
      </c>
      <c r="F3438" s="303" t="s">
        <v>546</v>
      </c>
      <c r="G3438" s="193" t="s">
        <v>2887</v>
      </c>
      <c r="H3438" s="137" t="s">
        <v>96</v>
      </c>
      <c r="I3438" s="194">
        <v>18</v>
      </c>
      <c r="J3438" s="49"/>
      <c r="K3438" s="8"/>
      <c r="L3438" s="8"/>
      <c r="M3438" s="369">
        <f>I3438*560</f>
        <v>10080</v>
      </c>
      <c r="N3438" s="8"/>
      <c r="O3438" s="8"/>
      <c r="P3438" s="8"/>
      <c r="T3438" s="368"/>
      <c r="U3438" s="8"/>
      <c r="V3438" s="8"/>
      <c r="W3438" s="8"/>
      <c r="X3438" s="368"/>
    </row>
    <row r="3439" spans="1:24" ht="17.25">
      <c r="A3439" s="376" t="s">
        <v>2855</v>
      </c>
      <c r="B3439" s="377">
        <v>14</v>
      </c>
      <c r="C3439" s="319" t="s">
        <v>2866</v>
      </c>
      <c r="D3439" s="374" t="s">
        <v>2888</v>
      </c>
      <c r="E3439" s="192">
        <v>775934093409</v>
      </c>
      <c r="F3439" s="303" t="s">
        <v>546</v>
      </c>
      <c r="G3439" s="193" t="s">
        <v>2889</v>
      </c>
      <c r="H3439" s="137" t="s">
        <v>2</v>
      </c>
      <c r="I3439" s="194">
        <v>13</v>
      </c>
      <c r="J3439" s="49"/>
      <c r="K3439" s="8"/>
      <c r="L3439" s="8"/>
      <c r="M3439" s="369">
        <f>I3439*550</f>
        <v>7150</v>
      </c>
      <c r="N3439" s="8"/>
      <c r="O3439" s="8"/>
      <c r="P3439" s="8"/>
      <c r="T3439" s="368"/>
      <c r="U3439" s="8"/>
      <c r="V3439" s="8"/>
      <c r="W3439" s="8"/>
      <c r="X3439" s="368"/>
    </row>
    <row r="3440" spans="1:24" ht="17.25">
      <c r="A3440" s="376"/>
      <c r="B3440" s="377"/>
      <c r="C3440" s="319" t="s">
        <v>2869</v>
      </c>
      <c r="D3440" s="374" t="s">
        <v>2888</v>
      </c>
      <c r="E3440" s="192">
        <v>775934087241</v>
      </c>
      <c r="F3440" s="303" t="s">
        <v>546</v>
      </c>
      <c r="G3440" s="193" t="s">
        <v>2890</v>
      </c>
      <c r="H3440" s="137" t="s">
        <v>2</v>
      </c>
      <c r="I3440" s="194">
        <v>13</v>
      </c>
      <c r="J3440" s="49"/>
      <c r="K3440" s="8"/>
      <c r="L3440" s="8"/>
      <c r="M3440" s="369">
        <f>I3440*550</f>
        <v>7150</v>
      </c>
      <c r="N3440" s="8"/>
      <c r="O3440" s="8"/>
      <c r="P3440" s="8"/>
      <c r="T3440" s="368"/>
      <c r="U3440" s="8"/>
      <c r="V3440" s="8"/>
      <c r="W3440" s="8"/>
      <c r="X3440" s="368"/>
    </row>
    <row r="3441" spans="1:24" ht="17.25">
      <c r="A3441" s="310" t="s">
        <v>2855</v>
      </c>
      <c r="B3441" s="250">
        <v>15</v>
      </c>
      <c r="C3441" s="319"/>
      <c r="D3441" s="374" t="s">
        <v>2891</v>
      </c>
      <c r="E3441" s="192">
        <v>775922286957</v>
      </c>
      <c r="F3441" s="303" t="s">
        <v>546</v>
      </c>
      <c r="G3441" s="193" t="s">
        <v>2892</v>
      </c>
      <c r="H3441" s="137" t="s">
        <v>529</v>
      </c>
      <c r="I3441" s="194">
        <v>23</v>
      </c>
      <c r="J3441" s="49"/>
      <c r="K3441" s="8"/>
      <c r="L3441" s="8"/>
      <c r="M3441" s="369">
        <f>I3441*590</f>
        <v>13570</v>
      </c>
      <c r="N3441" s="8"/>
      <c r="O3441" s="8"/>
      <c r="P3441" s="8"/>
      <c r="T3441" s="368"/>
      <c r="U3441" s="8"/>
      <c r="V3441" s="8"/>
      <c r="W3441" s="8"/>
      <c r="X3441" s="368"/>
    </row>
    <row r="3442" spans="1:24" ht="17.25">
      <c r="A3442" s="310" t="s">
        <v>2855</v>
      </c>
      <c r="B3442" s="250">
        <v>16</v>
      </c>
      <c r="C3442" s="319" t="s">
        <v>15</v>
      </c>
      <c r="D3442" s="374" t="s">
        <v>2893</v>
      </c>
      <c r="E3442" s="192">
        <v>775922424510</v>
      </c>
      <c r="F3442" s="303" t="s">
        <v>546</v>
      </c>
      <c r="G3442" s="193" t="s">
        <v>2894</v>
      </c>
      <c r="H3442" s="137" t="s">
        <v>35</v>
      </c>
      <c r="I3442" s="194">
        <v>17</v>
      </c>
      <c r="J3442" s="49"/>
      <c r="K3442" s="8"/>
      <c r="L3442" s="8"/>
      <c r="M3442" s="369">
        <f>I3442*600</f>
        <v>10200</v>
      </c>
      <c r="N3442" s="8"/>
      <c r="O3442" s="8"/>
      <c r="P3442" s="8"/>
      <c r="T3442" s="368"/>
      <c r="U3442" s="8"/>
      <c r="V3442" s="8"/>
      <c r="W3442" s="8"/>
      <c r="X3442" s="368"/>
    </row>
    <row r="3443" spans="1:24" ht="17.25">
      <c r="A3443" s="310"/>
      <c r="B3443" s="250"/>
      <c r="C3443" s="319"/>
      <c r="D3443" s="374"/>
      <c r="E3443" s="192"/>
      <c r="F3443" s="303"/>
      <c r="G3443" s="193"/>
      <c r="H3443" s="137"/>
      <c r="I3443" s="194"/>
      <c r="J3443" s="49"/>
      <c r="K3443" s="8"/>
      <c r="L3443" s="8"/>
      <c r="M3443" s="369">
        <v>500</v>
      </c>
      <c r="N3443" s="8"/>
      <c r="O3443" s="8"/>
      <c r="P3443" s="8"/>
      <c r="T3443" s="368"/>
      <c r="U3443" s="8"/>
      <c r="V3443" s="8"/>
      <c r="W3443" s="8"/>
      <c r="X3443" s="368"/>
    </row>
    <row r="3444" spans="1:24" ht="17.25">
      <c r="A3444" s="310" t="s">
        <v>2855</v>
      </c>
      <c r="B3444" s="250">
        <v>17</v>
      </c>
      <c r="C3444" s="319"/>
      <c r="D3444" s="374" t="s">
        <v>2895</v>
      </c>
      <c r="E3444" s="192">
        <v>775922205552</v>
      </c>
      <c r="F3444" s="303" t="s">
        <v>546</v>
      </c>
      <c r="G3444" s="193" t="s">
        <v>2896</v>
      </c>
      <c r="H3444" s="137" t="s">
        <v>35</v>
      </c>
      <c r="I3444" s="194">
        <v>23</v>
      </c>
      <c r="J3444" s="49"/>
      <c r="K3444" s="8"/>
      <c r="L3444" s="8"/>
      <c r="M3444" s="369">
        <f>I3444*590</f>
        <v>13570</v>
      </c>
      <c r="N3444" s="8"/>
      <c r="O3444" s="8"/>
      <c r="P3444" s="8"/>
      <c r="T3444" s="368"/>
      <c r="U3444" s="8"/>
      <c r="V3444" s="8"/>
      <c r="W3444" s="8"/>
      <c r="X3444" s="368"/>
    </row>
    <row r="3445" spans="1:24" ht="17.25">
      <c r="A3445" s="310" t="s">
        <v>2855</v>
      </c>
      <c r="B3445" s="250">
        <v>18</v>
      </c>
      <c r="C3445" s="319"/>
      <c r="D3445" s="374" t="s">
        <v>2897</v>
      </c>
      <c r="E3445" s="192">
        <v>775934911930</v>
      </c>
      <c r="F3445" s="136" t="s">
        <v>546</v>
      </c>
      <c r="G3445" s="193" t="s">
        <v>2898</v>
      </c>
      <c r="H3445" s="137" t="s">
        <v>35</v>
      </c>
      <c r="I3445" s="194">
        <v>21</v>
      </c>
      <c r="J3445" s="49"/>
      <c r="K3445" s="8"/>
      <c r="L3445" s="8"/>
      <c r="M3445" s="369">
        <f>I3445*590</f>
        <v>12390</v>
      </c>
      <c r="N3445" s="8"/>
      <c r="O3445" s="8"/>
      <c r="P3445" s="8"/>
      <c r="T3445" s="368"/>
      <c r="U3445" s="8"/>
      <c r="V3445" s="8"/>
      <c r="W3445" s="8"/>
      <c r="X3445" s="368"/>
    </row>
    <row r="3446" spans="1:24" ht="17.25">
      <c r="A3446" s="310" t="s">
        <v>2855</v>
      </c>
      <c r="B3446" s="250">
        <v>19</v>
      </c>
      <c r="C3446" s="319"/>
      <c r="D3446" s="374" t="s">
        <v>2899</v>
      </c>
      <c r="E3446" s="192">
        <v>775922363503</v>
      </c>
      <c r="F3446" s="303" t="s">
        <v>546</v>
      </c>
      <c r="G3446" s="193" t="s">
        <v>2900</v>
      </c>
      <c r="H3446" s="137" t="s">
        <v>8</v>
      </c>
      <c r="I3446" s="194">
        <v>19</v>
      </c>
      <c r="J3446" s="49"/>
      <c r="K3446" s="8"/>
      <c r="L3446" s="8"/>
      <c r="M3446" s="369">
        <f>I3446*550</f>
        <v>10450</v>
      </c>
      <c r="N3446" s="8"/>
      <c r="O3446" s="8"/>
      <c r="P3446" s="8"/>
      <c r="T3446" s="368"/>
      <c r="U3446" s="8"/>
      <c r="V3446" s="8"/>
      <c r="W3446" s="8"/>
      <c r="X3446" s="368"/>
    </row>
    <row r="3447" spans="1:24" ht="17.25">
      <c r="A3447" s="310" t="s">
        <v>2855</v>
      </c>
      <c r="B3447" s="250">
        <v>20</v>
      </c>
      <c r="C3447" s="319" t="s">
        <v>1430</v>
      </c>
      <c r="D3447" s="374" t="s">
        <v>2901</v>
      </c>
      <c r="E3447" s="192">
        <v>775923422524</v>
      </c>
      <c r="F3447" s="303" t="s">
        <v>546</v>
      </c>
      <c r="G3447" s="193" t="s">
        <v>2902</v>
      </c>
      <c r="H3447" s="137" t="s">
        <v>2</v>
      </c>
      <c r="I3447" s="194">
        <v>20</v>
      </c>
      <c r="J3447" s="49"/>
      <c r="K3447" s="8"/>
      <c r="L3447" s="8"/>
      <c r="M3447" s="369">
        <f>I3447*540</f>
        <v>10800</v>
      </c>
      <c r="N3447" s="8"/>
      <c r="O3447" s="8"/>
      <c r="P3447" s="8"/>
      <c r="T3447" s="368"/>
      <c r="U3447" s="8"/>
      <c r="V3447" s="8"/>
      <c r="W3447" s="8"/>
      <c r="X3447" s="368"/>
    </row>
    <row r="3448" spans="1:24" ht="17.25">
      <c r="A3448" s="310" t="s">
        <v>2855</v>
      </c>
      <c r="B3448" s="250">
        <v>21</v>
      </c>
      <c r="C3448" s="319"/>
      <c r="D3448" s="374" t="s">
        <v>2903</v>
      </c>
      <c r="E3448" s="192">
        <v>775922347540</v>
      </c>
      <c r="F3448" s="303" t="s">
        <v>546</v>
      </c>
      <c r="G3448" s="193" t="s">
        <v>2904</v>
      </c>
      <c r="H3448" s="137" t="s">
        <v>4</v>
      </c>
      <c r="I3448" s="194">
        <v>16</v>
      </c>
      <c r="J3448" s="49"/>
      <c r="K3448" s="8"/>
      <c r="L3448" s="8"/>
      <c r="M3448" s="369">
        <f>I3448*550</f>
        <v>8800</v>
      </c>
      <c r="N3448" s="8"/>
      <c r="O3448" s="8"/>
      <c r="P3448" s="8"/>
      <c r="T3448" s="368"/>
      <c r="U3448" s="8"/>
      <c r="V3448" s="8"/>
      <c r="W3448" s="8"/>
      <c r="X3448" s="368"/>
    </row>
    <row r="3449" spans="1:24" ht="17.25">
      <c r="A3449" s="310" t="s">
        <v>2855</v>
      </c>
      <c r="B3449" s="250">
        <v>22</v>
      </c>
      <c r="C3449" s="319"/>
      <c r="D3449" s="374" t="s">
        <v>2905</v>
      </c>
      <c r="E3449" s="192">
        <v>775922252400</v>
      </c>
      <c r="F3449" s="303" t="s">
        <v>546</v>
      </c>
      <c r="G3449" s="193" t="s">
        <v>2906</v>
      </c>
      <c r="H3449" s="137" t="s">
        <v>35</v>
      </c>
      <c r="I3449" s="194">
        <v>21</v>
      </c>
      <c r="J3449" s="49"/>
      <c r="K3449" s="8"/>
      <c r="L3449" s="8"/>
      <c r="M3449" s="369">
        <f>I3449*590</f>
        <v>12390</v>
      </c>
      <c r="N3449" s="8"/>
      <c r="O3449" s="8"/>
      <c r="P3449" s="8"/>
      <c r="T3449" s="368"/>
      <c r="U3449" s="8"/>
      <c r="V3449" s="8"/>
      <c r="W3449" s="8"/>
      <c r="X3449" s="368"/>
    </row>
    <row r="3450" spans="1:24" ht="17.25">
      <c r="A3450" s="310" t="s">
        <v>2855</v>
      </c>
      <c r="B3450" s="250">
        <v>23</v>
      </c>
      <c r="C3450" s="319"/>
      <c r="D3450" s="374" t="s">
        <v>2907</v>
      </c>
      <c r="E3450" s="192">
        <v>775922227660</v>
      </c>
      <c r="F3450" s="303" t="s">
        <v>546</v>
      </c>
      <c r="G3450" s="193" t="s">
        <v>2908</v>
      </c>
      <c r="H3450" s="137" t="s">
        <v>35</v>
      </c>
      <c r="I3450" s="194">
        <v>21</v>
      </c>
      <c r="J3450" s="49"/>
      <c r="K3450" s="8"/>
      <c r="L3450" s="8"/>
      <c r="M3450" s="369">
        <f>I3450*590</f>
        <v>12390</v>
      </c>
      <c r="N3450" s="8"/>
      <c r="O3450" s="8"/>
      <c r="P3450" s="8"/>
      <c r="T3450" s="368"/>
      <c r="U3450" s="8"/>
      <c r="V3450" s="8"/>
      <c r="W3450" s="8"/>
      <c r="X3450" s="368"/>
    </row>
    <row r="3451" spans="1:24" ht="17.25">
      <c r="A3451" s="310" t="s">
        <v>2855</v>
      </c>
      <c r="B3451" s="250">
        <v>24</v>
      </c>
      <c r="C3451" s="319"/>
      <c r="D3451" s="374" t="s">
        <v>2909</v>
      </c>
      <c r="E3451" s="192">
        <v>775922105137</v>
      </c>
      <c r="F3451" s="303" t="s">
        <v>546</v>
      </c>
      <c r="G3451" s="193" t="s">
        <v>2910</v>
      </c>
      <c r="H3451" s="137" t="s">
        <v>4</v>
      </c>
      <c r="I3451" s="194">
        <v>21</v>
      </c>
      <c r="J3451" s="49"/>
      <c r="K3451" s="8"/>
      <c r="L3451" s="8"/>
      <c r="M3451" s="369">
        <f t="shared" ref="M3451:M3457" si="660">I3451*550</f>
        <v>11550</v>
      </c>
      <c r="N3451" s="8"/>
      <c r="O3451" s="8"/>
      <c r="P3451" s="8"/>
      <c r="T3451" s="368"/>
      <c r="U3451" s="8"/>
      <c r="V3451" s="8"/>
      <c r="W3451" s="8"/>
      <c r="X3451" s="368"/>
    </row>
    <row r="3452" spans="1:24" ht="17.25">
      <c r="A3452" s="310" t="s">
        <v>2855</v>
      </c>
      <c r="B3452" s="250">
        <v>25</v>
      </c>
      <c r="C3452" s="319"/>
      <c r="D3452" s="374" t="s">
        <v>2911</v>
      </c>
      <c r="E3452" s="192">
        <v>775922120619</v>
      </c>
      <c r="F3452" s="303" t="s">
        <v>546</v>
      </c>
      <c r="G3452" s="193" t="s">
        <v>2539</v>
      </c>
      <c r="H3452" s="137" t="s">
        <v>4</v>
      </c>
      <c r="I3452" s="194">
        <v>19</v>
      </c>
      <c r="J3452" s="49"/>
      <c r="K3452" s="8"/>
      <c r="L3452" s="8"/>
      <c r="M3452" s="369">
        <f t="shared" si="660"/>
        <v>10450</v>
      </c>
      <c r="N3452" s="8"/>
      <c r="O3452" s="8"/>
      <c r="P3452" s="8"/>
      <c r="T3452" s="368"/>
      <c r="U3452" s="8"/>
      <c r="V3452" s="8"/>
      <c r="W3452" s="8"/>
      <c r="X3452" s="368"/>
    </row>
    <row r="3453" spans="1:24" ht="17.25">
      <c r="A3453" s="310" t="s">
        <v>2855</v>
      </c>
      <c r="B3453" s="250">
        <v>26</v>
      </c>
      <c r="C3453" s="319" t="s">
        <v>1430</v>
      </c>
      <c r="D3453" s="374" t="s">
        <v>2912</v>
      </c>
      <c r="E3453" s="192">
        <v>775922132461</v>
      </c>
      <c r="F3453" s="303" t="s">
        <v>546</v>
      </c>
      <c r="G3453" s="193" t="s">
        <v>2913</v>
      </c>
      <c r="H3453" s="137" t="s">
        <v>8</v>
      </c>
      <c r="I3453" s="194">
        <v>26</v>
      </c>
      <c r="J3453" s="49"/>
      <c r="K3453" s="8"/>
      <c r="L3453" s="8"/>
      <c r="M3453" s="369">
        <f t="shared" si="660"/>
        <v>14300</v>
      </c>
      <c r="N3453" s="8"/>
      <c r="O3453" s="8"/>
      <c r="P3453" s="8"/>
      <c r="T3453" s="368"/>
      <c r="U3453" s="8"/>
      <c r="V3453" s="8"/>
      <c r="W3453" s="8"/>
      <c r="X3453" s="368"/>
    </row>
    <row r="3454" spans="1:24" ht="17.25">
      <c r="A3454" s="310" t="s">
        <v>2855</v>
      </c>
      <c r="B3454" s="250">
        <v>27</v>
      </c>
      <c r="C3454" s="319"/>
      <c r="D3454" s="374" t="s">
        <v>2914</v>
      </c>
      <c r="E3454" s="192">
        <v>775922092990</v>
      </c>
      <c r="F3454" s="303" t="s">
        <v>546</v>
      </c>
      <c r="G3454" s="193" t="s">
        <v>2915</v>
      </c>
      <c r="H3454" s="137" t="s">
        <v>8</v>
      </c>
      <c r="I3454" s="194">
        <v>27</v>
      </c>
      <c r="J3454" s="49"/>
      <c r="K3454" s="8"/>
      <c r="L3454" s="8"/>
      <c r="M3454" s="369">
        <f t="shared" si="660"/>
        <v>14850</v>
      </c>
      <c r="N3454" s="8"/>
      <c r="O3454" s="8"/>
      <c r="P3454" s="8"/>
      <c r="T3454" s="368"/>
      <c r="U3454" s="8"/>
      <c r="V3454" s="8"/>
      <c r="W3454" s="8"/>
      <c r="X3454" s="368"/>
    </row>
    <row r="3455" spans="1:24" ht="17.25">
      <c r="A3455" s="310" t="s">
        <v>2855</v>
      </c>
      <c r="B3455" s="250">
        <v>28</v>
      </c>
      <c r="C3455" s="319" t="s">
        <v>1430</v>
      </c>
      <c r="D3455" s="374" t="s">
        <v>2916</v>
      </c>
      <c r="E3455" s="192">
        <v>775922404286</v>
      </c>
      <c r="F3455" s="303" t="s">
        <v>546</v>
      </c>
      <c r="G3455" s="193" t="s">
        <v>2917</v>
      </c>
      <c r="H3455" s="137" t="s">
        <v>8</v>
      </c>
      <c r="I3455" s="194">
        <v>21</v>
      </c>
      <c r="J3455" s="49"/>
      <c r="K3455" s="8"/>
      <c r="L3455" s="8"/>
      <c r="M3455" s="369">
        <f t="shared" si="660"/>
        <v>11550</v>
      </c>
      <c r="N3455" s="8"/>
      <c r="O3455" s="8"/>
      <c r="P3455" s="8"/>
      <c r="T3455" s="368"/>
      <c r="U3455" s="8"/>
      <c r="V3455" s="8"/>
      <c r="W3455" s="8"/>
      <c r="X3455" s="368"/>
    </row>
    <row r="3456" spans="1:24" ht="17.25">
      <c r="A3456" s="310" t="s">
        <v>2855</v>
      </c>
      <c r="B3456" s="250">
        <v>29</v>
      </c>
      <c r="C3456" s="319" t="s">
        <v>1430</v>
      </c>
      <c r="D3456" s="374" t="s">
        <v>2918</v>
      </c>
      <c r="E3456" s="192">
        <v>775922156241</v>
      </c>
      <c r="F3456" s="303" t="s">
        <v>546</v>
      </c>
      <c r="G3456" s="193" t="s">
        <v>2919</v>
      </c>
      <c r="H3456" s="137" t="s">
        <v>8</v>
      </c>
      <c r="I3456" s="194">
        <v>19</v>
      </c>
      <c r="J3456" s="49"/>
      <c r="K3456" s="8"/>
      <c r="L3456" s="8"/>
      <c r="M3456" s="369">
        <f t="shared" si="660"/>
        <v>10450</v>
      </c>
      <c r="N3456" s="8"/>
      <c r="O3456" s="8"/>
      <c r="P3456" s="8"/>
      <c r="T3456" s="368"/>
      <c r="U3456" s="8"/>
      <c r="V3456" s="8"/>
      <c r="W3456" s="8"/>
      <c r="X3456" s="368"/>
    </row>
    <row r="3457" spans="1:24" ht="17.25">
      <c r="A3457" s="310" t="s">
        <v>2855</v>
      </c>
      <c r="B3457" s="250">
        <v>30</v>
      </c>
      <c r="C3457" s="319" t="s">
        <v>1430</v>
      </c>
      <c r="D3457" s="374" t="s">
        <v>2920</v>
      </c>
      <c r="E3457" s="192">
        <v>775924972460</v>
      </c>
      <c r="F3457" s="303" t="s">
        <v>546</v>
      </c>
      <c r="G3457" s="193" t="s">
        <v>2921</v>
      </c>
      <c r="H3457" s="137" t="s">
        <v>2</v>
      </c>
      <c r="I3457" s="194">
        <v>14</v>
      </c>
      <c r="J3457" s="49"/>
      <c r="K3457" s="8"/>
      <c r="L3457" s="8"/>
      <c r="M3457" s="369">
        <f t="shared" si="660"/>
        <v>7700</v>
      </c>
      <c r="N3457" s="8"/>
      <c r="O3457" s="8"/>
      <c r="P3457" s="8"/>
      <c r="T3457" s="368"/>
      <c r="U3457" s="8"/>
      <c r="V3457" s="8"/>
      <c r="W3457" s="8"/>
      <c r="X3457" s="368"/>
    </row>
    <row r="3458" spans="1:24" ht="17.25">
      <c r="A3458" s="310" t="s">
        <v>2855</v>
      </c>
      <c r="B3458" s="250">
        <v>31</v>
      </c>
      <c r="C3458" s="319"/>
      <c r="D3458" s="374" t="s">
        <v>2922</v>
      </c>
      <c r="E3458" s="192">
        <v>775934102278</v>
      </c>
      <c r="F3458" s="136" t="s">
        <v>546</v>
      </c>
      <c r="G3458" s="193" t="s">
        <v>2923</v>
      </c>
      <c r="H3458" s="137" t="s">
        <v>35</v>
      </c>
      <c r="I3458" s="194">
        <v>21</v>
      </c>
      <c r="J3458" s="49"/>
      <c r="K3458" s="8"/>
      <c r="L3458" s="8"/>
      <c r="M3458" s="369">
        <f>I3458*590</f>
        <v>12390</v>
      </c>
      <c r="N3458" s="8"/>
      <c r="O3458" s="8"/>
      <c r="P3458" s="8"/>
      <c r="T3458" s="368"/>
      <c r="U3458" s="8"/>
      <c r="V3458" s="8"/>
      <c r="W3458" s="8"/>
      <c r="X3458" s="368"/>
    </row>
    <row r="3459" spans="1:24">
      <c r="A3459" s="8"/>
      <c r="B3459" s="8"/>
      <c r="C3459" s="8"/>
      <c r="D3459" s="8"/>
      <c r="E3459" s="8"/>
      <c r="F3459" s="8"/>
      <c r="G3459" s="8"/>
      <c r="H3459" s="365"/>
      <c r="I3459" s="8"/>
      <c r="J3459" s="49"/>
      <c r="K3459" s="8"/>
      <c r="L3459" s="8"/>
      <c r="M3459" s="49"/>
      <c r="N3459" s="8"/>
      <c r="O3459" s="8"/>
      <c r="P3459" s="8"/>
      <c r="T3459" s="368"/>
      <c r="U3459" s="8"/>
      <c r="V3459" s="8"/>
      <c r="W3459" s="8"/>
      <c r="X3459" s="368"/>
    </row>
    <row r="3460" spans="1:24">
      <c r="A3460" s="64"/>
      <c r="B3460" s="64"/>
      <c r="C3460" s="64"/>
      <c r="D3460" s="64"/>
      <c r="E3460" s="64"/>
      <c r="F3460" s="64"/>
      <c r="G3460" s="64"/>
      <c r="H3460" s="203"/>
      <c r="I3460" s="64"/>
      <c r="J3460" s="37"/>
      <c r="K3460" s="64"/>
      <c r="L3460" s="64"/>
      <c r="M3460" s="37">
        <f>SUM(M3420:M3459)</f>
        <v>378060</v>
      </c>
      <c r="N3460" s="64"/>
      <c r="O3460" s="64"/>
      <c r="P3460" s="64"/>
      <c r="Q3460" s="64"/>
      <c r="R3460" s="64"/>
      <c r="S3460" s="64"/>
      <c r="T3460" s="64">
        <v>378060</v>
      </c>
      <c r="U3460" s="64"/>
      <c r="V3460" s="64"/>
      <c r="W3460" s="64"/>
      <c r="X3460" s="64">
        <v>378060</v>
      </c>
    </row>
    <row r="3461" spans="1:24">
      <c r="A3461" s="8"/>
      <c r="B3461" s="8"/>
      <c r="C3461" s="8"/>
      <c r="D3461" s="8"/>
      <c r="E3461" s="8"/>
      <c r="F3461" s="8"/>
      <c r="G3461" s="8"/>
      <c r="H3461" s="365"/>
      <c r="I3461" s="8"/>
      <c r="J3461" s="49"/>
      <c r="K3461" s="8"/>
      <c r="L3461" s="8"/>
      <c r="M3461" s="49"/>
      <c r="N3461" s="8"/>
      <c r="O3461" s="8"/>
      <c r="P3461" s="8"/>
      <c r="T3461" s="368"/>
      <c r="U3461" s="8"/>
      <c r="V3461" s="8"/>
      <c r="W3461" s="8"/>
      <c r="X3461" s="368"/>
    </row>
    <row r="3462" spans="1:24" ht="17.25">
      <c r="A3462" s="310">
        <v>44594</v>
      </c>
      <c r="B3462" s="250">
        <v>1</v>
      </c>
      <c r="C3462" s="319" t="s">
        <v>1430</v>
      </c>
      <c r="D3462" s="374" t="s">
        <v>2924</v>
      </c>
      <c r="E3462" s="192">
        <v>775934272564</v>
      </c>
      <c r="F3462" s="136" t="s">
        <v>546</v>
      </c>
      <c r="G3462" s="193" t="s">
        <v>2925</v>
      </c>
      <c r="H3462" s="137" t="s">
        <v>2</v>
      </c>
      <c r="I3462" s="194">
        <v>14</v>
      </c>
      <c r="J3462" s="49"/>
      <c r="K3462" s="8"/>
      <c r="L3462" s="8"/>
      <c r="M3462" s="369">
        <f t="shared" ref="M3462:M3464" si="661">I3462*550</f>
        <v>7700</v>
      </c>
      <c r="N3462" s="8"/>
      <c r="O3462" s="8"/>
      <c r="P3462" s="8"/>
      <c r="T3462" s="368"/>
      <c r="U3462" s="8"/>
      <c r="V3462" s="8"/>
      <c r="W3462" s="8"/>
      <c r="X3462" s="368"/>
    </row>
    <row r="3463" spans="1:24" ht="17.25">
      <c r="A3463" s="310">
        <v>44594</v>
      </c>
      <c r="B3463" s="250">
        <v>2</v>
      </c>
      <c r="C3463" s="319"/>
      <c r="D3463" s="374" t="s">
        <v>2926</v>
      </c>
      <c r="E3463" s="192">
        <v>775934284384</v>
      </c>
      <c r="F3463" s="303" t="s">
        <v>546</v>
      </c>
      <c r="G3463" s="193" t="s">
        <v>2927</v>
      </c>
      <c r="H3463" s="137" t="s">
        <v>96</v>
      </c>
      <c r="I3463" s="194">
        <v>19</v>
      </c>
      <c r="J3463" s="49"/>
      <c r="K3463" s="8"/>
      <c r="L3463" s="8"/>
      <c r="M3463" s="369">
        <f>I3463*560</f>
        <v>10640</v>
      </c>
      <c r="N3463" s="8"/>
      <c r="O3463" s="8"/>
      <c r="P3463" s="8"/>
      <c r="T3463" s="368"/>
      <c r="U3463" s="8"/>
      <c r="V3463" s="8"/>
      <c r="W3463" s="8"/>
      <c r="X3463" s="368"/>
    </row>
    <row r="3464" spans="1:24" ht="17.25">
      <c r="A3464" s="310">
        <v>44594</v>
      </c>
      <c r="B3464" s="250">
        <v>3</v>
      </c>
      <c r="C3464" s="319" t="s">
        <v>1430</v>
      </c>
      <c r="D3464" s="374" t="s">
        <v>2928</v>
      </c>
      <c r="E3464" s="192">
        <v>775934675895</v>
      </c>
      <c r="F3464" s="303" t="s">
        <v>546</v>
      </c>
      <c r="G3464" s="193" t="s">
        <v>2929</v>
      </c>
      <c r="H3464" s="137" t="s">
        <v>2</v>
      </c>
      <c r="I3464" s="194">
        <v>18</v>
      </c>
      <c r="J3464" s="49"/>
      <c r="K3464" s="8"/>
      <c r="L3464" s="8"/>
      <c r="M3464" s="369">
        <f t="shared" si="661"/>
        <v>9900</v>
      </c>
      <c r="N3464" s="8"/>
      <c r="O3464" s="8"/>
      <c r="P3464" s="8"/>
      <c r="T3464" s="368"/>
      <c r="U3464" s="8"/>
      <c r="V3464" s="8"/>
      <c r="W3464" s="8"/>
      <c r="X3464" s="368"/>
    </row>
    <row r="3465" spans="1:24" ht="17.25">
      <c r="A3465" s="310">
        <v>44594</v>
      </c>
      <c r="B3465" s="250">
        <v>4</v>
      </c>
      <c r="C3465" s="319"/>
      <c r="D3465" s="374" t="s">
        <v>2930</v>
      </c>
      <c r="E3465" s="192">
        <v>775934272233</v>
      </c>
      <c r="F3465" s="303" t="s">
        <v>546</v>
      </c>
      <c r="G3465" s="193" t="s">
        <v>2931</v>
      </c>
      <c r="H3465" s="137" t="s">
        <v>2</v>
      </c>
      <c r="I3465" s="194">
        <v>27</v>
      </c>
      <c r="J3465" s="49"/>
      <c r="K3465" s="8"/>
      <c r="L3465" s="8"/>
      <c r="M3465" s="369">
        <f t="shared" ref="M3465:M3473" si="662">I3465*540</f>
        <v>14580</v>
      </c>
      <c r="N3465" s="8"/>
      <c r="O3465" s="8"/>
      <c r="P3465" s="8"/>
      <c r="T3465" s="368"/>
      <c r="U3465" s="8"/>
      <c r="V3465" s="8"/>
      <c r="W3465" s="8"/>
      <c r="X3465" s="368"/>
    </row>
    <row r="3466" spans="1:24" ht="17.25">
      <c r="A3466" s="310">
        <v>44594</v>
      </c>
      <c r="B3466" s="250">
        <v>5</v>
      </c>
      <c r="C3466" s="319"/>
      <c r="D3466" s="374" t="s">
        <v>2932</v>
      </c>
      <c r="E3466" s="192">
        <v>775934235700</v>
      </c>
      <c r="F3466" s="303" t="s">
        <v>546</v>
      </c>
      <c r="G3466" s="193" t="s">
        <v>2933</v>
      </c>
      <c r="H3466" s="137" t="s">
        <v>2</v>
      </c>
      <c r="I3466" s="194">
        <v>26</v>
      </c>
      <c r="J3466" s="49"/>
      <c r="K3466" s="8"/>
      <c r="L3466" s="8"/>
      <c r="M3466" s="369">
        <f t="shared" si="662"/>
        <v>14040</v>
      </c>
      <c r="N3466" s="8"/>
      <c r="O3466" s="8"/>
      <c r="P3466" s="8"/>
      <c r="T3466" s="368"/>
      <c r="U3466" s="8"/>
      <c r="V3466" s="8"/>
      <c r="W3466" s="8"/>
      <c r="X3466" s="368"/>
    </row>
    <row r="3467" spans="1:24" ht="17.25">
      <c r="A3467" s="310">
        <v>44594</v>
      </c>
      <c r="B3467" s="250">
        <v>6</v>
      </c>
      <c r="C3467" s="319"/>
      <c r="D3467" s="374" t="s">
        <v>2934</v>
      </c>
      <c r="E3467" s="192">
        <v>775934662005</v>
      </c>
      <c r="F3467" s="303" t="s">
        <v>546</v>
      </c>
      <c r="G3467" s="193" t="s">
        <v>2935</v>
      </c>
      <c r="H3467" s="137" t="s">
        <v>2</v>
      </c>
      <c r="I3467" s="194">
        <v>28</v>
      </c>
      <c r="J3467" s="49"/>
      <c r="K3467" s="8"/>
      <c r="L3467" s="8"/>
      <c r="M3467" s="369">
        <f t="shared" si="662"/>
        <v>15120</v>
      </c>
      <c r="N3467" s="8"/>
      <c r="O3467" s="8"/>
      <c r="P3467" s="8"/>
      <c r="T3467" s="368"/>
      <c r="U3467" s="8"/>
      <c r="V3467" s="8"/>
      <c r="W3467" s="8"/>
      <c r="X3467" s="368"/>
    </row>
    <row r="3468" spans="1:24" ht="17.25">
      <c r="A3468" s="310">
        <v>44594</v>
      </c>
      <c r="B3468" s="250">
        <v>7</v>
      </c>
      <c r="C3468" s="319"/>
      <c r="D3468" s="374" t="s">
        <v>2936</v>
      </c>
      <c r="E3468" s="192">
        <v>775934674097</v>
      </c>
      <c r="F3468" s="303" t="s">
        <v>546</v>
      </c>
      <c r="G3468" s="193" t="s">
        <v>2937</v>
      </c>
      <c r="H3468" s="137" t="s">
        <v>2</v>
      </c>
      <c r="I3468" s="194">
        <v>19</v>
      </c>
      <c r="J3468" s="49"/>
      <c r="K3468" s="8"/>
      <c r="L3468" s="8"/>
      <c r="M3468" s="369">
        <f t="shared" ref="M3468:M3472" si="663">I3468*550</f>
        <v>10450</v>
      </c>
      <c r="N3468" s="8"/>
      <c r="O3468" s="8"/>
      <c r="P3468" s="8"/>
      <c r="T3468" s="368"/>
      <c r="U3468" s="8"/>
      <c r="V3468" s="8"/>
      <c r="W3468" s="8"/>
      <c r="X3468" s="368"/>
    </row>
    <row r="3469" spans="1:24" ht="17.25">
      <c r="A3469" s="310">
        <v>44594</v>
      </c>
      <c r="B3469" s="250">
        <v>8</v>
      </c>
      <c r="C3469" s="319"/>
      <c r="D3469" s="374" t="s">
        <v>2938</v>
      </c>
      <c r="E3469" s="192">
        <v>775934646649</v>
      </c>
      <c r="F3469" s="303" t="s">
        <v>546</v>
      </c>
      <c r="G3469" s="193" t="s">
        <v>2939</v>
      </c>
      <c r="H3469" s="137" t="s">
        <v>2</v>
      </c>
      <c r="I3469" s="194">
        <v>27</v>
      </c>
      <c r="J3469" s="49"/>
      <c r="K3469" s="8"/>
      <c r="L3469" s="8"/>
      <c r="M3469" s="369">
        <f t="shared" si="662"/>
        <v>14580</v>
      </c>
      <c r="N3469" s="8"/>
      <c r="O3469" s="8"/>
      <c r="P3469" s="8"/>
      <c r="T3469" s="368"/>
      <c r="U3469" s="8"/>
      <c r="V3469" s="8"/>
      <c r="W3469" s="8"/>
      <c r="X3469" s="368"/>
    </row>
    <row r="3470" spans="1:24" ht="17.25">
      <c r="A3470" s="310">
        <v>44594</v>
      </c>
      <c r="B3470" s="250">
        <v>9</v>
      </c>
      <c r="C3470" s="319"/>
      <c r="D3470" s="374" t="s">
        <v>2940</v>
      </c>
      <c r="E3470" s="192">
        <v>775934705479</v>
      </c>
      <c r="F3470" s="303" t="s">
        <v>546</v>
      </c>
      <c r="G3470" s="193" t="s">
        <v>2941</v>
      </c>
      <c r="H3470" s="137" t="s">
        <v>2</v>
      </c>
      <c r="I3470" s="194">
        <v>14</v>
      </c>
      <c r="J3470" s="49"/>
      <c r="K3470" s="8"/>
      <c r="L3470" s="8"/>
      <c r="M3470" s="369">
        <f t="shared" si="663"/>
        <v>7700</v>
      </c>
      <c r="N3470" s="8"/>
      <c r="O3470" s="8"/>
      <c r="P3470" s="8"/>
      <c r="T3470" s="368"/>
      <c r="U3470" s="8"/>
      <c r="V3470" s="8"/>
      <c r="W3470" s="8"/>
      <c r="X3470" s="368"/>
    </row>
    <row r="3471" spans="1:24" ht="17.25">
      <c r="A3471" s="310">
        <v>44594</v>
      </c>
      <c r="B3471" s="250">
        <v>10</v>
      </c>
      <c r="C3471" s="319"/>
      <c r="D3471" s="374" t="s">
        <v>2942</v>
      </c>
      <c r="E3471" s="192">
        <v>775934691115</v>
      </c>
      <c r="F3471" s="303" t="s">
        <v>546</v>
      </c>
      <c r="G3471" s="193" t="s">
        <v>2939</v>
      </c>
      <c r="H3471" s="137" t="s">
        <v>2</v>
      </c>
      <c r="I3471" s="194">
        <v>22</v>
      </c>
      <c r="J3471" s="49"/>
      <c r="K3471" s="8"/>
      <c r="L3471" s="8"/>
      <c r="M3471" s="369">
        <f t="shared" si="662"/>
        <v>11880</v>
      </c>
      <c r="N3471" s="8"/>
      <c r="O3471" s="8"/>
      <c r="P3471" s="8"/>
      <c r="T3471" s="368"/>
      <c r="U3471" s="8"/>
      <c r="V3471" s="8"/>
      <c r="W3471" s="8"/>
      <c r="X3471" s="368"/>
    </row>
    <row r="3472" spans="1:24" ht="17.25">
      <c r="A3472" s="310">
        <v>44594</v>
      </c>
      <c r="B3472" s="250">
        <v>11</v>
      </c>
      <c r="C3472" s="319"/>
      <c r="D3472" s="374" t="s">
        <v>2943</v>
      </c>
      <c r="E3472" s="192">
        <v>775934615569</v>
      </c>
      <c r="F3472" s="303" t="s">
        <v>546</v>
      </c>
      <c r="G3472" s="193" t="s">
        <v>2944</v>
      </c>
      <c r="H3472" s="137" t="s">
        <v>2</v>
      </c>
      <c r="I3472" s="194">
        <v>15</v>
      </c>
      <c r="J3472" s="49"/>
      <c r="K3472" s="8"/>
      <c r="L3472" s="8"/>
      <c r="M3472" s="369">
        <f t="shared" si="663"/>
        <v>8250</v>
      </c>
      <c r="N3472" s="8"/>
      <c r="O3472" s="8"/>
      <c r="P3472" s="8"/>
      <c r="T3472" s="368"/>
      <c r="U3472" s="8"/>
      <c r="V3472" s="8"/>
      <c r="W3472" s="8"/>
      <c r="X3472" s="368"/>
    </row>
    <row r="3473" spans="1:24" ht="17.25">
      <c r="A3473" s="310">
        <v>44594</v>
      </c>
      <c r="B3473" s="250">
        <v>12</v>
      </c>
      <c r="C3473" s="319"/>
      <c r="D3473" s="374" t="s">
        <v>2945</v>
      </c>
      <c r="E3473" s="192">
        <v>775934693335</v>
      </c>
      <c r="F3473" s="136" t="s">
        <v>546</v>
      </c>
      <c r="G3473" s="193" t="s">
        <v>2946</v>
      </c>
      <c r="H3473" s="137" t="s">
        <v>2</v>
      </c>
      <c r="I3473" s="194">
        <v>21</v>
      </c>
      <c r="J3473" s="49"/>
      <c r="K3473" s="8"/>
      <c r="L3473" s="8"/>
      <c r="M3473" s="369">
        <f t="shared" si="662"/>
        <v>11340</v>
      </c>
      <c r="N3473" s="8"/>
      <c r="O3473" s="8"/>
      <c r="P3473" s="8"/>
      <c r="T3473" s="368"/>
      <c r="U3473" s="8"/>
      <c r="V3473" s="8"/>
      <c r="W3473" s="8"/>
      <c r="X3473" s="368"/>
    </row>
    <row r="3474" spans="1:24" ht="17.25">
      <c r="A3474" s="310">
        <v>44594</v>
      </c>
      <c r="B3474" s="250">
        <v>13</v>
      </c>
      <c r="C3474" s="319" t="s">
        <v>1430</v>
      </c>
      <c r="D3474" s="374" t="s">
        <v>2947</v>
      </c>
      <c r="E3474" s="192">
        <v>775934245148</v>
      </c>
      <c r="F3474" s="136" t="s">
        <v>546</v>
      </c>
      <c r="G3474" s="193" t="s">
        <v>2948</v>
      </c>
      <c r="H3474" s="137" t="s">
        <v>96</v>
      </c>
      <c r="I3474" s="194">
        <v>13</v>
      </c>
      <c r="J3474" s="49"/>
      <c r="K3474" s="8"/>
      <c r="L3474" s="8"/>
      <c r="M3474" s="369">
        <f>570*I3474</f>
        <v>7410</v>
      </c>
      <c r="N3474" s="8"/>
      <c r="O3474" s="8"/>
      <c r="P3474" s="8"/>
      <c r="T3474" s="368"/>
      <c r="U3474" s="8"/>
      <c r="V3474" s="8"/>
      <c r="W3474" s="8"/>
      <c r="X3474" s="368"/>
    </row>
    <row r="3475" spans="1:24" ht="17.25">
      <c r="A3475" s="310">
        <v>44594</v>
      </c>
      <c r="B3475" s="250">
        <v>14</v>
      </c>
      <c r="C3475" s="319"/>
      <c r="D3475" s="374" t="s">
        <v>2949</v>
      </c>
      <c r="E3475" s="192">
        <v>775934215719</v>
      </c>
      <c r="F3475" s="303" t="s">
        <v>546</v>
      </c>
      <c r="G3475" s="193" t="s">
        <v>2950</v>
      </c>
      <c r="H3475" s="137" t="s">
        <v>529</v>
      </c>
      <c r="I3475" s="194">
        <v>28</v>
      </c>
      <c r="J3475" s="49"/>
      <c r="K3475" s="8"/>
      <c r="L3475" s="8"/>
      <c r="M3475" s="369">
        <f t="shared" ref="M3475" si="664">I3475*590</f>
        <v>16520</v>
      </c>
      <c r="N3475" s="8"/>
      <c r="O3475" s="8"/>
      <c r="P3475" s="8"/>
      <c r="T3475" s="368"/>
      <c r="U3475" s="8"/>
      <c r="V3475" s="8"/>
      <c r="W3475" s="8"/>
      <c r="X3475" s="368"/>
    </row>
    <row r="3476" spans="1:24" ht="17.25">
      <c r="A3476" s="310">
        <v>44594</v>
      </c>
      <c r="B3476" s="250">
        <v>15</v>
      </c>
      <c r="C3476" s="319" t="s">
        <v>1430</v>
      </c>
      <c r="D3476" s="374" t="s">
        <v>2951</v>
      </c>
      <c r="E3476" s="192">
        <v>775934692052</v>
      </c>
      <c r="F3476" s="303" t="s">
        <v>546</v>
      </c>
      <c r="G3476" s="193" t="s">
        <v>2952</v>
      </c>
      <c r="H3476" s="137" t="s">
        <v>2</v>
      </c>
      <c r="I3476" s="194">
        <v>11</v>
      </c>
      <c r="J3476" s="49"/>
      <c r="K3476" s="8"/>
      <c r="L3476" s="8"/>
      <c r="M3476" s="369">
        <f t="shared" ref="M3476:M3477" si="665">I3476*550</f>
        <v>6050</v>
      </c>
      <c r="N3476" s="8"/>
      <c r="O3476" s="8"/>
      <c r="P3476" s="8"/>
      <c r="T3476" s="368"/>
      <c r="U3476" s="8"/>
      <c r="V3476" s="8"/>
      <c r="W3476" s="8"/>
      <c r="X3476" s="368"/>
    </row>
    <row r="3477" spans="1:24" ht="17.25">
      <c r="A3477" s="310">
        <v>44594</v>
      </c>
      <c r="B3477" s="250">
        <v>16</v>
      </c>
      <c r="C3477" s="319" t="s">
        <v>1430</v>
      </c>
      <c r="D3477" s="374" t="s">
        <v>2953</v>
      </c>
      <c r="E3477" s="192">
        <v>775934677512</v>
      </c>
      <c r="F3477" s="136" t="s">
        <v>546</v>
      </c>
      <c r="G3477" s="193" t="s">
        <v>2954</v>
      </c>
      <c r="H3477" s="137" t="s">
        <v>2</v>
      </c>
      <c r="I3477" s="194">
        <v>11</v>
      </c>
      <c r="J3477" s="49"/>
      <c r="K3477" s="8"/>
      <c r="L3477" s="8"/>
      <c r="M3477" s="369">
        <f t="shared" si="665"/>
        <v>6050</v>
      </c>
      <c r="N3477" s="8"/>
      <c r="O3477" s="8"/>
      <c r="P3477" s="8"/>
      <c r="T3477" s="368"/>
      <c r="U3477" s="8"/>
      <c r="V3477" s="8"/>
      <c r="W3477" s="8"/>
      <c r="X3477" s="368"/>
    </row>
    <row r="3478" spans="1:24" ht="17.25">
      <c r="A3478" s="310">
        <v>44594</v>
      </c>
      <c r="B3478" s="250">
        <v>17</v>
      </c>
      <c r="C3478" s="319"/>
      <c r="D3478" s="374" t="s">
        <v>2955</v>
      </c>
      <c r="E3478" s="192">
        <v>775934257829</v>
      </c>
      <c r="F3478" s="136" t="s">
        <v>546</v>
      </c>
      <c r="G3478" s="193" t="s">
        <v>2956</v>
      </c>
      <c r="H3478" s="137" t="s">
        <v>96</v>
      </c>
      <c r="I3478" s="194">
        <v>19</v>
      </c>
      <c r="J3478" s="49"/>
      <c r="K3478" s="8"/>
      <c r="L3478" s="8"/>
      <c r="M3478" s="369">
        <f>560*I3478</f>
        <v>10640</v>
      </c>
      <c r="N3478" s="8"/>
      <c r="O3478" s="8"/>
      <c r="P3478" s="8"/>
      <c r="T3478" s="368"/>
      <c r="U3478" s="8"/>
      <c r="V3478" s="8"/>
      <c r="W3478" s="8"/>
      <c r="X3478" s="368"/>
    </row>
    <row r="3479" spans="1:24" ht="17.25">
      <c r="A3479" s="310">
        <v>44594</v>
      </c>
      <c r="B3479" s="250">
        <v>18</v>
      </c>
      <c r="C3479" s="319"/>
      <c r="D3479" s="374" t="s">
        <v>2957</v>
      </c>
      <c r="E3479" s="192">
        <v>775934382204</v>
      </c>
      <c r="F3479" s="136" t="s">
        <v>546</v>
      </c>
      <c r="G3479" s="193" t="s">
        <v>2958</v>
      </c>
      <c r="H3479" s="137" t="s">
        <v>31</v>
      </c>
      <c r="I3479" s="194">
        <v>29</v>
      </c>
      <c r="J3479" s="49"/>
      <c r="K3479" s="8"/>
      <c r="L3479" s="8"/>
      <c r="M3479" s="369">
        <f t="shared" ref="M3479:M3483" si="666">I3479*590</f>
        <v>17110</v>
      </c>
      <c r="N3479" s="8"/>
      <c r="O3479" s="8"/>
      <c r="P3479" s="8"/>
      <c r="T3479" s="368"/>
      <c r="U3479" s="8"/>
      <c r="V3479" s="8"/>
      <c r="W3479" s="8"/>
      <c r="X3479" s="368"/>
    </row>
    <row r="3480" spans="1:24" ht="17.25">
      <c r="A3480" s="310">
        <v>44594</v>
      </c>
      <c r="B3480" s="250">
        <v>19</v>
      </c>
      <c r="C3480" s="319"/>
      <c r="D3480" s="374" t="s">
        <v>2959</v>
      </c>
      <c r="E3480" s="192">
        <v>775934169418</v>
      </c>
      <c r="F3480" s="136" t="s">
        <v>546</v>
      </c>
      <c r="G3480" s="193" t="s">
        <v>2958</v>
      </c>
      <c r="H3480" s="137" t="s">
        <v>31</v>
      </c>
      <c r="I3480" s="194">
        <v>30</v>
      </c>
      <c r="J3480" s="49"/>
      <c r="K3480" s="8"/>
      <c r="L3480" s="8"/>
      <c r="M3480" s="369">
        <f t="shared" si="666"/>
        <v>17700</v>
      </c>
      <c r="N3480" s="8"/>
      <c r="O3480" s="8"/>
      <c r="P3480" s="8"/>
      <c r="T3480" s="368"/>
      <c r="U3480" s="8"/>
      <c r="V3480" s="8"/>
      <c r="W3480" s="8"/>
      <c r="X3480" s="368"/>
    </row>
    <row r="3481" spans="1:24" ht="17.25">
      <c r="A3481" s="310">
        <v>44594</v>
      </c>
      <c r="B3481" s="250">
        <v>20</v>
      </c>
      <c r="C3481" s="319"/>
      <c r="D3481" s="374" t="s">
        <v>2960</v>
      </c>
      <c r="E3481" s="192">
        <v>775934342829</v>
      </c>
      <c r="F3481" s="303" t="s">
        <v>546</v>
      </c>
      <c r="G3481" s="193" t="s">
        <v>2961</v>
      </c>
      <c r="H3481" s="137" t="s">
        <v>31</v>
      </c>
      <c r="I3481" s="194">
        <v>29</v>
      </c>
      <c r="J3481" s="49"/>
      <c r="K3481" s="8"/>
      <c r="L3481" s="8"/>
      <c r="M3481" s="369">
        <f t="shared" si="666"/>
        <v>17110</v>
      </c>
      <c r="N3481" s="8"/>
      <c r="O3481" s="8"/>
      <c r="P3481" s="8"/>
      <c r="T3481" s="368"/>
      <c r="U3481" s="8"/>
      <c r="V3481" s="8"/>
      <c r="W3481" s="8"/>
      <c r="X3481" s="368"/>
    </row>
    <row r="3482" spans="1:24" ht="17.25">
      <c r="A3482" s="310">
        <v>44594</v>
      </c>
      <c r="B3482" s="250">
        <v>21</v>
      </c>
      <c r="C3482" s="319"/>
      <c r="D3482" s="374" t="s">
        <v>2962</v>
      </c>
      <c r="E3482" s="192">
        <v>775934361033</v>
      </c>
      <c r="F3482" s="303" t="s">
        <v>546</v>
      </c>
      <c r="G3482" s="193" t="s">
        <v>2963</v>
      </c>
      <c r="H3482" s="137" t="s">
        <v>31</v>
      </c>
      <c r="I3482" s="194">
        <v>30</v>
      </c>
      <c r="J3482" s="49"/>
      <c r="K3482" s="8"/>
      <c r="L3482" s="8"/>
      <c r="M3482" s="369">
        <f t="shared" si="666"/>
        <v>17700</v>
      </c>
      <c r="N3482" s="8"/>
      <c r="O3482" s="8"/>
      <c r="P3482" s="8"/>
      <c r="T3482" s="368"/>
      <c r="U3482" s="8"/>
      <c r="V3482" s="8"/>
      <c r="W3482" s="8"/>
      <c r="X3482" s="368"/>
    </row>
    <row r="3483" spans="1:24" ht="17.25">
      <c r="A3483" s="310">
        <v>44594</v>
      </c>
      <c r="B3483" s="250">
        <v>22</v>
      </c>
      <c r="C3483" s="319"/>
      <c r="D3483" s="374" t="s">
        <v>2964</v>
      </c>
      <c r="E3483" s="192">
        <v>775934383119</v>
      </c>
      <c r="F3483" s="303" t="s">
        <v>546</v>
      </c>
      <c r="G3483" s="193" t="s">
        <v>2965</v>
      </c>
      <c r="H3483" s="137" t="s">
        <v>31</v>
      </c>
      <c r="I3483" s="194">
        <v>30</v>
      </c>
      <c r="J3483" s="49"/>
      <c r="K3483" s="8"/>
      <c r="L3483" s="8"/>
      <c r="M3483" s="369">
        <f t="shared" si="666"/>
        <v>17700</v>
      </c>
      <c r="N3483" s="8"/>
      <c r="O3483" s="8"/>
      <c r="P3483" s="8"/>
      <c r="T3483" s="368"/>
      <c r="U3483" s="8"/>
      <c r="V3483" s="8"/>
      <c r="W3483" s="8"/>
      <c r="X3483" s="368"/>
    </row>
    <row r="3484" spans="1:24" ht="17.25">
      <c r="A3484" s="310">
        <v>44594</v>
      </c>
      <c r="B3484" s="250">
        <v>23</v>
      </c>
      <c r="C3484" s="319"/>
      <c r="D3484" s="374" t="s">
        <v>2966</v>
      </c>
      <c r="E3484" s="192">
        <v>775934230888</v>
      </c>
      <c r="F3484" s="136" t="s">
        <v>546</v>
      </c>
      <c r="G3484" s="193" t="s">
        <v>2967</v>
      </c>
      <c r="H3484" s="137" t="s">
        <v>2</v>
      </c>
      <c r="I3484" s="194">
        <v>7</v>
      </c>
      <c r="J3484" s="49"/>
      <c r="K3484" s="8"/>
      <c r="L3484" s="8"/>
      <c r="M3484" s="369">
        <v>4600</v>
      </c>
      <c r="N3484" s="8"/>
      <c r="O3484" s="8"/>
      <c r="P3484" s="8"/>
      <c r="T3484" s="368"/>
      <c r="U3484" s="8"/>
      <c r="V3484" s="8"/>
      <c r="W3484" s="8"/>
      <c r="X3484" s="368"/>
    </row>
    <row r="3485" spans="1:24" ht="17.25">
      <c r="A3485" s="310">
        <v>44594</v>
      </c>
      <c r="B3485" s="250">
        <v>24</v>
      </c>
      <c r="C3485" s="319"/>
      <c r="D3485" s="374" t="s">
        <v>2968</v>
      </c>
      <c r="E3485" s="192">
        <v>775934150784</v>
      </c>
      <c r="F3485" s="303" t="s">
        <v>546</v>
      </c>
      <c r="G3485" s="193" t="s">
        <v>2969</v>
      </c>
      <c r="H3485" s="137" t="s">
        <v>2970</v>
      </c>
      <c r="I3485" s="194">
        <v>15</v>
      </c>
      <c r="J3485" s="49"/>
      <c r="K3485" s="8"/>
      <c r="L3485" s="8"/>
      <c r="M3485" s="369">
        <f>600*I3485</f>
        <v>9000</v>
      </c>
      <c r="N3485" s="8"/>
      <c r="O3485" s="8"/>
      <c r="P3485" s="8"/>
      <c r="T3485" s="368"/>
      <c r="U3485" s="8"/>
      <c r="V3485" s="8"/>
      <c r="W3485" s="8"/>
      <c r="X3485" s="368"/>
    </row>
    <row r="3486" spans="1:24" ht="17.25">
      <c r="A3486" s="310">
        <v>44594</v>
      </c>
      <c r="B3486" s="250">
        <v>25</v>
      </c>
      <c r="C3486" s="319"/>
      <c r="D3486" s="374" t="s">
        <v>2971</v>
      </c>
      <c r="E3486" s="192">
        <v>775934258310</v>
      </c>
      <c r="F3486" s="303" t="s">
        <v>546</v>
      </c>
      <c r="G3486" s="193" t="s">
        <v>2933</v>
      </c>
      <c r="H3486" s="137" t="s">
        <v>2</v>
      </c>
      <c r="I3486" s="194">
        <v>25</v>
      </c>
      <c r="J3486" s="49"/>
      <c r="K3486" s="8"/>
      <c r="L3486" s="8"/>
      <c r="M3486" s="369">
        <f t="shared" ref="M3486:M3487" si="667">I3486*540</f>
        <v>13500</v>
      </c>
      <c r="N3486" s="8"/>
      <c r="O3486" s="8"/>
      <c r="P3486" s="8"/>
      <c r="T3486" s="368"/>
      <c r="U3486" s="8"/>
      <c r="V3486" s="8"/>
      <c r="W3486" s="8"/>
      <c r="X3486" s="368"/>
    </row>
    <row r="3487" spans="1:24" ht="17.25">
      <c r="A3487" s="310">
        <v>44594</v>
      </c>
      <c r="B3487" s="250">
        <v>26</v>
      </c>
      <c r="C3487" s="319"/>
      <c r="D3487" s="374" t="s">
        <v>2972</v>
      </c>
      <c r="E3487" s="192">
        <v>775934246556</v>
      </c>
      <c r="F3487" s="303" t="s">
        <v>546</v>
      </c>
      <c r="G3487" s="193" t="s">
        <v>2931</v>
      </c>
      <c r="H3487" s="137" t="s">
        <v>2</v>
      </c>
      <c r="I3487" s="194">
        <v>24</v>
      </c>
      <c r="J3487" s="49"/>
      <c r="K3487" s="8"/>
      <c r="L3487" s="8"/>
      <c r="M3487" s="369">
        <f t="shared" si="667"/>
        <v>12960</v>
      </c>
      <c r="N3487" s="8"/>
      <c r="O3487" s="8"/>
      <c r="P3487" s="8"/>
      <c r="T3487" s="368"/>
      <c r="U3487" s="8"/>
      <c r="V3487" s="8"/>
      <c r="W3487" s="8"/>
      <c r="X3487" s="368"/>
    </row>
    <row r="3488" spans="1:24" ht="17.25">
      <c r="A3488" s="310">
        <v>44594</v>
      </c>
      <c r="B3488" s="250">
        <v>27</v>
      </c>
      <c r="C3488" s="319"/>
      <c r="D3488" s="374" t="s">
        <v>2973</v>
      </c>
      <c r="E3488" s="192">
        <v>775934218821</v>
      </c>
      <c r="F3488" s="136" t="s">
        <v>546</v>
      </c>
      <c r="G3488" s="193" t="s">
        <v>2974</v>
      </c>
      <c r="H3488" s="137" t="s">
        <v>96</v>
      </c>
      <c r="I3488" s="194">
        <v>13</v>
      </c>
      <c r="J3488" s="49"/>
      <c r="K3488" s="8"/>
      <c r="L3488" s="8"/>
      <c r="M3488" s="369">
        <f>570*I3488</f>
        <v>7410</v>
      </c>
      <c r="N3488" s="8"/>
      <c r="O3488" s="8"/>
      <c r="P3488" s="8"/>
      <c r="T3488" s="368"/>
      <c r="U3488" s="8"/>
      <c r="V3488" s="8"/>
      <c r="W3488" s="8"/>
      <c r="X3488" s="368"/>
    </row>
    <row r="3489" spans="1:24">
      <c r="A3489" s="8"/>
      <c r="B3489" s="8"/>
      <c r="C3489" s="8"/>
      <c r="D3489" s="8"/>
      <c r="E3489" s="8"/>
      <c r="F3489" s="8"/>
      <c r="G3489" s="8"/>
      <c r="H3489" s="365"/>
      <c r="I3489" s="8"/>
      <c r="J3489" s="49"/>
      <c r="K3489" s="8"/>
      <c r="L3489" s="8"/>
      <c r="M3489" s="49"/>
      <c r="N3489" s="8"/>
      <c r="O3489" s="8"/>
      <c r="P3489" s="8"/>
      <c r="T3489" s="368"/>
      <c r="U3489" s="8"/>
      <c r="V3489" s="8"/>
      <c r="W3489" s="8"/>
      <c r="X3489" s="368"/>
    </row>
    <row r="3490" spans="1:24">
      <c r="A3490" s="64"/>
      <c r="B3490" s="64"/>
      <c r="C3490" s="64"/>
      <c r="D3490" s="64"/>
      <c r="E3490" s="64"/>
      <c r="F3490" s="64"/>
      <c r="G3490" s="64"/>
      <c r="H3490" s="203"/>
      <c r="I3490" s="64"/>
      <c r="J3490" s="37"/>
      <c r="K3490" s="64"/>
      <c r="L3490" s="64"/>
      <c r="M3490" s="37">
        <f>SUM(M3462:M3489)</f>
        <v>317640</v>
      </c>
      <c r="N3490" s="64"/>
      <c r="O3490" s="64"/>
      <c r="P3490" s="64"/>
      <c r="Q3490" s="64"/>
      <c r="R3490" s="64"/>
      <c r="S3490" s="64"/>
      <c r="T3490" s="64">
        <v>317640</v>
      </c>
      <c r="U3490" s="64"/>
      <c r="V3490" s="64"/>
      <c r="W3490" s="64"/>
      <c r="X3490" s="64">
        <v>317640</v>
      </c>
    </row>
    <row r="3491" spans="1:24">
      <c r="A3491" s="8"/>
      <c r="B3491" s="8"/>
      <c r="C3491" s="8"/>
      <c r="D3491" s="8"/>
      <c r="E3491" s="8"/>
      <c r="F3491" s="8"/>
      <c r="G3491" s="8"/>
      <c r="H3491" s="365"/>
      <c r="I3491" s="8"/>
      <c r="J3491" s="49"/>
      <c r="K3491" s="8"/>
      <c r="L3491" s="8"/>
      <c r="M3491" s="49"/>
      <c r="N3491" s="8"/>
      <c r="O3491" s="8"/>
      <c r="P3491" s="8"/>
      <c r="T3491" s="368"/>
      <c r="U3491" s="8"/>
      <c r="V3491" s="8"/>
      <c r="W3491" s="8"/>
      <c r="X3491" s="368"/>
    </row>
    <row r="3492" spans="1:24" ht="17.25">
      <c r="A3492" s="310">
        <v>44622</v>
      </c>
      <c r="B3492" s="250">
        <v>1</v>
      </c>
      <c r="C3492" s="319"/>
      <c r="D3492" s="320" t="s">
        <v>2975</v>
      </c>
      <c r="E3492" s="320" t="s">
        <v>2976</v>
      </c>
      <c r="F3492" s="303"/>
      <c r="G3492" s="193"/>
      <c r="H3492" s="137"/>
      <c r="I3492" s="194"/>
      <c r="J3492" s="49"/>
      <c r="K3492" s="8"/>
      <c r="L3492" s="8"/>
      <c r="M3492" s="49"/>
      <c r="N3492" s="8"/>
      <c r="O3492" s="8"/>
      <c r="P3492" s="8"/>
      <c r="T3492" s="368"/>
      <c r="U3492" s="8"/>
      <c r="V3492" s="8"/>
      <c r="W3492" s="8"/>
      <c r="X3492" s="368"/>
    </row>
    <row r="3493" spans="1:24" ht="17.25">
      <c r="A3493" s="310">
        <v>44622</v>
      </c>
      <c r="B3493" s="250">
        <v>2</v>
      </c>
      <c r="C3493" s="319"/>
      <c r="D3493" s="374" t="s">
        <v>2977</v>
      </c>
      <c r="E3493" s="192">
        <v>775945401737</v>
      </c>
      <c r="F3493" s="136" t="s">
        <v>546</v>
      </c>
      <c r="G3493" s="193" t="s">
        <v>2978</v>
      </c>
      <c r="H3493" s="137" t="s">
        <v>2979</v>
      </c>
      <c r="I3493" s="194">
        <v>9</v>
      </c>
      <c r="J3493" s="49"/>
      <c r="K3493" s="8"/>
      <c r="L3493" s="8"/>
      <c r="M3493" s="369">
        <f>650*I3493</f>
        <v>5850</v>
      </c>
      <c r="N3493" s="8"/>
      <c r="O3493" s="8"/>
      <c r="P3493" s="8"/>
      <c r="T3493" s="368"/>
      <c r="U3493" s="8"/>
      <c r="V3493" s="8"/>
      <c r="W3493" s="8"/>
      <c r="X3493" s="368"/>
    </row>
    <row r="3494" spans="1:24" ht="17.25">
      <c r="A3494" s="310">
        <v>44622</v>
      </c>
      <c r="B3494" s="250">
        <v>3</v>
      </c>
      <c r="C3494" s="319"/>
      <c r="D3494" s="374" t="s">
        <v>2980</v>
      </c>
      <c r="E3494" s="192">
        <v>775945412403</v>
      </c>
      <c r="F3494" s="303" t="s">
        <v>546</v>
      </c>
      <c r="G3494" s="193" t="s">
        <v>2981</v>
      </c>
      <c r="H3494" s="137" t="s">
        <v>2578</v>
      </c>
      <c r="I3494" s="194">
        <v>12</v>
      </c>
      <c r="J3494" s="49"/>
      <c r="K3494" s="8"/>
      <c r="L3494" s="8"/>
      <c r="M3494" s="369">
        <f>600*I3494</f>
        <v>7200</v>
      </c>
      <c r="N3494" s="8"/>
      <c r="O3494" s="8"/>
      <c r="P3494" s="8"/>
      <c r="T3494" s="368"/>
      <c r="U3494" s="8"/>
      <c r="V3494" s="8"/>
      <c r="W3494" s="8"/>
      <c r="X3494" s="368"/>
    </row>
    <row r="3495" spans="1:24" ht="17.25">
      <c r="A3495" s="310">
        <v>44622</v>
      </c>
      <c r="B3495" s="250">
        <v>4</v>
      </c>
      <c r="C3495" s="319"/>
      <c r="D3495" s="374" t="s">
        <v>2982</v>
      </c>
      <c r="E3495" s="192">
        <v>775945670949</v>
      </c>
      <c r="F3495" s="303" t="s">
        <v>546</v>
      </c>
      <c r="G3495" s="193" t="s">
        <v>2983</v>
      </c>
      <c r="H3495" s="137" t="s">
        <v>2</v>
      </c>
      <c r="I3495" s="194">
        <v>18</v>
      </c>
      <c r="J3495" s="49"/>
      <c r="K3495" s="8"/>
      <c r="L3495" s="8"/>
      <c r="M3495" s="369">
        <f t="shared" ref="M3495:M3497" si="668">I3495*550</f>
        <v>9900</v>
      </c>
      <c r="N3495" s="8"/>
      <c r="O3495" s="8"/>
      <c r="P3495" s="8"/>
      <c r="T3495" s="368"/>
      <c r="U3495" s="8"/>
      <c r="V3495" s="8"/>
      <c r="W3495" s="8"/>
      <c r="X3495" s="368"/>
    </row>
    <row r="3496" spans="1:24" ht="17.25">
      <c r="A3496" s="310">
        <v>44622</v>
      </c>
      <c r="B3496" s="250">
        <v>5</v>
      </c>
      <c r="C3496" s="319" t="s">
        <v>1430</v>
      </c>
      <c r="D3496" s="374" t="s">
        <v>2984</v>
      </c>
      <c r="E3496" s="192">
        <v>775945390265</v>
      </c>
      <c r="F3496" s="303" t="s">
        <v>546</v>
      </c>
      <c r="G3496" s="193" t="s">
        <v>2985</v>
      </c>
      <c r="H3496" s="137" t="s">
        <v>96</v>
      </c>
      <c r="I3496" s="194">
        <v>12</v>
      </c>
      <c r="J3496" s="49"/>
      <c r="K3496" s="8"/>
      <c r="L3496" s="8"/>
      <c r="M3496" s="369">
        <f>570*I3496</f>
        <v>6840</v>
      </c>
      <c r="N3496" s="8"/>
      <c r="O3496" s="8"/>
      <c r="P3496" s="8"/>
      <c r="T3496" s="368"/>
      <c r="U3496" s="8"/>
      <c r="V3496" s="8"/>
      <c r="W3496" s="8"/>
      <c r="X3496" s="368"/>
    </row>
    <row r="3497" spans="1:24" ht="17.25">
      <c r="A3497" s="310">
        <v>44622</v>
      </c>
      <c r="B3497" s="250">
        <v>6</v>
      </c>
      <c r="C3497" s="319"/>
      <c r="D3497" s="374" t="s">
        <v>2986</v>
      </c>
      <c r="E3497" s="192">
        <v>775945457512</v>
      </c>
      <c r="F3497" s="303" t="s">
        <v>546</v>
      </c>
      <c r="G3497" s="193" t="s">
        <v>2987</v>
      </c>
      <c r="H3497" s="137" t="s">
        <v>2</v>
      </c>
      <c r="I3497" s="194">
        <v>11</v>
      </c>
      <c r="J3497" s="49"/>
      <c r="K3497" s="8"/>
      <c r="L3497" s="8"/>
      <c r="M3497" s="369">
        <f t="shared" si="668"/>
        <v>6050</v>
      </c>
      <c r="N3497" s="8"/>
      <c r="O3497" s="8"/>
      <c r="P3497" s="8"/>
      <c r="T3497" s="368"/>
      <c r="U3497" s="8"/>
      <c r="V3497" s="8"/>
      <c r="W3497" s="8"/>
      <c r="X3497" s="368"/>
    </row>
    <row r="3498" spans="1:24" ht="17.25">
      <c r="A3498" s="310">
        <v>44622</v>
      </c>
      <c r="B3498" s="250">
        <v>7</v>
      </c>
      <c r="C3498" s="319"/>
      <c r="D3498" s="374" t="s">
        <v>2988</v>
      </c>
      <c r="E3498" s="192">
        <v>775946318450</v>
      </c>
      <c r="F3498" s="303" t="s">
        <v>546</v>
      </c>
      <c r="G3498" s="193" t="s">
        <v>2989</v>
      </c>
      <c r="H3498" s="137" t="s">
        <v>2290</v>
      </c>
      <c r="I3498" s="194">
        <v>18</v>
      </c>
      <c r="J3498" s="49"/>
      <c r="K3498" s="8"/>
      <c r="L3498" s="8"/>
      <c r="M3498" s="369">
        <f>650*I3498</f>
        <v>11700</v>
      </c>
      <c r="N3498" s="8"/>
      <c r="O3498" s="8"/>
      <c r="P3498" s="8"/>
      <c r="T3498" s="368"/>
      <c r="U3498" s="8"/>
      <c r="V3498" s="8"/>
      <c r="W3498" s="8"/>
      <c r="X3498" s="368"/>
    </row>
    <row r="3499" spans="1:24" ht="17.25">
      <c r="A3499" s="310">
        <v>44622</v>
      </c>
      <c r="B3499" s="250">
        <v>8</v>
      </c>
      <c r="C3499" s="319"/>
      <c r="D3499" s="374" t="s">
        <v>2990</v>
      </c>
      <c r="E3499" s="192">
        <v>775945480039</v>
      </c>
      <c r="F3499" s="303" t="s">
        <v>546</v>
      </c>
      <c r="G3499" s="193" t="s">
        <v>2991</v>
      </c>
      <c r="H3499" s="137" t="s">
        <v>2290</v>
      </c>
      <c r="I3499" s="194">
        <v>17</v>
      </c>
      <c r="J3499" s="49"/>
      <c r="K3499" s="8"/>
      <c r="L3499" s="8"/>
      <c r="M3499" s="369">
        <f>650*I3499</f>
        <v>11050</v>
      </c>
      <c r="N3499" s="8"/>
      <c r="O3499" s="8"/>
      <c r="P3499" s="8"/>
      <c r="T3499" s="368"/>
      <c r="U3499" s="8"/>
      <c r="V3499" s="8"/>
      <c r="W3499" s="8"/>
      <c r="X3499" s="368"/>
    </row>
    <row r="3500" spans="1:24" ht="17.25">
      <c r="A3500" s="310">
        <v>44622</v>
      </c>
      <c r="B3500" s="250">
        <v>9</v>
      </c>
      <c r="C3500" s="319" t="s">
        <v>15</v>
      </c>
      <c r="D3500" s="374" t="s">
        <v>2992</v>
      </c>
      <c r="E3500" s="192">
        <v>775945404644</v>
      </c>
      <c r="F3500" s="303" t="s">
        <v>546</v>
      </c>
      <c r="G3500" s="193" t="s">
        <v>2993</v>
      </c>
      <c r="H3500" s="137" t="s">
        <v>96</v>
      </c>
      <c r="I3500" s="194">
        <v>24</v>
      </c>
      <c r="J3500" s="49"/>
      <c r="K3500" s="8"/>
      <c r="L3500" s="8"/>
      <c r="M3500" s="369">
        <f>560*I3500</f>
        <v>13440</v>
      </c>
      <c r="N3500" s="8"/>
      <c r="O3500" s="8"/>
      <c r="P3500" s="8"/>
      <c r="T3500" s="368"/>
      <c r="U3500" s="8"/>
      <c r="V3500" s="8"/>
      <c r="W3500" s="8"/>
      <c r="X3500" s="368"/>
    </row>
    <row r="3501" spans="1:24" ht="17.25">
      <c r="A3501" s="310"/>
      <c r="B3501" s="250"/>
      <c r="C3501" s="319"/>
      <c r="D3501" s="374"/>
      <c r="E3501" s="192"/>
      <c r="F3501" s="303"/>
      <c r="G3501" s="193"/>
      <c r="H3501" s="137"/>
      <c r="I3501" s="194"/>
      <c r="J3501" s="49"/>
      <c r="K3501" s="8"/>
      <c r="L3501" s="8">
        <v>500</v>
      </c>
      <c r="M3501" s="369">
        <v>500</v>
      </c>
      <c r="N3501" s="8"/>
      <c r="O3501" s="8"/>
      <c r="P3501" s="8"/>
      <c r="T3501" s="368"/>
      <c r="U3501" s="8"/>
      <c r="V3501" s="8"/>
      <c r="W3501" s="8"/>
      <c r="X3501" s="368"/>
    </row>
    <row r="3502" spans="1:24" ht="17.25">
      <c r="A3502" s="310">
        <v>44622</v>
      </c>
      <c r="B3502" s="250">
        <v>10</v>
      </c>
      <c r="C3502" s="319"/>
      <c r="D3502" s="374" t="s">
        <v>2994</v>
      </c>
      <c r="E3502" s="192">
        <v>775955964493</v>
      </c>
      <c r="F3502" s="303" t="s">
        <v>546</v>
      </c>
      <c r="G3502" s="193" t="s">
        <v>2995</v>
      </c>
      <c r="H3502" s="137" t="s">
        <v>35</v>
      </c>
      <c r="I3502" s="194">
        <v>8</v>
      </c>
      <c r="J3502" s="49"/>
      <c r="K3502" s="8"/>
      <c r="L3502" s="8"/>
      <c r="M3502" s="369">
        <f>650*I3502</f>
        <v>5200</v>
      </c>
      <c r="N3502" s="8"/>
      <c r="O3502" s="8"/>
      <c r="P3502" s="8"/>
      <c r="T3502" s="368"/>
      <c r="U3502" s="8"/>
      <c r="V3502" s="8"/>
      <c r="W3502" s="8"/>
      <c r="X3502" s="368"/>
    </row>
    <row r="3503" spans="1:24" ht="17.25">
      <c r="A3503" s="310">
        <v>44622</v>
      </c>
      <c r="B3503" s="250">
        <v>11</v>
      </c>
      <c r="C3503" s="319"/>
      <c r="D3503" s="374" t="s">
        <v>2996</v>
      </c>
      <c r="E3503" s="192">
        <v>775945391066</v>
      </c>
      <c r="F3503" s="136" t="s">
        <v>546</v>
      </c>
      <c r="G3503" s="193" t="s">
        <v>2997</v>
      </c>
      <c r="H3503" s="137" t="s">
        <v>4</v>
      </c>
      <c r="I3503" s="194">
        <v>15</v>
      </c>
      <c r="J3503" s="49"/>
      <c r="K3503" s="8"/>
      <c r="L3503" s="8"/>
      <c r="M3503" s="369">
        <f>590*I3503</f>
        <v>8850</v>
      </c>
      <c r="N3503" s="8"/>
      <c r="O3503" s="8"/>
      <c r="P3503" s="8"/>
      <c r="T3503" s="368"/>
      <c r="U3503" s="8"/>
      <c r="V3503" s="8"/>
      <c r="W3503" s="8"/>
      <c r="X3503" s="368"/>
    </row>
    <row r="3504" spans="1:24">
      <c r="A3504" s="8"/>
      <c r="B3504" s="8"/>
      <c r="C3504" s="8"/>
      <c r="D3504" s="8"/>
      <c r="E3504" s="8"/>
      <c r="F3504" s="8"/>
      <c r="G3504" s="8"/>
      <c r="H3504" s="365"/>
      <c r="I3504" s="8"/>
      <c r="J3504" s="49"/>
      <c r="K3504" s="8"/>
      <c r="L3504" s="8"/>
      <c r="M3504" s="49"/>
      <c r="N3504" s="8"/>
      <c r="O3504" s="8"/>
      <c r="P3504" s="8"/>
      <c r="T3504" s="368"/>
      <c r="U3504" s="8"/>
      <c r="V3504" s="8"/>
      <c r="W3504" s="8"/>
      <c r="X3504" s="368"/>
    </row>
    <row r="3505" spans="1:24">
      <c r="A3505" s="64"/>
      <c r="B3505" s="64"/>
      <c r="C3505" s="64"/>
      <c r="D3505" s="64"/>
      <c r="E3505" s="64"/>
      <c r="F3505" s="64"/>
      <c r="G3505" s="64"/>
      <c r="H3505" s="203"/>
      <c r="I3505" s="64"/>
      <c r="J3505" s="37"/>
      <c r="K3505" s="64"/>
      <c r="L3505" s="64"/>
      <c r="M3505" s="37">
        <f>SUM(M3493:M3504)</f>
        <v>86580</v>
      </c>
      <c r="N3505" s="64"/>
      <c r="O3505" s="64"/>
      <c r="P3505" s="64"/>
      <c r="Q3505" s="64"/>
      <c r="R3505" s="64"/>
      <c r="S3505" s="64"/>
      <c r="T3505" s="64">
        <v>86580</v>
      </c>
      <c r="U3505" s="64"/>
      <c r="V3505" s="64"/>
      <c r="W3505" s="64"/>
      <c r="X3505" s="64">
        <v>86580</v>
      </c>
    </row>
    <row r="3506" spans="1:24">
      <c r="A3506" s="8"/>
      <c r="B3506" s="8"/>
      <c r="C3506" s="8"/>
      <c r="D3506" s="8"/>
      <c r="E3506" s="8"/>
      <c r="F3506" s="8"/>
      <c r="G3506" s="8"/>
      <c r="H3506" s="365"/>
      <c r="I3506" s="8"/>
      <c r="J3506" s="49"/>
      <c r="K3506" s="8"/>
      <c r="L3506" s="8"/>
      <c r="M3506" s="49"/>
      <c r="N3506" s="8"/>
      <c r="O3506" s="8"/>
      <c r="P3506" s="8"/>
      <c r="T3506" s="368"/>
      <c r="U3506" s="8"/>
      <c r="V3506" s="8"/>
      <c r="W3506" s="8"/>
      <c r="X3506" s="368"/>
    </row>
    <row r="3507" spans="1:24" ht="17.25">
      <c r="A3507" s="310">
        <v>44653</v>
      </c>
      <c r="B3507" s="250">
        <v>1</v>
      </c>
      <c r="C3507" s="319"/>
      <c r="D3507" s="374" t="s">
        <v>2998</v>
      </c>
      <c r="E3507" s="192">
        <v>775955732780</v>
      </c>
      <c r="F3507" s="303" t="s">
        <v>546</v>
      </c>
      <c r="G3507" s="193" t="s">
        <v>2999</v>
      </c>
      <c r="H3507" s="137" t="s">
        <v>1616</v>
      </c>
      <c r="I3507" s="194">
        <v>27</v>
      </c>
      <c r="J3507" s="49"/>
      <c r="K3507" s="8"/>
      <c r="L3507" s="8"/>
      <c r="M3507" s="369">
        <f>350*I3507</f>
        <v>9450</v>
      </c>
      <c r="N3507" s="8"/>
      <c r="O3507" s="8"/>
      <c r="P3507" s="8"/>
      <c r="T3507" s="368"/>
      <c r="U3507" s="8"/>
      <c r="V3507" s="8"/>
      <c r="W3507" s="8"/>
      <c r="X3507" s="368"/>
    </row>
    <row r="3508" spans="1:24" ht="17.25">
      <c r="A3508" s="310">
        <v>44653</v>
      </c>
      <c r="B3508" s="250">
        <v>2</v>
      </c>
      <c r="C3508" s="319"/>
      <c r="D3508" s="374" t="s">
        <v>3000</v>
      </c>
      <c r="E3508" s="192">
        <v>775955724450</v>
      </c>
      <c r="F3508" s="303" t="s">
        <v>546</v>
      </c>
      <c r="G3508" s="193" t="s">
        <v>3001</v>
      </c>
      <c r="H3508" s="137" t="s">
        <v>1616</v>
      </c>
      <c r="I3508" s="194">
        <v>30</v>
      </c>
      <c r="J3508" s="49"/>
      <c r="K3508" s="8"/>
      <c r="L3508" s="8"/>
      <c r="M3508" s="369">
        <f>350*I3508</f>
        <v>10500</v>
      </c>
      <c r="N3508" s="8"/>
      <c r="O3508" s="8"/>
      <c r="P3508" s="8"/>
      <c r="T3508" s="368"/>
      <c r="U3508" s="8"/>
      <c r="V3508" s="8"/>
      <c r="W3508" s="8"/>
      <c r="X3508" s="368"/>
    </row>
    <row r="3509" spans="1:24" ht="17.25">
      <c r="A3509" s="310">
        <v>44653</v>
      </c>
      <c r="B3509" s="250">
        <v>3</v>
      </c>
      <c r="C3509" s="319"/>
      <c r="D3509" s="374" t="s">
        <v>3002</v>
      </c>
      <c r="E3509" s="192">
        <v>775955752370</v>
      </c>
      <c r="F3509" s="303" t="s">
        <v>546</v>
      </c>
      <c r="G3509" s="193" t="s">
        <v>3003</v>
      </c>
      <c r="H3509" s="137" t="s">
        <v>2</v>
      </c>
      <c r="I3509" s="194">
        <v>21</v>
      </c>
      <c r="J3509" s="49"/>
      <c r="K3509" s="8"/>
      <c r="L3509" s="8"/>
      <c r="M3509" s="369">
        <f>540*I3509</f>
        <v>11340</v>
      </c>
      <c r="N3509" s="8"/>
      <c r="O3509" s="8"/>
      <c r="P3509" s="8"/>
      <c r="T3509" s="368"/>
      <c r="U3509" s="8"/>
      <c r="V3509" s="8"/>
      <c r="W3509" s="8"/>
      <c r="X3509" s="368"/>
    </row>
    <row r="3510" spans="1:24" ht="17.25">
      <c r="A3510" s="310">
        <v>44653</v>
      </c>
      <c r="B3510" s="250">
        <v>4</v>
      </c>
      <c r="C3510" s="319"/>
      <c r="D3510" s="320" t="s">
        <v>3004</v>
      </c>
      <c r="E3510" s="320" t="s">
        <v>3005</v>
      </c>
      <c r="F3510" s="136"/>
      <c r="G3510" s="193"/>
      <c r="H3510" s="137"/>
      <c r="I3510" s="194"/>
      <c r="J3510" s="49"/>
      <c r="K3510" s="8"/>
      <c r="L3510" s="8"/>
      <c r="M3510" s="369"/>
      <c r="N3510" s="8"/>
      <c r="O3510" s="8"/>
      <c r="P3510" s="8"/>
      <c r="T3510" s="368"/>
      <c r="U3510" s="8"/>
      <c r="V3510" s="8"/>
      <c r="W3510" s="8"/>
      <c r="X3510" s="368"/>
    </row>
    <row r="3511" spans="1:24" ht="17.25">
      <c r="A3511" s="310">
        <v>44653</v>
      </c>
      <c r="B3511" s="250">
        <v>5</v>
      </c>
      <c r="C3511" s="319" t="s">
        <v>1430</v>
      </c>
      <c r="D3511" s="374" t="s">
        <v>3006</v>
      </c>
      <c r="E3511" s="192">
        <v>775955761710</v>
      </c>
      <c r="F3511" s="303" t="s">
        <v>546</v>
      </c>
      <c r="G3511" s="193" t="s">
        <v>3007</v>
      </c>
      <c r="H3511" s="137" t="s">
        <v>2</v>
      </c>
      <c r="I3511" s="194">
        <v>9</v>
      </c>
      <c r="J3511" s="49"/>
      <c r="K3511" s="8"/>
      <c r="L3511" s="8"/>
      <c r="M3511" s="369">
        <f>570*I3511</f>
        <v>5130</v>
      </c>
      <c r="N3511" s="8"/>
      <c r="O3511" s="8"/>
      <c r="P3511" s="8"/>
      <c r="T3511" s="368"/>
      <c r="U3511" s="8"/>
      <c r="V3511" s="8"/>
      <c r="W3511" s="8"/>
      <c r="X3511" s="368"/>
    </row>
    <row r="3512" spans="1:24" ht="17.25">
      <c r="A3512" s="310">
        <v>44653</v>
      </c>
      <c r="B3512" s="250">
        <v>6</v>
      </c>
      <c r="C3512" s="319"/>
      <c r="D3512" s="374" t="s">
        <v>3008</v>
      </c>
      <c r="E3512" s="192">
        <v>775955659382</v>
      </c>
      <c r="F3512" s="303" t="s">
        <v>546</v>
      </c>
      <c r="G3512" s="193" t="s">
        <v>3009</v>
      </c>
      <c r="H3512" s="137" t="s">
        <v>2</v>
      </c>
      <c r="I3512" s="194">
        <v>15</v>
      </c>
      <c r="J3512" s="49"/>
      <c r="K3512" s="8"/>
      <c r="L3512" s="8"/>
      <c r="M3512" s="369">
        <f t="shared" ref="M3512" si="669">I3512*550</f>
        <v>8250</v>
      </c>
      <c r="N3512" s="8"/>
      <c r="O3512" s="8"/>
      <c r="P3512" s="8"/>
      <c r="T3512" s="368"/>
      <c r="U3512" s="8"/>
      <c r="V3512" s="8"/>
      <c r="W3512" s="8"/>
      <c r="X3512" s="368"/>
    </row>
    <row r="3513" spans="1:24" ht="17.25">
      <c r="A3513" s="310">
        <v>44653</v>
      </c>
      <c r="B3513" s="250">
        <v>7</v>
      </c>
      <c r="C3513" s="319"/>
      <c r="D3513" s="374" t="s">
        <v>3010</v>
      </c>
      <c r="E3513" s="192">
        <v>775955712310</v>
      </c>
      <c r="F3513" s="303" t="s">
        <v>546</v>
      </c>
      <c r="G3513" s="193" t="s">
        <v>3011</v>
      </c>
      <c r="H3513" s="137" t="s">
        <v>35</v>
      </c>
      <c r="I3513" s="194">
        <v>15</v>
      </c>
      <c r="J3513" s="49"/>
      <c r="K3513" s="8"/>
      <c r="L3513" s="8"/>
      <c r="M3513" s="369">
        <f>600*I3513</f>
        <v>9000</v>
      </c>
      <c r="N3513" s="8"/>
      <c r="O3513" s="8"/>
      <c r="P3513" s="8"/>
      <c r="T3513" s="368"/>
      <c r="U3513" s="8"/>
      <c r="V3513" s="8"/>
      <c r="W3513" s="8"/>
      <c r="X3513" s="368"/>
    </row>
    <row r="3514" spans="1:24" ht="17.25">
      <c r="A3514" s="310">
        <v>44653</v>
      </c>
      <c r="B3514" s="250">
        <v>8</v>
      </c>
      <c r="C3514" s="319"/>
      <c r="D3514" s="206" t="s">
        <v>3012</v>
      </c>
      <c r="E3514" s="206" t="s">
        <v>284</v>
      </c>
      <c r="F3514" s="136"/>
      <c r="G3514" s="193"/>
      <c r="H3514" s="137"/>
      <c r="I3514" s="194"/>
      <c r="J3514" s="49"/>
      <c r="K3514" s="8"/>
      <c r="L3514" s="8"/>
      <c r="M3514" s="369"/>
      <c r="N3514" s="8"/>
      <c r="O3514" s="8"/>
      <c r="P3514" s="8"/>
      <c r="T3514" s="368"/>
      <c r="U3514" s="8"/>
      <c r="V3514" s="8"/>
      <c r="W3514" s="8"/>
      <c r="X3514" s="368"/>
    </row>
    <row r="3515" spans="1:24" ht="17.25">
      <c r="A3515" s="310">
        <v>44653</v>
      </c>
      <c r="B3515" s="250">
        <v>9</v>
      </c>
      <c r="C3515" s="319"/>
      <c r="D3515" s="374" t="s">
        <v>3013</v>
      </c>
      <c r="E3515" s="192">
        <v>775955674280</v>
      </c>
      <c r="F3515" s="303" t="s">
        <v>546</v>
      </c>
      <c r="G3515" s="193" t="s">
        <v>3014</v>
      </c>
      <c r="H3515" s="137" t="s">
        <v>3015</v>
      </c>
      <c r="I3515" s="194">
        <v>18</v>
      </c>
      <c r="J3515" s="49"/>
      <c r="K3515" s="8"/>
      <c r="L3515" s="8"/>
      <c r="M3515" s="369">
        <f>360*I3515</f>
        <v>6480</v>
      </c>
      <c r="N3515" s="8"/>
      <c r="O3515" s="8"/>
      <c r="P3515" s="8"/>
      <c r="T3515" s="368"/>
      <c r="U3515" s="8"/>
      <c r="V3515" s="8"/>
      <c r="W3515" s="8"/>
      <c r="X3515" s="368"/>
    </row>
    <row r="3516" spans="1:24" ht="17.25">
      <c r="A3516" s="310">
        <v>44653</v>
      </c>
      <c r="B3516" s="250">
        <v>10</v>
      </c>
      <c r="C3516" s="319" t="s">
        <v>1430</v>
      </c>
      <c r="D3516" s="374" t="s">
        <v>3016</v>
      </c>
      <c r="E3516" s="192">
        <v>775955738803</v>
      </c>
      <c r="F3516" s="303" t="s">
        <v>546</v>
      </c>
      <c r="G3516" s="193" t="s">
        <v>3017</v>
      </c>
      <c r="H3516" s="137" t="s">
        <v>2</v>
      </c>
      <c r="I3516" s="194">
        <v>17</v>
      </c>
      <c r="J3516" s="49"/>
      <c r="K3516" s="8"/>
      <c r="L3516" s="8"/>
      <c r="M3516" s="369">
        <f t="shared" ref="M3516" si="670">I3516*550</f>
        <v>9350</v>
      </c>
      <c r="N3516" s="8"/>
      <c r="O3516" s="8"/>
      <c r="P3516" s="8"/>
      <c r="T3516" s="368"/>
      <c r="U3516" s="8"/>
      <c r="V3516" s="8"/>
      <c r="W3516" s="8"/>
      <c r="X3516" s="368"/>
    </row>
    <row r="3517" spans="1:24">
      <c r="A3517" s="8"/>
      <c r="B3517" s="8"/>
      <c r="C3517" s="8"/>
      <c r="D3517" s="8"/>
      <c r="E3517" s="8"/>
      <c r="F3517" s="8"/>
      <c r="G3517" s="8"/>
      <c r="H3517" s="365"/>
      <c r="I3517" s="8"/>
      <c r="J3517" s="49"/>
      <c r="K3517" s="8"/>
      <c r="L3517" s="8"/>
      <c r="M3517" s="49"/>
      <c r="N3517" s="8"/>
      <c r="O3517" s="8"/>
      <c r="P3517" s="8"/>
      <c r="T3517" s="368"/>
      <c r="U3517" s="8"/>
      <c r="V3517" s="8"/>
      <c r="W3517" s="8"/>
      <c r="X3517" s="368"/>
    </row>
    <row r="3518" spans="1:24">
      <c r="A3518" s="64"/>
      <c r="B3518" s="64"/>
      <c r="C3518" s="64"/>
      <c r="D3518" s="64"/>
      <c r="E3518" s="64"/>
      <c r="F3518" s="64"/>
      <c r="G3518" s="64"/>
      <c r="H3518" s="203"/>
      <c r="I3518" s="64"/>
      <c r="J3518" s="37"/>
      <c r="K3518" s="64"/>
      <c r="L3518" s="64"/>
      <c r="M3518" s="37">
        <f>SUM(M3507:M3517)</f>
        <v>69500</v>
      </c>
      <c r="N3518" s="64"/>
      <c r="O3518" s="64"/>
      <c r="P3518" s="64"/>
      <c r="Q3518" s="64"/>
      <c r="R3518" s="64"/>
      <c r="S3518" s="64"/>
      <c r="T3518" s="64">
        <v>69500</v>
      </c>
      <c r="U3518" s="64"/>
      <c r="V3518" s="64"/>
      <c r="W3518" s="64"/>
      <c r="X3518" s="64">
        <v>69500</v>
      </c>
    </row>
    <row r="3519" spans="1:24">
      <c r="A3519" s="8"/>
      <c r="B3519" s="8"/>
      <c r="C3519" s="8"/>
      <c r="D3519" s="8"/>
      <c r="E3519" s="8"/>
      <c r="F3519" s="8"/>
      <c r="G3519" s="8"/>
      <c r="H3519" s="365"/>
      <c r="I3519" s="8"/>
      <c r="J3519" s="49"/>
      <c r="K3519" s="8"/>
      <c r="L3519" s="8"/>
      <c r="M3519" s="49"/>
      <c r="N3519" s="8"/>
      <c r="O3519" s="8"/>
      <c r="P3519" s="8"/>
      <c r="T3519" s="368"/>
      <c r="U3519" s="8"/>
      <c r="V3519" s="8"/>
      <c r="W3519" s="8"/>
      <c r="X3519" s="368"/>
    </row>
    <row r="3520" spans="1:24" ht="17.25">
      <c r="A3520" s="310">
        <v>44714</v>
      </c>
      <c r="B3520" s="250">
        <v>1</v>
      </c>
      <c r="C3520" s="319"/>
      <c r="D3520" s="374" t="s">
        <v>3018</v>
      </c>
      <c r="E3520" s="192">
        <v>775965987668</v>
      </c>
      <c r="F3520" s="303" t="s">
        <v>546</v>
      </c>
      <c r="G3520" s="193" t="s">
        <v>3019</v>
      </c>
      <c r="H3520" s="137" t="s">
        <v>2290</v>
      </c>
      <c r="I3520" s="194">
        <v>13</v>
      </c>
      <c r="J3520" s="331"/>
      <c r="K3520" s="332"/>
      <c r="L3520" s="332"/>
      <c r="M3520" s="378">
        <f>560*I3520</f>
        <v>7280</v>
      </c>
      <c r="N3520" s="332"/>
      <c r="O3520" s="332"/>
      <c r="P3520" s="332"/>
      <c r="Q3520" s="332"/>
      <c r="R3520" s="332"/>
      <c r="S3520" s="332"/>
      <c r="T3520" s="379"/>
      <c r="U3520" s="332"/>
      <c r="V3520" s="332"/>
      <c r="W3520" s="332"/>
      <c r="X3520" s="380"/>
    </row>
    <row r="3521" spans="1:24" ht="17.25">
      <c r="A3521" s="310">
        <v>44714</v>
      </c>
      <c r="B3521" s="250">
        <v>2</v>
      </c>
      <c r="C3521" s="319"/>
      <c r="D3521" s="374" t="s">
        <v>3020</v>
      </c>
      <c r="E3521" s="192">
        <v>775965986455</v>
      </c>
      <c r="F3521" s="303" t="s">
        <v>546</v>
      </c>
      <c r="G3521" s="193" t="s">
        <v>3021</v>
      </c>
      <c r="H3521" s="137" t="s">
        <v>2290</v>
      </c>
      <c r="I3521" s="194">
        <v>14</v>
      </c>
      <c r="J3521" s="331"/>
      <c r="K3521" s="332"/>
      <c r="L3521" s="332"/>
      <c r="M3521" s="378">
        <f>560*I3521</f>
        <v>7840</v>
      </c>
      <c r="N3521" s="332"/>
      <c r="O3521" s="332"/>
      <c r="P3521" s="332"/>
      <c r="Q3521" s="332"/>
      <c r="R3521" s="332"/>
      <c r="S3521" s="332"/>
      <c r="T3521" s="379"/>
      <c r="U3521" s="332"/>
      <c r="V3521" s="332"/>
      <c r="W3521" s="332"/>
      <c r="X3521" s="380"/>
    </row>
    <row r="3522" spans="1:24" ht="17.25">
      <c r="A3522" s="310">
        <v>44714</v>
      </c>
      <c r="B3522" s="250">
        <v>3</v>
      </c>
      <c r="C3522" s="319"/>
      <c r="D3522" s="374" t="s">
        <v>3022</v>
      </c>
      <c r="E3522" s="192">
        <v>775965963888</v>
      </c>
      <c r="F3522" s="303" t="s">
        <v>546</v>
      </c>
      <c r="G3522" s="193" t="s">
        <v>3023</v>
      </c>
      <c r="H3522" s="137" t="s">
        <v>35</v>
      </c>
      <c r="I3522" s="194">
        <v>21</v>
      </c>
      <c r="J3522" s="331"/>
      <c r="K3522" s="332"/>
      <c r="L3522" s="332"/>
      <c r="M3522" s="378">
        <f>590*I3522</f>
        <v>12390</v>
      </c>
      <c r="N3522" s="332"/>
      <c r="O3522" s="332"/>
      <c r="P3522" s="332"/>
      <c r="Q3522" s="332"/>
      <c r="R3522" s="332"/>
      <c r="S3522" s="332"/>
      <c r="T3522" s="379"/>
      <c r="U3522" s="332"/>
      <c r="V3522" s="332"/>
      <c r="W3522" s="332"/>
      <c r="X3522" s="380"/>
    </row>
    <row r="3523" spans="1:24" ht="17.25">
      <c r="A3523" s="310">
        <v>44714</v>
      </c>
      <c r="B3523" s="250">
        <v>4</v>
      </c>
      <c r="C3523" s="319"/>
      <c r="D3523" s="374" t="s">
        <v>3024</v>
      </c>
      <c r="E3523" s="192">
        <v>775965965376</v>
      </c>
      <c r="F3523" s="303" t="s">
        <v>546</v>
      </c>
      <c r="G3523" s="193" t="s">
        <v>3025</v>
      </c>
      <c r="H3523" s="137" t="s">
        <v>31</v>
      </c>
      <c r="I3523" s="194">
        <v>23</v>
      </c>
      <c r="J3523" s="331"/>
      <c r="K3523" s="332"/>
      <c r="L3523" s="332"/>
      <c r="M3523" s="378">
        <f t="shared" ref="M3523:M3524" si="671">590*I3523</f>
        <v>13570</v>
      </c>
      <c r="N3523" s="332"/>
      <c r="O3523" s="332"/>
      <c r="P3523" s="332"/>
      <c r="Q3523" s="332"/>
      <c r="R3523" s="332"/>
      <c r="S3523" s="332"/>
      <c r="T3523" s="379"/>
      <c r="U3523" s="332"/>
      <c r="V3523" s="332"/>
      <c r="W3523" s="332"/>
      <c r="X3523" s="380"/>
    </row>
    <row r="3524" spans="1:24" ht="17.25">
      <c r="A3524" s="310">
        <v>44714</v>
      </c>
      <c r="B3524" s="250">
        <v>5</v>
      </c>
      <c r="C3524" s="319"/>
      <c r="D3524" s="374" t="s">
        <v>3026</v>
      </c>
      <c r="E3524" s="192">
        <v>775965968721</v>
      </c>
      <c r="F3524" s="303" t="s">
        <v>546</v>
      </c>
      <c r="G3524" s="193" t="s">
        <v>3027</v>
      </c>
      <c r="H3524" s="137" t="s">
        <v>31</v>
      </c>
      <c r="I3524" s="194">
        <v>31</v>
      </c>
      <c r="J3524" s="331"/>
      <c r="K3524" s="332"/>
      <c r="L3524" s="332"/>
      <c r="M3524" s="378">
        <f t="shared" si="671"/>
        <v>18290</v>
      </c>
      <c r="N3524" s="332"/>
      <c r="O3524" s="332"/>
      <c r="P3524" s="332"/>
      <c r="Q3524" s="332"/>
      <c r="R3524" s="332"/>
      <c r="S3524" s="332"/>
      <c r="T3524" s="379"/>
      <c r="U3524" s="332"/>
      <c r="V3524" s="332"/>
      <c r="W3524" s="332"/>
      <c r="X3524" s="380"/>
    </row>
    <row r="3525" spans="1:24" ht="17.25">
      <c r="A3525" s="310">
        <v>44714</v>
      </c>
      <c r="B3525" s="250">
        <v>6</v>
      </c>
      <c r="C3525" s="319" t="s">
        <v>15</v>
      </c>
      <c r="D3525" s="374" t="s">
        <v>3028</v>
      </c>
      <c r="E3525" s="192">
        <v>775965978939</v>
      </c>
      <c r="F3525" s="303" t="s">
        <v>546</v>
      </c>
      <c r="G3525" s="193" t="s">
        <v>3029</v>
      </c>
      <c r="H3525" s="137" t="s">
        <v>96</v>
      </c>
      <c r="I3525" s="194">
        <v>21</v>
      </c>
      <c r="J3525" s="331"/>
      <c r="K3525" s="332"/>
      <c r="L3525" s="332"/>
      <c r="M3525" s="378">
        <f>560*I3525</f>
        <v>11760</v>
      </c>
      <c r="N3525" s="332"/>
      <c r="O3525" s="332"/>
      <c r="P3525" s="332"/>
      <c r="Q3525" s="332"/>
      <c r="R3525" s="332"/>
      <c r="S3525" s="332"/>
      <c r="T3525" s="379"/>
      <c r="U3525" s="332"/>
      <c r="V3525" s="332"/>
      <c r="W3525" s="332"/>
      <c r="X3525" s="380"/>
    </row>
    <row r="3526" spans="1:24" ht="17.25">
      <c r="A3526" s="310"/>
      <c r="B3526" s="250"/>
      <c r="C3526" s="319"/>
      <c r="D3526" s="374"/>
      <c r="E3526" s="192"/>
      <c r="F3526" s="303"/>
      <c r="G3526" s="193"/>
      <c r="H3526" s="137"/>
      <c r="I3526" s="194"/>
      <c r="J3526" s="331"/>
      <c r="K3526" s="332"/>
      <c r="L3526" s="332"/>
      <c r="M3526" s="378">
        <v>500</v>
      </c>
      <c r="N3526" s="332"/>
      <c r="O3526" s="332"/>
      <c r="P3526" s="332"/>
      <c r="Q3526" s="332"/>
      <c r="R3526" s="332"/>
      <c r="S3526" s="332"/>
      <c r="T3526" s="379"/>
      <c r="U3526" s="332"/>
      <c r="V3526" s="332"/>
      <c r="W3526" s="332"/>
      <c r="X3526" s="380"/>
    </row>
    <row r="3527" spans="1:24" ht="17.25">
      <c r="A3527" s="310">
        <v>44714</v>
      </c>
      <c r="B3527" s="250">
        <v>7</v>
      </c>
      <c r="C3527" s="319"/>
      <c r="D3527" s="374" t="s">
        <v>3030</v>
      </c>
      <c r="E3527" s="192">
        <v>775965985301</v>
      </c>
      <c r="F3527" s="303" t="s">
        <v>546</v>
      </c>
      <c r="G3527" s="193" t="s">
        <v>3031</v>
      </c>
      <c r="H3527" s="137" t="s">
        <v>96</v>
      </c>
      <c r="I3527" s="194">
        <v>30</v>
      </c>
      <c r="J3527" s="331"/>
      <c r="K3527" s="332"/>
      <c r="L3527" s="332"/>
      <c r="M3527" s="378">
        <f>560*I3527</f>
        <v>16800</v>
      </c>
      <c r="N3527" s="332"/>
      <c r="O3527" s="332"/>
      <c r="P3527" s="332"/>
      <c r="Q3527" s="332"/>
      <c r="R3527" s="332"/>
      <c r="S3527" s="332"/>
      <c r="T3527" s="379"/>
      <c r="U3527" s="332"/>
      <c r="V3527" s="332"/>
      <c r="W3527" s="332"/>
      <c r="X3527" s="380"/>
    </row>
    <row r="3528" spans="1:24" ht="17.25">
      <c r="A3528" s="310">
        <v>44714</v>
      </c>
      <c r="B3528" s="250">
        <v>8</v>
      </c>
      <c r="C3528" s="319"/>
      <c r="D3528" s="374" t="s">
        <v>3032</v>
      </c>
      <c r="E3528" s="192">
        <v>775965979968</v>
      </c>
      <c r="F3528" s="303" t="s">
        <v>546</v>
      </c>
      <c r="G3528" s="193" t="s">
        <v>3033</v>
      </c>
      <c r="H3528" s="137" t="s">
        <v>2</v>
      </c>
      <c r="I3528" s="194">
        <v>27</v>
      </c>
      <c r="J3528" s="331"/>
      <c r="K3528" s="332"/>
      <c r="L3528" s="332"/>
      <c r="M3528" s="378">
        <f>540*I3528</f>
        <v>14580</v>
      </c>
      <c r="N3528" s="332"/>
      <c r="O3528" s="332"/>
      <c r="P3528" s="332"/>
      <c r="Q3528" s="332"/>
      <c r="R3528" s="332"/>
      <c r="S3528" s="332"/>
      <c r="T3528" s="379"/>
      <c r="U3528" s="332"/>
      <c r="V3528" s="332"/>
      <c r="W3528" s="332"/>
      <c r="X3528" s="380"/>
    </row>
    <row r="3529" spans="1:24" ht="17.25">
      <c r="A3529" s="310">
        <v>44714</v>
      </c>
      <c r="B3529" s="250">
        <v>9</v>
      </c>
      <c r="C3529" s="319"/>
      <c r="D3529" s="374" t="s">
        <v>3034</v>
      </c>
      <c r="E3529" s="192">
        <v>775965982302</v>
      </c>
      <c r="F3529" s="303" t="s">
        <v>546</v>
      </c>
      <c r="G3529" s="193" t="s">
        <v>3035</v>
      </c>
      <c r="H3529" s="137" t="s">
        <v>2</v>
      </c>
      <c r="I3529" s="194">
        <v>12</v>
      </c>
      <c r="J3529" s="331"/>
      <c r="K3529" s="332"/>
      <c r="L3529" s="332"/>
      <c r="M3529" s="378">
        <f>550*I3529</f>
        <v>6600</v>
      </c>
      <c r="N3529" s="332"/>
      <c r="O3529" s="332"/>
      <c r="P3529" s="332"/>
      <c r="Q3529" s="332"/>
      <c r="R3529" s="332"/>
      <c r="S3529" s="332"/>
      <c r="T3529" s="379"/>
      <c r="U3529" s="332"/>
      <c r="V3529" s="332"/>
      <c r="W3529" s="332"/>
      <c r="X3529" s="380"/>
    </row>
    <row r="3530" spans="1:24" ht="17.25">
      <c r="A3530" s="310">
        <v>44714</v>
      </c>
      <c r="B3530" s="250">
        <v>10</v>
      </c>
      <c r="C3530" s="319" t="s">
        <v>1430</v>
      </c>
      <c r="D3530" s="374" t="s">
        <v>3036</v>
      </c>
      <c r="E3530" s="192">
        <v>775965977211</v>
      </c>
      <c r="F3530" s="303" t="s">
        <v>546</v>
      </c>
      <c r="G3530" s="193" t="s">
        <v>3037</v>
      </c>
      <c r="H3530" s="137" t="s">
        <v>2</v>
      </c>
      <c r="I3530" s="194">
        <v>14</v>
      </c>
      <c r="J3530" s="331"/>
      <c r="K3530" s="332"/>
      <c r="L3530" s="332"/>
      <c r="M3530" s="378">
        <f t="shared" ref="M3530:M3533" si="672">550*I3530</f>
        <v>7700</v>
      </c>
      <c r="N3530" s="332"/>
      <c r="O3530" s="332"/>
      <c r="P3530" s="332"/>
      <c r="Q3530" s="332"/>
      <c r="R3530" s="332"/>
      <c r="S3530" s="332"/>
      <c r="T3530" s="379"/>
      <c r="U3530" s="332"/>
      <c r="V3530" s="332"/>
      <c r="W3530" s="332"/>
      <c r="X3530" s="380"/>
    </row>
    <row r="3531" spans="1:24" ht="17.25">
      <c r="A3531" s="310">
        <v>44714</v>
      </c>
      <c r="B3531" s="250">
        <v>11</v>
      </c>
      <c r="C3531" s="319"/>
      <c r="D3531" s="374" t="s">
        <v>3038</v>
      </c>
      <c r="E3531" s="192">
        <v>775965982184</v>
      </c>
      <c r="F3531" s="303" t="s">
        <v>546</v>
      </c>
      <c r="G3531" s="193" t="s">
        <v>3039</v>
      </c>
      <c r="H3531" s="137" t="s">
        <v>2</v>
      </c>
      <c r="I3531" s="194">
        <v>13</v>
      </c>
      <c r="J3531" s="331"/>
      <c r="K3531" s="332"/>
      <c r="L3531" s="332"/>
      <c r="M3531" s="378">
        <f t="shared" si="672"/>
        <v>7150</v>
      </c>
      <c r="N3531" s="332"/>
      <c r="O3531" s="332"/>
      <c r="P3531" s="332"/>
      <c r="Q3531" s="332"/>
      <c r="R3531" s="332"/>
      <c r="S3531" s="332"/>
      <c r="T3531" s="379"/>
      <c r="U3531" s="332"/>
      <c r="V3531" s="332"/>
      <c r="W3531" s="332"/>
      <c r="X3531" s="380"/>
    </row>
    <row r="3532" spans="1:24" ht="17.25">
      <c r="A3532" s="310">
        <v>44714</v>
      </c>
      <c r="B3532" s="250">
        <v>12</v>
      </c>
      <c r="C3532" s="319"/>
      <c r="D3532" s="374" t="s">
        <v>3040</v>
      </c>
      <c r="E3532" s="192">
        <v>775965973363</v>
      </c>
      <c r="F3532" s="303" t="s">
        <v>546</v>
      </c>
      <c r="G3532" s="193" t="s">
        <v>3041</v>
      </c>
      <c r="H3532" s="137" t="s">
        <v>35</v>
      </c>
      <c r="I3532" s="194">
        <v>28</v>
      </c>
      <c r="J3532" s="331"/>
      <c r="K3532" s="332"/>
      <c r="L3532" s="332"/>
      <c r="M3532" s="378">
        <f t="shared" ref="M3532" si="673">590*I3532</f>
        <v>16520</v>
      </c>
      <c r="N3532" s="332"/>
      <c r="O3532" s="332"/>
      <c r="P3532" s="332"/>
      <c r="Q3532" s="332"/>
      <c r="R3532" s="332"/>
      <c r="S3532" s="332"/>
      <c r="T3532" s="379"/>
      <c r="U3532" s="332"/>
      <c r="V3532" s="332"/>
      <c r="W3532" s="332"/>
      <c r="X3532" s="380"/>
    </row>
    <row r="3533" spans="1:24" ht="17.25">
      <c r="A3533" s="310">
        <v>44714</v>
      </c>
      <c r="B3533" s="250">
        <v>13</v>
      </c>
      <c r="C3533" s="319"/>
      <c r="D3533" s="374" t="s">
        <v>3042</v>
      </c>
      <c r="E3533" s="192">
        <v>775965982600</v>
      </c>
      <c r="F3533" s="303" t="s">
        <v>546</v>
      </c>
      <c r="G3533" s="193" t="s">
        <v>3043</v>
      </c>
      <c r="H3533" s="137" t="s">
        <v>2</v>
      </c>
      <c r="I3533" s="194">
        <v>11</v>
      </c>
      <c r="J3533" s="331"/>
      <c r="K3533" s="332"/>
      <c r="L3533" s="332"/>
      <c r="M3533" s="378">
        <f t="shared" si="672"/>
        <v>6050</v>
      </c>
      <c r="N3533" s="332"/>
      <c r="O3533" s="332"/>
      <c r="P3533" s="332"/>
      <c r="Q3533" s="332"/>
      <c r="R3533" s="332"/>
      <c r="S3533" s="332"/>
      <c r="T3533" s="379"/>
      <c r="U3533" s="332"/>
      <c r="V3533" s="332"/>
      <c r="W3533" s="332"/>
      <c r="X3533" s="380"/>
    </row>
    <row r="3534" spans="1:24" ht="17.25">
      <c r="A3534" s="310">
        <v>44714</v>
      </c>
      <c r="B3534" s="250">
        <v>14</v>
      </c>
      <c r="C3534" s="319"/>
      <c r="D3534" s="374" t="s">
        <v>3044</v>
      </c>
      <c r="E3534" s="192">
        <v>775965988594</v>
      </c>
      <c r="F3534" s="303" t="s">
        <v>546</v>
      </c>
      <c r="G3534" s="193" t="s">
        <v>3045</v>
      </c>
      <c r="H3534" s="137" t="s">
        <v>2290</v>
      </c>
      <c r="I3534" s="194">
        <v>17</v>
      </c>
      <c r="J3534" s="331"/>
      <c r="K3534" s="332"/>
      <c r="L3534" s="332"/>
      <c r="M3534" s="378">
        <f>560*I3534</f>
        <v>9520</v>
      </c>
      <c r="N3534" s="332"/>
      <c r="O3534" s="332"/>
      <c r="P3534" s="332"/>
      <c r="Q3534" s="332"/>
      <c r="R3534" s="332"/>
      <c r="S3534" s="332"/>
      <c r="T3534" s="379"/>
      <c r="U3534" s="332"/>
      <c r="V3534" s="332"/>
      <c r="W3534" s="332"/>
      <c r="X3534" s="380"/>
    </row>
    <row r="3535" spans="1:24" ht="17.25">
      <c r="A3535" s="310">
        <v>44714</v>
      </c>
      <c r="B3535" s="250">
        <v>15</v>
      </c>
      <c r="C3535" s="319"/>
      <c r="D3535" s="374" t="s">
        <v>3046</v>
      </c>
      <c r="E3535" s="192">
        <v>775965987462</v>
      </c>
      <c r="F3535" s="303" t="s">
        <v>546</v>
      </c>
      <c r="G3535" s="193" t="s">
        <v>3047</v>
      </c>
      <c r="H3535" s="137" t="s">
        <v>2290</v>
      </c>
      <c r="I3535" s="194">
        <v>11</v>
      </c>
      <c r="J3535" s="331"/>
      <c r="K3535" s="332"/>
      <c r="L3535" s="332"/>
      <c r="M3535" s="378">
        <f>560*I3535</f>
        <v>6160</v>
      </c>
      <c r="N3535" s="332"/>
      <c r="O3535" s="332"/>
      <c r="P3535" s="332"/>
      <c r="Q3535" s="332"/>
      <c r="R3535" s="332"/>
      <c r="S3535" s="332"/>
      <c r="T3535" s="379"/>
      <c r="U3535" s="332"/>
      <c r="V3535" s="332"/>
      <c r="W3535" s="332"/>
      <c r="X3535" s="380"/>
    </row>
    <row r="3536" spans="1:24" ht="17.25">
      <c r="A3536" s="310">
        <v>44714</v>
      </c>
      <c r="B3536" s="250">
        <v>16</v>
      </c>
      <c r="C3536" s="319"/>
      <c r="D3536" s="374" t="s">
        <v>3048</v>
      </c>
      <c r="E3536" s="192">
        <v>775965971485</v>
      </c>
      <c r="F3536" s="303" t="s">
        <v>546</v>
      </c>
      <c r="G3536" s="193" t="s">
        <v>3049</v>
      </c>
      <c r="H3536" s="137" t="s">
        <v>1245</v>
      </c>
      <c r="I3536" s="194">
        <v>22</v>
      </c>
      <c r="J3536" s="331"/>
      <c r="K3536" s="332"/>
      <c r="L3536" s="332"/>
      <c r="M3536" s="378">
        <f>350*I3536</f>
        <v>7700</v>
      </c>
      <c r="N3536" s="332"/>
      <c r="O3536" s="332"/>
      <c r="P3536" s="332"/>
      <c r="Q3536" s="332"/>
      <c r="R3536" s="332"/>
      <c r="S3536" s="332"/>
      <c r="T3536" s="379"/>
      <c r="U3536" s="332"/>
      <c r="V3536" s="332"/>
      <c r="W3536" s="332"/>
      <c r="X3536" s="380"/>
    </row>
    <row r="3537" spans="1:24" ht="17.25">
      <c r="A3537" s="310">
        <v>44714</v>
      </c>
      <c r="B3537" s="250">
        <v>17</v>
      </c>
      <c r="C3537" s="319"/>
      <c r="D3537" s="374" t="s">
        <v>3050</v>
      </c>
      <c r="E3537" s="192">
        <v>775965959977</v>
      </c>
      <c r="F3537" s="303" t="s">
        <v>546</v>
      </c>
      <c r="G3537" s="193" t="s">
        <v>3051</v>
      </c>
      <c r="H3537" s="137" t="s">
        <v>4</v>
      </c>
      <c r="I3537" s="194">
        <v>13</v>
      </c>
      <c r="J3537" s="331"/>
      <c r="K3537" s="332"/>
      <c r="L3537" s="332"/>
      <c r="M3537" s="378">
        <f>570*I3537</f>
        <v>7410</v>
      </c>
      <c r="N3537" s="332"/>
      <c r="O3537" s="332"/>
      <c r="P3537" s="332"/>
      <c r="Q3537" s="332"/>
      <c r="R3537" s="332"/>
      <c r="S3537" s="332"/>
      <c r="T3537" s="379"/>
      <c r="U3537" s="332"/>
      <c r="V3537" s="332"/>
      <c r="W3537" s="332"/>
      <c r="X3537" s="380"/>
    </row>
    <row r="3538" spans="1:24" ht="17.25">
      <c r="A3538" s="310">
        <v>44714</v>
      </c>
      <c r="B3538" s="250">
        <v>18</v>
      </c>
      <c r="C3538" s="319"/>
      <c r="D3538" s="374" t="s">
        <v>3052</v>
      </c>
      <c r="E3538" s="192">
        <v>775965985378</v>
      </c>
      <c r="F3538" s="303" t="s">
        <v>546</v>
      </c>
      <c r="G3538" s="193" t="s">
        <v>3053</v>
      </c>
      <c r="H3538" s="137" t="s">
        <v>3054</v>
      </c>
      <c r="I3538" s="194">
        <v>10</v>
      </c>
      <c r="J3538" s="331"/>
      <c r="K3538" s="332"/>
      <c r="L3538" s="332"/>
      <c r="M3538" s="378">
        <f>580*I3538</f>
        <v>5800</v>
      </c>
      <c r="N3538" s="332"/>
      <c r="O3538" s="332"/>
      <c r="P3538" s="332"/>
      <c r="Q3538" s="332"/>
      <c r="R3538" s="332"/>
      <c r="S3538" s="332"/>
      <c r="T3538" s="379"/>
      <c r="U3538" s="332"/>
      <c r="V3538" s="332"/>
      <c r="W3538" s="332"/>
      <c r="X3538" s="380"/>
    </row>
    <row r="3539" spans="1:24" ht="17.25">
      <c r="A3539" s="310">
        <v>44714</v>
      </c>
      <c r="B3539" s="250">
        <v>19</v>
      </c>
      <c r="C3539" s="319"/>
      <c r="D3539" s="374" t="s">
        <v>3055</v>
      </c>
      <c r="E3539" s="192">
        <v>775967668406</v>
      </c>
      <c r="F3539" s="303" t="s">
        <v>546</v>
      </c>
      <c r="G3539" s="193" t="s">
        <v>3056</v>
      </c>
      <c r="H3539" s="137" t="s">
        <v>2465</v>
      </c>
      <c r="I3539" s="194">
        <v>8</v>
      </c>
      <c r="J3539" s="331"/>
      <c r="K3539" s="332"/>
      <c r="L3539" s="332"/>
      <c r="M3539" s="378">
        <f>580*I3539</f>
        <v>4640</v>
      </c>
      <c r="N3539" s="332"/>
      <c r="O3539" s="332"/>
      <c r="P3539" s="332"/>
      <c r="Q3539" s="332"/>
      <c r="R3539" s="332"/>
      <c r="S3539" s="332"/>
      <c r="T3539" s="379"/>
      <c r="U3539" s="332"/>
      <c r="V3539" s="332"/>
      <c r="W3539" s="332"/>
      <c r="X3539" s="380"/>
    </row>
    <row r="3540" spans="1:24" ht="17.25">
      <c r="A3540" s="310">
        <v>44714</v>
      </c>
      <c r="B3540" s="250">
        <v>20</v>
      </c>
      <c r="C3540" s="319" t="s">
        <v>1430</v>
      </c>
      <c r="D3540" s="374" t="s">
        <v>3057</v>
      </c>
      <c r="E3540" s="192">
        <v>775967579205</v>
      </c>
      <c r="F3540" s="303" t="s">
        <v>546</v>
      </c>
      <c r="G3540" s="193" t="s">
        <v>3058</v>
      </c>
      <c r="H3540" s="137" t="s">
        <v>8</v>
      </c>
      <c r="I3540" s="194">
        <v>14</v>
      </c>
      <c r="J3540" s="331"/>
      <c r="K3540" s="332"/>
      <c r="L3540" s="332"/>
      <c r="M3540" s="378">
        <f>570*I3540</f>
        <v>7980</v>
      </c>
      <c r="N3540" s="332"/>
      <c r="O3540" s="332"/>
      <c r="P3540" s="332"/>
      <c r="Q3540" s="332"/>
      <c r="R3540" s="332"/>
      <c r="S3540" s="332"/>
      <c r="T3540" s="379"/>
      <c r="U3540" s="332"/>
      <c r="V3540" s="332"/>
      <c r="W3540" s="332"/>
      <c r="X3540" s="380"/>
    </row>
    <row r="3541" spans="1:24" ht="17.25">
      <c r="A3541" s="310">
        <v>44714</v>
      </c>
      <c r="B3541" s="250">
        <v>21</v>
      </c>
      <c r="C3541" s="319" t="s">
        <v>1430</v>
      </c>
      <c r="D3541" s="374" t="s">
        <v>3059</v>
      </c>
      <c r="E3541" s="192">
        <v>775965974933</v>
      </c>
      <c r="F3541" s="303" t="s">
        <v>546</v>
      </c>
      <c r="G3541" s="193" t="s">
        <v>3060</v>
      </c>
      <c r="H3541" s="137" t="s">
        <v>96</v>
      </c>
      <c r="I3541" s="194">
        <v>12</v>
      </c>
      <c r="J3541" s="331"/>
      <c r="K3541" s="332"/>
      <c r="L3541" s="332"/>
      <c r="M3541" s="378">
        <f>570*I3541</f>
        <v>6840</v>
      </c>
      <c r="N3541" s="332"/>
      <c r="O3541" s="332"/>
      <c r="P3541" s="332"/>
      <c r="Q3541" s="332"/>
      <c r="R3541" s="332"/>
      <c r="S3541" s="332"/>
      <c r="T3541" s="379"/>
      <c r="U3541" s="332"/>
      <c r="V3541" s="332"/>
      <c r="W3541" s="332"/>
      <c r="X3541" s="380"/>
    </row>
    <row r="3542" spans="1:24" ht="17.25">
      <c r="A3542" s="310">
        <v>44714</v>
      </c>
      <c r="B3542" s="250">
        <v>22</v>
      </c>
      <c r="C3542" s="319" t="s">
        <v>1430</v>
      </c>
      <c r="D3542" s="374" t="s">
        <v>3061</v>
      </c>
      <c r="E3542" s="192">
        <v>775965976568</v>
      </c>
      <c r="F3542" s="303" t="s">
        <v>546</v>
      </c>
      <c r="G3542" s="193" t="s">
        <v>3062</v>
      </c>
      <c r="H3542" s="137" t="s">
        <v>2</v>
      </c>
      <c r="I3542" s="194">
        <v>14</v>
      </c>
      <c r="J3542" s="331"/>
      <c r="K3542" s="332"/>
      <c r="L3542" s="332"/>
      <c r="M3542" s="378">
        <f t="shared" ref="M3542:M3543" si="674">550*I3542</f>
        <v>7700</v>
      </c>
      <c r="N3542" s="332"/>
      <c r="O3542" s="332"/>
      <c r="P3542" s="332"/>
      <c r="Q3542" s="332"/>
      <c r="R3542" s="332"/>
      <c r="S3542" s="332"/>
      <c r="T3542" s="379"/>
      <c r="U3542" s="332"/>
      <c r="V3542" s="332"/>
      <c r="W3542" s="332"/>
      <c r="X3542" s="380"/>
    </row>
    <row r="3543" spans="1:24" ht="17.25">
      <c r="A3543" s="310">
        <v>44714</v>
      </c>
      <c r="B3543" s="250">
        <v>23</v>
      </c>
      <c r="C3543" s="319" t="s">
        <v>1430</v>
      </c>
      <c r="D3543" s="374" t="s">
        <v>3063</v>
      </c>
      <c r="E3543" s="192">
        <v>775965983250</v>
      </c>
      <c r="F3543" s="303" t="s">
        <v>546</v>
      </c>
      <c r="G3543" s="193" t="s">
        <v>3064</v>
      </c>
      <c r="H3543" s="137" t="s">
        <v>2</v>
      </c>
      <c r="I3543" s="194">
        <v>12</v>
      </c>
      <c r="J3543" s="331"/>
      <c r="K3543" s="332"/>
      <c r="L3543" s="332"/>
      <c r="M3543" s="378">
        <f t="shared" si="674"/>
        <v>6600</v>
      </c>
      <c r="N3543" s="332"/>
      <c r="O3543" s="332"/>
      <c r="P3543" s="332"/>
      <c r="Q3543" s="332"/>
      <c r="R3543" s="332"/>
      <c r="S3543" s="332"/>
      <c r="T3543" s="379"/>
      <c r="U3543" s="332"/>
      <c r="V3543" s="332"/>
      <c r="W3543" s="332"/>
      <c r="X3543" s="380"/>
    </row>
    <row r="3544" spans="1:24">
      <c r="A3544" s="332"/>
      <c r="B3544" s="332"/>
      <c r="C3544" s="332"/>
      <c r="D3544" s="332"/>
      <c r="E3544" s="332"/>
      <c r="F3544" s="332"/>
      <c r="G3544" s="332"/>
      <c r="H3544" s="381"/>
      <c r="I3544" s="332"/>
      <c r="J3544" s="331"/>
      <c r="K3544" s="332"/>
      <c r="L3544" s="332"/>
      <c r="M3544" s="378"/>
      <c r="N3544" s="332"/>
      <c r="O3544" s="332"/>
      <c r="P3544" s="332"/>
      <c r="Q3544" s="332"/>
      <c r="R3544" s="332"/>
      <c r="S3544" s="332"/>
      <c r="T3544" s="379"/>
      <c r="U3544" s="332"/>
      <c r="V3544" s="332"/>
      <c r="W3544" s="332"/>
      <c r="X3544" s="380"/>
    </row>
    <row r="3545" spans="1:24">
      <c r="A3545" s="382"/>
      <c r="B3545" s="382"/>
      <c r="C3545" s="382"/>
      <c r="D3545" s="382"/>
      <c r="E3545" s="382"/>
      <c r="F3545" s="382"/>
      <c r="G3545" s="382"/>
      <c r="H3545" s="383"/>
      <c r="I3545" s="382"/>
      <c r="J3545" s="384"/>
      <c r="K3545" s="382"/>
      <c r="L3545" s="382"/>
      <c r="M3545" s="384">
        <f>SUM(M3520:M3544)</f>
        <v>217380</v>
      </c>
      <c r="N3545" s="382"/>
      <c r="O3545" s="382"/>
      <c r="P3545" s="382"/>
      <c r="Q3545" s="382"/>
      <c r="R3545" s="382"/>
      <c r="S3545" s="382"/>
      <c r="T3545" s="382">
        <v>217380</v>
      </c>
      <c r="U3545" s="382"/>
      <c r="V3545" s="382"/>
      <c r="W3545" s="382"/>
      <c r="X3545" s="385">
        <v>217380</v>
      </c>
    </row>
    <row r="3546" spans="1:24">
      <c r="A3546" s="332"/>
      <c r="B3546" s="332"/>
      <c r="C3546" s="332"/>
      <c r="D3546" s="332"/>
      <c r="E3546" s="332"/>
      <c r="F3546" s="332"/>
      <c r="G3546" s="332"/>
      <c r="H3546" s="381"/>
      <c r="I3546" s="332"/>
      <c r="J3546" s="331"/>
      <c r="K3546" s="332"/>
      <c r="L3546" s="332"/>
      <c r="M3546" s="378"/>
      <c r="N3546" s="332"/>
      <c r="O3546" s="332"/>
      <c r="P3546" s="332"/>
      <c r="Q3546" s="332"/>
      <c r="R3546" s="332"/>
      <c r="S3546" s="332"/>
      <c r="T3546" s="379"/>
      <c r="U3546" s="332"/>
      <c r="V3546" s="332"/>
      <c r="W3546" s="332"/>
      <c r="X3546" s="380"/>
    </row>
    <row r="3547" spans="1:24" ht="17.25">
      <c r="A3547" s="310">
        <v>44775</v>
      </c>
      <c r="B3547" s="250">
        <v>1</v>
      </c>
      <c r="C3547" s="319"/>
      <c r="D3547" s="374" t="s">
        <v>3065</v>
      </c>
      <c r="E3547" s="192">
        <v>775969065907</v>
      </c>
      <c r="F3547" s="303" t="s">
        <v>546</v>
      </c>
      <c r="G3547" s="193" t="s">
        <v>3066</v>
      </c>
      <c r="H3547" s="137" t="s">
        <v>529</v>
      </c>
      <c r="I3547" s="194">
        <v>30</v>
      </c>
      <c r="J3547" s="331"/>
      <c r="K3547" s="332"/>
      <c r="L3547" s="332"/>
      <c r="M3547" s="378">
        <f>590*I3547</f>
        <v>17700</v>
      </c>
      <c r="N3547" s="332"/>
      <c r="O3547" s="332"/>
      <c r="P3547" s="332"/>
      <c r="Q3547" s="332"/>
      <c r="R3547" s="332"/>
      <c r="S3547" s="332"/>
      <c r="T3547" s="379"/>
      <c r="U3547" s="332"/>
      <c r="V3547" s="332"/>
      <c r="W3547" s="332"/>
      <c r="X3547" s="380"/>
    </row>
    <row r="3548" spans="1:24" ht="17.25">
      <c r="A3548" s="310">
        <v>44775</v>
      </c>
      <c r="B3548" s="250">
        <v>2</v>
      </c>
      <c r="C3548" s="319"/>
      <c r="D3548" s="374" t="s">
        <v>3067</v>
      </c>
      <c r="E3548" s="192">
        <v>775968610793</v>
      </c>
      <c r="F3548" s="303" t="s">
        <v>546</v>
      </c>
      <c r="G3548" s="193" t="s">
        <v>3068</v>
      </c>
      <c r="H3548" s="137" t="s">
        <v>35</v>
      </c>
      <c r="I3548" s="194">
        <v>25</v>
      </c>
      <c r="J3548" s="331"/>
      <c r="K3548" s="332"/>
      <c r="L3548" s="332"/>
      <c r="M3548" s="378">
        <f t="shared" ref="M3548:M3549" si="675">590*I3548</f>
        <v>14750</v>
      </c>
      <c r="N3548" s="332"/>
      <c r="O3548" s="332"/>
      <c r="P3548" s="332"/>
      <c r="Q3548" s="332"/>
      <c r="R3548" s="332"/>
      <c r="S3548" s="332"/>
      <c r="T3548" s="379"/>
      <c r="U3548" s="332"/>
      <c r="V3548" s="332"/>
      <c r="W3548" s="332"/>
      <c r="X3548" s="380"/>
    </row>
    <row r="3549" spans="1:24" ht="17.25">
      <c r="A3549" s="310">
        <v>44775</v>
      </c>
      <c r="B3549" s="250">
        <v>3</v>
      </c>
      <c r="C3549" s="319"/>
      <c r="D3549" s="374" t="s">
        <v>3069</v>
      </c>
      <c r="E3549" s="192">
        <v>775980213900</v>
      </c>
      <c r="F3549" s="303" t="s">
        <v>546</v>
      </c>
      <c r="G3549" s="193" t="s">
        <v>3070</v>
      </c>
      <c r="H3549" s="137" t="s">
        <v>35</v>
      </c>
      <c r="I3549" s="194">
        <v>25</v>
      </c>
      <c r="J3549" s="331"/>
      <c r="K3549" s="332"/>
      <c r="L3549" s="332"/>
      <c r="M3549" s="378">
        <f t="shared" si="675"/>
        <v>14750</v>
      </c>
      <c r="N3549" s="332"/>
      <c r="O3549" s="332"/>
      <c r="P3549" s="332"/>
      <c r="Q3549" s="332"/>
      <c r="R3549" s="332"/>
      <c r="S3549" s="332"/>
      <c r="T3549" s="379"/>
      <c r="U3549" s="332"/>
      <c r="V3549" s="332"/>
      <c r="W3549" s="332"/>
      <c r="X3549" s="380"/>
    </row>
    <row r="3550" spans="1:24" ht="17.25">
      <c r="A3550" s="310">
        <v>44775</v>
      </c>
      <c r="B3550" s="250">
        <v>4</v>
      </c>
      <c r="C3550" s="319"/>
      <c r="D3550" s="374" t="s">
        <v>3071</v>
      </c>
      <c r="E3550" s="192">
        <v>775980182881</v>
      </c>
      <c r="F3550" s="303" t="s">
        <v>546</v>
      </c>
      <c r="G3550" s="193" t="s">
        <v>3072</v>
      </c>
      <c r="H3550" s="137" t="s">
        <v>2</v>
      </c>
      <c r="I3550" s="194">
        <v>14</v>
      </c>
      <c r="J3550" s="331"/>
      <c r="K3550" s="332"/>
      <c r="L3550" s="332"/>
      <c r="M3550" s="378">
        <f t="shared" ref="M3550:M3552" si="676">550*I3550</f>
        <v>7700</v>
      </c>
      <c r="N3550" s="332"/>
      <c r="O3550" s="332"/>
      <c r="P3550" s="332"/>
      <c r="Q3550" s="332"/>
      <c r="R3550" s="332"/>
      <c r="S3550" s="332"/>
      <c r="T3550" s="379"/>
      <c r="U3550" s="332"/>
      <c r="V3550" s="332"/>
      <c r="W3550" s="332"/>
      <c r="X3550" s="380"/>
    </row>
    <row r="3551" spans="1:24" ht="17.25">
      <c r="A3551" s="310">
        <v>44775</v>
      </c>
      <c r="B3551" s="250">
        <v>5</v>
      </c>
      <c r="C3551" s="319"/>
      <c r="D3551" s="374" t="s">
        <v>3073</v>
      </c>
      <c r="E3551" s="192">
        <v>775980066286</v>
      </c>
      <c r="F3551" s="303" t="s">
        <v>546</v>
      </c>
      <c r="G3551" s="193" t="s">
        <v>3074</v>
      </c>
      <c r="H3551" s="137" t="s">
        <v>2</v>
      </c>
      <c r="I3551" s="194">
        <v>11</v>
      </c>
      <c r="J3551" s="331"/>
      <c r="K3551" s="332"/>
      <c r="L3551" s="332"/>
      <c r="M3551" s="378">
        <f t="shared" si="676"/>
        <v>6050</v>
      </c>
      <c r="N3551" s="332"/>
      <c r="O3551" s="332"/>
      <c r="P3551" s="332"/>
      <c r="Q3551" s="332"/>
      <c r="R3551" s="332"/>
      <c r="S3551" s="332"/>
      <c r="T3551" s="379"/>
      <c r="U3551" s="332"/>
      <c r="V3551" s="332"/>
      <c r="W3551" s="332"/>
      <c r="X3551" s="380"/>
    </row>
    <row r="3552" spans="1:24" ht="17.25">
      <c r="A3552" s="310">
        <v>44775</v>
      </c>
      <c r="B3552" s="250">
        <v>6</v>
      </c>
      <c r="C3552" s="319" t="s">
        <v>2682</v>
      </c>
      <c r="D3552" s="374" t="s">
        <v>3075</v>
      </c>
      <c r="E3552" s="192">
        <v>775969265604</v>
      </c>
      <c r="F3552" s="303" t="s">
        <v>546</v>
      </c>
      <c r="G3552" s="193" t="s">
        <v>3076</v>
      </c>
      <c r="H3552" s="137" t="s">
        <v>2</v>
      </c>
      <c r="I3552" s="194">
        <v>18</v>
      </c>
      <c r="J3552" s="331"/>
      <c r="K3552" s="332"/>
      <c r="L3552" s="332"/>
      <c r="M3552" s="378">
        <f t="shared" si="676"/>
        <v>9900</v>
      </c>
      <c r="N3552" s="332"/>
      <c r="O3552" s="332"/>
      <c r="P3552" s="332"/>
      <c r="Q3552" s="332"/>
      <c r="R3552" s="332"/>
      <c r="S3552" s="332"/>
      <c r="T3552" s="379"/>
      <c r="U3552" s="332"/>
      <c r="V3552" s="332"/>
      <c r="W3552" s="332"/>
      <c r="X3552" s="380"/>
    </row>
    <row r="3553" spans="1:24">
      <c r="A3553" s="332"/>
      <c r="B3553" s="332"/>
      <c r="C3553" s="332"/>
      <c r="D3553" s="332"/>
      <c r="E3553" s="332"/>
      <c r="F3553" s="332"/>
      <c r="G3553" s="332"/>
      <c r="H3553" s="332"/>
      <c r="I3553" s="381"/>
      <c r="J3553" s="331"/>
      <c r="K3553" s="332"/>
      <c r="L3553" s="332"/>
      <c r="M3553" s="378">
        <v>500</v>
      </c>
      <c r="N3553" s="332"/>
      <c r="O3553" s="332"/>
      <c r="P3553" s="332"/>
      <c r="Q3553" s="332"/>
      <c r="R3553" s="332"/>
      <c r="S3553" s="332"/>
      <c r="T3553" s="379"/>
      <c r="U3553" s="332"/>
      <c r="V3553" s="332"/>
      <c r="W3553" s="332"/>
      <c r="X3553" s="380"/>
    </row>
    <row r="3554" spans="1:24">
      <c r="A3554" s="382"/>
      <c r="B3554" s="382"/>
      <c r="C3554" s="382"/>
      <c r="D3554" s="382"/>
      <c r="E3554" s="382"/>
      <c r="F3554" s="382"/>
      <c r="G3554" s="382"/>
      <c r="H3554" s="383"/>
      <c r="I3554" s="382"/>
      <c r="J3554" s="384"/>
      <c r="K3554" s="382"/>
      <c r="L3554" s="382"/>
      <c r="M3554" s="384">
        <f>SUM(M3547:M3553)</f>
        <v>71350</v>
      </c>
      <c r="N3554" s="382"/>
      <c r="O3554" s="382"/>
      <c r="P3554" s="382"/>
      <c r="Q3554" s="382"/>
      <c r="R3554" s="382"/>
      <c r="S3554" s="382"/>
      <c r="T3554" s="382">
        <v>71350</v>
      </c>
      <c r="U3554" s="382"/>
      <c r="V3554" s="382"/>
      <c r="W3554" s="382"/>
      <c r="X3554" s="385">
        <v>71350</v>
      </c>
    </row>
    <row r="3555" spans="1:24">
      <c r="A3555" s="332"/>
      <c r="B3555" s="332"/>
      <c r="C3555" s="332"/>
      <c r="D3555" s="332"/>
      <c r="E3555" s="332"/>
      <c r="F3555" s="332"/>
      <c r="G3555" s="332"/>
      <c r="H3555" s="381"/>
      <c r="I3555" s="332"/>
      <c r="J3555" s="331"/>
      <c r="K3555" s="332"/>
      <c r="L3555" s="332"/>
      <c r="M3555" s="378"/>
      <c r="N3555" s="332"/>
      <c r="O3555" s="332"/>
      <c r="P3555" s="332"/>
      <c r="Q3555" s="332"/>
      <c r="R3555" s="332"/>
      <c r="S3555" s="332"/>
      <c r="T3555" s="379"/>
      <c r="U3555" s="332"/>
      <c r="V3555" s="332"/>
      <c r="W3555" s="332"/>
      <c r="X3555" s="380"/>
    </row>
    <row r="3556" spans="1:24" ht="17.25">
      <c r="A3556" s="310">
        <v>44806</v>
      </c>
      <c r="B3556" s="250">
        <v>1</v>
      </c>
      <c r="C3556" s="319"/>
      <c r="D3556" s="374" t="s">
        <v>3077</v>
      </c>
      <c r="E3556" s="192">
        <v>775992817147</v>
      </c>
      <c r="F3556" s="303" t="s">
        <v>546</v>
      </c>
      <c r="G3556" s="193" t="s">
        <v>3078</v>
      </c>
      <c r="H3556" s="137" t="s">
        <v>96</v>
      </c>
      <c r="I3556" s="194">
        <v>24</v>
      </c>
      <c r="J3556" s="331"/>
      <c r="K3556" s="332"/>
      <c r="L3556" s="332"/>
      <c r="M3556" s="378">
        <f>560*I3556</f>
        <v>13440</v>
      </c>
      <c r="N3556" s="332"/>
      <c r="O3556" s="332"/>
      <c r="P3556" s="332"/>
      <c r="Q3556" s="332"/>
      <c r="R3556" s="332"/>
      <c r="S3556" s="332"/>
      <c r="T3556" s="379"/>
      <c r="U3556" s="332"/>
      <c r="V3556" s="332"/>
      <c r="W3556" s="332"/>
      <c r="X3556" s="380"/>
    </row>
    <row r="3557" spans="1:24" ht="17.25">
      <c r="A3557" s="310">
        <v>44806</v>
      </c>
      <c r="B3557" s="250">
        <v>2</v>
      </c>
      <c r="C3557" s="319"/>
      <c r="D3557" s="374" t="s">
        <v>3079</v>
      </c>
      <c r="E3557" s="192">
        <v>775992831725</v>
      </c>
      <c r="F3557" s="303" t="s">
        <v>546</v>
      </c>
      <c r="G3557" s="193" t="s">
        <v>3080</v>
      </c>
      <c r="H3557" s="137" t="s">
        <v>96</v>
      </c>
      <c r="I3557" s="194">
        <v>18</v>
      </c>
      <c r="J3557" s="331"/>
      <c r="K3557" s="332"/>
      <c r="L3557" s="332"/>
      <c r="M3557" s="378">
        <f>560*I3557</f>
        <v>10080</v>
      </c>
      <c r="N3557" s="332"/>
      <c r="O3557" s="332"/>
      <c r="P3557" s="332"/>
      <c r="Q3557" s="332"/>
      <c r="R3557" s="332"/>
      <c r="S3557" s="332"/>
      <c r="T3557" s="379"/>
      <c r="U3557" s="332"/>
      <c r="V3557" s="332"/>
      <c r="W3557" s="332"/>
      <c r="X3557" s="380"/>
    </row>
    <row r="3558" spans="1:24" ht="17.25">
      <c r="A3558" s="310">
        <v>44806</v>
      </c>
      <c r="B3558" s="250">
        <v>3</v>
      </c>
      <c r="C3558" s="319"/>
      <c r="D3558" s="374" t="s">
        <v>3081</v>
      </c>
      <c r="E3558" s="192">
        <v>775992873309</v>
      </c>
      <c r="F3558" s="303" t="s">
        <v>546</v>
      </c>
      <c r="G3558" s="193" t="s">
        <v>3082</v>
      </c>
      <c r="H3558" s="137" t="s">
        <v>2</v>
      </c>
      <c r="I3558" s="194">
        <v>13</v>
      </c>
      <c r="J3558" s="331"/>
      <c r="K3558" s="332"/>
      <c r="L3558" s="332"/>
      <c r="M3558" s="378">
        <f t="shared" ref="M3558:M3559" si="677">550*I3558</f>
        <v>7150</v>
      </c>
      <c r="N3558" s="332"/>
      <c r="O3558" s="332"/>
      <c r="P3558" s="332"/>
      <c r="Q3558" s="332"/>
      <c r="R3558" s="332"/>
      <c r="S3558" s="332"/>
      <c r="T3558" s="379"/>
      <c r="U3558" s="332"/>
      <c r="V3558" s="332"/>
      <c r="W3558" s="332"/>
      <c r="X3558" s="380"/>
    </row>
    <row r="3559" spans="1:24" ht="17.25">
      <c r="A3559" s="310">
        <v>44806</v>
      </c>
      <c r="B3559" s="250">
        <v>4</v>
      </c>
      <c r="C3559" s="319"/>
      <c r="D3559" s="374" t="s">
        <v>3083</v>
      </c>
      <c r="E3559" s="192">
        <v>775992885107</v>
      </c>
      <c r="F3559" s="303" t="s">
        <v>546</v>
      </c>
      <c r="G3559" s="193" t="s">
        <v>3084</v>
      </c>
      <c r="H3559" s="137" t="s">
        <v>2</v>
      </c>
      <c r="I3559" s="194">
        <v>18</v>
      </c>
      <c r="J3559" s="331"/>
      <c r="K3559" s="332"/>
      <c r="L3559" s="332"/>
      <c r="M3559" s="378">
        <f t="shared" si="677"/>
        <v>9900</v>
      </c>
      <c r="N3559" s="332"/>
      <c r="O3559" s="332"/>
      <c r="P3559" s="332"/>
      <c r="Q3559" s="332"/>
      <c r="R3559" s="332"/>
      <c r="S3559" s="332"/>
      <c r="T3559" s="379"/>
      <c r="U3559" s="332"/>
      <c r="V3559" s="332"/>
      <c r="W3559" s="332"/>
      <c r="X3559" s="380"/>
    </row>
    <row r="3560" spans="1:24" ht="17.25">
      <c r="A3560" s="310">
        <v>44806</v>
      </c>
      <c r="B3560" s="250">
        <v>5</v>
      </c>
      <c r="C3560" s="319"/>
      <c r="D3560" s="374" t="s">
        <v>3085</v>
      </c>
      <c r="E3560" s="192">
        <v>775992836576</v>
      </c>
      <c r="F3560" s="303" t="s">
        <v>546</v>
      </c>
      <c r="G3560" s="193" t="s">
        <v>3086</v>
      </c>
      <c r="H3560" s="137" t="s">
        <v>2355</v>
      </c>
      <c r="I3560" s="194">
        <v>25</v>
      </c>
      <c r="J3560" s="331"/>
      <c r="K3560" s="332"/>
      <c r="L3560" s="332"/>
      <c r="M3560" s="378">
        <f t="shared" ref="M3560" si="678">590*I3560</f>
        <v>14750</v>
      </c>
      <c r="N3560" s="332"/>
      <c r="O3560" s="332"/>
      <c r="P3560" s="332"/>
      <c r="Q3560" s="332"/>
      <c r="R3560" s="332"/>
      <c r="S3560" s="332"/>
      <c r="T3560" s="379"/>
      <c r="U3560" s="332"/>
      <c r="V3560" s="332"/>
      <c r="W3560" s="332"/>
      <c r="X3560" s="380"/>
    </row>
    <row r="3561" spans="1:24" ht="17.25">
      <c r="A3561" s="310">
        <v>44806</v>
      </c>
      <c r="B3561" s="250">
        <v>6</v>
      </c>
      <c r="C3561" s="319"/>
      <c r="D3561" s="374" t="s">
        <v>3087</v>
      </c>
      <c r="E3561" s="192">
        <v>775993082422</v>
      </c>
      <c r="F3561" s="303" t="s">
        <v>546</v>
      </c>
      <c r="G3561" s="193" t="s">
        <v>3088</v>
      </c>
      <c r="H3561" s="137" t="s">
        <v>846</v>
      </c>
      <c r="I3561" s="194">
        <v>11</v>
      </c>
      <c r="J3561" s="331"/>
      <c r="K3561" s="332"/>
      <c r="L3561" s="332"/>
      <c r="M3561" s="378">
        <f>600*I3561</f>
        <v>6600</v>
      </c>
      <c r="N3561" s="332"/>
      <c r="O3561" s="332"/>
      <c r="P3561" s="332"/>
      <c r="Q3561" s="332"/>
      <c r="R3561" s="332"/>
      <c r="S3561" s="332"/>
      <c r="T3561" s="379"/>
      <c r="U3561" s="332"/>
      <c r="V3561" s="332"/>
      <c r="W3561" s="332"/>
      <c r="X3561" s="380"/>
    </row>
    <row r="3562" spans="1:24" ht="17.25">
      <c r="A3562" s="310">
        <v>44806</v>
      </c>
      <c r="B3562" s="250">
        <v>7</v>
      </c>
      <c r="C3562" s="319"/>
      <c r="D3562" s="374" t="s">
        <v>3089</v>
      </c>
      <c r="E3562" s="192">
        <v>775982158489</v>
      </c>
      <c r="F3562" s="303" t="s">
        <v>546</v>
      </c>
      <c r="G3562" s="193" t="s">
        <v>3090</v>
      </c>
      <c r="H3562" s="137" t="s">
        <v>35</v>
      </c>
      <c r="I3562" s="194">
        <v>8</v>
      </c>
      <c r="J3562" s="331"/>
      <c r="K3562" s="332"/>
      <c r="L3562" s="332"/>
      <c r="M3562" s="378">
        <f>600*I3562</f>
        <v>4800</v>
      </c>
      <c r="N3562" s="332"/>
      <c r="O3562" s="332"/>
      <c r="P3562" s="332"/>
      <c r="Q3562" s="332"/>
      <c r="R3562" s="332"/>
      <c r="S3562" s="332"/>
      <c r="T3562" s="379"/>
      <c r="U3562" s="332"/>
      <c r="V3562" s="332"/>
      <c r="W3562" s="332"/>
      <c r="X3562" s="380"/>
    </row>
    <row r="3563" spans="1:24" ht="17.25">
      <c r="A3563" s="310">
        <v>44806</v>
      </c>
      <c r="B3563" s="250">
        <v>8</v>
      </c>
      <c r="C3563" s="319" t="s">
        <v>1430</v>
      </c>
      <c r="D3563" s="374" t="s">
        <v>3091</v>
      </c>
      <c r="E3563" s="192">
        <v>775992887555</v>
      </c>
      <c r="F3563" s="303" t="s">
        <v>546</v>
      </c>
      <c r="G3563" s="193" t="s">
        <v>3092</v>
      </c>
      <c r="H3563" s="137" t="s">
        <v>96</v>
      </c>
      <c r="I3563" s="194">
        <v>8</v>
      </c>
      <c r="J3563" s="331"/>
      <c r="K3563" s="332"/>
      <c r="L3563" s="332"/>
      <c r="M3563" s="378">
        <f>590*I3563</f>
        <v>4720</v>
      </c>
      <c r="N3563" s="332"/>
      <c r="O3563" s="332"/>
      <c r="P3563" s="332"/>
      <c r="Q3563" s="332"/>
      <c r="R3563" s="332"/>
      <c r="S3563" s="332"/>
      <c r="T3563" s="379"/>
      <c r="U3563" s="332"/>
      <c r="V3563" s="332"/>
      <c r="W3563" s="332"/>
      <c r="X3563" s="380"/>
    </row>
    <row r="3564" spans="1:24" ht="17.25">
      <c r="A3564" s="310">
        <v>44806</v>
      </c>
      <c r="B3564" s="250">
        <v>9</v>
      </c>
      <c r="C3564" s="319"/>
      <c r="D3564" s="374" t="s">
        <v>3093</v>
      </c>
      <c r="E3564" s="192">
        <v>775982318701</v>
      </c>
      <c r="F3564" s="303" t="s">
        <v>546</v>
      </c>
      <c r="G3564" s="193" t="s">
        <v>3094</v>
      </c>
      <c r="H3564" s="137" t="s">
        <v>35</v>
      </c>
      <c r="I3564" s="194">
        <v>29</v>
      </c>
      <c r="J3564" s="331"/>
      <c r="K3564" s="332"/>
      <c r="L3564" s="332"/>
      <c r="M3564" s="378">
        <f t="shared" ref="M3564:M3566" si="679">590*I3564</f>
        <v>17110</v>
      </c>
      <c r="N3564" s="332"/>
      <c r="O3564" s="332"/>
      <c r="P3564" s="332"/>
      <c r="Q3564" s="332"/>
      <c r="R3564" s="332"/>
      <c r="S3564" s="332"/>
      <c r="T3564" s="379"/>
      <c r="U3564" s="332"/>
      <c r="V3564" s="332"/>
      <c r="W3564" s="332"/>
      <c r="X3564" s="380"/>
    </row>
    <row r="3565" spans="1:24" ht="17.25">
      <c r="A3565" s="310">
        <v>44806</v>
      </c>
      <c r="B3565" s="250">
        <v>10</v>
      </c>
      <c r="C3565" s="319" t="s">
        <v>1430</v>
      </c>
      <c r="D3565" s="374" t="s">
        <v>3095</v>
      </c>
      <c r="E3565" s="192">
        <v>775981536136</v>
      </c>
      <c r="F3565" s="303" t="s">
        <v>546</v>
      </c>
      <c r="G3565" s="193" t="s">
        <v>3096</v>
      </c>
      <c r="H3565" s="137" t="s">
        <v>2</v>
      </c>
      <c r="I3565" s="194">
        <v>8</v>
      </c>
      <c r="J3565" s="331"/>
      <c r="K3565" s="332"/>
      <c r="L3565" s="332"/>
      <c r="M3565" s="378">
        <f>570*I3565</f>
        <v>4560</v>
      </c>
      <c r="N3565" s="332"/>
      <c r="O3565" s="332"/>
      <c r="P3565" s="332"/>
      <c r="Q3565" s="332"/>
      <c r="R3565" s="332"/>
      <c r="S3565" s="332"/>
      <c r="T3565" s="379"/>
      <c r="U3565" s="332"/>
      <c r="V3565" s="332"/>
      <c r="W3565" s="332"/>
      <c r="X3565" s="380"/>
    </row>
    <row r="3566" spans="1:24" ht="17.25">
      <c r="A3566" s="310">
        <v>44806</v>
      </c>
      <c r="B3566" s="250">
        <v>11</v>
      </c>
      <c r="C3566" s="319"/>
      <c r="D3566" s="374" t="s">
        <v>3097</v>
      </c>
      <c r="E3566" s="192">
        <v>775982232367</v>
      </c>
      <c r="F3566" s="303" t="s">
        <v>546</v>
      </c>
      <c r="G3566" s="193" t="s">
        <v>3098</v>
      </c>
      <c r="H3566" s="137" t="s">
        <v>35</v>
      </c>
      <c r="I3566" s="194">
        <v>30</v>
      </c>
      <c r="J3566" s="331"/>
      <c r="K3566" s="332"/>
      <c r="L3566" s="332"/>
      <c r="M3566" s="378">
        <f t="shared" si="679"/>
        <v>17700</v>
      </c>
      <c r="N3566" s="332"/>
      <c r="O3566" s="332"/>
      <c r="P3566" s="332"/>
      <c r="Q3566" s="332"/>
      <c r="R3566" s="332"/>
      <c r="S3566" s="332"/>
      <c r="T3566" s="379"/>
      <c r="U3566" s="332"/>
      <c r="V3566" s="332"/>
      <c r="W3566" s="332"/>
      <c r="X3566" s="380"/>
    </row>
    <row r="3567" spans="1:24" ht="17.25">
      <c r="A3567" s="310">
        <v>44806</v>
      </c>
      <c r="B3567" s="250">
        <v>12</v>
      </c>
      <c r="C3567" s="319" t="s">
        <v>1430</v>
      </c>
      <c r="D3567" s="374" t="s">
        <v>3099</v>
      </c>
      <c r="E3567" s="192">
        <v>775981444360</v>
      </c>
      <c r="F3567" s="303" t="s">
        <v>546</v>
      </c>
      <c r="G3567" s="193" t="s">
        <v>3100</v>
      </c>
      <c r="H3567" s="137" t="s">
        <v>2</v>
      </c>
      <c r="I3567" s="194">
        <v>14</v>
      </c>
      <c r="J3567" s="331"/>
      <c r="K3567" s="332"/>
      <c r="L3567" s="332"/>
      <c r="M3567" s="378">
        <f t="shared" ref="M3567" si="680">550*I3567</f>
        <v>7700</v>
      </c>
      <c r="N3567" s="332"/>
      <c r="O3567" s="332"/>
      <c r="P3567" s="332"/>
      <c r="Q3567" s="332"/>
      <c r="R3567" s="332"/>
      <c r="S3567" s="332"/>
      <c r="T3567" s="379"/>
      <c r="U3567" s="332"/>
      <c r="V3567" s="332"/>
      <c r="W3567" s="332"/>
      <c r="X3567" s="380"/>
    </row>
    <row r="3568" spans="1:24" ht="17.25">
      <c r="A3568" s="310">
        <v>44806</v>
      </c>
      <c r="B3568" s="250">
        <v>13</v>
      </c>
      <c r="C3568" s="319" t="s">
        <v>1430</v>
      </c>
      <c r="D3568" s="374" t="s">
        <v>3101</v>
      </c>
      <c r="E3568" s="192">
        <v>775981405307</v>
      </c>
      <c r="F3568" s="303" t="s">
        <v>546</v>
      </c>
      <c r="G3568" s="193" t="s">
        <v>3102</v>
      </c>
      <c r="H3568" s="137" t="s">
        <v>2</v>
      </c>
      <c r="I3568" s="194">
        <v>27</v>
      </c>
      <c r="J3568" s="331"/>
      <c r="K3568" s="332"/>
      <c r="L3568" s="332"/>
      <c r="M3568" s="378">
        <f>540*I3568</f>
        <v>14580</v>
      </c>
      <c r="N3568" s="332"/>
      <c r="O3568" s="332"/>
      <c r="P3568" s="332"/>
      <c r="Q3568" s="332"/>
      <c r="R3568" s="332"/>
      <c r="S3568" s="332"/>
      <c r="T3568" s="379"/>
      <c r="U3568" s="332"/>
      <c r="V3568" s="332"/>
      <c r="W3568" s="332"/>
      <c r="X3568" s="380"/>
    </row>
    <row r="3569" spans="1:24" ht="17.25">
      <c r="A3569" s="310">
        <v>44806</v>
      </c>
      <c r="B3569" s="250">
        <v>14</v>
      </c>
      <c r="C3569" s="319"/>
      <c r="D3569" s="374" t="s">
        <v>3103</v>
      </c>
      <c r="E3569" s="192">
        <v>775982053153</v>
      </c>
      <c r="F3569" s="303" t="s">
        <v>546</v>
      </c>
      <c r="G3569" s="193" t="s">
        <v>3104</v>
      </c>
      <c r="H3569" s="137" t="s">
        <v>3105</v>
      </c>
      <c r="I3569" s="194">
        <v>20</v>
      </c>
      <c r="J3569" s="331"/>
      <c r="K3569" s="332"/>
      <c r="L3569" s="332"/>
      <c r="M3569" s="378">
        <f>600*I3569</f>
        <v>12000</v>
      </c>
      <c r="N3569" s="332"/>
      <c r="O3569" s="332"/>
      <c r="P3569" s="332"/>
      <c r="Q3569" s="332"/>
      <c r="R3569" s="332"/>
      <c r="S3569" s="332"/>
      <c r="T3569" s="379"/>
      <c r="U3569" s="332"/>
      <c r="V3569" s="332"/>
      <c r="W3569" s="332"/>
      <c r="X3569" s="380"/>
    </row>
    <row r="3570" spans="1:24" ht="17.25">
      <c r="A3570" s="310">
        <v>44806</v>
      </c>
      <c r="B3570" s="250">
        <v>15</v>
      </c>
      <c r="C3570" s="319"/>
      <c r="D3570" s="374" t="s">
        <v>3106</v>
      </c>
      <c r="E3570" s="192">
        <v>775981880494</v>
      </c>
      <c r="F3570" s="303" t="s">
        <v>546</v>
      </c>
      <c r="G3570" s="193" t="s">
        <v>3107</v>
      </c>
      <c r="H3570" s="137" t="s">
        <v>3108</v>
      </c>
      <c r="I3570" s="194">
        <v>15</v>
      </c>
      <c r="J3570" s="331"/>
      <c r="K3570" s="332"/>
      <c r="L3570" s="332"/>
      <c r="M3570" s="378">
        <f>550*I3570</f>
        <v>8250</v>
      </c>
      <c r="N3570" s="332"/>
      <c r="O3570" s="332"/>
      <c r="P3570" s="332"/>
      <c r="Q3570" s="332"/>
      <c r="R3570" s="332"/>
      <c r="S3570" s="332"/>
      <c r="T3570" s="379"/>
      <c r="U3570" s="332"/>
      <c r="V3570" s="332"/>
      <c r="W3570" s="332"/>
      <c r="X3570" s="380"/>
    </row>
    <row r="3571" spans="1:24" ht="17.25">
      <c r="A3571" s="310">
        <v>44806</v>
      </c>
      <c r="B3571" s="250">
        <v>16</v>
      </c>
      <c r="C3571" s="319"/>
      <c r="D3571" s="374" t="s">
        <v>3109</v>
      </c>
      <c r="E3571" s="192">
        <v>775981963093</v>
      </c>
      <c r="F3571" s="303" t="s">
        <v>546</v>
      </c>
      <c r="G3571" s="193" t="s">
        <v>3110</v>
      </c>
      <c r="H3571" s="137" t="s">
        <v>31</v>
      </c>
      <c r="I3571" s="194">
        <v>12</v>
      </c>
      <c r="J3571" s="331"/>
      <c r="K3571" s="332"/>
      <c r="L3571" s="332"/>
      <c r="M3571" s="378">
        <f>600*I3571</f>
        <v>7200</v>
      </c>
      <c r="N3571" s="332"/>
      <c r="O3571" s="332"/>
      <c r="P3571" s="332"/>
      <c r="Q3571" s="332"/>
      <c r="R3571" s="332"/>
      <c r="S3571" s="332"/>
      <c r="T3571" s="379"/>
      <c r="U3571" s="332"/>
      <c r="V3571" s="332"/>
      <c r="W3571" s="332"/>
      <c r="X3571" s="380"/>
    </row>
    <row r="3572" spans="1:24" ht="17.25">
      <c r="A3572" s="310">
        <v>44806</v>
      </c>
      <c r="B3572" s="250">
        <v>17</v>
      </c>
      <c r="C3572" s="319" t="s">
        <v>1430</v>
      </c>
      <c r="D3572" s="374" t="s">
        <v>3111</v>
      </c>
      <c r="E3572" s="192">
        <v>775981493232</v>
      </c>
      <c r="F3572" s="303" t="s">
        <v>546</v>
      </c>
      <c r="G3572" s="193" t="s">
        <v>3112</v>
      </c>
      <c r="H3572" s="137" t="s">
        <v>2</v>
      </c>
      <c r="I3572" s="194">
        <v>17</v>
      </c>
      <c r="J3572" s="331"/>
      <c r="K3572" s="332"/>
      <c r="L3572" s="332"/>
      <c r="M3572" s="378"/>
      <c r="N3572" s="332"/>
      <c r="O3572" s="332"/>
      <c r="P3572" s="332"/>
      <c r="Q3572" s="332"/>
      <c r="R3572" s="332"/>
      <c r="S3572" s="332"/>
      <c r="T3572" s="379"/>
      <c r="U3572" s="332"/>
      <c r="V3572" s="332"/>
      <c r="W3572" s="332"/>
      <c r="X3572" s="380"/>
    </row>
    <row r="3573" spans="1:24">
      <c r="A3573" s="332"/>
      <c r="B3573" s="332"/>
      <c r="C3573" s="332"/>
      <c r="D3573" s="332"/>
      <c r="E3573" s="332"/>
      <c r="F3573" s="332"/>
      <c r="G3573" s="332"/>
      <c r="H3573" s="381"/>
      <c r="I3573" s="332"/>
      <c r="J3573" s="331"/>
      <c r="K3573" s="332"/>
      <c r="L3573" s="332"/>
      <c r="M3573" s="378"/>
      <c r="N3573" s="332"/>
      <c r="O3573" s="332"/>
      <c r="P3573" s="332"/>
      <c r="Q3573" s="332"/>
      <c r="R3573" s="332"/>
      <c r="S3573" s="332"/>
      <c r="T3573" s="379"/>
      <c r="U3573" s="332"/>
      <c r="V3573" s="332"/>
      <c r="W3573" s="332"/>
      <c r="X3573" s="380"/>
    </row>
    <row r="3574" spans="1:24">
      <c r="A3574" s="382"/>
      <c r="B3574" s="382"/>
      <c r="C3574" s="382"/>
      <c r="D3574" s="382"/>
      <c r="E3574" s="382"/>
      <c r="F3574" s="382"/>
      <c r="G3574" s="382"/>
      <c r="H3574" s="383"/>
      <c r="I3574" s="382"/>
      <c r="J3574" s="384"/>
      <c r="K3574" s="382"/>
      <c r="L3574" s="382"/>
      <c r="M3574" s="384">
        <f>SUM(M3556:M3573)</f>
        <v>160540</v>
      </c>
      <c r="N3574" s="382"/>
      <c r="O3574" s="382"/>
      <c r="P3574" s="382"/>
      <c r="Q3574" s="382"/>
      <c r="R3574" s="382"/>
      <c r="S3574" s="382"/>
      <c r="T3574" s="382">
        <v>160540</v>
      </c>
      <c r="U3574" s="382"/>
      <c r="V3574" s="382"/>
      <c r="W3574" s="382"/>
      <c r="X3574" s="385">
        <v>160540</v>
      </c>
    </row>
    <row r="3575" spans="1:24">
      <c r="A3575" s="332"/>
      <c r="B3575" s="332"/>
      <c r="C3575" s="332"/>
      <c r="D3575" s="332"/>
      <c r="E3575" s="332"/>
      <c r="F3575" s="332"/>
      <c r="G3575" s="332"/>
      <c r="H3575" s="381"/>
      <c r="I3575" s="332"/>
      <c r="J3575" s="331"/>
      <c r="K3575" s="332"/>
      <c r="L3575" s="332"/>
      <c r="M3575" s="378"/>
      <c r="N3575" s="332"/>
      <c r="O3575" s="332"/>
      <c r="P3575" s="332"/>
      <c r="Q3575" s="332"/>
      <c r="R3575" s="332"/>
      <c r="S3575" s="332"/>
      <c r="T3575" s="379"/>
      <c r="U3575" s="332"/>
      <c r="V3575" s="332"/>
      <c r="W3575" s="332"/>
      <c r="X3575" s="380"/>
    </row>
    <row r="3576" spans="1:24" ht="17.25">
      <c r="A3576" s="386">
        <v>44836</v>
      </c>
      <c r="B3576" s="387">
        <v>1</v>
      </c>
      <c r="C3576" s="319" t="s">
        <v>2866</v>
      </c>
      <c r="D3576" s="374" t="s">
        <v>3113</v>
      </c>
      <c r="E3576" s="192">
        <v>776005636735</v>
      </c>
      <c r="F3576" s="303" t="s">
        <v>546</v>
      </c>
      <c r="G3576" s="193" t="s">
        <v>3114</v>
      </c>
      <c r="H3576" s="137" t="s">
        <v>2</v>
      </c>
      <c r="I3576" s="194">
        <v>26</v>
      </c>
      <c r="J3576" s="331"/>
      <c r="K3576" s="332"/>
      <c r="L3576" s="332"/>
      <c r="M3576" s="378">
        <f t="shared" ref="M3576:M3577" si="681">540*I3576</f>
        <v>14040</v>
      </c>
      <c r="N3576" s="332"/>
      <c r="O3576" s="332"/>
      <c r="P3576" s="332"/>
      <c r="Q3576" s="332"/>
      <c r="R3576" s="332"/>
      <c r="S3576" s="332"/>
      <c r="T3576" s="379"/>
      <c r="U3576" s="332"/>
      <c r="V3576" s="332"/>
      <c r="W3576" s="332"/>
      <c r="X3576" s="380"/>
    </row>
    <row r="3577" spans="1:24" ht="17.25">
      <c r="A3577" s="388"/>
      <c r="B3577" s="389"/>
      <c r="C3577" s="319" t="s">
        <v>2869</v>
      </c>
      <c r="D3577" s="374" t="s">
        <v>3113</v>
      </c>
      <c r="E3577" s="192">
        <v>776005636850</v>
      </c>
      <c r="F3577" s="303" t="s">
        <v>546</v>
      </c>
      <c r="G3577" s="193" t="s">
        <v>3115</v>
      </c>
      <c r="H3577" s="137" t="s">
        <v>2</v>
      </c>
      <c r="I3577" s="194">
        <v>23</v>
      </c>
      <c r="J3577" s="331"/>
      <c r="K3577" s="332"/>
      <c r="L3577" s="332"/>
      <c r="M3577" s="378">
        <f t="shared" si="681"/>
        <v>12420</v>
      </c>
      <c r="N3577" s="332"/>
      <c r="O3577" s="332"/>
      <c r="P3577" s="332"/>
      <c r="Q3577" s="332"/>
      <c r="R3577" s="332"/>
      <c r="S3577" s="332"/>
      <c r="T3577" s="379"/>
      <c r="U3577" s="332"/>
      <c r="V3577" s="332"/>
      <c r="W3577" s="332"/>
      <c r="X3577" s="380"/>
    </row>
    <row r="3578" spans="1:24" ht="17.25">
      <c r="A3578" s="310">
        <v>44836</v>
      </c>
      <c r="B3578" s="250">
        <v>2</v>
      </c>
      <c r="C3578" s="319" t="s">
        <v>15</v>
      </c>
      <c r="D3578" s="374" t="s">
        <v>3116</v>
      </c>
      <c r="E3578" s="192">
        <v>775994500146</v>
      </c>
      <c r="F3578" s="303" t="s">
        <v>546</v>
      </c>
      <c r="G3578" s="193" t="s">
        <v>3117</v>
      </c>
      <c r="H3578" s="137" t="s">
        <v>2</v>
      </c>
      <c r="I3578" s="194">
        <v>11</v>
      </c>
      <c r="J3578" s="331"/>
      <c r="K3578" s="332"/>
      <c r="L3578" s="332"/>
      <c r="M3578" s="378">
        <f>550*I3578</f>
        <v>6050</v>
      </c>
      <c r="N3578" s="332"/>
      <c r="O3578" s="332"/>
      <c r="P3578" s="332"/>
      <c r="Q3578" s="332"/>
      <c r="R3578" s="332"/>
      <c r="S3578" s="332"/>
      <c r="T3578" s="379"/>
      <c r="U3578" s="332"/>
      <c r="V3578" s="332"/>
      <c r="W3578" s="332"/>
      <c r="X3578" s="380"/>
    </row>
    <row r="3579" spans="1:24" ht="17.25">
      <c r="A3579" s="390"/>
      <c r="B3579" s="391"/>
      <c r="C3579" s="319"/>
      <c r="D3579" s="374"/>
      <c r="E3579" s="192"/>
      <c r="F3579" s="303"/>
      <c r="G3579" s="193"/>
      <c r="H3579" s="137"/>
      <c r="I3579" s="194"/>
      <c r="J3579" s="331"/>
      <c r="K3579" s="332"/>
      <c r="L3579" s="332"/>
      <c r="M3579" s="378">
        <v>500</v>
      </c>
      <c r="N3579" s="332"/>
      <c r="O3579" s="332"/>
      <c r="P3579" s="332"/>
      <c r="Q3579" s="332"/>
      <c r="R3579" s="332"/>
      <c r="S3579" s="332"/>
      <c r="T3579" s="379"/>
      <c r="U3579" s="332"/>
      <c r="V3579" s="332"/>
      <c r="W3579" s="332"/>
      <c r="X3579" s="380"/>
    </row>
    <row r="3580" spans="1:24" ht="17.25">
      <c r="A3580" s="386">
        <v>44836</v>
      </c>
      <c r="B3580" s="387">
        <v>3</v>
      </c>
      <c r="C3580" s="319" t="s">
        <v>2866</v>
      </c>
      <c r="D3580" s="374" t="s">
        <v>3118</v>
      </c>
      <c r="E3580" s="192">
        <v>776005580680</v>
      </c>
      <c r="F3580" s="303" t="s">
        <v>546</v>
      </c>
      <c r="G3580" s="193" t="s">
        <v>3119</v>
      </c>
      <c r="H3580" s="137" t="s">
        <v>2</v>
      </c>
      <c r="I3580" s="194">
        <v>27</v>
      </c>
      <c r="J3580" s="331"/>
      <c r="K3580" s="332"/>
      <c r="L3580" s="332"/>
      <c r="M3580" s="378">
        <f t="shared" ref="M3580:M3583" si="682">540*I3580</f>
        <v>14580</v>
      </c>
      <c r="N3580" s="332"/>
      <c r="O3580" s="332"/>
      <c r="P3580" s="332"/>
      <c r="Q3580" s="332"/>
      <c r="R3580" s="332"/>
      <c r="S3580" s="332"/>
      <c r="T3580" s="379"/>
      <c r="U3580" s="332"/>
      <c r="V3580" s="332"/>
      <c r="W3580" s="332"/>
      <c r="X3580" s="380"/>
    </row>
    <row r="3581" spans="1:24" ht="17.25">
      <c r="A3581" s="388"/>
      <c r="B3581" s="389"/>
      <c r="C3581" s="319" t="s">
        <v>2869</v>
      </c>
      <c r="D3581" s="374" t="s">
        <v>3118</v>
      </c>
      <c r="E3581" s="192">
        <v>776005552533</v>
      </c>
      <c r="F3581" s="303" t="s">
        <v>546</v>
      </c>
      <c r="G3581" s="193" t="s">
        <v>3120</v>
      </c>
      <c r="H3581" s="137" t="s">
        <v>2</v>
      </c>
      <c r="I3581" s="194">
        <v>30</v>
      </c>
      <c r="J3581" s="331"/>
      <c r="K3581" s="332"/>
      <c r="L3581" s="332"/>
      <c r="M3581" s="378">
        <f t="shared" si="682"/>
        <v>16200</v>
      </c>
      <c r="N3581" s="332"/>
      <c r="O3581" s="332"/>
      <c r="P3581" s="332"/>
      <c r="Q3581" s="332"/>
      <c r="R3581" s="332"/>
      <c r="S3581" s="332"/>
      <c r="T3581" s="379"/>
      <c r="U3581" s="332"/>
      <c r="V3581" s="332"/>
      <c r="W3581" s="332"/>
      <c r="X3581" s="380"/>
    </row>
    <row r="3582" spans="1:24" ht="17.25">
      <c r="A3582" s="310">
        <v>44836</v>
      </c>
      <c r="B3582" s="250">
        <v>4</v>
      </c>
      <c r="C3582" s="319"/>
      <c r="D3582" s="374" t="s">
        <v>3121</v>
      </c>
      <c r="E3582" s="192">
        <v>776005512312</v>
      </c>
      <c r="F3582" s="303" t="s">
        <v>546</v>
      </c>
      <c r="G3582" s="193" t="s">
        <v>3122</v>
      </c>
      <c r="H3582" s="137" t="s">
        <v>2</v>
      </c>
      <c r="I3582" s="194">
        <v>28</v>
      </c>
      <c r="J3582" s="331"/>
      <c r="K3582" s="332"/>
      <c r="L3582" s="332"/>
      <c r="M3582" s="378">
        <f t="shared" si="682"/>
        <v>15120</v>
      </c>
      <c r="N3582" s="332"/>
      <c r="O3582" s="332"/>
      <c r="P3582" s="332"/>
      <c r="Q3582" s="332"/>
      <c r="R3582" s="332"/>
      <c r="S3582" s="332"/>
      <c r="T3582" s="379"/>
      <c r="U3582" s="332"/>
      <c r="V3582" s="332"/>
      <c r="W3582" s="332"/>
      <c r="X3582" s="380"/>
    </row>
    <row r="3583" spans="1:24" ht="17.25">
      <c r="A3583" s="310">
        <v>44836</v>
      </c>
      <c r="B3583" s="250">
        <v>5</v>
      </c>
      <c r="C3583" s="319"/>
      <c r="D3583" s="374" t="s">
        <v>3123</v>
      </c>
      <c r="E3583" s="192">
        <v>776005564813</v>
      </c>
      <c r="F3583" s="303" t="s">
        <v>546</v>
      </c>
      <c r="G3583" s="193" t="s">
        <v>3124</v>
      </c>
      <c r="H3583" s="137" t="s">
        <v>2</v>
      </c>
      <c r="I3583" s="194">
        <v>23</v>
      </c>
      <c r="J3583" s="331"/>
      <c r="K3583" s="332"/>
      <c r="L3583" s="332"/>
      <c r="M3583" s="378">
        <f t="shared" si="682"/>
        <v>12420</v>
      </c>
      <c r="N3583" s="332"/>
      <c r="O3583" s="332"/>
      <c r="P3583" s="332"/>
      <c r="Q3583" s="332"/>
      <c r="R3583" s="332"/>
      <c r="S3583" s="332"/>
      <c r="T3583" s="379"/>
      <c r="U3583" s="332"/>
      <c r="V3583" s="332"/>
      <c r="W3583" s="332"/>
      <c r="X3583" s="380"/>
    </row>
    <row r="3584" spans="1:24" ht="17.25">
      <c r="A3584" s="310">
        <v>44836</v>
      </c>
      <c r="B3584" s="250">
        <v>6</v>
      </c>
      <c r="C3584" s="319" t="s">
        <v>1430</v>
      </c>
      <c r="D3584" s="374" t="s">
        <v>3125</v>
      </c>
      <c r="E3584" s="192">
        <v>776005353660</v>
      </c>
      <c r="F3584" s="303" t="s">
        <v>546</v>
      </c>
      <c r="G3584" s="193" t="s">
        <v>3126</v>
      </c>
      <c r="H3584" s="137" t="s">
        <v>2</v>
      </c>
      <c r="I3584" s="194">
        <v>12</v>
      </c>
      <c r="J3584" s="331"/>
      <c r="K3584" s="332"/>
      <c r="L3584" s="332"/>
      <c r="M3584" s="378">
        <f>550*I3584</f>
        <v>6600</v>
      </c>
      <c r="N3584" s="332"/>
      <c r="O3584" s="332"/>
      <c r="P3584" s="332"/>
      <c r="Q3584" s="332"/>
      <c r="R3584" s="332"/>
      <c r="S3584" s="332"/>
      <c r="T3584" s="379"/>
      <c r="U3584" s="332"/>
      <c r="V3584" s="332"/>
      <c r="W3584" s="332"/>
      <c r="X3584" s="380"/>
    </row>
    <row r="3585" spans="1:24" ht="17.25">
      <c r="A3585" s="310">
        <v>44836</v>
      </c>
      <c r="B3585" s="250">
        <v>7</v>
      </c>
      <c r="C3585" s="319"/>
      <c r="D3585" s="374" t="s">
        <v>3127</v>
      </c>
      <c r="E3585" s="192">
        <v>775994157339</v>
      </c>
      <c r="F3585" s="303" t="s">
        <v>546</v>
      </c>
      <c r="G3585" s="193" t="s">
        <v>3128</v>
      </c>
      <c r="H3585" s="137" t="s">
        <v>35</v>
      </c>
      <c r="I3585" s="194">
        <v>21</v>
      </c>
      <c r="J3585" s="331"/>
      <c r="K3585" s="332"/>
      <c r="L3585" s="332"/>
      <c r="M3585" s="378">
        <f>590*I3585</f>
        <v>12390</v>
      </c>
      <c r="N3585" s="332"/>
      <c r="O3585" s="332"/>
      <c r="P3585" s="332"/>
      <c r="Q3585" s="332"/>
      <c r="R3585" s="332"/>
      <c r="S3585" s="332"/>
      <c r="T3585" s="379"/>
      <c r="U3585" s="332"/>
      <c r="V3585" s="332"/>
      <c r="W3585" s="332"/>
      <c r="X3585" s="380"/>
    </row>
    <row r="3586" spans="1:24" ht="17.25">
      <c r="A3586" s="310">
        <v>44836</v>
      </c>
      <c r="B3586" s="250">
        <v>8</v>
      </c>
      <c r="C3586" s="319" t="s">
        <v>1430</v>
      </c>
      <c r="D3586" s="374" t="s">
        <v>3129</v>
      </c>
      <c r="E3586" s="192">
        <v>776005494136</v>
      </c>
      <c r="F3586" s="303" t="s">
        <v>546</v>
      </c>
      <c r="G3586" s="193" t="s">
        <v>3130</v>
      </c>
      <c r="H3586" s="137" t="s">
        <v>96</v>
      </c>
      <c r="I3586" s="194">
        <v>15</v>
      </c>
      <c r="J3586" s="331"/>
      <c r="K3586" s="332"/>
      <c r="L3586" s="332"/>
      <c r="M3586" s="378">
        <f>570*I3586</f>
        <v>8550</v>
      </c>
      <c r="N3586" s="332"/>
      <c r="O3586" s="332"/>
      <c r="P3586" s="332"/>
      <c r="Q3586" s="332"/>
      <c r="R3586" s="332"/>
      <c r="S3586" s="332"/>
      <c r="T3586" s="379"/>
      <c r="U3586" s="332"/>
      <c r="V3586" s="332"/>
      <c r="W3586" s="332"/>
      <c r="X3586" s="380"/>
    </row>
    <row r="3587" spans="1:24" ht="17.25">
      <c r="A3587" s="310">
        <v>44836</v>
      </c>
      <c r="B3587" s="250">
        <v>9</v>
      </c>
      <c r="C3587" s="319"/>
      <c r="D3587" s="374" t="s">
        <v>3131</v>
      </c>
      <c r="E3587" s="192">
        <v>775994017961</v>
      </c>
      <c r="F3587" s="303" t="s">
        <v>546</v>
      </c>
      <c r="G3587" s="193" t="s">
        <v>3132</v>
      </c>
      <c r="H3587" s="137" t="s">
        <v>3133</v>
      </c>
      <c r="I3587" s="194">
        <v>27</v>
      </c>
      <c r="J3587" s="331"/>
      <c r="K3587" s="332"/>
      <c r="L3587" s="332"/>
      <c r="M3587" s="378">
        <f>350*I3587</f>
        <v>9450</v>
      </c>
      <c r="N3587" s="332"/>
      <c r="O3587" s="332"/>
      <c r="P3587" s="332"/>
      <c r="Q3587" s="332"/>
      <c r="R3587" s="332"/>
      <c r="S3587" s="332"/>
      <c r="T3587" s="379"/>
      <c r="U3587" s="332"/>
      <c r="V3587" s="332"/>
      <c r="W3587" s="332"/>
      <c r="X3587" s="380"/>
    </row>
    <row r="3588" spans="1:24" ht="17.25">
      <c r="A3588" s="310">
        <v>44836</v>
      </c>
      <c r="B3588" s="250">
        <v>10</v>
      </c>
      <c r="C3588" s="319"/>
      <c r="D3588" s="374" t="s">
        <v>3134</v>
      </c>
      <c r="E3588" s="192">
        <v>776005413717</v>
      </c>
      <c r="F3588" s="303" t="s">
        <v>546</v>
      </c>
      <c r="G3588" s="193" t="s">
        <v>3132</v>
      </c>
      <c r="H3588" s="137" t="s">
        <v>3133</v>
      </c>
      <c r="I3588" s="194">
        <v>27</v>
      </c>
      <c r="J3588" s="331"/>
      <c r="K3588" s="332"/>
      <c r="L3588" s="332"/>
      <c r="M3588" s="378">
        <f>350*I3588</f>
        <v>9450</v>
      </c>
      <c r="N3588" s="332"/>
      <c r="O3588" s="332"/>
      <c r="P3588" s="332"/>
      <c r="Q3588" s="332"/>
      <c r="R3588" s="332"/>
      <c r="S3588" s="332"/>
      <c r="T3588" s="379"/>
      <c r="U3588" s="332"/>
      <c r="V3588" s="332"/>
      <c r="W3588" s="332"/>
      <c r="X3588" s="380"/>
    </row>
    <row r="3589" spans="1:24" ht="17.25">
      <c r="A3589" s="310">
        <v>44836</v>
      </c>
      <c r="B3589" s="250">
        <v>11</v>
      </c>
      <c r="C3589" s="319"/>
      <c r="D3589" s="374" t="s">
        <v>3135</v>
      </c>
      <c r="E3589" s="192">
        <v>776005394590</v>
      </c>
      <c r="F3589" s="303" t="s">
        <v>546</v>
      </c>
      <c r="G3589" s="193" t="s">
        <v>3136</v>
      </c>
      <c r="H3589" s="137" t="s">
        <v>2</v>
      </c>
      <c r="I3589" s="194">
        <v>12</v>
      </c>
      <c r="J3589" s="331"/>
      <c r="K3589" s="332"/>
      <c r="L3589" s="332"/>
      <c r="M3589" s="378">
        <f>550*I3589</f>
        <v>6600</v>
      </c>
      <c r="N3589" s="332"/>
      <c r="O3589" s="332"/>
      <c r="P3589" s="332"/>
      <c r="Q3589" s="332"/>
      <c r="R3589" s="332"/>
      <c r="S3589" s="332"/>
      <c r="T3589" s="379"/>
      <c r="U3589" s="332"/>
      <c r="V3589" s="332"/>
      <c r="W3589" s="332"/>
      <c r="X3589" s="380"/>
    </row>
    <row r="3590" spans="1:24" ht="17.25">
      <c r="A3590" s="310">
        <v>44836</v>
      </c>
      <c r="B3590" s="250">
        <v>12</v>
      </c>
      <c r="C3590" s="319"/>
      <c r="D3590" s="374" t="s">
        <v>3137</v>
      </c>
      <c r="E3590" s="192">
        <v>776005399801</v>
      </c>
      <c r="F3590" s="303" t="s">
        <v>546</v>
      </c>
      <c r="G3590" s="193" t="s">
        <v>3138</v>
      </c>
      <c r="H3590" s="137" t="s">
        <v>3139</v>
      </c>
      <c r="I3590" s="194">
        <v>25</v>
      </c>
      <c r="J3590" s="331"/>
      <c r="K3590" s="332"/>
      <c r="L3590" s="332"/>
      <c r="M3590" s="378">
        <f>350*I3590</f>
        <v>8750</v>
      </c>
      <c r="N3590" s="332"/>
      <c r="O3590" s="332"/>
      <c r="P3590" s="332"/>
      <c r="Q3590" s="332"/>
      <c r="R3590" s="332"/>
      <c r="S3590" s="332"/>
      <c r="T3590" s="379"/>
      <c r="U3590" s="332"/>
      <c r="V3590" s="332"/>
      <c r="W3590" s="332"/>
      <c r="X3590" s="380"/>
    </row>
    <row r="3591" spans="1:24">
      <c r="A3591" s="332"/>
      <c r="B3591" s="332"/>
      <c r="C3591" s="332"/>
      <c r="D3591" s="332"/>
      <c r="E3591" s="332"/>
      <c r="F3591" s="332"/>
      <c r="G3591" s="332"/>
      <c r="H3591" s="381"/>
      <c r="I3591" s="332"/>
      <c r="J3591" s="331"/>
      <c r="K3591" s="332"/>
      <c r="L3591" s="332"/>
      <c r="M3591" s="378"/>
      <c r="N3591" s="332"/>
      <c r="O3591" s="332"/>
      <c r="P3591" s="332"/>
      <c r="Q3591" s="332"/>
      <c r="R3591" s="332"/>
      <c r="S3591" s="332"/>
      <c r="T3591" s="379"/>
      <c r="U3591" s="332"/>
      <c r="V3591" s="332"/>
      <c r="W3591" s="332"/>
      <c r="X3591" s="380"/>
    </row>
    <row r="3592" spans="1:24">
      <c r="A3592" s="382"/>
      <c r="B3592" s="382"/>
      <c r="C3592" s="382"/>
      <c r="D3592" s="382"/>
      <c r="E3592" s="382"/>
      <c r="F3592" s="382"/>
      <c r="G3592" s="382"/>
      <c r="H3592" s="383"/>
      <c r="I3592" s="382"/>
      <c r="J3592" s="384"/>
      <c r="K3592" s="382"/>
      <c r="L3592" s="382"/>
      <c r="M3592" s="384">
        <f>SUM(M3576:M3591)</f>
        <v>153120</v>
      </c>
      <c r="N3592" s="382"/>
      <c r="O3592" s="382"/>
      <c r="P3592" s="382"/>
      <c r="Q3592" s="382"/>
      <c r="R3592" s="382"/>
      <c r="S3592" s="382"/>
      <c r="T3592" s="382">
        <v>153120</v>
      </c>
      <c r="U3592" s="382"/>
      <c r="V3592" s="382"/>
      <c r="W3592" s="382"/>
      <c r="X3592" s="385">
        <v>153120</v>
      </c>
    </row>
    <row r="3593" spans="1:24">
      <c r="A3593" s="332"/>
      <c r="B3593" s="332"/>
      <c r="C3593" s="332"/>
      <c r="D3593" s="332"/>
      <c r="E3593" s="332"/>
      <c r="F3593" s="332"/>
      <c r="G3593" s="332"/>
      <c r="H3593" s="381"/>
      <c r="I3593" s="332"/>
      <c r="J3593" s="331"/>
      <c r="K3593" s="332"/>
      <c r="L3593" s="332"/>
      <c r="M3593" s="378"/>
      <c r="N3593" s="332"/>
      <c r="O3593" s="332"/>
      <c r="P3593" s="332"/>
      <c r="Q3593" s="332"/>
      <c r="R3593" s="332"/>
      <c r="S3593" s="332"/>
      <c r="T3593" s="379"/>
      <c r="U3593" s="332"/>
      <c r="V3593" s="332"/>
      <c r="W3593" s="332"/>
      <c r="X3593" s="380"/>
    </row>
    <row r="3594" spans="1:24" ht="17.25">
      <c r="A3594" s="310">
        <v>44867</v>
      </c>
      <c r="B3594" s="250">
        <v>1</v>
      </c>
      <c r="C3594" s="319"/>
      <c r="D3594" s="374" t="s">
        <v>3140</v>
      </c>
      <c r="E3594" s="192">
        <v>776007911673</v>
      </c>
      <c r="F3594" s="303" t="s">
        <v>546</v>
      </c>
      <c r="G3594" s="193" t="s">
        <v>3141</v>
      </c>
      <c r="H3594" s="137" t="s">
        <v>96</v>
      </c>
      <c r="I3594" s="194">
        <v>11</v>
      </c>
      <c r="J3594" s="331"/>
      <c r="K3594" s="332"/>
      <c r="L3594" s="332"/>
      <c r="M3594" s="378">
        <f>570*I3594</f>
        <v>6270</v>
      </c>
      <c r="N3594" s="332"/>
      <c r="O3594" s="332"/>
      <c r="P3594" s="332"/>
      <c r="Q3594" s="332"/>
      <c r="R3594" s="332"/>
      <c r="S3594" s="332"/>
      <c r="T3594" s="379"/>
      <c r="U3594" s="332"/>
      <c r="V3594" s="332"/>
      <c r="W3594" s="332"/>
      <c r="X3594" s="380"/>
    </row>
    <row r="3595" spans="1:24" ht="17.25">
      <c r="A3595" s="310">
        <v>44867</v>
      </c>
      <c r="B3595" s="250">
        <v>2</v>
      </c>
      <c r="C3595" s="319"/>
      <c r="D3595" s="374" t="s">
        <v>3142</v>
      </c>
      <c r="E3595" s="192">
        <v>776017776780</v>
      </c>
      <c r="F3595" s="303" t="s">
        <v>546</v>
      </c>
      <c r="G3595" s="193" t="s">
        <v>3143</v>
      </c>
      <c r="H3595" s="137" t="s">
        <v>839</v>
      </c>
      <c r="I3595" s="194">
        <v>21</v>
      </c>
      <c r="J3595" s="331"/>
      <c r="K3595" s="332"/>
      <c r="L3595" s="332"/>
      <c r="M3595" s="378">
        <f>550*I3595</f>
        <v>11550</v>
      </c>
      <c r="N3595" s="332"/>
      <c r="O3595" s="332"/>
      <c r="P3595" s="332"/>
      <c r="Q3595" s="332"/>
      <c r="R3595" s="332"/>
      <c r="S3595" s="332"/>
      <c r="T3595" s="379"/>
      <c r="U3595" s="332"/>
      <c r="V3595" s="332"/>
      <c r="W3595" s="332"/>
      <c r="X3595" s="380"/>
    </row>
    <row r="3596" spans="1:24" ht="17.25">
      <c r="A3596" s="310">
        <v>44867</v>
      </c>
      <c r="B3596" s="250">
        <v>3</v>
      </c>
      <c r="C3596" s="319" t="s">
        <v>1430</v>
      </c>
      <c r="D3596" s="374" t="s">
        <v>3144</v>
      </c>
      <c r="E3596" s="192">
        <v>776007820149</v>
      </c>
      <c r="F3596" s="303" t="s">
        <v>546</v>
      </c>
      <c r="G3596" s="193" t="s">
        <v>3145</v>
      </c>
      <c r="H3596" s="137" t="s">
        <v>2</v>
      </c>
      <c r="I3596" s="194">
        <v>27</v>
      </c>
      <c r="J3596" s="331"/>
      <c r="K3596" s="332"/>
      <c r="L3596" s="332"/>
      <c r="M3596" s="378">
        <f>540*I3596</f>
        <v>14580</v>
      </c>
      <c r="N3596" s="332"/>
      <c r="O3596" s="332"/>
      <c r="P3596" s="332"/>
      <c r="Q3596" s="332"/>
      <c r="R3596" s="332"/>
      <c r="S3596" s="332"/>
      <c r="T3596" s="379"/>
      <c r="U3596" s="332"/>
      <c r="V3596" s="332"/>
      <c r="W3596" s="332"/>
      <c r="X3596" s="380"/>
    </row>
    <row r="3597" spans="1:24" ht="17.25">
      <c r="A3597" s="310">
        <v>44867</v>
      </c>
      <c r="B3597" s="250">
        <v>4</v>
      </c>
      <c r="C3597" s="319"/>
      <c r="D3597" s="374" t="s">
        <v>3146</v>
      </c>
      <c r="E3597" s="192">
        <v>776007766365</v>
      </c>
      <c r="F3597" s="303" t="s">
        <v>546</v>
      </c>
      <c r="G3597" s="193" t="s">
        <v>3147</v>
      </c>
      <c r="H3597" s="137" t="s">
        <v>2</v>
      </c>
      <c r="I3597" s="194">
        <v>20</v>
      </c>
      <c r="J3597" s="331"/>
      <c r="K3597" s="332"/>
      <c r="L3597" s="332"/>
      <c r="M3597" s="378">
        <f>550*I3597</f>
        <v>11000</v>
      </c>
      <c r="N3597" s="332"/>
      <c r="O3597" s="332"/>
      <c r="P3597" s="332"/>
      <c r="Q3597" s="332"/>
      <c r="R3597" s="332"/>
      <c r="S3597" s="332"/>
      <c r="T3597" s="379"/>
      <c r="U3597" s="332"/>
      <c r="V3597" s="332"/>
      <c r="W3597" s="332"/>
      <c r="X3597" s="380"/>
    </row>
    <row r="3598" spans="1:24" ht="17.25">
      <c r="A3598" s="310">
        <v>44867</v>
      </c>
      <c r="B3598" s="250">
        <v>5</v>
      </c>
      <c r="C3598" s="319"/>
      <c r="D3598" s="374" t="s">
        <v>3148</v>
      </c>
      <c r="E3598" s="192">
        <v>776007563154</v>
      </c>
      <c r="F3598" s="303" t="s">
        <v>546</v>
      </c>
      <c r="G3598" s="193" t="s">
        <v>3149</v>
      </c>
      <c r="H3598" s="137" t="s">
        <v>529</v>
      </c>
      <c r="I3598" s="194">
        <v>29</v>
      </c>
      <c r="J3598" s="331"/>
      <c r="K3598" s="332"/>
      <c r="L3598" s="332"/>
      <c r="M3598" s="378">
        <f>590*I3598</f>
        <v>17110</v>
      </c>
      <c r="N3598" s="332"/>
      <c r="O3598" s="332"/>
      <c r="P3598" s="332"/>
      <c r="Q3598" s="332"/>
      <c r="R3598" s="332"/>
      <c r="S3598" s="332"/>
      <c r="T3598" s="379"/>
      <c r="U3598" s="332"/>
      <c r="V3598" s="332"/>
      <c r="W3598" s="332"/>
      <c r="X3598" s="380"/>
    </row>
    <row r="3599" spans="1:24" ht="17.25">
      <c r="A3599" s="310">
        <v>44867</v>
      </c>
      <c r="B3599" s="250">
        <v>6</v>
      </c>
      <c r="C3599" s="319" t="s">
        <v>1430</v>
      </c>
      <c r="D3599" s="374" t="s">
        <v>3150</v>
      </c>
      <c r="E3599" s="192">
        <v>776018002763</v>
      </c>
      <c r="F3599" s="303" t="s">
        <v>546</v>
      </c>
      <c r="G3599" s="193" t="s">
        <v>3151</v>
      </c>
      <c r="H3599" s="137" t="s">
        <v>8</v>
      </c>
      <c r="I3599" s="194">
        <v>11</v>
      </c>
      <c r="J3599" s="331"/>
      <c r="K3599" s="332"/>
      <c r="L3599" s="332"/>
      <c r="M3599" s="378">
        <f>570*I3599</f>
        <v>6270</v>
      </c>
      <c r="N3599" s="332"/>
      <c r="O3599" s="332"/>
      <c r="P3599" s="332"/>
      <c r="Q3599" s="332"/>
      <c r="R3599" s="332"/>
      <c r="S3599" s="332"/>
      <c r="T3599" s="379"/>
      <c r="U3599" s="332"/>
      <c r="V3599" s="332"/>
      <c r="W3599" s="332"/>
      <c r="X3599" s="380"/>
    </row>
    <row r="3600" spans="1:24" ht="17.25">
      <c r="A3600" s="310">
        <v>44867</v>
      </c>
      <c r="B3600" s="250">
        <v>7</v>
      </c>
      <c r="C3600" s="319"/>
      <c r="D3600" s="374" t="s">
        <v>3152</v>
      </c>
      <c r="E3600" s="192">
        <v>776017835554</v>
      </c>
      <c r="F3600" s="303" t="s">
        <v>546</v>
      </c>
      <c r="G3600" s="193" t="s">
        <v>3153</v>
      </c>
      <c r="H3600" s="137" t="s">
        <v>839</v>
      </c>
      <c r="I3600" s="194">
        <v>13</v>
      </c>
      <c r="J3600" s="331"/>
      <c r="K3600" s="332"/>
      <c r="L3600" s="332"/>
      <c r="M3600" s="378">
        <f>550*I3600</f>
        <v>7150</v>
      </c>
      <c r="N3600" s="332"/>
      <c r="O3600" s="332"/>
      <c r="P3600" s="332"/>
      <c r="Q3600" s="332"/>
      <c r="R3600" s="332"/>
      <c r="S3600" s="332"/>
      <c r="T3600" s="379"/>
      <c r="U3600" s="332"/>
      <c r="V3600" s="332"/>
      <c r="W3600" s="332"/>
      <c r="X3600" s="380"/>
    </row>
    <row r="3601" spans="1:24" ht="17.25">
      <c r="A3601" s="310">
        <v>44867</v>
      </c>
      <c r="B3601" s="250">
        <v>8</v>
      </c>
      <c r="C3601" s="319" t="s">
        <v>1430</v>
      </c>
      <c r="D3601" s="374" t="s">
        <v>3154</v>
      </c>
      <c r="E3601" s="192">
        <v>776017983478</v>
      </c>
      <c r="F3601" s="303" t="s">
        <v>546</v>
      </c>
      <c r="G3601" s="193" t="s">
        <v>3155</v>
      </c>
      <c r="H3601" s="137" t="s">
        <v>4</v>
      </c>
      <c r="I3601" s="194">
        <v>15</v>
      </c>
      <c r="J3601" s="331"/>
      <c r="K3601" s="332"/>
      <c r="L3601" s="332"/>
      <c r="M3601" s="378">
        <f>570*I3601</f>
        <v>8550</v>
      </c>
      <c r="N3601" s="332"/>
      <c r="O3601" s="332"/>
      <c r="P3601" s="332"/>
      <c r="Q3601" s="332"/>
      <c r="R3601" s="332"/>
      <c r="S3601" s="332"/>
      <c r="T3601" s="379"/>
      <c r="U3601" s="332"/>
      <c r="V3601" s="332"/>
      <c r="W3601" s="332"/>
      <c r="X3601" s="380"/>
    </row>
    <row r="3602" spans="1:24" ht="17.25">
      <c r="A3602" s="310">
        <v>44867</v>
      </c>
      <c r="B3602" s="250">
        <v>9</v>
      </c>
      <c r="C3602" s="319"/>
      <c r="D3602" s="374" t="s">
        <v>3156</v>
      </c>
      <c r="E3602" s="192">
        <v>776017955353</v>
      </c>
      <c r="F3602" s="303" t="s">
        <v>546</v>
      </c>
      <c r="G3602" s="193" t="s">
        <v>3157</v>
      </c>
      <c r="H3602" s="137" t="s">
        <v>4</v>
      </c>
      <c r="I3602" s="194">
        <v>22</v>
      </c>
      <c r="J3602" s="331"/>
      <c r="K3602" s="332"/>
      <c r="L3602" s="332"/>
      <c r="M3602" s="378">
        <f>550*I3602</f>
        <v>12100</v>
      </c>
      <c r="N3602" s="332"/>
      <c r="O3602" s="332"/>
      <c r="P3602" s="332"/>
      <c r="Q3602" s="332"/>
      <c r="R3602" s="332"/>
      <c r="S3602" s="332"/>
      <c r="T3602" s="379"/>
      <c r="U3602" s="332"/>
      <c r="V3602" s="332"/>
      <c r="W3602" s="332"/>
      <c r="X3602" s="380"/>
    </row>
    <row r="3603" spans="1:24" ht="17.25">
      <c r="A3603" s="310">
        <v>44867</v>
      </c>
      <c r="B3603" s="250">
        <v>10</v>
      </c>
      <c r="C3603" s="319" t="s">
        <v>1430</v>
      </c>
      <c r="D3603" s="374" t="s">
        <v>3158</v>
      </c>
      <c r="E3603" s="192">
        <v>776017904889</v>
      </c>
      <c r="F3603" s="303" t="s">
        <v>546</v>
      </c>
      <c r="G3603" s="193" t="s">
        <v>3159</v>
      </c>
      <c r="H3603" s="137" t="s">
        <v>4</v>
      </c>
      <c r="I3603" s="194">
        <v>28</v>
      </c>
      <c r="J3603" s="331"/>
      <c r="K3603" s="332"/>
      <c r="L3603" s="332"/>
      <c r="M3603" s="378">
        <f t="shared" ref="M3603:M3604" si="683">550*I3603</f>
        <v>15400</v>
      </c>
      <c r="N3603" s="332"/>
      <c r="O3603" s="332"/>
      <c r="P3603" s="332"/>
      <c r="Q3603" s="332"/>
      <c r="R3603" s="332"/>
      <c r="S3603" s="332"/>
      <c r="T3603" s="379"/>
      <c r="U3603" s="332"/>
      <c r="V3603" s="332"/>
      <c r="W3603" s="332"/>
      <c r="X3603" s="380"/>
    </row>
    <row r="3604" spans="1:24" ht="17.25">
      <c r="A3604" s="310">
        <v>44867</v>
      </c>
      <c r="B3604" s="250">
        <v>11</v>
      </c>
      <c r="C3604" s="319" t="s">
        <v>1430</v>
      </c>
      <c r="D3604" s="374" t="s">
        <v>3160</v>
      </c>
      <c r="E3604" s="192">
        <v>776017968927</v>
      </c>
      <c r="F3604" s="303" t="s">
        <v>546</v>
      </c>
      <c r="G3604" s="193" t="s">
        <v>3161</v>
      </c>
      <c r="H3604" s="137" t="s">
        <v>4</v>
      </c>
      <c r="I3604" s="194">
        <v>20</v>
      </c>
      <c r="J3604" s="331"/>
      <c r="K3604" s="332"/>
      <c r="L3604" s="332"/>
      <c r="M3604" s="378">
        <f t="shared" si="683"/>
        <v>11000</v>
      </c>
      <c r="N3604" s="332"/>
      <c r="O3604" s="332"/>
      <c r="P3604" s="332"/>
      <c r="Q3604" s="332"/>
      <c r="R3604" s="332"/>
      <c r="S3604" s="332"/>
      <c r="T3604" s="379"/>
      <c r="U3604" s="332"/>
      <c r="V3604" s="332"/>
      <c r="W3604" s="332"/>
      <c r="X3604" s="380"/>
    </row>
    <row r="3605" spans="1:24">
      <c r="A3605" s="392"/>
      <c r="B3605" s="392"/>
      <c r="C3605" s="392"/>
      <c r="D3605" s="392"/>
      <c r="E3605" s="392"/>
      <c r="F3605" s="392"/>
      <c r="G3605" s="392"/>
      <c r="H3605" s="393"/>
      <c r="I3605" s="392"/>
      <c r="J3605" s="394"/>
      <c r="K3605" s="392"/>
      <c r="L3605" s="392"/>
      <c r="M3605" s="394">
        <f>SUM(M3594:M3604)</f>
        <v>120980</v>
      </c>
      <c r="N3605" s="392"/>
      <c r="O3605" s="392"/>
      <c r="P3605" s="392"/>
      <c r="Q3605" s="392"/>
      <c r="R3605" s="392"/>
      <c r="S3605" s="392"/>
      <c r="T3605" s="392">
        <v>120980</v>
      </c>
      <c r="U3605" s="392"/>
      <c r="V3605" s="392"/>
      <c r="W3605" s="392"/>
      <c r="X3605" s="395">
        <v>120980</v>
      </c>
    </row>
    <row r="3606" spans="1:24">
      <c r="A3606" s="332"/>
      <c r="B3606" s="332"/>
      <c r="C3606" s="332"/>
      <c r="D3606" s="332"/>
      <c r="E3606" s="332"/>
      <c r="F3606" s="332"/>
      <c r="G3606" s="332"/>
      <c r="H3606" s="381"/>
      <c r="I3606" s="332"/>
      <c r="J3606" s="331"/>
      <c r="K3606" s="332"/>
      <c r="L3606" s="332"/>
      <c r="M3606" s="378"/>
      <c r="N3606" s="332"/>
      <c r="O3606" s="332"/>
      <c r="P3606" s="332"/>
      <c r="Q3606" s="332"/>
      <c r="R3606" s="332"/>
      <c r="S3606" s="332"/>
      <c r="T3606" s="379"/>
      <c r="U3606" s="332"/>
      <c r="V3606" s="332"/>
      <c r="W3606" s="332"/>
      <c r="X3606" s="380"/>
    </row>
    <row r="3607" spans="1:24" ht="17.25">
      <c r="A3607" s="310" t="s">
        <v>3162</v>
      </c>
      <c r="B3607" s="250">
        <v>1</v>
      </c>
      <c r="C3607" s="319" t="s">
        <v>15</v>
      </c>
      <c r="D3607" s="374" t="s">
        <v>3163</v>
      </c>
      <c r="E3607" s="192">
        <v>776028657079</v>
      </c>
      <c r="F3607" s="303" t="s">
        <v>546</v>
      </c>
      <c r="G3607" s="193" t="s">
        <v>3164</v>
      </c>
      <c r="H3607" s="137" t="s">
        <v>2</v>
      </c>
      <c r="I3607" s="194">
        <v>22</v>
      </c>
      <c r="J3607" s="331"/>
      <c r="K3607" s="332"/>
      <c r="L3607" s="332"/>
      <c r="M3607" s="378">
        <f>540*I3607</f>
        <v>11880</v>
      </c>
      <c r="N3607" s="332"/>
      <c r="O3607" s="332"/>
      <c r="P3607" s="332"/>
      <c r="Q3607" s="332"/>
      <c r="R3607" s="332"/>
      <c r="S3607" s="332"/>
      <c r="T3607" s="379"/>
      <c r="U3607" s="332"/>
      <c r="V3607" s="332"/>
      <c r="W3607" s="332"/>
      <c r="X3607" s="380"/>
    </row>
    <row r="3608" spans="1:24" ht="17.25">
      <c r="A3608" s="310"/>
      <c r="B3608" s="250"/>
      <c r="C3608" s="319"/>
      <c r="D3608" s="374"/>
      <c r="E3608" s="192"/>
      <c r="F3608" s="303"/>
      <c r="G3608" s="193"/>
      <c r="H3608" s="137"/>
      <c r="I3608" s="194"/>
      <c r="J3608" s="331"/>
      <c r="K3608" s="332"/>
      <c r="L3608" s="332">
        <v>500</v>
      </c>
      <c r="M3608" s="378">
        <v>500</v>
      </c>
      <c r="N3608" s="332"/>
      <c r="O3608" s="332"/>
      <c r="P3608" s="332"/>
      <c r="Q3608" s="332"/>
      <c r="R3608" s="332"/>
      <c r="S3608" s="332"/>
      <c r="T3608" s="379"/>
      <c r="U3608" s="332"/>
      <c r="V3608" s="332"/>
      <c r="W3608" s="332"/>
      <c r="X3608" s="380"/>
    </row>
    <row r="3609" spans="1:24" ht="17.25">
      <c r="A3609" s="310" t="s">
        <v>3162</v>
      </c>
      <c r="B3609" s="250">
        <v>2</v>
      </c>
      <c r="C3609" s="319"/>
      <c r="D3609" s="374" t="s">
        <v>3165</v>
      </c>
      <c r="E3609" s="192">
        <v>776028696043</v>
      </c>
      <c r="F3609" s="303" t="s">
        <v>546</v>
      </c>
      <c r="G3609" s="193" t="s">
        <v>3166</v>
      </c>
      <c r="H3609" s="137" t="s">
        <v>35</v>
      </c>
      <c r="I3609" s="194">
        <v>27</v>
      </c>
      <c r="J3609" s="331"/>
      <c r="K3609" s="332"/>
      <c r="L3609" s="332">
        <f>590*I3609</f>
        <v>15930</v>
      </c>
      <c r="M3609" s="378">
        <f>590*I3609</f>
        <v>15930</v>
      </c>
      <c r="N3609" s="332"/>
      <c r="O3609" s="332"/>
      <c r="P3609" s="332"/>
      <c r="Q3609" s="332"/>
      <c r="R3609" s="332"/>
      <c r="S3609" s="332"/>
      <c r="T3609" s="379"/>
      <c r="U3609" s="332"/>
      <c r="V3609" s="332"/>
      <c r="W3609" s="332"/>
      <c r="X3609" s="380"/>
    </row>
    <row r="3610" spans="1:24" ht="17.25">
      <c r="A3610" s="310" t="s">
        <v>3162</v>
      </c>
      <c r="B3610" s="250">
        <v>3</v>
      </c>
      <c r="C3610" s="319"/>
      <c r="D3610" s="374" t="s">
        <v>3167</v>
      </c>
      <c r="E3610" s="192">
        <v>776028715086</v>
      </c>
      <c r="F3610" s="303" t="s">
        <v>546</v>
      </c>
      <c r="G3610" s="193" t="s">
        <v>3168</v>
      </c>
      <c r="H3610" s="137" t="s">
        <v>35</v>
      </c>
      <c r="I3610" s="194">
        <v>12</v>
      </c>
      <c r="J3610" s="331"/>
      <c r="K3610" s="332"/>
      <c r="L3610" s="332"/>
      <c r="M3610" s="378">
        <f>600*I3610</f>
        <v>7200</v>
      </c>
      <c r="N3610" s="332"/>
      <c r="O3610" s="332"/>
      <c r="P3610" s="332"/>
      <c r="Q3610" s="332"/>
      <c r="R3610" s="332"/>
      <c r="S3610" s="332"/>
      <c r="T3610" s="379"/>
      <c r="U3610" s="332"/>
      <c r="V3610" s="332"/>
      <c r="W3610" s="332"/>
      <c r="X3610" s="380"/>
    </row>
    <row r="3611" spans="1:24" ht="17.25">
      <c r="A3611" s="310" t="s">
        <v>3162</v>
      </c>
      <c r="B3611" s="250">
        <v>4</v>
      </c>
      <c r="C3611" s="319"/>
      <c r="D3611" s="374" t="s">
        <v>3169</v>
      </c>
      <c r="E3611" s="192">
        <v>776028720730</v>
      </c>
      <c r="F3611" s="303" t="s">
        <v>546</v>
      </c>
      <c r="G3611" s="193" t="s">
        <v>3170</v>
      </c>
      <c r="H3611" s="137" t="s">
        <v>35</v>
      </c>
      <c r="I3611" s="194">
        <v>21</v>
      </c>
      <c r="J3611" s="331"/>
      <c r="K3611" s="332"/>
      <c r="L3611" s="332"/>
      <c r="M3611" s="378">
        <f>590*I3611</f>
        <v>12390</v>
      </c>
      <c r="N3611" s="332"/>
      <c r="O3611" s="332"/>
      <c r="P3611" s="332"/>
      <c r="Q3611" s="332"/>
      <c r="R3611" s="332"/>
      <c r="S3611" s="332"/>
      <c r="T3611" s="379"/>
      <c r="U3611" s="332"/>
      <c r="V3611" s="332"/>
      <c r="W3611" s="332"/>
      <c r="X3611" s="380"/>
    </row>
    <row r="3612" spans="1:24" ht="17.25">
      <c r="A3612" s="310" t="s">
        <v>3162</v>
      </c>
      <c r="B3612" s="250">
        <v>5</v>
      </c>
      <c r="C3612" s="319"/>
      <c r="D3612" s="374" t="s">
        <v>3171</v>
      </c>
      <c r="E3612" s="192">
        <v>776028723360</v>
      </c>
      <c r="F3612" s="303" t="s">
        <v>546</v>
      </c>
      <c r="G3612" s="193" t="s">
        <v>3172</v>
      </c>
      <c r="H3612" s="137" t="s">
        <v>35</v>
      </c>
      <c r="I3612" s="194">
        <v>21</v>
      </c>
      <c r="J3612" s="331"/>
      <c r="K3612" s="332"/>
      <c r="L3612" s="332"/>
      <c r="M3612" s="378">
        <f>590*I3612</f>
        <v>12390</v>
      </c>
      <c r="N3612" s="332"/>
      <c r="O3612" s="332"/>
      <c r="P3612" s="332"/>
      <c r="Q3612" s="332"/>
      <c r="R3612" s="332"/>
      <c r="S3612" s="332"/>
      <c r="T3612" s="379"/>
      <c r="U3612" s="332"/>
      <c r="V3612" s="332"/>
      <c r="W3612" s="332"/>
      <c r="X3612" s="380"/>
    </row>
    <row r="3613" spans="1:24" ht="17.25">
      <c r="A3613" s="310" t="s">
        <v>3162</v>
      </c>
      <c r="B3613" s="250">
        <v>6</v>
      </c>
      <c r="C3613" s="319" t="s">
        <v>2682</v>
      </c>
      <c r="D3613" s="374" t="s">
        <v>3173</v>
      </c>
      <c r="E3613" s="192">
        <v>776028649037</v>
      </c>
      <c r="F3613" s="303" t="s">
        <v>546</v>
      </c>
      <c r="G3613" s="193" t="s">
        <v>3174</v>
      </c>
      <c r="H3613" s="137" t="s">
        <v>2</v>
      </c>
      <c r="I3613" s="194">
        <v>9</v>
      </c>
      <c r="J3613" s="331"/>
      <c r="K3613" s="332"/>
      <c r="L3613" s="332"/>
      <c r="M3613" s="369">
        <f>570*I3613</f>
        <v>5130</v>
      </c>
      <c r="N3613" s="332"/>
      <c r="O3613" s="332"/>
      <c r="P3613" s="332"/>
      <c r="Q3613" s="332"/>
      <c r="R3613" s="332"/>
      <c r="S3613" s="332"/>
      <c r="T3613" s="379"/>
      <c r="U3613" s="332"/>
      <c r="V3613" s="332"/>
      <c r="W3613" s="332"/>
      <c r="X3613" s="380"/>
    </row>
    <row r="3614" spans="1:24" ht="17.25">
      <c r="A3614" s="310"/>
      <c r="B3614" s="250"/>
      <c r="C3614" s="319"/>
      <c r="D3614" s="374"/>
      <c r="E3614" s="192"/>
      <c r="F3614" s="303"/>
      <c r="G3614" s="193"/>
      <c r="H3614" s="137"/>
      <c r="I3614" s="194"/>
      <c r="J3614" s="331"/>
      <c r="K3614" s="332"/>
      <c r="L3614" s="332"/>
      <c r="M3614" s="378">
        <v>500</v>
      </c>
      <c r="N3614" s="332"/>
      <c r="O3614" s="332"/>
      <c r="P3614" s="332"/>
      <c r="Q3614" s="332"/>
      <c r="R3614" s="332"/>
      <c r="S3614" s="332"/>
      <c r="T3614" s="379"/>
      <c r="U3614" s="332"/>
      <c r="V3614" s="332"/>
      <c r="W3614" s="332"/>
      <c r="X3614" s="380"/>
    </row>
    <row r="3615" spans="1:24" ht="17.25">
      <c r="A3615" s="310" t="s">
        <v>3162</v>
      </c>
      <c r="B3615" s="250">
        <v>7</v>
      </c>
      <c r="C3615" s="319" t="s">
        <v>1430</v>
      </c>
      <c r="D3615" s="374" t="s">
        <v>3175</v>
      </c>
      <c r="E3615" s="192">
        <v>776028671500</v>
      </c>
      <c r="F3615" s="303" t="s">
        <v>546</v>
      </c>
      <c r="G3615" s="193" t="s">
        <v>3176</v>
      </c>
      <c r="H3615" s="137" t="s">
        <v>2</v>
      </c>
      <c r="I3615" s="194">
        <v>19</v>
      </c>
      <c r="J3615" s="331"/>
      <c r="K3615" s="332"/>
      <c r="L3615" s="332"/>
      <c r="M3615" s="378">
        <f>550*I3615</f>
        <v>10450</v>
      </c>
      <c r="N3615" s="332"/>
      <c r="O3615" s="332"/>
      <c r="P3615" s="332"/>
      <c r="Q3615" s="332"/>
      <c r="R3615" s="332"/>
      <c r="S3615" s="332"/>
      <c r="T3615" s="379"/>
      <c r="U3615" s="332"/>
      <c r="V3615" s="332"/>
      <c r="W3615" s="332"/>
      <c r="X3615" s="380"/>
    </row>
    <row r="3616" spans="1:24" ht="17.25">
      <c r="A3616" s="310" t="s">
        <v>3162</v>
      </c>
      <c r="B3616" s="250">
        <v>8</v>
      </c>
      <c r="C3616" s="319" t="s">
        <v>1430</v>
      </c>
      <c r="D3616" s="374" t="s">
        <v>3177</v>
      </c>
      <c r="E3616" s="192">
        <v>776028626702</v>
      </c>
      <c r="F3616" s="303" t="s">
        <v>546</v>
      </c>
      <c r="G3616" s="193" t="s">
        <v>3178</v>
      </c>
      <c r="H3616" s="137" t="s">
        <v>2</v>
      </c>
      <c r="I3616" s="194">
        <v>8</v>
      </c>
      <c r="J3616" s="331"/>
      <c r="K3616" s="332"/>
      <c r="L3616" s="332"/>
      <c r="M3616" s="369">
        <f>570*I3616</f>
        <v>4560</v>
      </c>
      <c r="N3616" s="332"/>
      <c r="O3616" s="332"/>
      <c r="P3616" s="332"/>
      <c r="Q3616" s="332"/>
      <c r="R3616" s="332"/>
      <c r="S3616" s="332"/>
      <c r="T3616" s="379"/>
      <c r="U3616" s="332"/>
      <c r="V3616" s="332"/>
      <c r="W3616" s="332"/>
      <c r="X3616" s="380"/>
    </row>
    <row r="3617" spans="1:24" ht="17.25">
      <c r="A3617" s="310" t="s">
        <v>3162</v>
      </c>
      <c r="B3617" s="250">
        <v>9</v>
      </c>
      <c r="C3617" s="319" t="s">
        <v>1430</v>
      </c>
      <c r="D3617" s="374" t="s">
        <v>3179</v>
      </c>
      <c r="E3617" s="192">
        <v>776028676660</v>
      </c>
      <c r="F3617" s="303" t="s">
        <v>546</v>
      </c>
      <c r="G3617" s="193" t="s">
        <v>3180</v>
      </c>
      <c r="H3617" s="137" t="s">
        <v>96</v>
      </c>
      <c r="I3617" s="194">
        <v>15</v>
      </c>
      <c r="J3617" s="331"/>
      <c r="K3617" s="332"/>
      <c r="L3617" s="332"/>
      <c r="M3617" s="378">
        <f>570*I3617</f>
        <v>8550</v>
      </c>
      <c r="N3617" s="332"/>
      <c r="O3617" s="332"/>
      <c r="P3617" s="332"/>
      <c r="Q3617" s="332"/>
      <c r="R3617" s="332"/>
      <c r="S3617" s="332"/>
      <c r="T3617" s="379"/>
      <c r="U3617" s="332"/>
      <c r="V3617" s="332"/>
      <c r="W3617" s="332"/>
      <c r="X3617" s="380"/>
    </row>
    <row r="3618" spans="1:24" ht="17.25">
      <c r="A3618" s="310" t="s">
        <v>3162</v>
      </c>
      <c r="B3618" s="250">
        <v>10</v>
      </c>
      <c r="C3618" s="319"/>
      <c r="D3618" s="374" t="s">
        <v>3181</v>
      </c>
      <c r="E3618" s="192">
        <v>776028665412</v>
      </c>
      <c r="F3618" s="303" t="s">
        <v>546</v>
      </c>
      <c r="G3618" s="193" t="s">
        <v>3182</v>
      </c>
      <c r="H3618" s="137" t="s">
        <v>96</v>
      </c>
      <c r="I3618" s="194">
        <v>22</v>
      </c>
      <c r="J3618" s="331"/>
      <c r="K3618" s="332"/>
      <c r="L3618" s="332"/>
      <c r="M3618" s="378">
        <f>560*I3618</f>
        <v>12320</v>
      </c>
      <c r="N3618" s="332"/>
      <c r="O3618" s="332"/>
      <c r="P3618" s="332"/>
      <c r="Q3618" s="332"/>
      <c r="R3618" s="332"/>
      <c r="S3618" s="332"/>
      <c r="T3618" s="379"/>
      <c r="U3618" s="332"/>
      <c r="V3618" s="332"/>
      <c r="W3618" s="332"/>
      <c r="X3618" s="380"/>
    </row>
    <row r="3619" spans="1:24" ht="17.25">
      <c r="A3619" s="310" t="s">
        <v>3162</v>
      </c>
      <c r="B3619" s="250">
        <v>11</v>
      </c>
      <c r="C3619" s="319" t="s">
        <v>1430</v>
      </c>
      <c r="D3619" s="374" t="s">
        <v>3183</v>
      </c>
      <c r="E3619" s="192">
        <v>776028593556</v>
      </c>
      <c r="F3619" s="303" t="s">
        <v>546</v>
      </c>
      <c r="G3619" s="193" t="s">
        <v>3184</v>
      </c>
      <c r="H3619" s="137" t="s">
        <v>2</v>
      </c>
      <c r="I3619" s="194">
        <v>8</v>
      </c>
      <c r="J3619" s="331"/>
      <c r="K3619" s="332"/>
      <c r="L3619" s="332"/>
      <c r="M3619" s="369">
        <f>570*I3619</f>
        <v>4560</v>
      </c>
      <c r="N3619" s="332"/>
      <c r="O3619" s="332"/>
      <c r="P3619" s="332"/>
      <c r="Q3619" s="332"/>
      <c r="R3619" s="332"/>
      <c r="S3619" s="332"/>
      <c r="T3619" s="379"/>
      <c r="U3619" s="332"/>
      <c r="V3619" s="332"/>
      <c r="W3619" s="332"/>
      <c r="X3619" s="380"/>
    </row>
    <row r="3620" spans="1:24" ht="17.25">
      <c r="A3620" s="310" t="s">
        <v>3162</v>
      </c>
      <c r="B3620" s="250">
        <v>12</v>
      </c>
      <c r="C3620" s="319"/>
      <c r="D3620" s="374" t="s">
        <v>3185</v>
      </c>
      <c r="E3620" s="192">
        <v>776028622718</v>
      </c>
      <c r="F3620" s="303" t="s">
        <v>546</v>
      </c>
      <c r="G3620" s="193" t="s">
        <v>3186</v>
      </c>
      <c r="H3620" s="137" t="s">
        <v>96</v>
      </c>
      <c r="I3620" s="194">
        <v>13</v>
      </c>
      <c r="J3620" s="331"/>
      <c r="K3620" s="332"/>
      <c r="L3620" s="332"/>
      <c r="M3620" s="378">
        <f>570*I3620</f>
        <v>7410</v>
      </c>
      <c r="N3620" s="332"/>
      <c r="O3620" s="332"/>
      <c r="P3620" s="332"/>
      <c r="Q3620" s="332"/>
      <c r="R3620" s="332"/>
      <c r="S3620" s="332"/>
      <c r="T3620" s="379"/>
      <c r="U3620" s="332"/>
      <c r="V3620" s="332"/>
      <c r="W3620" s="332"/>
      <c r="X3620" s="380"/>
    </row>
    <row r="3621" spans="1:24" ht="17.25">
      <c r="A3621" s="310" t="s">
        <v>3162</v>
      </c>
      <c r="B3621" s="250">
        <v>13</v>
      </c>
      <c r="C3621" s="319"/>
      <c r="D3621" s="374" t="s">
        <v>3187</v>
      </c>
      <c r="E3621" s="192">
        <v>776028611662</v>
      </c>
      <c r="F3621" s="303" t="s">
        <v>546</v>
      </c>
      <c r="G3621" s="193" t="s">
        <v>3188</v>
      </c>
      <c r="H3621" s="137" t="s">
        <v>2</v>
      </c>
      <c r="I3621" s="194">
        <v>22</v>
      </c>
      <c r="J3621" s="331"/>
      <c r="K3621" s="332"/>
      <c r="L3621" s="332"/>
      <c r="M3621" s="378">
        <f>540*I3621</f>
        <v>11880</v>
      </c>
      <c r="N3621" s="332"/>
      <c r="O3621" s="332"/>
      <c r="P3621" s="332"/>
      <c r="Q3621" s="332"/>
      <c r="R3621" s="332"/>
      <c r="S3621" s="332"/>
      <c r="T3621" s="379"/>
      <c r="U3621" s="332"/>
      <c r="V3621" s="332"/>
      <c r="W3621" s="332"/>
      <c r="X3621" s="380"/>
    </row>
    <row r="3622" spans="1:24" ht="17.25">
      <c r="A3622" s="310" t="s">
        <v>3162</v>
      </c>
      <c r="B3622" s="250">
        <v>14</v>
      </c>
      <c r="C3622" s="319"/>
      <c r="D3622" s="374" t="s">
        <v>3189</v>
      </c>
      <c r="E3622" s="192">
        <v>776028635946</v>
      </c>
      <c r="F3622" s="303" t="s">
        <v>546</v>
      </c>
      <c r="G3622" s="193" t="s">
        <v>3190</v>
      </c>
      <c r="H3622" s="137" t="s">
        <v>2</v>
      </c>
      <c r="I3622" s="194">
        <v>15</v>
      </c>
      <c r="J3622" s="331"/>
      <c r="K3622" s="332"/>
      <c r="L3622" s="332"/>
      <c r="M3622" s="378">
        <f>550*I3622</f>
        <v>8250</v>
      </c>
      <c r="N3622" s="332"/>
      <c r="O3622" s="332"/>
      <c r="P3622" s="332"/>
      <c r="Q3622" s="332"/>
      <c r="R3622" s="332"/>
      <c r="S3622" s="332"/>
      <c r="T3622" s="379"/>
      <c r="U3622" s="332"/>
      <c r="V3622" s="332"/>
      <c r="W3622" s="332"/>
      <c r="X3622" s="380"/>
    </row>
    <row r="3623" spans="1:24" ht="17.25">
      <c r="A3623" s="310" t="s">
        <v>3162</v>
      </c>
      <c r="B3623" s="250">
        <v>15</v>
      </c>
      <c r="C3623" s="319"/>
      <c r="D3623" s="374" t="s">
        <v>3191</v>
      </c>
      <c r="E3623" s="192">
        <v>776028701447</v>
      </c>
      <c r="F3623" s="303" t="s">
        <v>546</v>
      </c>
      <c r="G3623" s="193" t="s">
        <v>3192</v>
      </c>
      <c r="H3623" s="137" t="s">
        <v>846</v>
      </c>
      <c r="I3623" s="194">
        <v>20</v>
      </c>
      <c r="J3623" s="331"/>
      <c r="K3623" s="332"/>
      <c r="L3623" s="332"/>
      <c r="M3623" s="378">
        <f>600*I3623</f>
        <v>12000</v>
      </c>
      <c r="N3623" s="332"/>
      <c r="O3623" s="332"/>
      <c r="P3623" s="332"/>
      <c r="Q3623" s="332"/>
      <c r="R3623" s="332"/>
      <c r="S3623" s="332"/>
      <c r="T3623" s="379"/>
      <c r="U3623" s="332"/>
      <c r="V3623" s="332"/>
      <c r="W3623" s="332"/>
      <c r="X3623" s="380"/>
    </row>
    <row r="3624" spans="1:24" ht="17.25">
      <c r="A3624" s="310" t="s">
        <v>3162</v>
      </c>
      <c r="B3624" s="250">
        <v>16</v>
      </c>
      <c r="C3624" s="319" t="s">
        <v>1430</v>
      </c>
      <c r="D3624" s="374" t="s">
        <v>3193</v>
      </c>
      <c r="E3624" s="192">
        <v>776028643094</v>
      </c>
      <c r="F3624" s="303" t="s">
        <v>546</v>
      </c>
      <c r="G3624" s="193" t="s">
        <v>3194</v>
      </c>
      <c r="H3624" s="137" t="s">
        <v>96</v>
      </c>
      <c r="I3624" s="194">
        <v>11</v>
      </c>
      <c r="J3624" s="331"/>
      <c r="K3624" s="332"/>
      <c r="L3624" s="332"/>
      <c r="M3624" s="378">
        <f>570*I3624</f>
        <v>6270</v>
      </c>
      <c r="N3624" s="332"/>
      <c r="O3624" s="332"/>
      <c r="P3624" s="332"/>
      <c r="Q3624" s="332"/>
      <c r="R3624" s="332"/>
      <c r="S3624" s="332"/>
      <c r="T3624" s="379"/>
      <c r="U3624" s="332"/>
      <c r="V3624" s="332"/>
      <c r="W3624" s="332"/>
      <c r="X3624" s="380"/>
    </row>
    <row r="3625" spans="1:24" ht="17.25">
      <c r="A3625" s="310" t="s">
        <v>3162</v>
      </c>
      <c r="B3625" s="250">
        <v>17</v>
      </c>
      <c r="C3625" s="319"/>
      <c r="D3625" s="374" t="s">
        <v>3195</v>
      </c>
      <c r="E3625" s="192">
        <v>776028598720</v>
      </c>
      <c r="F3625" s="303" t="s">
        <v>546</v>
      </c>
      <c r="G3625" s="193" t="s">
        <v>3196</v>
      </c>
      <c r="H3625" s="137" t="s">
        <v>2</v>
      </c>
      <c r="I3625" s="194">
        <v>19</v>
      </c>
      <c r="J3625" s="331"/>
      <c r="K3625" s="332"/>
      <c r="L3625" s="332"/>
      <c r="M3625" s="378">
        <f>550*I3625</f>
        <v>10450</v>
      </c>
      <c r="N3625" s="332"/>
      <c r="O3625" s="332"/>
      <c r="P3625" s="332"/>
      <c r="Q3625" s="332"/>
      <c r="R3625" s="332"/>
      <c r="S3625" s="332"/>
      <c r="T3625" s="379"/>
      <c r="U3625" s="332"/>
      <c r="V3625" s="332"/>
      <c r="W3625" s="332"/>
      <c r="X3625" s="380"/>
    </row>
    <row r="3626" spans="1:24" ht="17.25">
      <c r="A3626" s="310" t="s">
        <v>3162</v>
      </c>
      <c r="B3626" s="250">
        <v>18</v>
      </c>
      <c r="C3626" s="319"/>
      <c r="D3626" s="374" t="s">
        <v>3197</v>
      </c>
      <c r="E3626" s="192">
        <v>776028739212</v>
      </c>
      <c r="F3626" s="303" t="s">
        <v>546</v>
      </c>
      <c r="G3626" s="193" t="s">
        <v>3198</v>
      </c>
      <c r="H3626" s="137" t="s">
        <v>3105</v>
      </c>
      <c r="I3626" s="194">
        <v>21</v>
      </c>
      <c r="J3626" s="331"/>
      <c r="K3626" s="332"/>
      <c r="L3626" s="332"/>
      <c r="M3626" s="378">
        <f>590*I3626</f>
        <v>12390</v>
      </c>
      <c r="N3626" s="332"/>
      <c r="O3626" s="332"/>
      <c r="P3626" s="332"/>
      <c r="Q3626" s="332"/>
      <c r="R3626" s="332"/>
      <c r="S3626" s="332"/>
      <c r="T3626" s="379"/>
      <c r="U3626" s="332"/>
      <c r="V3626" s="332"/>
      <c r="W3626" s="332"/>
      <c r="X3626" s="380"/>
    </row>
    <row r="3627" spans="1:24" ht="17.25">
      <c r="A3627" s="310" t="s">
        <v>3162</v>
      </c>
      <c r="B3627" s="250">
        <v>19</v>
      </c>
      <c r="C3627" s="319" t="s">
        <v>2682</v>
      </c>
      <c r="D3627" s="374" t="s">
        <v>3199</v>
      </c>
      <c r="E3627" s="192">
        <v>776028639367</v>
      </c>
      <c r="F3627" s="303" t="s">
        <v>546</v>
      </c>
      <c r="G3627" s="193" t="s">
        <v>3200</v>
      </c>
      <c r="H3627" s="137" t="s">
        <v>2</v>
      </c>
      <c r="I3627" s="194">
        <v>13</v>
      </c>
      <c r="J3627" s="331"/>
      <c r="K3627" s="332"/>
      <c r="L3627" s="332"/>
      <c r="M3627" s="378">
        <f>550*I3627</f>
        <v>7150</v>
      </c>
      <c r="N3627" s="332"/>
      <c r="O3627" s="332"/>
      <c r="P3627" s="332"/>
      <c r="Q3627" s="332"/>
      <c r="R3627" s="332"/>
      <c r="S3627" s="332"/>
      <c r="T3627" s="379"/>
      <c r="U3627" s="332"/>
      <c r="V3627" s="332"/>
      <c r="W3627" s="332"/>
      <c r="X3627" s="380"/>
    </row>
    <row r="3628" spans="1:24" ht="17.25">
      <c r="A3628" s="310"/>
      <c r="B3628" s="250"/>
      <c r="C3628" s="319"/>
      <c r="D3628" s="374"/>
      <c r="E3628" s="192"/>
      <c r="F3628" s="303"/>
      <c r="G3628" s="193"/>
      <c r="H3628" s="137"/>
      <c r="I3628" s="194"/>
      <c r="J3628" s="331"/>
      <c r="K3628" s="332"/>
      <c r="L3628" s="332"/>
      <c r="M3628" s="378">
        <v>500</v>
      </c>
      <c r="N3628" s="332"/>
      <c r="O3628" s="332"/>
      <c r="P3628" s="332"/>
      <c r="Q3628" s="332"/>
      <c r="R3628" s="332"/>
      <c r="S3628" s="332"/>
      <c r="T3628" s="379"/>
      <c r="U3628" s="332"/>
      <c r="V3628" s="332"/>
      <c r="W3628" s="332"/>
      <c r="X3628" s="380"/>
    </row>
    <row r="3629" spans="1:24" ht="17.25">
      <c r="A3629" s="310" t="s">
        <v>3162</v>
      </c>
      <c r="B3629" s="250">
        <v>20</v>
      </c>
      <c r="C3629" s="319"/>
      <c r="D3629" s="374" t="s">
        <v>3201</v>
      </c>
      <c r="E3629" s="192">
        <v>776028730189</v>
      </c>
      <c r="F3629" s="303" t="s">
        <v>546</v>
      </c>
      <c r="G3629" s="193" t="s">
        <v>3202</v>
      </c>
      <c r="H3629" s="137" t="s">
        <v>1930</v>
      </c>
      <c r="I3629" s="194">
        <v>30</v>
      </c>
      <c r="J3629" s="331"/>
      <c r="K3629" s="332"/>
      <c r="L3629" s="332"/>
      <c r="M3629" s="378">
        <f>590*I3629</f>
        <v>17700</v>
      </c>
      <c r="N3629" s="332"/>
      <c r="O3629" s="332"/>
      <c r="P3629" s="332"/>
      <c r="Q3629" s="332"/>
      <c r="R3629" s="332"/>
      <c r="S3629" s="332"/>
      <c r="T3629" s="379"/>
      <c r="U3629" s="332"/>
      <c r="V3629" s="332"/>
      <c r="W3629" s="332"/>
      <c r="X3629" s="380"/>
    </row>
    <row r="3630" spans="1:24" ht="17.25">
      <c r="A3630" s="310" t="s">
        <v>3162</v>
      </c>
      <c r="B3630" s="250">
        <v>21</v>
      </c>
      <c r="C3630" s="319"/>
      <c r="D3630" s="374" t="s">
        <v>3203</v>
      </c>
      <c r="E3630" s="192">
        <v>776028734770</v>
      </c>
      <c r="F3630" s="303" t="s">
        <v>546</v>
      </c>
      <c r="G3630" s="193" t="s">
        <v>3204</v>
      </c>
      <c r="H3630" s="137" t="s">
        <v>1930</v>
      </c>
      <c r="I3630" s="194">
        <v>18</v>
      </c>
      <c r="J3630" s="331"/>
      <c r="K3630" s="332"/>
      <c r="L3630" s="332"/>
      <c r="M3630" s="378">
        <f>600*I3630</f>
        <v>10800</v>
      </c>
      <c r="N3630" s="332"/>
      <c r="O3630" s="332"/>
      <c r="P3630" s="332"/>
      <c r="Q3630" s="332"/>
      <c r="R3630" s="332"/>
      <c r="S3630" s="332"/>
      <c r="T3630" s="379"/>
      <c r="U3630" s="332"/>
      <c r="V3630" s="332"/>
      <c r="W3630" s="332"/>
      <c r="X3630" s="380"/>
    </row>
    <row r="3631" spans="1:24">
      <c r="A3631" s="332"/>
      <c r="B3631" s="332"/>
      <c r="C3631" s="332"/>
      <c r="D3631" s="332"/>
      <c r="E3631" s="332"/>
      <c r="F3631" s="332"/>
      <c r="G3631" s="332"/>
      <c r="H3631" s="381"/>
      <c r="I3631" s="332"/>
      <c r="J3631" s="331"/>
      <c r="K3631" s="332"/>
      <c r="L3631" s="332"/>
      <c r="M3631" s="378"/>
      <c r="N3631" s="332"/>
      <c r="O3631" s="332"/>
      <c r="P3631" s="332"/>
      <c r="Q3631" s="332"/>
      <c r="R3631" s="332"/>
      <c r="S3631" s="332"/>
      <c r="T3631" s="379"/>
      <c r="U3631" s="332"/>
      <c r="V3631" s="332"/>
      <c r="W3631" s="332"/>
      <c r="X3631" s="380"/>
    </row>
    <row r="3632" spans="1:24">
      <c r="A3632" s="396"/>
      <c r="B3632" s="396"/>
      <c r="C3632" s="396"/>
      <c r="D3632" s="396"/>
      <c r="E3632" s="396"/>
      <c r="F3632" s="396"/>
      <c r="G3632" s="396"/>
      <c r="H3632" s="397"/>
      <c r="I3632" s="396"/>
      <c r="J3632" s="398"/>
      <c r="K3632" s="396"/>
      <c r="L3632" s="396"/>
      <c r="M3632" s="398">
        <f>SUM(M3607:M3631)</f>
        <v>211160</v>
      </c>
      <c r="N3632" s="396"/>
      <c r="O3632" s="396"/>
      <c r="P3632" s="396"/>
      <c r="Q3632" s="396"/>
      <c r="R3632" s="396"/>
      <c r="S3632" s="396"/>
      <c r="T3632" s="396">
        <v>211160</v>
      </c>
      <c r="U3632" s="396"/>
      <c r="V3632" s="396"/>
      <c r="W3632" s="396"/>
      <c r="X3632" s="399">
        <v>211160</v>
      </c>
    </row>
    <row r="3633" spans="1:24">
      <c r="A3633" s="332"/>
      <c r="B3633" s="332"/>
      <c r="C3633" s="332"/>
      <c r="D3633" s="332"/>
      <c r="E3633" s="332"/>
      <c r="F3633" s="332"/>
      <c r="G3633" s="332"/>
      <c r="H3633" s="381"/>
      <c r="I3633" s="332"/>
      <c r="J3633" s="331"/>
      <c r="K3633" s="332"/>
      <c r="L3633" s="332"/>
      <c r="M3633" s="378"/>
      <c r="N3633" s="332"/>
      <c r="O3633" s="332"/>
      <c r="P3633" s="332"/>
      <c r="Q3633" s="332"/>
      <c r="R3633" s="332"/>
      <c r="S3633" s="332"/>
      <c r="T3633" s="379"/>
      <c r="U3633" s="332"/>
      <c r="V3633" s="332"/>
      <c r="W3633" s="332"/>
      <c r="X3633" s="380"/>
    </row>
    <row r="3634" spans="1:24" ht="17.25">
      <c r="A3634" s="310" t="s">
        <v>3205</v>
      </c>
      <c r="B3634" s="250">
        <v>1</v>
      </c>
      <c r="C3634" s="319" t="s">
        <v>1430</v>
      </c>
      <c r="D3634" s="374" t="s">
        <v>3206</v>
      </c>
      <c r="E3634" s="192">
        <v>776033205780</v>
      </c>
      <c r="F3634" s="303" t="s">
        <v>546</v>
      </c>
      <c r="G3634" s="193" t="s">
        <v>3207</v>
      </c>
      <c r="H3634" s="137" t="s">
        <v>2</v>
      </c>
      <c r="I3634" s="194">
        <v>15</v>
      </c>
      <c r="J3634" s="331"/>
      <c r="K3634" s="332"/>
      <c r="L3634" s="332"/>
      <c r="M3634" s="378">
        <f>550*I3634</f>
        <v>8250</v>
      </c>
      <c r="N3634" s="332"/>
      <c r="O3634" s="332"/>
      <c r="P3634" s="332"/>
      <c r="Q3634" s="332"/>
      <c r="R3634" s="332"/>
      <c r="S3634" s="332"/>
      <c r="T3634" s="379"/>
      <c r="U3634" s="332"/>
      <c r="V3634" s="332"/>
      <c r="W3634" s="332"/>
      <c r="X3634" s="380"/>
    </row>
    <row r="3635" spans="1:24" ht="17.25">
      <c r="A3635" s="310" t="s">
        <v>3205</v>
      </c>
      <c r="B3635" s="250">
        <v>2</v>
      </c>
      <c r="C3635" s="319" t="s">
        <v>1430</v>
      </c>
      <c r="D3635" s="374" t="s">
        <v>3208</v>
      </c>
      <c r="E3635" s="192">
        <v>776043336841</v>
      </c>
      <c r="F3635" s="303" t="s">
        <v>546</v>
      </c>
      <c r="G3635" s="193" t="s">
        <v>3209</v>
      </c>
      <c r="H3635" s="137" t="s">
        <v>96</v>
      </c>
      <c r="I3635" s="194">
        <v>8</v>
      </c>
      <c r="J3635" s="331"/>
      <c r="K3635" s="332"/>
      <c r="L3635" s="332"/>
      <c r="M3635" s="378">
        <f>590*I3635</f>
        <v>4720</v>
      </c>
      <c r="N3635" s="332"/>
      <c r="O3635" s="332"/>
      <c r="P3635" s="332"/>
      <c r="Q3635" s="332"/>
      <c r="R3635" s="332"/>
      <c r="S3635" s="332"/>
      <c r="T3635" s="379"/>
      <c r="U3635" s="332"/>
      <c r="V3635" s="332"/>
      <c r="W3635" s="332"/>
      <c r="X3635" s="380"/>
    </row>
    <row r="3636" spans="1:24" ht="17.25">
      <c r="A3636" s="310" t="s">
        <v>3205</v>
      </c>
      <c r="B3636" s="250">
        <v>3</v>
      </c>
      <c r="C3636" s="319" t="s">
        <v>1430</v>
      </c>
      <c r="D3636" s="374" t="s">
        <v>3210</v>
      </c>
      <c r="E3636" s="192">
        <v>776033121110</v>
      </c>
      <c r="F3636" s="303" t="s">
        <v>546</v>
      </c>
      <c r="G3636" s="193" t="s">
        <v>3211</v>
      </c>
      <c r="H3636" s="137" t="s">
        <v>2</v>
      </c>
      <c r="I3636" s="194">
        <v>17</v>
      </c>
      <c r="J3636" s="331"/>
      <c r="K3636" s="332"/>
      <c r="L3636" s="332"/>
      <c r="M3636" s="378">
        <f t="shared" ref="M3636:M3639" si="684">550*I3636</f>
        <v>9350</v>
      </c>
      <c r="N3636" s="332"/>
      <c r="O3636" s="332"/>
      <c r="P3636" s="332"/>
      <c r="Q3636" s="332"/>
      <c r="R3636" s="332"/>
      <c r="S3636" s="332"/>
      <c r="T3636" s="379"/>
      <c r="U3636" s="332"/>
      <c r="V3636" s="332"/>
      <c r="W3636" s="332"/>
      <c r="X3636" s="380"/>
    </row>
    <row r="3637" spans="1:24" ht="17.25">
      <c r="A3637" s="310" t="s">
        <v>3205</v>
      </c>
      <c r="B3637" s="250">
        <v>4</v>
      </c>
      <c r="C3637" s="319"/>
      <c r="D3637" s="374" t="s">
        <v>3212</v>
      </c>
      <c r="E3637" s="192">
        <v>776043258660</v>
      </c>
      <c r="F3637" s="303" t="s">
        <v>546</v>
      </c>
      <c r="G3637" s="193" t="s">
        <v>3213</v>
      </c>
      <c r="H3637" s="137" t="s">
        <v>2</v>
      </c>
      <c r="I3637" s="194">
        <v>20</v>
      </c>
      <c r="J3637" s="331"/>
      <c r="K3637" s="332"/>
      <c r="L3637" s="332"/>
      <c r="M3637" s="378">
        <f t="shared" si="684"/>
        <v>11000</v>
      </c>
      <c r="N3637" s="332"/>
      <c r="O3637" s="332"/>
      <c r="P3637" s="332"/>
      <c r="Q3637" s="332"/>
      <c r="R3637" s="332"/>
      <c r="S3637" s="332"/>
      <c r="T3637" s="379"/>
      <c r="U3637" s="332"/>
      <c r="V3637" s="332"/>
      <c r="W3637" s="332"/>
      <c r="X3637" s="380"/>
    </row>
    <row r="3638" spans="1:24" ht="17.25">
      <c r="A3638" s="310" t="s">
        <v>3205</v>
      </c>
      <c r="B3638" s="250">
        <v>5</v>
      </c>
      <c r="C3638" s="319"/>
      <c r="D3638" s="374" t="s">
        <v>3214</v>
      </c>
      <c r="E3638" s="192">
        <v>776043207290</v>
      </c>
      <c r="F3638" s="303" t="s">
        <v>546</v>
      </c>
      <c r="G3638" s="193" t="s">
        <v>3215</v>
      </c>
      <c r="H3638" s="137" t="s">
        <v>2</v>
      </c>
      <c r="I3638" s="194">
        <v>19</v>
      </c>
      <c r="J3638" s="331"/>
      <c r="K3638" s="332"/>
      <c r="L3638" s="332"/>
      <c r="M3638" s="378">
        <f t="shared" si="684"/>
        <v>10450</v>
      </c>
      <c r="N3638" s="332"/>
      <c r="O3638" s="332"/>
      <c r="P3638" s="332"/>
      <c r="Q3638" s="332"/>
      <c r="R3638" s="332"/>
      <c r="S3638" s="332"/>
      <c r="T3638" s="379"/>
      <c r="U3638" s="332"/>
      <c r="V3638" s="332"/>
      <c r="W3638" s="332"/>
      <c r="X3638" s="380"/>
    </row>
    <row r="3639" spans="1:24" ht="17.25">
      <c r="A3639" s="310" t="s">
        <v>3205</v>
      </c>
      <c r="B3639" s="250">
        <v>6</v>
      </c>
      <c r="C3639" s="319" t="s">
        <v>1430</v>
      </c>
      <c r="D3639" s="374" t="s">
        <v>3216</v>
      </c>
      <c r="E3639" s="192">
        <v>776033339265</v>
      </c>
      <c r="F3639" s="303" t="s">
        <v>546</v>
      </c>
      <c r="G3639" s="193" t="s">
        <v>3217</v>
      </c>
      <c r="H3639" s="137" t="s">
        <v>2</v>
      </c>
      <c r="I3639" s="194">
        <v>14</v>
      </c>
      <c r="J3639" s="331"/>
      <c r="K3639" s="332"/>
      <c r="L3639" s="332"/>
      <c r="M3639" s="378">
        <f t="shared" si="684"/>
        <v>7700</v>
      </c>
      <c r="N3639" s="332"/>
      <c r="O3639" s="332"/>
      <c r="P3639" s="332"/>
      <c r="Q3639" s="332"/>
      <c r="R3639" s="332"/>
      <c r="S3639" s="332"/>
      <c r="T3639" s="379"/>
      <c r="U3639" s="332"/>
      <c r="V3639" s="332"/>
      <c r="W3639" s="332"/>
      <c r="X3639" s="380"/>
    </row>
    <row r="3640" spans="1:24" ht="17.25">
      <c r="A3640" s="310" t="s">
        <v>3205</v>
      </c>
      <c r="B3640" s="250">
        <v>7</v>
      </c>
      <c r="C3640" s="319"/>
      <c r="D3640" s="374" t="s">
        <v>3218</v>
      </c>
      <c r="E3640" s="192">
        <v>776043613106</v>
      </c>
      <c r="F3640" s="303" t="s">
        <v>546</v>
      </c>
      <c r="G3640" s="193" t="s">
        <v>3219</v>
      </c>
      <c r="H3640" s="137" t="s">
        <v>3220</v>
      </c>
      <c r="I3640" s="194">
        <v>16</v>
      </c>
      <c r="J3640" s="331"/>
      <c r="K3640" s="332"/>
      <c r="L3640" s="332"/>
      <c r="M3640" s="378">
        <f>560*I3640</f>
        <v>8960</v>
      </c>
      <c r="N3640" s="332"/>
      <c r="O3640" s="332"/>
      <c r="P3640" s="332"/>
      <c r="Q3640" s="332"/>
      <c r="R3640" s="332"/>
      <c r="S3640" s="332"/>
      <c r="T3640" s="379"/>
      <c r="U3640" s="332"/>
      <c r="V3640" s="332"/>
      <c r="W3640" s="332"/>
      <c r="X3640" s="380"/>
    </row>
    <row r="3641" spans="1:24" ht="17.25">
      <c r="A3641" s="310" t="s">
        <v>3205</v>
      </c>
      <c r="B3641" s="250">
        <v>8</v>
      </c>
      <c r="C3641" s="319"/>
      <c r="D3641" s="374" t="s">
        <v>3221</v>
      </c>
      <c r="E3641" s="192">
        <v>776043354152</v>
      </c>
      <c r="F3641" s="303" t="s">
        <v>546</v>
      </c>
      <c r="G3641" s="193" t="s">
        <v>3222</v>
      </c>
      <c r="H3641" s="137" t="s">
        <v>96</v>
      </c>
      <c r="I3641" s="194">
        <v>25</v>
      </c>
      <c r="J3641" s="331"/>
      <c r="K3641" s="332"/>
      <c r="L3641" s="332"/>
      <c r="M3641" s="378">
        <f>560*I3641</f>
        <v>14000</v>
      </c>
      <c r="N3641" s="332"/>
      <c r="O3641" s="332"/>
      <c r="P3641" s="332"/>
      <c r="Q3641" s="332"/>
      <c r="R3641" s="332"/>
      <c r="S3641" s="332"/>
      <c r="T3641" s="379"/>
      <c r="U3641" s="332"/>
      <c r="V3641" s="332"/>
      <c r="W3641" s="332"/>
      <c r="X3641" s="380"/>
    </row>
    <row r="3642" spans="1:24" ht="17.25">
      <c r="A3642" s="310" t="s">
        <v>3205</v>
      </c>
      <c r="B3642" s="250">
        <v>9</v>
      </c>
      <c r="C3642" s="319" t="s">
        <v>1430</v>
      </c>
      <c r="D3642" s="374" t="s">
        <v>3223</v>
      </c>
      <c r="E3642" s="192">
        <v>776043311127</v>
      </c>
      <c r="F3642" s="303" t="s">
        <v>546</v>
      </c>
      <c r="G3642" s="193" t="s">
        <v>3224</v>
      </c>
      <c r="H3642" s="137" t="s">
        <v>96</v>
      </c>
      <c r="I3642" s="194">
        <v>14</v>
      </c>
      <c r="J3642" s="331"/>
      <c r="K3642" s="332"/>
      <c r="L3642" s="332"/>
      <c r="M3642" s="378">
        <f>570*I3642</f>
        <v>7980</v>
      </c>
      <c r="N3642" s="332"/>
      <c r="O3642" s="332"/>
      <c r="P3642" s="332"/>
      <c r="Q3642" s="332"/>
      <c r="R3642" s="332"/>
      <c r="S3642" s="332"/>
      <c r="T3642" s="379"/>
      <c r="U3642" s="332"/>
      <c r="V3642" s="332"/>
      <c r="W3642" s="332"/>
      <c r="X3642" s="380"/>
    </row>
    <row r="3643" spans="1:24" ht="17.25">
      <c r="A3643" s="310" t="s">
        <v>3205</v>
      </c>
      <c r="B3643" s="250">
        <v>10</v>
      </c>
      <c r="C3643" s="319" t="s">
        <v>1430</v>
      </c>
      <c r="D3643" s="374" t="s">
        <v>3225</v>
      </c>
      <c r="E3643" s="192">
        <v>776032981041</v>
      </c>
      <c r="F3643" s="303" t="s">
        <v>546</v>
      </c>
      <c r="G3643" s="193" t="s">
        <v>3226</v>
      </c>
      <c r="H3643" s="137" t="s">
        <v>2</v>
      </c>
      <c r="I3643" s="194">
        <v>8</v>
      </c>
      <c r="J3643" s="331"/>
      <c r="K3643" s="332"/>
      <c r="L3643" s="332"/>
      <c r="M3643" s="378">
        <f>570*I3643</f>
        <v>4560</v>
      </c>
      <c r="N3643" s="332"/>
      <c r="O3643" s="332"/>
      <c r="P3643" s="332"/>
      <c r="Q3643" s="332"/>
      <c r="R3643" s="332"/>
      <c r="S3643" s="332"/>
      <c r="T3643" s="379"/>
      <c r="U3643" s="332"/>
      <c r="V3643" s="332"/>
      <c r="W3643" s="332"/>
      <c r="X3643" s="380"/>
    </row>
    <row r="3644" spans="1:24" ht="17.25">
      <c r="A3644" s="310" t="s">
        <v>3205</v>
      </c>
      <c r="B3644" s="250">
        <v>11</v>
      </c>
      <c r="C3644" s="319" t="s">
        <v>1430</v>
      </c>
      <c r="D3644" s="374" t="s">
        <v>3227</v>
      </c>
      <c r="E3644" s="192">
        <v>776033024507</v>
      </c>
      <c r="F3644" s="303" t="s">
        <v>546</v>
      </c>
      <c r="G3644" s="193" t="s">
        <v>3228</v>
      </c>
      <c r="H3644" s="137" t="s">
        <v>2</v>
      </c>
      <c r="I3644" s="194">
        <v>6</v>
      </c>
      <c r="J3644" s="331"/>
      <c r="K3644" s="332"/>
      <c r="L3644" s="332"/>
      <c r="M3644" s="378">
        <v>4300</v>
      </c>
      <c r="N3644" s="332"/>
      <c r="O3644" s="332"/>
      <c r="P3644" s="332"/>
      <c r="Q3644" s="332"/>
      <c r="R3644" s="332"/>
      <c r="S3644" s="332"/>
      <c r="T3644" s="379"/>
      <c r="U3644" s="332"/>
      <c r="V3644" s="332"/>
      <c r="W3644" s="332"/>
      <c r="X3644" s="380"/>
    </row>
    <row r="3645" spans="1:24" ht="17.25">
      <c r="A3645" s="310" t="s">
        <v>3205</v>
      </c>
      <c r="B3645" s="250">
        <v>12</v>
      </c>
      <c r="C3645" s="319" t="s">
        <v>1430</v>
      </c>
      <c r="D3645" s="374" t="s">
        <v>3229</v>
      </c>
      <c r="E3645" s="192">
        <v>776032912876</v>
      </c>
      <c r="F3645" s="303" t="s">
        <v>546</v>
      </c>
      <c r="G3645" s="193" t="s">
        <v>3230</v>
      </c>
      <c r="H3645" s="137" t="s">
        <v>2</v>
      </c>
      <c r="I3645" s="194">
        <v>12</v>
      </c>
      <c r="J3645" s="331"/>
      <c r="K3645" s="332"/>
      <c r="L3645" s="332"/>
      <c r="M3645" s="378">
        <f>550*I3645</f>
        <v>6600</v>
      </c>
      <c r="N3645" s="332"/>
      <c r="O3645" s="332"/>
      <c r="P3645" s="332"/>
      <c r="Q3645" s="332"/>
      <c r="R3645" s="332"/>
      <c r="S3645" s="332"/>
      <c r="T3645" s="379"/>
      <c r="U3645" s="332"/>
      <c r="V3645" s="332"/>
      <c r="W3645" s="332"/>
      <c r="X3645" s="380"/>
    </row>
    <row r="3646" spans="1:24" ht="17.25">
      <c r="A3646" s="310" t="s">
        <v>3205</v>
      </c>
      <c r="B3646" s="250">
        <v>13</v>
      </c>
      <c r="C3646" s="319" t="s">
        <v>2413</v>
      </c>
      <c r="D3646" s="374" t="s">
        <v>3231</v>
      </c>
      <c r="E3646" s="192">
        <v>776032849171</v>
      </c>
      <c r="F3646" s="303" t="s">
        <v>546</v>
      </c>
      <c r="G3646" s="193" t="s">
        <v>3232</v>
      </c>
      <c r="H3646" s="137" t="s">
        <v>2</v>
      </c>
      <c r="I3646" s="194">
        <v>15</v>
      </c>
      <c r="J3646" s="331"/>
      <c r="K3646" s="332"/>
      <c r="L3646" s="332"/>
      <c r="M3646" s="378">
        <f>550*I3646</f>
        <v>8250</v>
      </c>
      <c r="N3646" s="332"/>
      <c r="O3646" s="332"/>
      <c r="P3646" s="332"/>
      <c r="Q3646" s="332"/>
      <c r="R3646" s="332"/>
      <c r="S3646" s="332"/>
      <c r="T3646" s="379"/>
      <c r="U3646" s="332"/>
      <c r="V3646" s="332"/>
      <c r="W3646" s="332"/>
      <c r="X3646" s="380"/>
    </row>
    <row r="3647" spans="1:24">
      <c r="A3647" s="332"/>
      <c r="B3647" s="332"/>
      <c r="C3647" s="332"/>
      <c r="D3647" s="332"/>
      <c r="E3647" s="332"/>
      <c r="F3647" s="332"/>
      <c r="G3647" s="332"/>
      <c r="H3647" s="381"/>
      <c r="I3647" s="332"/>
      <c r="J3647" s="331"/>
      <c r="K3647" s="332"/>
      <c r="L3647" s="332">
        <v>500</v>
      </c>
      <c r="M3647" s="378">
        <v>500</v>
      </c>
      <c r="N3647" s="332"/>
      <c r="O3647" s="332"/>
      <c r="P3647" s="332"/>
      <c r="Q3647" s="332"/>
      <c r="R3647" s="332"/>
      <c r="S3647" s="332"/>
      <c r="T3647" s="379"/>
      <c r="U3647" s="332"/>
      <c r="V3647" s="332"/>
      <c r="W3647" s="332"/>
      <c r="X3647" s="380"/>
    </row>
    <row r="3648" spans="1:24">
      <c r="A3648" s="332"/>
      <c r="B3648" s="332"/>
      <c r="C3648" s="332"/>
      <c r="D3648" s="332"/>
      <c r="E3648" s="332"/>
      <c r="F3648" s="332"/>
      <c r="G3648" s="332"/>
      <c r="H3648" s="381"/>
      <c r="I3648" s="332"/>
      <c r="J3648" s="331"/>
      <c r="K3648" s="332"/>
      <c r="L3648" s="332"/>
      <c r="M3648" s="378"/>
      <c r="N3648" s="332"/>
      <c r="O3648" s="332"/>
      <c r="P3648" s="332"/>
      <c r="Q3648" s="332"/>
      <c r="R3648" s="332"/>
      <c r="S3648" s="332"/>
      <c r="T3648" s="379"/>
      <c r="U3648" s="332"/>
      <c r="V3648" s="332"/>
      <c r="W3648" s="332"/>
      <c r="X3648" s="380"/>
    </row>
    <row r="3649" spans="1:24">
      <c r="A3649" s="396"/>
      <c r="B3649" s="396"/>
      <c r="C3649" s="396"/>
      <c r="D3649" s="396"/>
      <c r="E3649" s="396"/>
      <c r="F3649" s="396"/>
      <c r="G3649" s="396"/>
      <c r="H3649" s="397"/>
      <c r="I3649" s="396"/>
      <c r="J3649" s="398"/>
      <c r="K3649" s="396"/>
      <c r="L3649" s="396"/>
      <c r="M3649" s="398">
        <f>SUM(M3634:M3648)</f>
        <v>106620</v>
      </c>
      <c r="N3649" s="396"/>
      <c r="O3649" s="396"/>
      <c r="P3649" s="396"/>
      <c r="Q3649" s="396"/>
      <c r="R3649" s="396"/>
      <c r="S3649" s="396"/>
      <c r="T3649" s="396">
        <v>106620</v>
      </c>
      <c r="U3649" s="396"/>
      <c r="V3649" s="396"/>
      <c r="W3649" s="396"/>
      <c r="X3649" s="399">
        <v>106620</v>
      </c>
    </row>
    <row r="3650" spans="1:24">
      <c r="A3650" s="332"/>
      <c r="B3650" s="332"/>
      <c r="C3650" s="332"/>
      <c r="D3650" s="332"/>
      <c r="E3650" s="332"/>
      <c r="F3650" s="332"/>
      <c r="G3650" s="332"/>
      <c r="H3650" s="381"/>
      <c r="I3650" s="332"/>
      <c r="J3650" s="331"/>
      <c r="K3650" s="332"/>
      <c r="L3650" s="332"/>
      <c r="M3650" s="400"/>
      <c r="N3650" s="332"/>
      <c r="O3650" s="332"/>
      <c r="P3650" s="332"/>
      <c r="Q3650" s="332"/>
      <c r="R3650" s="332"/>
      <c r="S3650" s="332"/>
      <c r="T3650" s="332"/>
      <c r="U3650" s="332"/>
      <c r="V3650" s="332"/>
      <c r="W3650" s="332"/>
      <c r="X3650" s="401"/>
    </row>
    <row r="3651" spans="1:24" ht="17.25">
      <c r="A3651" s="310" t="s">
        <v>3233</v>
      </c>
      <c r="B3651" s="250">
        <v>1</v>
      </c>
      <c r="C3651" s="319" t="s">
        <v>1430</v>
      </c>
      <c r="D3651" s="374" t="s">
        <v>3234</v>
      </c>
      <c r="E3651" s="192">
        <v>776055906687</v>
      </c>
      <c r="F3651" s="303" t="s">
        <v>546</v>
      </c>
      <c r="G3651" s="193" t="s">
        <v>3235</v>
      </c>
      <c r="H3651" s="137" t="s">
        <v>96</v>
      </c>
      <c r="I3651" s="194">
        <v>11</v>
      </c>
      <c r="J3651" s="194"/>
      <c r="K3651" s="332"/>
      <c r="L3651" s="332"/>
      <c r="M3651" s="378">
        <f>570*I3651</f>
        <v>6270</v>
      </c>
      <c r="N3651" s="332"/>
      <c r="O3651" s="332"/>
      <c r="P3651" s="332"/>
      <c r="Q3651" s="332"/>
      <c r="R3651" s="332"/>
      <c r="S3651" s="332"/>
      <c r="T3651" s="402"/>
      <c r="U3651" s="332"/>
      <c r="V3651" s="332"/>
      <c r="W3651" s="332"/>
      <c r="X3651" s="401"/>
    </row>
    <row r="3652" spans="1:24" ht="17.25">
      <c r="A3652" s="310" t="s">
        <v>3233</v>
      </c>
      <c r="B3652" s="250">
        <v>2</v>
      </c>
      <c r="C3652" s="319"/>
      <c r="D3652" s="374" t="s">
        <v>3236</v>
      </c>
      <c r="E3652" s="192">
        <v>776056021895</v>
      </c>
      <c r="F3652" s="303" t="s">
        <v>546</v>
      </c>
      <c r="G3652" s="193" t="s">
        <v>2019</v>
      </c>
      <c r="H3652" s="137" t="s">
        <v>2</v>
      </c>
      <c r="I3652" s="194">
        <v>22</v>
      </c>
      <c r="J3652" s="194"/>
      <c r="K3652" s="332"/>
      <c r="L3652" s="332"/>
      <c r="M3652" s="378">
        <f>540*I3652</f>
        <v>11880</v>
      </c>
      <c r="N3652" s="332"/>
      <c r="O3652" s="332"/>
      <c r="P3652" s="332"/>
      <c r="Q3652" s="332"/>
      <c r="R3652" s="332"/>
      <c r="S3652" s="332"/>
      <c r="T3652" s="402"/>
      <c r="U3652" s="332"/>
      <c r="V3652" s="332"/>
      <c r="W3652" s="332"/>
      <c r="X3652" s="401"/>
    </row>
    <row r="3653" spans="1:24" ht="17.25">
      <c r="A3653" s="310" t="s">
        <v>3233</v>
      </c>
      <c r="B3653" s="250">
        <v>3</v>
      </c>
      <c r="C3653" s="319" t="s">
        <v>1430</v>
      </c>
      <c r="D3653" s="374" t="s">
        <v>3237</v>
      </c>
      <c r="E3653" s="192">
        <v>776055919724</v>
      </c>
      <c r="F3653" s="303" t="s">
        <v>546</v>
      </c>
      <c r="G3653" s="193" t="s">
        <v>3238</v>
      </c>
      <c r="H3653" s="137" t="s">
        <v>96</v>
      </c>
      <c r="I3653" s="194">
        <v>15</v>
      </c>
      <c r="J3653" s="194"/>
      <c r="K3653" s="332"/>
      <c r="L3653" s="332"/>
      <c r="M3653" s="378">
        <f>570*I3653</f>
        <v>8550</v>
      </c>
      <c r="N3653" s="332"/>
      <c r="O3653" s="332"/>
      <c r="P3653" s="332"/>
      <c r="Q3653" s="332"/>
      <c r="R3653" s="332"/>
      <c r="S3653" s="332"/>
      <c r="T3653" s="402"/>
      <c r="U3653" s="332"/>
      <c r="V3653" s="332"/>
      <c r="W3653" s="332"/>
      <c r="X3653" s="401"/>
    </row>
    <row r="3654" spans="1:24" ht="17.25">
      <c r="A3654" s="310" t="s">
        <v>3233</v>
      </c>
      <c r="B3654" s="250">
        <v>4</v>
      </c>
      <c r="C3654" s="319" t="s">
        <v>1430</v>
      </c>
      <c r="D3654" s="374" t="s">
        <v>3239</v>
      </c>
      <c r="E3654" s="192">
        <v>776055837205</v>
      </c>
      <c r="F3654" s="303" t="s">
        <v>546</v>
      </c>
      <c r="G3654" s="193" t="s">
        <v>3240</v>
      </c>
      <c r="H3654" s="137" t="s">
        <v>2</v>
      </c>
      <c r="I3654" s="194">
        <v>12</v>
      </c>
      <c r="J3654" s="194"/>
      <c r="K3654" s="332"/>
      <c r="L3654" s="332"/>
      <c r="M3654" s="378">
        <f>550*I3654</f>
        <v>6600</v>
      </c>
      <c r="N3654" s="332"/>
      <c r="O3654" s="332"/>
      <c r="P3654" s="332"/>
      <c r="Q3654" s="332"/>
      <c r="R3654" s="332"/>
      <c r="S3654" s="332"/>
      <c r="T3654" s="402"/>
      <c r="U3654" s="332"/>
      <c r="V3654" s="332"/>
      <c r="W3654" s="332"/>
      <c r="X3654" s="401"/>
    </row>
    <row r="3655" spans="1:24" ht="17.25">
      <c r="A3655" s="310" t="s">
        <v>3233</v>
      </c>
      <c r="B3655" s="250">
        <v>5</v>
      </c>
      <c r="C3655" s="319" t="s">
        <v>1430</v>
      </c>
      <c r="D3655" s="374" t="s">
        <v>3241</v>
      </c>
      <c r="E3655" s="192">
        <v>776055787045</v>
      </c>
      <c r="F3655" s="303" t="s">
        <v>546</v>
      </c>
      <c r="G3655" s="193" t="s">
        <v>3242</v>
      </c>
      <c r="H3655" s="137" t="s">
        <v>2</v>
      </c>
      <c r="I3655" s="194">
        <v>12</v>
      </c>
      <c r="J3655" s="194"/>
      <c r="K3655" s="332"/>
      <c r="L3655" s="332"/>
      <c r="M3655" s="378">
        <f>550*I3655</f>
        <v>6600</v>
      </c>
      <c r="N3655" s="332"/>
      <c r="O3655" s="332"/>
      <c r="P3655" s="332"/>
      <c r="Q3655" s="332"/>
      <c r="R3655" s="332"/>
      <c r="S3655" s="332"/>
      <c r="T3655" s="402"/>
      <c r="U3655" s="332"/>
      <c r="V3655" s="332"/>
      <c r="W3655" s="332"/>
      <c r="X3655" s="401"/>
    </row>
    <row r="3656" spans="1:24" ht="17.25">
      <c r="A3656" s="310" t="s">
        <v>3233</v>
      </c>
      <c r="B3656" s="250">
        <v>6</v>
      </c>
      <c r="C3656" s="319"/>
      <c r="D3656" s="374" t="s">
        <v>3243</v>
      </c>
      <c r="E3656" s="192">
        <v>776055981248</v>
      </c>
      <c r="F3656" s="303" t="s">
        <v>546</v>
      </c>
      <c r="G3656" s="193" t="s">
        <v>299</v>
      </c>
      <c r="H3656" s="137" t="s">
        <v>2</v>
      </c>
      <c r="I3656" s="194">
        <v>9</v>
      </c>
      <c r="J3656" s="194"/>
      <c r="K3656" s="332"/>
      <c r="L3656" s="332"/>
      <c r="M3656" s="378">
        <f>570*I3656</f>
        <v>5130</v>
      </c>
      <c r="N3656" s="332"/>
      <c r="O3656" s="332"/>
      <c r="P3656" s="332"/>
      <c r="Q3656" s="332"/>
      <c r="R3656" s="332"/>
      <c r="S3656" s="332"/>
      <c r="T3656" s="402"/>
      <c r="U3656" s="332"/>
      <c r="V3656" s="332"/>
      <c r="W3656" s="332"/>
      <c r="X3656" s="401"/>
    </row>
    <row r="3657" spans="1:24" ht="17.25">
      <c r="A3657" s="310" t="s">
        <v>3233</v>
      </c>
      <c r="B3657" s="250">
        <v>7</v>
      </c>
      <c r="C3657" s="319" t="s">
        <v>1430</v>
      </c>
      <c r="D3657" s="374" t="s">
        <v>3244</v>
      </c>
      <c r="E3657" s="192">
        <v>776055872230</v>
      </c>
      <c r="F3657" s="303" t="s">
        <v>546</v>
      </c>
      <c r="G3657" s="193" t="s">
        <v>3245</v>
      </c>
      <c r="H3657" s="137" t="s">
        <v>2</v>
      </c>
      <c r="I3657" s="194">
        <v>14</v>
      </c>
      <c r="J3657" s="194"/>
      <c r="K3657" s="332"/>
      <c r="L3657" s="332"/>
      <c r="M3657" s="378">
        <f t="shared" ref="M3657:M3664" si="685">550*I3657</f>
        <v>7700</v>
      </c>
      <c r="N3657" s="332"/>
      <c r="O3657" s="332"/>
      <c r="P3657" s="332"/>
      <c r="Q3657" s="332"/>
      <c r="R3657" s="332"/>
      <c r="S3657" s="332"/>
      <c r="T3657" s="402"/>
      <c r="U3657" s="332"/>
      <c r="V3657" s="332"/>
      <c r="W3657" s="332"/>
      <c r="X3657" s="401"/>
    </row>
    <row r="3658" spans="1:24" ht="17.25">
      <c r="A3658" s="310" t="s">
        <v>3233</v>
      </c>
      <c r="B3658" s="250">
        <v>8</v>
      </c>
      <c r="C3658" s="319" t="s">
        <v>1430</v>
      </c>
      <c r="D3658" s="374" t="s">
        <v>3246</v>
      </c>
      <c r="E3658" s="192">
        <v>776055802450</v>
      </c>
      <c r="F3658" s="303" t="s">
        <v>546</v>
      </c>
      <c r="G3658" s="193" t="s">
        <v>3247</v>
      </c>
      <c r="H3658" s="137" t="s">
        <v>2</v>
      </c>
      <c r="I3658" s="194">
        <v>12</v>
      </c>
      <c r="J3658" s="194"/>
      <c r="K3658" s="332"/>
      <c r="L3658" s="332"/>
      <c r="M3658" s="378">
        <f t="shared" si="685"/>
        <v>6600</v>
      </c>
      <c r="N3658" s="332"/>
      <c r="O3658" s="332"/>
      <c r="P3658" s="332"/>
      <c r="Q3658" s="332"/>
      <c r="R3658" s="332"/>
      <c r="S3658" s="332"/>
      <c r="T3658" s="402"/>
      <c r="U3658" s="332"/>
      <c r="V3658" s="332"/>
      <c r="W3658" s="332"/>
      <c r="X3658" s="401"/>
    </row>
    <row r="3659" spans="1:24" ht="17.25">
      <c r="A3659" s="310" t="s">
        <v>3233</v>
      </c>
      <c r="B3659" s="250">
        <v>9</v>
      </c>
      <c r="C3659" s="319"/>
      <c r="D3659" s="374" t="s">
        <v>3248</v>
      </c>
      <c r="E3659" s="192">
        <v>776056737297</v>
      </c>
      <c r="F3659" s="303" t="s">
        <v>546</v>
      </c>
      <c r="G3659" s="193" t="s">
        <v>3249</v>
      </c>
      <c r="H3659" s="137" t="s">
        <v>31</v>
      </c>
      <c r="I3659" s="194">
        <v>30</v>
      </c>
      <c r="J3659" s="194"/>
      <c r="K3659" s="332"/>
      <c r="L3659" s="332"/>
      <c r="M3659" s="378">
        <f>590*I3659</f>
        <v>17700</v>
      </c>
      <c r="N3659" s="332"/>
      <c r="O3659" s="332"/>
      <c r="P3659" s="332"/>
      <c r="Q3659" s="332"/>
      <c r="R3659" s="332"/>
      <c r="S3659" s="332"/>
      <c r="T3659" s="402"/>
      <c r="U3659" s="332"/>
      <c r="V3659" s="332"/>
      <c r="W3659" s="332"/>
      <c r="X3659" s="401"/>
    </row>
    <row r="3660" spans="1:24" ht="17.25">
      <c r="A3660" s="310" t="s">
        <v>3233</v>
      </c>
      <c r="B3660" s="250">
        <v>10</v>
      </c>
      <c r="C3660" s="319" t="s">
        <v>1430</v>
      </c>
      <c r="D3660" s="374" t="s">
        <v>3250</v>
      </c>
      <c r="E3660" s="192">
        <v>776055815689</v>
      </c>
      <c r="F3660" s="303" t="s">
        <v>546</v>
      </c>
      <c r="G3660" s="193" t="s">
        <v>3251</v>
      </c>
      <c r="H3660" s="137" t="s">
        <v>2</v>
      </c>
      <c r="I3660" s="194">
        <v>13</v>
      </c>
      <c r="J3660" s="194"/>
      <c r="K3660" s="332"/>
      <c r="L3660" s="332"/>
      <c r="M3660" s="378">
        <f t="shared" si="685"/>
        <v>7150</v>
      </c>
      <c r="N3660" s="332"/>
      <c r="O3660" s="332"/>
      <c r="P3660" s="332"/>
      <c r="Q3660" s="332"/>
      <c r="R3660" s="332"/>
      <c r="S3660" s="332"/>
      <c r="T3660" s="402"/>
      <c r="U3660" s="332"/>
      <c r="V3660" s="332"/>
      <c r="W3660" s="332"/>
      <c r="X3660" s="401"/>
    </row>
    <row r="3661" spans="1:24" ht="17.25">
      <c r="A3661" s="310" t="s">
        <v>3233</v>
      </c>
      <c r="B3661" s="250">
        <v>11</v>
      </c>
      <c r="C3661" s="319"/>
      <c r="D3661" s="374" t="s">
        <v>3252</v>
      </c>
      <c r="E3661" s="192">
        <v>776055931302</v>
      </c>
      <c r="F3661" s="303" t="s">
        <v>546</v>
      </c>
      <c r="G3661" s="193" t="s">
        <v>3253</v>
      </c>
      <c r="H3661" s="137" t="s">
        <v>3254</v>
      </c>
      <c r="I3661" s="194">
        <v>18</v>
      </c>
      <c r="J3661" s="194"/>
      <c r="K3661" s="332"/>
      <c r="L3661" s="332"/>
      <c r="M3661" s="378">
        <f t="shared" si="685"/>
        <v>9900</v>
      </c>
      <c r="N3661" s="332"/>
      <c r="O3661" s="332"/>
      <c r="P3661" s="332"/>
      <c r="Q3661" s="332"/>
      <c r="R3661" s="332"/>
      <c r="S3661" s="332"/>
      <c r="T3661" s="402"/>
      <c r="U3661" s="332"/>
      <c r="V3661" s="332"/>
      <c r="W3661" s="332"/>
      <c r="X3661" s="401"/>
    </row>
    <row r="3662" spans="1:24" ht="17.25">
      <c r="A3662" s="310" t="s">
        <v>3233</v>
      </c>
      <c r="B3662" s="250">
        <v>12</v>
      </c>
      <c r="C3662" s="319" t="s">
        <v>1430</v>
      </c>
      <c r="D3662" s="374" t="s">
        <v>3255</v>
      </c>
      <c r="E3662" s="192">
        <v>776055760760</v>
      </c>
      <c r="F3662" s="303" t="s">
        <v>546</v>
      </c>
      <c r="G3662" s="193" t="s">
        <v>3256</v>
      </c>
      <c r="H3662" s="137" t="s">
        <v>2</v>
      </c>
      <c r="I3662" s="194">
        <v>14</v>
      </c>
      <c r="J3662" s="194"/>
      <c r="K3662" s="332"/>
      <c r="L3662" s="332"/>
      <c r="M3662" s="378">
        <f t="shared" si="685"/>
        <v>7700</v>
      </c>
      <c r="N3662" s="332"/>
      <c r="O3662" s="332"/>
      <c r="P3662" s="332"/>
      <c r="Q3662" s="332"/>
      <c r="R3662" s="332"/>
      <c r="S3662" s="332"/>
      <c r="T3662" s="402"/>
      <c r="U3662" s="332"/>
      <c r="V3662" s="332"/>
      <c r="W3662" s="332"/>
      <c r="X3662" s="401"/>
    </row>
    <row r="3663" spans="1:24" ht="17.25">
      <c r="A3663" s="310" t="s">
        <v>3233</v>
      </c>
      <c r="B3663" s="250">
        <v>13</v>
      </c>
      <c r="C3663" s="319" t="s">
        <v>1430</v>
      </c>
      <c r="D3663" s="374" t="s">
        <v>3257</v>
      </c>
      <c r="E3663" s="192">
        <v>776055930270</v>
      </c>
      <c r="F3663" s="303" t="s">
        <v>546</v>
      </c>
      <c r="G3663" s="193" t="s">
        <v>3258</v>
      </c>
      <c r="H3663" s="137" t="s">
        <v>96</v>
      </c>
      <c r="I3663" s="194">
        <v>12</v>
      </c>
      <c r="J3663" s="194"/>
      <c r="K3663" s="332"/>
      <c r="L3663" s="332"/>
      <c r="M3663" s="378">
        <f>570*I3663</f>
        <v>6840</v>
      </c>
      <c r="N3663" s="332"/>
      <c r="O3663" s="332"/>
      <c r="P3663" s="332"/>
      <c r="Q3663" s="332"/>
      <c r="R3663" s="332"/>
      <c r="S3663" s="332"/>
      <c r="T3663" s="402"/>
      <c r="U3663" s="332"/>
      <c r="V3663" s="332"/>
      <c r="W3663" s="332"/>
      <c r="X3663" s="401"/>
    </row>
    <row r="3664" spans="1:24" ht="17.25">
      <c r="A3664" s="310" t="s">
        <v>3233</v>
      </c>
      <c r="B3664" s="250">
        <v>14</v>
      </c>
      <c r="C3664" s="319" t="s">
        <v>1430</v>
      </c>
      <c r="D3664" s="374" t="s">
        <v>3259</v>
      </c>
      <c r="E3664" s="192">
        <v>776056771833</v>
      </c>
      <c r="F3664" s="303" t="s">
        <v>546</v>
      </c>
      <c r="G3664" s="193" t="s">
        <v>3260</v>
      </c>
      <c r="H3664" s="137" t="s">
        <v>2</v>
      </c>
      <c r="I3664" s="194">
        <v>11</v>
      </c>
      <c r="J3664" s="194"/>
      <c r="K3664" s="332"/>
      <c r="L3664" s="332"/>
      <c r="M3664" s="378">
        <f t="shared" si="685"/>
        <v>6050</v>
      </c>
      <c r="N3664" s="332"/>
      <c r="O3664" s="332"/>
      <c r="P3664" s="332"/>
      <c r="Q3664" s="332"/>
      <c r="R3664" s="332"/>
      <c r="S3664" s="332"/>
      <c r="T3664" s="402"/>
      <c r="U3664" s="332"/>
      <c r="V3664" s="332"/>
      <c r="W3664" s="332"/>
      <c r="X3664" s="401"/>
    </row>
    <row r="3665" spans="1:24" ht="17.25">
      <c r="A3665" s="310" t="s">
        <v>3233</v>
      </c>
      <c r="B3665" s="250">
        <v>15</v>
      </c>
      <c r="C3665" s="319"/>
      <c r="D3665" s="374" t="s">
        <v>3261</v>
      </c>
      <c r="E3665" s="192">
        <v>776055978241</v>
      </c>
      <c r="F3665" s="303" t="s">
        <v>546</v>
      </c>
      <c r="G3665" s="193" t="s">
        <v>3262</v>
      </c>
      <c r="H3665" s="137" t="s">
        <v>3263</v>
      </c>
      <c r="I3665" s="194">
        <v>7</v>
      </c>
      <c r="J3665" s="194"/>
      <c r="K3665" s="332"/>
      <c r="L3665" s="332"/>
      <c r="M3665" s="378">
        <v>6400</v>
      </c>
      <c r="N3665" s="332"/>
      <c r="O3665" s="332"/>
      <c r="P3665" s="332"/>
      <c r="Q3665" s="332"/>
      <c r="R3665" s="332"/>
      <c r="S3665" s="332"/>
      <c r="T3665" s="402"/>
      <c r="U3665" s="332"/>
      <c r="V3665" s="332"/>
      <c r="W3665" s="332"/>
      <c r="X3665" s="401"/>
    </row>
    <row r="3666" spans="1:24" ht="17.25">
      <c r="A3666" s="310" t="s">
        <v>3233</v>
      </c>
      <c r="B3666" s="250">
        <v>16</v>
      </c>
      <c r="C3666" s="319"/>
      <c r="D3666" s="374" t="s">
        <v>3264</v>
      </c>
      <c r="E3666" s="192">
        <v>776055950694</v>
      </c>
      <c r="F3666" s="303" t="s">
        <v>546</v>
      </c>
      <c r="G3666" s="193" t="s">
        <v>3265</v>
      </c>
      <c r="H3666" s="137" t="s">
        <v>3266</v>
      </c>
      <c r="I3666" s="194">
        <v>7</v>
      </c>
      <c r="J3666" s="194"/>
      <c r="K3666" s="332"/>
      <c r="L3666" s="332"/>
      <c r="M3666" s="378">
        <v>6400</v>
      </c>
      <c r="N3666" s="332"/>
      <c r="O3666" s="332"/>
      <c r="P3666" s="332"/>
      <c r="Q3666" s="332"/>
      <c r="R3666" s="332"/>
      <c r="S3666" s="332"/>
      <c r="T3666" s="402"/>
      <c r="U3666" s="332"/>
      <c r="V3666" s="332"/>
      <c r="W3666" s="332"/>
      <c r="X3666" s="401"/>
    </row>
    <row r="3667" spans="1:24" ht="17.25">
      <c r="A3667" s="310" t="s">
        <v>3233</v>
      </c>
      <c r="B3667" s="250">
        <v>17</v>
      </c>
      <c r="C3667" s="319"/>
      <c r="D3667" s="374" t="s">
        <v>3267</v>
      </c>
      <c r="E3667" s="192">
        <v>776055962687</v>
      </c>
      <c r="F3667" s="303" t="s">
        <v>546</v>
      </c>
      <c r="G3667" s="193" t="s">
        <v>3268</v>
      </c>
      <c r="H3667" s="137" t="s">
        <v>3269</v>
      </c>
      <c r="I3667" s="194">
        <v>22</v>
      </c>
      <c r="J3667" s="194"/>
      <c r="K3667" s="332"/>
      <c r="L3667" s="332"/>
      <c r="M3667" s="378">
        <f>590*I3667</f>
        <v>12980</v>
      </c>
      <c r="N3667" s="332"/>
      <c r="O3667" s="332"/>
      <c r="P3667" s="332"/>
      <c r="Q3667" s="332"/>
      <c r="R3667" s="332"/>
      <c r="S3667" s="332"/>
      <c r="T3667" s="402"/>
      <c r="U3667" s="332"/>
      <c r="V3667" s="332"/>
      <c r="W3667" s="332"/>
      <c r="X3667" s="401"/>
    </row>
    <row r="3668" spans="1:24" ht="17.25">
      <c r="A3668" s="310" t="s">
        <v>3233</v>
      </c>
      <c r="B3668" s="250">
        <v>18</v>
      </c>
      <c r="C3668" s="319" t="s">
        <v>1430</v>
      </c>
      <c r="D3668" s="374" t="s">
        <v>3270</v>
      </c>
      <c r="E3668" s="192">
        <v>776055887920</v>
      </c>
      <c r="F3668" s="303" t="s">
        <v>546</v>
      </c>
      <c r="G3668" s="193" t="s">
        <v>3271</v>
      </c>
      <c r="H3668" s="137" t="s">
        <v>96</v>
      </c>
      <c r="I3668" s="194">
        <v>20</v>
      </c>
      <c r="J3668" s="194"/>
      <c r="K3668" s="332"/>
      <c r="L3668" s="332"/>
      <c r="M3668" s="378">
        <f>560*I3668</f>
        <v>11200</v>
      </c>
      <c r="N3668" s="332"/>
      <c r="O3668" s="332"/>
      <c r="P3668" s="332"/>
      <c r="Q3668" s="332"/>
      <c r="R3668" s="332"/>
      <c r="S3668" s="332"/>
      <c r="T3668" s="402"/>
      <c r="U3668" s="332"/>
      <c r="V3668" s="332"/>
      <c r="W3668" s="332"/>
      <c r="X3668" s="401"/>
    </row>
    <row r="3669" spans="1:24" ht="17.25">
      <c r="A3669" s="310" t="s">
        <v>3233</v>
      </c>
      <c r="B3669" s="250">
        <v>19</v>
      </c>
      <c r="C3669" s="319"/>
      <c r="D3669" s="374" t="s">
        <v>3272</v>
      </c>
      <c r="E3669" s="192">
        <v>776056040375</v>
      </c>
      <c r="F3669" s="303" t="s">
        <v>546</v>
      </c>
      <c r="G3669" s="193" t="s">
        <v>3273</v>
      </c>
      <c r="H3669" s="137" t="s">
        <v>2</v>
      </c>
      <c r="I3669" s="194">
        <v>24</v>
      </c>
      <c r="J3669" s="194"/>
      <c r="K3669" s="332"/>
      <c r="L3669" s="332"/>
      <c r="M3669" s="378">
        <f>540*I3669</f>
        <v>12960</v>
      </c>
      <c r="N3669" s="332"/>
      <c r="O3669" s="332"/>
      <c r="P3669" s="332"/>
      <c r="Q3669" s="332"/>
      <c r="R3669" s="332"/>
      <c r="S3669" s="332"/>
      <c r="T3669" s="402"/>
      <c r="U3669" s="332"/>
      <c r="V3669" s="332"/>
      <c r="W3669" s="332"/>
      <c r="X3669" s="401"/>
    </row>
    <row r="3670" spans="1:24" ht="17.25">
      <c r="A3670" s="310" t="s">
        <v>3233</v>
      </c>
      <c r="B3670" s="250">
        <v>20</v>
      </c>
      <c r="C3670" s="319"/>
      <c r="D3670" s="374" t="s">
        <v>3274</v>
      </c>
      <c r="E3670" s="192">
        <v>776056001404</v>
      </c>
      <c r="F3670" s="303" t="s">
        <v>546</v>
      </c>
      <c r="G3670" s="193" t="s">
        <v>3275</v>
      </c>
      <c r="H3670" s="137" t="s">
        <v>2</v>
      </c>
      <c r="I3670" s="194">
        <v>23</v>
      </c>
      <c r="J3670" s="194"/>
      <c r="K3670" s="332"/>
      <c r="L3670" s="332"/>
      <c r="M3670" s="378">
        <f>540*I3670</f>
        <v>12420</v>
      </c>
      <c r="N3670" s="332"/>
      <c r="O3670" s="332"/>
      <c r="P3670" s="332"/>
      <c r="Q3670" s="332"/>
      <c r="R3670" s="332"/>
      <c r="S3670" s="332"/>
      <c r="T3670" s="402"/>
      <c r="U3670" s="332"/>
      <c r="V3670" s="332"/>
      <c r="W3670" s="332"/>
      <c r="X3670" s="401"/>
    </row>
    <row r="3671" spans="1:24" ht="17.25">
      <c r="A3671" s="310" t="s">
        <v>3233</v>
      </c>
      <c r="B3671" s="250">
        <v>21</v>
      </c>
      <c r="C3671" s="319"/>
      <c r="D3671" s="374" t="s">
        <v>3276</v>
      </c>
      <c r="E3671" s="192">
        <v>776055947871</v>
      </c>
      <c r="F3671" s="303" t="s">
        <v>546</v>
      </c>
      <c r="G3671" s="193" t="s">
        <v>3277</v>
      </c>
      <c r="H3671" s="137" t="s">
        <v>35</v>
      </c>
      <c r="I3671" s="194">
        <v>15</v>
      </c>
      <c r="J3671" s="194"/>
      <c r="K3671" s="332"/>
      <c r="L3671" s="332"/>
      <c r="M3671" s="378">
        <f>600*I3671</f>
        <v>9000</v>
      </c>
      <c r="N3671" s="332"/>
      <c r="O3671" s="332"/>
      <c r="P3671" s="332"/>
      <c r="Q3671" s="332"/>
      <c r="R3671" s="332"/>
      <c r="S3671" s="332"/>
      <c r="T3671" s="402"/>
      <c r="U3671" s="332"/>
      <c r="V3671" s="332"/>
      <c r="W3671" s="332"/>
      <c r="X3671" s="401"/>
    </row>
    <row r="3672" spans="1:24">
      <c r="A3672" s="332"/>
      <c r="B3672" s="332"/>
      <c r="C3672" s="332"/>
      <c r="D3672" s="332"/>
      <c r="E3672" s="332"/>
      <c r="F3672" s="332"/>
      <c r="G3672" s="332"/>
      <c r="H3672" s="381"/>
      <c r="I3672" s="332"/>
      <c r="J3672" s="331"/>
      <c r="K3672" s="332"/>
      <c r="L3672" s="332"/>
      <c r="M3672" s="378"/>
      <c r="N3672" s="332"/>
      <c r="O3672" s="332"/>
      <c r="P3672" s="332"/>
      <c r="Q3672" s="332"/>
      <c r="R3672" s="332"/>
      <c r="S3672" s="332"/>
      <c r="T3672" s="402"/>
      <c r="U3672" s="332"/>
      <c r="V3672" s="332"/>
      <c r="W3672" s="332"/>
      <c r="X3672" s="401"/>
    </row>
    <row r="3673" spans="1:24">
      <c r="A3673" s="396"/>
      <c r="B3673" s="396"/>
      <c r="C3673" s="396"/>
      <c r="D3673" s="396"/>
      <c r="E3673" s="396"/>
      <c r="F3673" s="396"/>
      <c r="G3673" s="396"/>
      <c r="H3673" s="397"/>
      <c r="I3673" s="396"/>
      <c r="J3673" s="398"/>
      <c r="K3673" s="396"/>
      <c r="L3673" s="396"/>
      <c r="M3673" s="398">
        <f>SUM(M3651:M3672)</f>
        <v>186030</v>
      </c>
      <c r="N3673" s="396"/>
      <c r="O3673" s="396"/>
      <c r="P3673" s="396"/>
      <c r="Q3673" s="396"/>
      <c r="R3673" s="396"/>
      <c r="S3673" s="396"/>
      <c r="T3673" s="396">
        <v>186030</v>
      </c>
      <c r="U3673" s="396"/>
      <c r="V3673" s="396"/>
      <c r="W3673" s="396"/>
      <c r="X3673" s="399">
        <v>186030</v>
      </c>
    </row>
    <row r="3674" spans="1:24">
      <c r="A3674" s="332"/>
      <c r="B3674" s="332"/>
      <c r="C3674" s="332"/>
      <c r="D3674" s="332"/>
      <c r="E3674" s="332"/>
      <c r="F3674" s="332"/>
      <c r="G3674" s="332"/>
      <c r="H3674" s="381"/>
      <c r="I3674" s="332"/>
      <c r="J3674" s="331"/>
      <c r="K3674" s="332"/>
      <c r="L3674" s="332"/>
      <c r="M3674" s="378"/>
      <c r="N3674" s="332"/>
      <c r="O3674" s="332"/>
      <c r="P3674" s="332"/>
      <c r="Q3674" s="332"/>
      <c r="R3674" s="332"/>
      <c r="S3674" s="332"/>
      <c r="T3674" s="402"/>
      <c r="U3674" s="332"/>
      <c r="V3674" s="332"/>
      <c r="W3674" s="332"/>
      <c r="X3674" s="401"/>
    </row>
    <row r="3675" spans="1:24" ht="17.25">
      <c r="A3675" s="310" t="s">
        <v>3278</v>
      </c>
      <c r="B3675" s="250">
        <v>1</v>
      </c>
      <c r="C3675" s="319" t="s">
        <v>1430</v>
      </c>
      <c r="D3675" s="374" t="s">
        <v>3279</v>
      </c>
      <c r="E3675" s="192">
        <v>776058839045</v>
      </c>
      <c r="F3675" s="303" t="s">
        <v>546</v>
      </c>
      <c r="G3675" s="193" t="s">
        <v>3280</v>
      </c>
      <c r="H3675" s="137" t="s">
        <v>2</v>
      </c>
      <c r="I3675" s="194">
        <v>8</v>
      </c>
      <c r="J3675" s="194"/>
      <c r="K3675" s="332"/>
      <c r="L3675" s="332"/>
      <c r="M3675" s="378">
        <f>590*I3675</f>
        <v>4720</v>
      </c>
      <c r="N3675" s="332"/>
      <c r="O3675" s="332"/>
      <c r="P3675" s="332"/>
      <c r="Q3675" s="332"/>
      <c r="R3675" s="332"/>
      <c r="S3675" s="332"/>
      <c r="T3675" s="402"/>
      <c r="U3675" s="332"/>
      <c r="V3675" s="332"/>
      <c r="W3675" s="332"/>
      <c r="X3675" s="401"/>
    </row>
    <row r="3676" spans="1:24" ht="17.25">
      <c r="A3676" s="310" t="s">
        <v>3278</v>
      </c>
      <c r="B3676" s="250">
        <v>2</v>
      </c>
      <c r="C3676" s="319" t="s">
        <v>1430</v>
      </c>
      <c r="D3676" s="374" t="s">
        <v>3281</v>
      </c>
      <c r="E3676" s="192">
        <v>776068254381</v>
      </c>
      <c r="F3676" s="303" t="s">
        <v>546</v>
      </c>
      <c r="G3676" s="193" t="s">
        <v>3282</v>
      </c>
      <c r="H3676" s="137" t="s">
        <v>4</v>
      </c>
      <c r="I3676" s="194">
        <v>5</v>
      </c>
      <c r="J3676" s="194"/>
      <c r="K3676" s="332"/>
      <c r="L3676" s="332"/>
      <c r="M3676" s="378">
        <v>5100</v>
      </c>
      <c r="N3676" s="332"/>
      <c r="O3676" s="332"/>
      <c r="P3676" s="332"/>
      <c r="Q3676" s="332"/>
      <c r="R3676" s="332"/>
      <c r="S3676" s="332"/>
      <c r="T3676" s="402"/>
      <c r="U3676" s="332"/>
      <c r="V3676" s="332"/>
      <c r="W3676" s="332"/>
      <c r="X3676" s="401"/>
    </row>
    <row r="3677" spans="1:24" ht="17.25">
      <c r="A3677" s="310" t="s">
        <v>3278</v>
      </c>
      <c r="B3677" s="250">
        <v>3</v>
      </c>
      <c r="C3677" s="319" t="s">
        <v>1430</v>
      </c>
      <c r="D3677" s="374" t="s">
        <v>3283</v>
      </c>
      <c r="E3677" s="192">
        <v>776068516139</v>
      </c>
      <c r="F3677" s="303" t="s">
        <v>546</v>
      </c>
      <c r="G3677" s="193" t="s">
        <v>3284</v>
      </c>
      <c r="H3677" s="137" t="s">
        <v>2</v>
      </c>
      <c r="I3677" s="194">
        <v>17</v>
      </c>
      <c r="J3677" s="194"/>
      <c r="K3677" s="332"/>
      <c r="L3677" s="332"/>
      <c r="M3677" s="378">
        <f>540*I3677</f>
        <v>9180</v>
      </c>
      <c r="N3677" s="332"/>
      <c r="O3677" s="332"/>
      <c r="P3677" s="332"/>
      <c r="Q3677" s="332"/>
      <c r="R3677" s="332"/>
      <c r="S3677" s="332"/>
      <c r="T3677" s="402"/>
      <c r="U3677" s="332"/>
      <c r="V3677" s="332"/>
      <c r="W3677" s="332"/>
      <c r="X3677" s="401"/>
    </row>
    <row r="3678" spans="1:24" ht="17.25">
      <c r="A3678" s="310" t="s">
        <v>3278</v>
      </c>
      <c r="B3678" s="250">
        <v>4</v>
      </c>
      <c r="C3678" s="319"/>
      <c r="D3678" s="320" t="s">
        <v>3285</v>
      </c>
      <c r="E3678" s="320" t="s">
        <v>3286</v>
      </c>
      <c r="F3678" s="303"/>
      <c r="G3678" s="193"/>
      <c r="H3678" s="137"/>
      <c r="I3678" s="194"/>
      <c r="J3678" s="194"/>
      <c r="K3678" s="332"/>
      <c r="L3678" s="332"/>
      <c r="M3678" s="378"/>
      <c r="N3678" s="332"/>
      <c r="O3678" s="332"/>
      <c r="P3678" s="332"/>
      <c r="Q3678" s="332"/>
      <c r="R3678" s="332"/>
      <c r="S3678" s="332"/>
      <c r="T3678" s="402"/>
      <c r="U3678" s="332"/>
      <c r="V3678" s="332"/>
      <c r="W3678" s="332"/>
      <c r="X3678" s="401"/>
    </row>
    <row r="3679" spans="1:24" ht="17.25">
      <c r="A3679" s="310" t="s">
        <v>3278</v>
      </c>
      <c r="B3679" s="250">
        <v>5</v>
      </c>
      <c r="C3679" s="319"/>
      <c r="D3679" s="320" t="s">
        <v>3287</v>
      </c>
      <c r="E3679" s="320" t="s">
        <v>3286</v>
      </c>
      <c r="F3679" s="303"/>
      <c r="G3679" s="193"/>
      <c r="H3679" s="137"/>
      <c r="I3679" s="194"/>
      <c r="J3679" s="194"/>
      <c r="K3679" s="332"/>
      <c r="L3679" s="332"/>
      <c r="M3679" s="378"/>
      <c r="N3679" s="332"/>
      <c r="O3679" s="332"/>
      <c r="P3679" s="332"/>
      <c r="Q3679" s="332"/>
      <c r="R3679" s="332"/>
      <c r="S3679" s="332"/>
      <c r="T3679" s="402"/>
      <c r="U3679" s="332"/>
      <c r="V3679" s="332"/>
      <c r="W3679" s="332"/>
      <c r="X3679" s="401"/>
    </row>
    <row r="3680" spans="1:24" ht="17.25">
      <c r="A3680" s="310" t="s">
        <v>3278</v>
      </c>
      <c r="B3680" s="250">
        <v>6</v>
      </c>
      <c r="C3680" s="319"/>
      <c r="D3680" s="320" t="s">
        <v>3288</v>
      </c>
      <c r="E3680" s="320" t="s">
        <v>3286</v>
      </c>
      <c r="F3680" s="303"/>
      <c r="G3680" s="193"/>
      <c r="H3680" s="137"/>
      <c r="I3680" s="194"/>
      <c r="J3680" s="194"/>
      <c r="K3680" s="332"/>
      <c r="L3680" s="332"/>
      <c r="M3680" s="378"/>
      <c r="N3680" s="332"/>
      <c r="O3680" s="332"/>
      <c r="P3680" s="332"/>
      <c r="Q3680" s="332"/>
      <c r="R3680" s="332"/>
      <c r="S3680" s="332"/>
      <c r="T3680" s="402"/>
      <c r="U3680" s="332"/>
      <c r="V3680" s="332"/>
      <c r="W3680" s="332"/>
      <c r="X3680" s="401"/>
    </row>
    <row r="3681" spans="1:24" ht="17.25">
      <c r="A3681" s="310" t="s">
        <v>3278</v>
      </c>
      <c r="B3681" s="250">
        <v>7</v>
      </c>
      <c r="C3681" s="319"/>
      <c r="D3681" s="320" t="s">
        <v>3289</v>
      </c>
      <c r="E3681" s="320" t="s">
        <v>3286</v>
      </c>
      <c r="F3681" s="303"/>
      <c r="G3681" s="193"/>
      <c r="H3681" s="137"/>
      <c r="I3681" s="194"/>
      <c r="J3681" s="194"/>
      <c r="K3681" s="332"/>
      <c r="L3681" s="332"/>
      <c r="M3681" s="378"/>
      <c r="N3681" s="332"/>
      <c r="O3681" s="332"/>
      <c r="P3681" s="332"/>
      <c r="Q3681" s="332"/>
      <c r="R3681" s="332"/>
      <c r="S3681" s="332"/>
      <c r="T3681" s="402"/>
      <c r="U3681" s="332"/>
      <c r="V3681" s="332"/>
      <c r="W3681" s="332"/>
      <c r="X3681" s="401"/>
    </row>
    <row r="3682" spans="1:24" ht="17.25">
      <c r="A3682" s="310" t="s">
        <v>3278</v>
      </c>
      <c r="B3682" s="250">
        <v>8</v>
      </c>
      <c r="C3682" s="319" t="s">
        <v>1430</v>
      </c>
      <c r="D3682" s="374" t="s">
        <v>3290</v>
      </c>
      <c r="E3682" s="192">
        <v>776068238786</v>
      </c>
      <c r="F3682" s="303" t="s">
        <v>546</v>
      </c>
      <c r="G3682" s="193" t="s">
        <v>3291</v>
      </c>
      <c r="H3682" s="137" t="s">
        <v>8</v>
      </c>
      <c r="I3682" s="194">
        <v>11</v>
      </c>
      <c r="J3682" s="194"/>
      <c r="K3682" s="332"/>
      <c r="L3682" s="332"/>
      <c r="M3682" s="378">
        <f>570*I3682</f>
        <v>6270</v>
      </c>
      <c r="N3682" s="332"/>
      <c r="O3682" s="332"/>
      <c r="P3682" s="332"/>
      <c r="Q3682" s="332"/>
      <c r="R3682" s="332"/>
      <c r="S3682" s="332"/>
      <c r="T3682" s="402"/>
      <c r="U3682" s="332"/>
      <c r="V3682" s="332"/>
      <c r="W3682" s="332"/>
      <c r="X3682" s="401"/>
    </row>
    <row r="3683" spans="1:24" ht="17.25">
      <c r="A3683" s="386" t="s">
        <v>3278</v>
      </c>
      <c r="B3683" s="387">
        <v>9</v>
      </c>
      <c r="C3683" s="319" t="s">
        <v>2866</v>
      </c>
      <c r="D3683" s="374" t="s">
        <v>3292</v>
      </c>
      <c r="E3683" s="192">
        <v>776068288015</v>
      </c>
      <c r="F3683" s="303" t="s">
        <v>546</v>
      </c>
      <c r="G3683" s="193" t="s">
        <v>3293</v>
      </c>
      <c r="H3683" s="137" t="s">
        <v>2</v>
      </c>
      <c r="I3683" s="194">
        <v>13</v>
      </c>
      <c r="J3683" s="194"/>
      <c r="K3683" s="332"/>
      <c r="L3683" s="332"/>
      <c r="M3683" s="378">
        <f>550*I3683</f>
        <v>7150</v>
      </c>
      <c r="N3683" s="332"/>
      <c r="O3683" s="332"/>
      <c r="P3683" s="332"/>
      <c r="Q3683" s="332"/>
      <c r="R3683" s="332"/>
      <c r="S3683" s="332"/>
      <c r="T3683" s="402"/>
      <c r="U3683" s="332"/>
      <c r="V3683" s="332"/>
      <c r="W3683" s="332"/>
      <c r="X3683" s="401"/>
    </row>
    <row r="3684" spans="1:24" ht="17.25">
      <c r="A3684" s="388"/>
      <c r="B3684" s="389"/>
      <c r="C3684" s="319" t="s">
        <v>2869</v>
      </c>
      <c r="D3684" s="374" t="s">
        <v>3292</v>
      </c>
      <c r="E3684" s="192">
        <v>776068272965</v>
      </c>
      <c r="F3684" s="303" t="s">
        <v>546</v>
      </c>
      <c r="G3684" s="193" t="s">
        <v>3294</v>
      </c>
      <c r="H3684" s="137" t="s">
        <v>2</v>
      </c>
      <c r="I3684" s="194">
        <v>14</v>
      </c>
      <c r="J3684" s="194"/>
      <c r="K3684" s="332"/>
      <c r="L3684" s="332"/>
      <c r="M3684" s="378">
        <f t="shared" ref="M3684:M3686" si="686">550*I3684</f>
        <v>7700</v>
      </c>
      <c r="N3684" s="332"/>
      <c r="O3684" s="332"/>
      <c r="P3684" s="332"/>
      <c r="Q3684" s="332"/>
      <c r="R3684" s="332"/>
      <c r="S3684" s="332"/>
      <c r="T3684" s="402"/>
      <c r="U3684" s="332"/>
      <c r="V3684" s="332"/>
      <c r="W3684" s="332"/>
      <c r="X3684" s="401"/>
    </row>
    <row r="3685" spans="1:24" ht="17.25">
      <c r="A3685" s="386" t="s">
        <v>3278</v>
      </c>
      <c r="B3685" s="387">
        <v>10</v>
      </c>
      <c r="C3685" s="319" t="s">
        <v>2866</v>
      </c>
      <c r="D3685" s="374" t="s">
        <v>3295</v>
      </c>
      <c r="E3685" s="192">
        <v>776068256811</v>
      </c>
      <c r="F3685" s="303" t="s">
        <v>546</v>
      </c>
      <c r="G3685" s="193" t="s">
        <v>3296</v>
      </c>
      <c r="H3685" s="137" t="s">
        <v>2</v>
      </c>
      <c r="I3685" s="194">
        <v>14</v>
      </c>
      <c r="J3685" s="194"/>
      <c r="K3685" s="332"/>
      <c r="L3685" s="332"/>
      <c r="M3685" s="378">
        <f t="shared" si="686"/>
        <v>7700</v>
      </c>
      <c r="N3685" s="332"/>
      <c r="O3685" s="332"/>
      <c r="P3685" s="332"/>
      <c r="Q3685" s="332"/>
      <c r="R3685" s="332"/>
      <c r="S3685" s="332"/>
      <c r="T3685" s="402"/>
      <c r="U3685" s="332"/>
      <c r="V3685" s="332"/>
      <c r="W3685" s="332"/>
      <c r="X3685" s="401"/>
    </row>
    <row r="3686" spans="1:24" ht="17.25">
      <c r="A3686" s="388"/>
      <c r="B3686" s="389"/>
      <c r="C3686" s="319" t="s">
        <v>2869</v>
      </c>
      <c r="D3686" s="374" t="s">
        <v>3295</v>
      </c>
      <c r="E3686" s="192">
        <v>776068238867</v>
      </c>
      <c r="F3686" s="303" t="s">
        <v>546</v>
      </c>
      <c r="G3686" s="193" t="s">
        <v>3297</v>
      </c>
      <c r="H3686" s="137" t="s">
        <v>2</v>
      </c>
      <c r="I3686" s="194">
        <v>15</v>
      </c>
      <c r="J3686" s="194"/>
      <c r="K3686" s="332"/>
      <c r="L3686" s="332"/>
      <c r="M3686" s="378">
        <f t="shared" si="686"/>
        <v>8250</v>
      </c>
      <c r="N3686" s="332"/>
      <c r="O3686" s="332"/>
      <c r="P3686" s="332"/>
      <c r="Q3686" s="332"/>
      <c r="R3686" s="332"/>
      <c r="S3686" s="332"/>
      <c r="T3686" s="402"/>
      <c r="U3686" s="332"/>
      <c r="V3686" s="332"/>
      <c r="W3686" s="332"/>
      <c r="X3686" s="401"/>
    </row>
    <row r="3687" spans="1:24" ht="17.25">
      <c r="A3687" s="310" t="s">
        <v>3278</v>
      </c>
      <c r="B3687" s="250">
        <v>11</v>
      </c>
      <c r="C3687" s="319" t="s">
        <v>1430</v>
      </c>
      <c r="D3687" s="374" t="s">
        <v>3298</v>
      </c>
      <c r="E3687" s="192">
        <v>776068500184</v>
      </c>
      <c r="F3687" s="303" t="s">
        <v>546</v>
      </c>
      <c r="G3687" s="193" t="s">
        <v>3299</v>
      </c>
      <c r="H3687" s="137" t="s">
        <v>96</v>
      </c>
      <c r="I3687" s="194">
        <v>17</v>
      </c>
      <c r="J3687" s="194"/>
      <c r="K3687" s="332"/>
      <c r="L3687" s="332"/>
      <c r="M3687" s="378">
        <f>560*I3687</f>
        <v>9520</v>
      </c>
      <c r="N3687" s="332"/>
      <c r="O3687" s="332"/>
      <c r="P3687" s="332"/>
      <c r="Q3687" s="332"/>
      <c r="R3687" s="332"/>
      <c r="S3687" s="332"/>
      <c r="T3687" s="402"/>
      <c r="U3687" s="332"/>
      <c r="V3687" s="332"/>
      <c r="W3687" s="332"/>
      <c r="X3687" s="401"/>
    </row>
    <row r="3688" spans="1:24" ht="17.25">
      <c r="A3688" s="310" t="s">
        <v>3278</v>
      </c>
      <c r="B3688" s="250">
        <v>12</v>
      </c>
      <c r="C3688" s="319" t="s">
        <v>1430</v>
      </c>
      <c r="D3688" s="374" t="s">
        <v>3300</v>
      </c>
      <c r="E3688" s="192">
        <v>776058474918</v>
      </c>
      <c r="F3688" s="303" t="s">
        <v>546</v>
      </c>
      <c r="G3688" s="193" t="s">
        <v>3301</v>
      </c>
      <c r="H3688" s="137" t="s">
        <v>2</v>
      </c>
      <c r="I3688" s="194">
        <v>16</v>
      </c>
      <c r="J3688" s="194"/>
      <c r="K3688" s="332"/>
      <c r="L3688" s="332"/>
      <c r="M3688" s="378">
        <f>540*I3688</f>
        <v>8640</v>
      </c>
      <c r="N3688" s="332"/>
      <c r="O3688" s="332"/>
      <c r="P3688" s="332"/>
      <c r="Q3688" s="332"/>
      <c r="R3688" s="332"/>
      <c r="S3688" s="332"/>
      <c r="T3688" s="402"/>
      <c r="U3688" s="332"/>
      <c r="V3688" s="332"/>
      <c r="W3688" s="332"/>
      <c r="X3688" s="401"/>
    </row>
    <row r="3689" spans="1:24" ht="17.25">
      <c r="A3689" s="310" t="s">
        <v>3278</v>
      </c>
      <c r="B3689" s="250">
        <v>13</v>
      </c>
      <c r="C3689" s="319" t="s">
        <v>1430</v>
      </c>
      <c r="D3689" s="374" t="s">
        <v>3302</v>
      </c>
      <c r="E3689" s="192">
        <v>776058633122</v>
      </c>
      <c r="F3689" s="303" t="s">
        <v>546</v>
      </c>
      <c r="G3689" s="193" t="s">
        <v>3303</v>
      </c>
      <c r="H3689" s="137" t="s">
        <v>2</v>
      </c>
      <c r="I3689" s="194">
        <v>10</v>
      </c>
      <c r="J3689" s="194"/>
      <c r="K3689" s="332"/>
      <c r="L3689" s="332"/>
      <c r="M3689" s="378">
        <f>570*I3689</f>
        <v>5700</v>
      </c>
      <c r="N3689" s="332"/>
      <c r="O3689" s="332"/>
      <c r="P3689" s="332"/>
      <c r="Q3689" s="332"/>
      <c r="R3689" s="332"/>
      <c r="S3689" s="332"/>
      <c r="T3689" s="402"/>
      <c r="U3689" s="332"/>
      <c r="V3689" s="332"/>
      <c r="W3689" s="332"/>
      <c r="X3689" s="401"/>
    </row>
    <row r="3690" spans="1:24" ht="17.25">
      <c r="A3690" s="310" t="s">
        <v>3278</v>
      </c>
      <c r="B3690" s="250">
        <v>14</v>
      </c>
      <c r="C3690" s="319" t="s">
        <v>1430</v>
      </c>
      <c r="D3690" s="374" t="s">
        <v>3304</v>
      </c>
      <c r="E3690" s="192">
        <v>776068368428</v>
      </c>
      <c r="F3690" s="303" t="s">
        <v>546</v>
      </c>
      <c r="G3690" s="193" t="s">
        <v>3305</v>
      </c>
      <c r="H3690" s="137" t="s">
        <v>3306</v>
      </c>
      <c r="I3690" s="194">
        <v>16</v>
      </c>
      <c r="J3690" s="194"/>
      <c r="K3690" s="332"/>
      <c r="L3690" s="332"/>
      <c r="M3690" s="378">
        <f>600*I3690</f>
        <v>9600</v>
      </c>
      <c r="N3690" s="332"/>
      <c r="O3690" s="332"/>
      <c r="P3690" s="332"/>
      <c r="Q3690" s="332"/>
      <c r="R3690" s="332"/>
      <c r="S3690" s="332"/>
      <c r="T3690" s="402"/>
      <c r="U3690" s="332"/>
      <c r="V3690" s="332"/>
      <c r="W3690" s="332"/>
      <c r="X3690" s="401"/>
    </row>
    <row r="3691" spans="1:24" ht="17.25">
      <c r="A3691" s="310" t="s">
        <v>3278</v>
      </c>
      <c r="B3691" s="250">
        <v>15</v>
      </c>
      <c r="C3691" s="319" t="s">
        <v>1430</v>
      </c>
      <c r="D3691" s="374" t="s">
        <v>3307</v>
      </c>
      <c r="E3691" s="192">
        <v>776068407760</v>
      </c>
      <c r="F3691" s="303" t="s">
        <v>546</v>
      </c>
      <c r="G3691" s="193" t="s">
        <v>3308</v>
      </c>
      <c r="H3691" s="137" t="s">
        <v>2</v>
      </c>
      <c r="I3691" s="194">
        <v>13</v>
      </c>
      <c r="J3691" s="194"/>
      <c r="K3691" s="332"/>
      <c r="L3691" s="332"/>
      <c r="M3691" s="378">
        <f t="shared" ref="M3691:M3692" si="687">550*I3691</f>
        <v>7150</v>
      </c>
      <c r="N3691" s="332"/>
      <c r="O3691" s="332"/>
      <c r="P3691" s="332"/>
      <c r="Q3691" s="332"/>
      <c r="R3691" s="332"/>
      <c r="S3691" s="332"/>
      <c r="T3691" s="402"/>
      <c r="U3691" s="332"/>
      <c r="V3691" s="332"/>
      <c r="W3691" s="332"/>
      <c r="X3691" s="401"/>
    </row>
    <row r="3692" spans="1:24" ht="17.25">
      <c r="A3692" s="310" t="s">
        <v>3278</v>
      </c>
      <c r="B3692" s="250">
        <v>16</v>
      </c>
      <c r="C3692" s="319" t="s">
        <v>1430</v>
      </c>
      <c r="D3692" s="374" t="s">
        <v>3309</v>
      </c>
      <c r="E3692" s="192">
        <v>776058965240</v>
      </c>
      <c r="F3692" s="303" t="s">
        <v>546</v>
      </c>
      <c r="G3692" s="193" t="s">
        <v>3310</v>
      </c>
      <c r="H3692" s="137" t="s">
        <v>2</v>
      </c>
      <c r="I3692" s="194">
        <v>13</v>
      </c>
      <c r="J3692" s="194"/>
      <c r="K3692" s="332"/>
      <c r="L3692" s="332"/>
      <c r="M3692" s="378">
        <f t="shared" si="687"/>
        <v>7150</v>
      </c>
      <c r="N3692" s="332"/>
      <c r="O3692" s="332"/>
      <c r="P3692" s="332"/>
      <c r="Q3692" s="332"/>
      <c r="R3692" s="332"/>
      <c r="S3692" s="332"/>
      <c r="T3692" s="402"/>
      <c r="U3692" s="332"/>
      <c r="V3692" s="332"/>
      <c r="W3692" s="332"/>
      <c r="X3692" s="401"/>
    </row>
    <row r="3693" spans="1:24" ht="17.25">
      <c r="A3693" s="310" t="s">
        <v>3278</v>
      </c>
      <c r="B3693" s="250">
        <v>17</v>
      </c>
      <c r="C3693" s="319" t="s">
        <v>1430</v>
      </c>
      <c r="D3693" s="374" t="s">
        <v>3311</v>
      </c>
      <c r="E3693" s="192">
        <v>776068448234</v>
      </c>
      <c r="F3693" s="303" t="s">
        <v>546</v>
      </c>
      <c r="G3693" s="193" t="s">
        <v>3312</v>
      </c>
      <c r="H3693" s="137" t="s">
        <v>96</v>
      </c>
      <c r="I3693" s="194">
        <v>18</v>
      </c>
      <c r="J3693" s="194"/>
      <c r="K3693" s="332"/>
      <c r="L3693" s="332"/>
      <c r="M3693" s="378">
        <f>560*I3693</f>
        <v>10080</v>
      </c>
      <c r="N3693" s="332"/>
      <c r="O3693" s="332"/>
      <c r="P3693" s="332"/>
      <c r="Q3693" s="332"/>
      <c r="R3693" s="332"/>
      <c r="S3693" s="332"/>
      <c r="T3693" s="402"/>
      <c r="U3693" s="332"/>
      <c r="V3693" s="332"/>
      <c r="W3693" s="332"/>
      <c r="X3693" s="401"/>
    </row>
    <row r="3694" spans="1:24" ht="17.25">
      <c r="A3694" s="310" t="s">
        <v>3278</v>
      </c>
      <c r="B3694" s="250">
        <v>18</v>
      </c>
      <c r="C3694" s="319" t="s">
        <v>1430</v>
      </c>
      <c r="D3694" s="374" t="s">
        <v>3313</v>
      </c>
      <c r="E3694" s="192">
        <v>776068275379</v>
      </c>
      <c r="F3694" s="303" t="s">
        <v>546</v>
      </c>
      <c r="G3694" s="193" t="s">
        <v>3314</v>
      </c>
      <c r="H3694" s="137" t="s">
        <v>96</v>
      </c>
      <c r="I3694" s="194">
        <v>11</v>
      </c>
      <c r="J3694" s="194"/>
      <c r="K3694" s="332"/>
      <c r="L3694" s="332"/>
      <c r="M3694" s="378">
        <f>570*I3694</f>
        <v>6270</v>
      </c>
      <c r="N3694" s="332"/>
      <c r="O3694" s="332"/>
      <c r="P3694" s="332"/>
      <c r="Q3694" s="332"/>
      <c r="R3694" s="332"/>
      <c r="S3694" s="332"/>
      <c r="T3694" s="402"/>
      <c r="U3694" s="332"/>
      <c r="V3694" s="332"/>
      <c r="W3694" s="332"/>
      <c r="X3694" s="401"/>
    </row>
    <row r="3695" spans="1:24" ht="17.25">
      <c r="A3695" s="310" t="s">
        <v>3278</v>
      </c>
      <c r="B3695" s="250">
        <v>19</v>
      </c>
      <c r="C3695" s="319"/>
      <c r="D3695" s="320" t="s">
        <v>3315</v>
      </c>
      <c r="E3695" s="320" t="s">
        <v>3286</v>
      </c>
      <c r="F3695" s="303"/>
      <c r="G3695" s="193"/>
      <c r="H3695" s="137"/>
      <c r="I3695" s="194"/>
      <c r="J3695" s="194"/>
      <c r="K3695" s="332"/>
      <c r="L3695" s="332"/>
      <c r="M3695" s="378"/>
      <c r="N3695" s="332"/>
      <c r="O3695" s="332"/>
      <c r="P3695" s="332"/>
      <c r="Q3695" s="332"/>
      <c r="R3695" s="332"/>
      <c r="S3695" s="332"/>
      <c r="T3695" s="402"/>
      <c r="U3695" s="332"/>
      <c r="V3695" s="332"/>
      <c r="W3695" s="332"/>
      <c r="X3695" s="401"/>
    </row>
    <row r="3696" spans="1:24" ht="17.25">
      <c r="A3696" s="310" t="s">
        <v>3278</v>
      </c>
      <c r="B3696" s="250">
        <v>20</v>
      </c>
      <c r="C3696" s="319" t="s">
        <v>1430</v>
      </c>
      <c r="D3696" s="374" t="s">
        <v>3316</v>
      </c>
      <c r="E3696" s="192">
        <v>776068481119</v>
      </c>
      <c r="F3696" s="303" t="s">
        <v>546</v>
      </c>
      <c r="G3696" s="193" t="s">
        <v>299</v>
      </c>
      <c r="H3696" s="137" t="s">
        <v>96</v>
      </c>
      <c r="I3696" s="194">
        <v>15</v>
      </c>
      <c r="J3696" s="194"/>
      <c r="K3696" s="332"/>
      <c r="L3696" s="332"/>
      <c r="M3696" s="378">
        <f>570*I3696</f>
        <v>8550</v>
      </c>
      <c r="N3696" s="332"/>
      <c r="O3696" s="332"/>
      <c r="P3696" s="332"/>
      <c r="Q3696" s="332"/>
      <c r="R3696" s="332"/>
      <c r="S3696" s="332"/>
      <c r="T3696" s="402"/>
      <c r="U3696" s="332"/>
      <c r="V3696" s="332"/>
      <c r="W3696" s="332"/>
      <c r="X3696" s="401"/>
    </row>
    <row r="3697" spans="1:24" ht="17.25">
      <c r="A3697" s="310" t="s">
        <v>3278</v>
      </c>
      <c r="B3697" s="250">
        <v>21</v>
      </c>
      <c r="C3697" s="319"/>
      <c r="D3697" s="374" t="s">
        <v>3317</v>
      </c>
      <c r="E3697" s="192">
        <v>776068180397</v>
      </c>
      <c r="F3697" s="303" t="s">
        <v>546</v>
      </c>
      <c r="G3697" s="193" t="s">
        <v>3318</v>
      </c>
      <c r="H3697" s="137" t="s">
        <v>529</v>
      </c>
      <c r="I3697" s="194">
        <v>27</v>
      </c>
      <c r="J3697" s="194"/>
      <c r="K3697" s="332"/>
      <c r="L3697" s="332"/>
      <c r="M3697" s="378">
        <f t="shared" ref="M3697:M3698" si="688">590*I3697</f>
        <v>15930</v>
      </c>
      <c r="N3697" s="332"/>
      <c r="O3697" s="332"/>
      <c r="P3697" s="332"/>
      <c r="Q3697" s="332"/>
      <c r="R3697" s="332"/>
      <c r="S3697" s="332"/>
      <c r="T3697" s="402"/>
      <c r="U3697" s="332"/>
      <c r="V3697" s="332"/>
      <c r="W3697" s="332"/>
      <c r="X3697" s="401"/>
    </row>
    <row r="3698" spans="1:24" ht="17.25">
      <c r="A3698" s="310" t="s">
        <v>3278</v>
      </c>
      <c r="B3698" s="250">
        <v>22</v>
      </c>
      <c r="C3698" s="319"/>
      <c r="D3698" s="374" t="s">
        <v>3319</v>
      </c>
      <c r="E3698" s="192">
        <v>776068160524</v>
      </c>
      <c r="F3698" s="303" t="s">
        <v>546</v>
      </c>
      <c r="G3698" s="193" t="s">
        <v>3320</v>
      </c>
      <c r="H3698" s="137" t="s">
        <v>529</v>
      </c>
      <c r="I3698" s="194">
        <v>26</v>
      </c>
      <c r="J3698" s="194"/>
      <c r="K3698" s="332"/>
      <c r="L3698" s="332"/>
      <c r="M3698" s="378">
        <f t="shared" si="688"/>
        <v>15340</v>
      </c>
      <c r="N3698" s="332"/>
      <c r="O3698" s="332"/>
      <c r="P3698" s="332"/>
      <c r="Q3698" s="332"/>
      <c r="R3698" s="332"/>
      <c r="S3698" s="332"/>
      <c r="T3698" s="402"/>
      <c r="U3698" s="332"/>
      <c r="V3698" s="332"/>
      <c r="W3698" s="332"/>
      <c r="X3698" s="401"/>
    </row>
    <row r="3699" spans="1:24" ht="17.25">
      <c r="A3699" s="310" t="s">
        <v>3278</v>
      </c>
      <c r="B3699" s="250">
        <v>23</v>
      </c>
      <c r="C3699" s="319"/>
      <c r="D3699" s="374" t="s">
        <v>3321</v>
      </c>
      <c r="E3699" s="192">
        <v>776069736198</v>
      </c>
      <c r="F3699" s="303" t="s">
        <v>546</v>
      </c>
      <c r="G3699" s="193" t="s">
        <v>3318</v>
      </c>
      <c r="H3699" s="137" t="s">
        <v>529</v>
      </c>
      <c r="I3699" s="194">
        <v>26</v>
      </c>
      <c r="J3699" s="194"/>
      <c r="K3699" s="332"/>
      <c r="L3699" s="332"/>
      <c r="M3699" s="378">
        <f>590*I3699</f>
        <v>15340</v>
      </c>
      <c r="N3699" s="332"/>
      <c r="O3699" s="332"/>
      <c r="P3699" s="332"/>
      <c r="Q3699" s="332"/>
      <c r="R3699" s="332"/>
      <c r="S3699" s="332"/>
      <c r="T3699" s="402"/>
      <c r="U3699" s="332"/>
      <c r="V3699" s="332"/>
      <c r="W3699" s="332"/>
      <c r="X3699" s="401"/>
    </row>
    <row r="3700" spans="1:24" ht="17.25">
      <c r="A3700" s="310" t="s">
        <v>3278</v>
      </c>
      <c r="B3700" s="250">
        <v>24</v>
      </c>
      <c r="C3700" s="319" t="s">
        <v>1430</v>
      </c>
      <c r="D3700" s="374" t="s">
        <v>3322</v>
      </c>
      <c r="E3700" s="192">
        <v>776058692956</v>
      </c>
      <c r="F3700" s="303" t="s">
        <v>546</v>
      </c>
      <c r="G3700" s="193" t="s">
        <v>3323</v>
      </c>
      <c r="H3700" s="137" t="s">
        <v>2</v>
      </c>
      <c r="I3700" s="194">
        <v>8</v>
      </c>
      <c r="J3700" s="194"/>
      <c r="K3700" s="332"/>
      <c r="L3700" s="332"/>
      <c r="M3700" s="378">
        <f>570*I3700</f>
        <v>4560</v>
      </c>
      <c r="N3700" s="332"/>
      <c r="O3700" s="332"/>
      <c r="P3700" s="332"/>
      <c r="Q3700" s="332"/>
      <c r="R3700" s="332"/>
      <c r="S3700" s="332"/>
      <c r="T3700" s="402"/>
      <c r="U3700" s="332"/>
      <c r="V3700" s="332"/>
      <c r="W3700" s="332"/>
      <c r="X3700" s="401"/>
    </row>
    <row r="3701" spans="1:24" ht="17.25">
      <c r="A3701" s="310" t="s">
        <v>3278</v>
      </c>
      <c r="B3701" s="250">
        <v>25</v>
      </c>
      <c r="C3701" s="319" t="s">
        <v>1430</v>
      </c>
      <c r="D3701" s="374" t="s">
        <v>3324</v>
      </c>
      <c r="E3701" s="192">
        <v>776058563935</v>
      </c>
      <c r="F3701" s="303" t="s">
        <v>546</v>
      </c>
      <c r="G3701" s="193" t="s">
        <v>3325</v>
      </c>
      <c r="H3701" s="137" t="s">
        <v>2</v>
      </c>
      <c r="I3701" s="194">
        <v>11</v>
      </c>
      <c r="J3701" s="194"/>
      <c r="K3701" s="332"/>
      <c r="L3701" s="332"/>
      <c r="M3701" s="378">
        <f>570*I3701</f>
        <v>6270</v>
      </c>
      <c r="N3701" s="332"/>
      <c r="O3701" s="332"/>
      <c r="P3701" s="332"/>
      <c r="Q3701" s="332"/>
      <c r="R3701" s="332"/>
      <c r="S3701" s="332"/>
      <c r="T3701" s="402"/>
      <c r="U3701" s="332"/>
      <c r="V3701" s="332"/>
      <c r="W3701" s="332"/>
      <c r="X3701" s="401"/>
    </row>
    <row r="3702" spans="1:24" ht="17.25">
      <c r="A3702" s="310" t="s">
        <v>3278</v>
      </c>
      <c r="B3702" s="250">
        <v>26</v>
      </c>
      <c r="C3702" s="319"/>
      <c r="D3702" s="374" t="s">
        <v>3326</v>
      </c>
      <c r="E3702" s="192">
        <v>776068219541</v>
      </c>
      <c r="F3702" s="303" t="s">
        <v>546</v>
      </c>
      <c r="G3702" s="193" t="s">
        <v>3327</v>
      </c>
      <c r="H3702" s="137" t="s">
        <v>35</v>
      </c>
      <c r="I3702" s="194">
        <v>12</v>
      </c>
      <c r="J3702" s="194"/>
      <c r="K3702" s="332"/>
      <c r="L3702" s="332"/>
      <c r="M3702" s="378">
        <f>600*I3702</f>
        <v>7200</v>
      </c>
      <c r="N3702" s="332"/>
      <c r="O3702" s="332"/>
      <c r="P3702" s="332"/>
      <c r="Q3702" s="332"/>
      <c r="R3702" s="332"/>
      <c r="S3702" s="332"/>
      <c r="T3702" s="402"/>
      <c r="U3702" s="332"/>
      <c r="V3702" s="332"/>
      <c r="W3702" s="332"/>
      <c r="X3702" s="401"/>
    </row>
    <row r="3703" spans="1:24" ht="17.25">
      <c r="A3703" s="386" t="s">
        <v>3278</v>
      </c>
      <c r="B3703" s="387">
        <v>27</v>
      </c>
      <c r="C3703" s="319" t="s">
        <v>2866</v>
      </c>
      <c r="D3703" s="374" t="s">
        <v>3328</v>
      </c>
      <c r="E3703" s="192">
        <v>776068395833</v>
      </c>
      <c r="F3703" s="303" t="s">
        <v>546</v>
      </c>
      <c r="G3703" s="193" t="s">
        <v>3329</v>
      </c>
      <c r="H3703" s="137" t="s">
        <v>2</v>
      </c>
      <c r="I3703" s="194">
        <v>24</v>
      </c>
      <c r="J3703" s="194"/>
      <c r="K3703" s="332"/>
      <c r="L3703" s="332"/>
      <c r="M3703" s="378">
        <f>540*I3703</f>
        <v>12960</v>
      </c>
      <c r="N3703" s="332"/>
      <c r="O3703" s="332"/>
      <c r="P3703" s="332"/>
      <c r="Q3703" s="332"/>
      <c r="R3703" s="332"/>
      <c r="S3703" s="332"/>
      <c r="T3703" s="402"/>
      <c r="U3703" s="332"/>
      <c r="V3703" s="332"/>
      <c r="W3703" s="332"/>
      <c r="X3703" s="401"/>
    </row>
    <row r="3704" spans="1:24" ht="17.25">
      <c r="A3704" s="388"/>
      <c r="B3704" s="389"/>
      <c r="C3704" s="319" t="s">
        <v>3330</v>
      </c>
      <c r="D3704" s="374" t="s">
        <v>3328</v>
      </c>
      <c r="E3704" s="192">
        <v>776068410252</v>
      </c>
      <c r="F3704" s="303" t="s">
        <v>546</v>
      </c>
      <c r="G3704" s="193" t="s">
        <v>3331</v>
      </c>
      <c r="H3704" s="137" t="s">
        <v>2</v>
      </c>
      <c r="I3704" s="194">
        <v>22</v>
      </c>
      <c r="J3704" s="194"/>
      <c r="K3704" s="332"/>
      <c r="L3704" s="332"/>
      <c r="M3704" s="378">
        <f>540*I3704</f>
        <v>11880</v>
      </c>
      <c r="N3704" s="332"/>
      <c r="O3704" s="332"/>
      <c r="P3704" s="332"/>
      <c r="Q3704" s="332"/>
      <c r="R3704" s="332"/>
      <c r="S3704" s="332"/>
      <c r="T3704" s="402"/>
      <c r="U3704" s="332"/>
      <c r="V3704" s="332"/>
      <c r="W3704" s="332"/>
      <c r="X3704" s="401"/>
    </row>
    <row r="3705" spans="1:24" ht="17.25">
      <c r="A3705" s="403"/>
      <c r="B3705" s="404"/>
      <c r="C3705" s="319"/>
      <c r="D3705" s="374"/>
      <c r="E3705" s="192"/>
      <c r="F3705" s="303"/>
      <c r="G3705" s="193"/>
      <c r="H3705" s="137"/>
      <c r="I3705" s="194"/>
      <c r="J3705" s="194"/>
      <c r="K3705" s="332"/>
      <c r="L3705" s="332">
        <v>500</v>
      </c>
      <c r="M3705" s="378">
        <v>500</v>
      </c>
      <c r="N3705" s="332"/>
      <c r="O3705" s="332"/>
      <c r="P3705" s="332"/>
      <c r="Q3705" s="332"/>
      <c r="R3705" s="332"/>
      <c r="S3705" s="332"/>
      <c r="T3705" s="402"/>
      <c r="U3705" s="332"/>
      <c r="V3705" s="332"/>
      <c r="W3705" s="332"/>
      <c r="X3705" s="401"/>
    </row>
    <row r="3706" spans="1:24" ht="17.25">
      <c r="A3706" s="310" t="s">
        <v>3278</v>
      </c>
      <c r="B3706" s="250">
        <v>28</v>
      </c>
      <c r="C3706" s="319"/>
      <c r="D3706" s="374" t="s">
        <v>3332</v>
      </c>
      <c r="E3706" s="192">
        <v>776068291526</v>
      </c>
      <c r="F3706" s="303" t="s">
        <v>546</v>
      </c>
      <c r="G3706" s="193" t="s">
        <v>2004</v>
      </c>
      <c r="H3706" s="137" t="s">
        <v>96</v>
      </c>
      <c r="I3706" s="194">
        <v>26</v>
      </c>
      <c r="J3706" s="194"/>
      <c r="K3706" s="332"/>
      <c r="L3706" s="332"/>
      <c r="M3706" s="378">
        <f>560*I3706</f>
        <v>14560</v>
      </c>
      <c r="N3706" s="332"/>
      <c r="O3706" s="332"/>
      <c r="P3706" s="332"/>
      <c r="Q3706" s="332"/>
      <c r="R3706" s="332"/>
      <c r="S3706" s="332"/>
      <c r="T3706" s="402"/>
      <c r="U3706" s="332"/>
      <c r="V3706" s="332"/>
      <c r="W3706" s="332"/>
      <c r="X3706" s="401"/>
    </row>
    <row r="3707" spans="1:24" ht="17.25">
      <c r="A3707" s="310" t="s">
        <v>3278</v>
      </c>
      <c r="B3707" s="250">
        <v>29</v>
      </c>
      <c r="C3707" s="319"/>
      <c r="D3707" s="374" t="s">
        <v>3333</v>
      </c>
      <c r="E3707" s="192">
        <v>776068194739</v>
      </c>
      <c r="F3707" s="303" t="s">
        <v>546</v>
      </c>
      <c r="G3707" s="193" t="s">
        <v>3334</v>
      </c>
      <c r="H3707" s="137" t="s">
        <v>2355</v>
      </c>
      <c r="I3707" s="194">
        <v>14</v>
      </c>
      <c r="J3707" s="194"/>
      <c r="K3707" s="332"/>
      <c r="L3707" s="332"/>
      <c r="M3707" s="378">
        <f>600*I3707</f>
        <v>8400</v>
      </c>
      <c r="N3707" s="332"/>
      <c r="O3707" s="332"/>
      <c r="P3707" s="332"/>
      <c r="Q3707" s="332"/>
      <c r="R3707" s="332"/>
      <c r="S3707" s="332"/>
      <c r="T3707" s="402"/>
      <c r="U3707" s="332"/>
      <c r="V3707" s="332"/>
      <c r="W3707" s="332"/>
      <c r="X3707" s="401"/>
    </row>
    <row r="3708" spans="1:24" ht="17.25">
      <c r="A3708" s="310" t="s">
        <v>3278</v>
      </c>
      <c r="B3708" s="250">
        <v>30</v>
      </c>
      <c r="C3708" s="319"/>
      <c r="D3708" s="374" t="s">
        <v>3335</v>
      </c>
      <c r="E3708" s="192">
        <v>776068205660</v>
      </c>
      <c r="F3708" s="303" t="s">
        <v>546</v>
      </c>
      <c r="G3708" s="193" t="s">
        <v>3336</v>
      </c>
      <c r="H3708" s="137" t="s">
        <v>2355</v>
      </c>
      <c r="I3708" s="194">
        <v>15</v>
      </c>
      <c r="J3708" s="194"/>
      <c r="K3708" s="332"/>
      <c r="L3708" s="332"/>
      <c r="M3708" s="378">
        <f>600*I3708</f>
        <v>9000</v>
      </c>
      <c r="N3708" s="332"/>
      <c r="O3708" s="332"/>
      <c r="P3708" s="332"/>
      <c r="Q3708" s="332"/>
      <c r="R3708" s="332"/>
      <c r="S3708" s="332"/>
      <c r="T3708" s="402"/>
      <c r="U3708" s="332"/>
      <c r="V3708" s="332"/>
      <c r="W3708" s="332"/>
      <c r="X3708" s="401"/>
    </row>
    <row r="3709" spans="1:24" ht="17.25">
      <c r="A3709" s="310" t="s">
        <v>3278</v>
      </c>
      <c r="B3709" s="250">
        <v>31</v>
      </c>
      <c r="C3709" s="319"/>
      <c r="D3709" s="374" t="s">
        <v>3337</v>
      </c>
      <c r="E3709" s="192">
        <v>776057357526</v>
      </c>
      <c r="F3709" s="303" t="s">
        <v>546</v>
      </c>
      <c r="G3709" s="193" t="s">
        <v>3338</v>
      </c>
      <c r="H3709" s="137" t="s">
        <v>96</v>
      </c>
      <c r="I3709" s="194">
        <v>10</v>
      </c>
      <c r="J3709" s="194"/>
      <c r="K3709" s="332"/>
      <c r="L3709" s="332"/>
      <c r="M3709" s="378">
        <f>590*I3709</f>
        <v>5900</v>
      </c>
      <c r="N3709" s="332"/>
      <c r="O3709" s="332"/>
      <c r="P3709" s="332"/>
      <c r="Q3709" s="332"/>
      <c r="R3709" s="332"/>
      <c r="S3709" s="332"/>
      <c r="T3709" s="402"/>
      <c r="U3709" s="332"/>
      <c r="V3709" s="332"/>
      <c r="W3709" s="332"/>
      <c r="X3709" s="401"/>
    </row>
    <row r="3710" spans="1:24" ht="17.25">
      <c r="A3710" s="310" t="s">
        <v>3278</v>
      </c>
      <c r="B3710" s="250">
        <v>32</v>
      </c>
      <c r="C3710" s="319"/>
      <c r="D3710" s="374" t="s">
        <v>3339</v>
      </c>
      <c r="E3710" s="192">
        <v>776057314751</v>
      </c>
      <c r="F3710" s="303" t="s">
        <v>546</v>
      </c>
      <c r="G3710" s="193" t="s">
        <v>3340</v>
      </c>
      <c r="H3710" s="137" t="s">
        <v>96</v>
      </c>
      <c r="I3710" s="194">
        <v>15</v>
      </c>
      <c r="J3710" s="194"/>
      <c r="K3710" s="332"/>
      <c r="L3710" s="332"/>
      <c r="M3710" s="378">
        <f>570*I3710</f>
        <v>8550</v>
      </c>
      <c r="N3710" s="332"/>
      <c r="O3710" s="332"/>
      <c r="P3710" s="332"/>
      <c r="Q3710" s="332"/>
      <c r="R3710" s="332"/>
      <c r="S3710" s="332"/>
      <c r="T3710" s="402"/>
      <c r="U3710" s="332"/>
      <c r="V3710" s="332"/>
      <c r="W3710" s="332"/>
      <c r="X3710" s="401"/>
    </row>
    <row r="3711" spans="1:24" ht="17.25">
      <c r="A3711" s="310" t="s">
        <v>3278</v>
      </c>
      <c r="B3711" s="250">
        <v>33</v>
      </c>
      <c r="C3711" s="319"/>
      <c r="D3711" s="374" t="s">
        <v>3341</v>
      </c>
      <c r="E3711" s="192">
        <v>776057286872</v>
      </c>
      <c r="F3711" s="303" t="s">
        <v>546</v>
      </c>
      <c r="G3711" s="193" t="s">
        <v>3342</v>
      </c>
      <c r="H3711" s="137" t="s">
        <v>2</v>
      </c>
      <c r="I3711" s="194">
        <v>12</v>
      </c>
      <c r="J3711" s="194"/>
      <c r="K3711" s="332"/>
      <c r="L3711" s="332"/>
      <c r="M3711" s="378">
        <f t="shared" ref="M3711:M3712" si="689">550*I3711</f>
        <v>6600</v>
      </c>
      <c r="N3711" s="332"/>
      <c r="O3711" s="332"/>
      <c r="P3711" s="332"/>
      <c r="Q3711" s="332"/>
      <c r="R3711" s="332"/>
      <c r="S3711" s="332"/>
      <c r="T3711" s="402"/>
      <c r="U3711" s="332"/>
      <c r="V3711" s="332"/>
      <c r="W3711" s="332"/>
      <c r="X3711" s="401"/>
    </row>
    <row r="3712" spans="1:24" ht="17.25">
      <c r="A3712" s="310" t="s">
        <v>3278</v>
      </c>
      <c r="B3712" s="250">
        <v>34</v>
      </c>
      <c r="C3712" s="319"/>
      <c r="D3712" s="374" t="s">
        <v>3343</v>
      </c>
      <c r="E3712" s="192">
        <v>776057260276</v>
      </c>
      <c r="F3712" s="303" t="s">
        <v>546</v>
      </c>
      <c r="G3712" s="193" t="s">
        <v>3344</v>
      </c>
      <c r="H3712" s="137" t="s">
        <v>2</v>
      </c>
      <c r="I3712" s="194">
        <v>15</v>
      </c>
      <c r="J3712" s="194"/>
      <c r="K3712" s="332"/>
      <c r="L3712" s="332"/>
      <c r="M3712" s="378">
        <f t="shared" si="689"/>
        <v>8250</v>
      </c>
      <c r="N3712" s="332"/>
      <c r="O3712" s="332"/>
      <c r="P3712" s="332"/>
      <c r="Q3712" s="332"/>
      <c r="R3712" s="332"/>
      <c r="S3712" s="332"/>
      <c r="T3712" s="402"/>
      <c r="U3712" s="332"/>
      <c r="V3712" s="332"/>
      <c r="W3712" s="332"/>
      <c r="X3712" s="401"/>
    </row>
    <row r="3713" spans="1:24" ht="17.25">
      <c r="A3713" s="310" t="s">
        <v>3278</v>
      </c>
      <c r="B3713" s="250">
        <v>35</v>
      </c>
      <c r="C3713" s="319"/>
      <c r="D3713" s="320" t="s">
        <v>3345</v>
      </c>
      <c r="E3713" s="320" t="s">
        <v>3286</v>
      </c>
      <c r="F3713" s="303"/>
      <c r="G3713" s="193"/>
      <c r="H3713" s="137"/>
      <c r="I3713" s="194"/>
      <c r="J3713" s="194"/>
      <c r="K3713" s="332"/>
      <c r="L3713" s="332"/>
      <c r="M3713" s="378"/>
      <c r="N3713" s="332"/>
      <c r="O3713" s="332"/>
      <c r="P3713" s="332"/>
      <c r="Q3713" s="332"/>
      <c r="R3713" s="332"/>
      <c r="S3713" s="332"/>
      <c r="T3713" s="402"/>
      <c r="U3713" s="332"/>
      <c r="V3713" s="332"/>
      <c r="W3713" s="332"/>
      <c r="X3713" s="401"/>
    </row>
    <row r="3714" spans="1:24" ht="17.25">
      <c r="A3714" s="310" t="s">
        <v>3278</v>
      </c>
      <c r="B3714" s="250">
        <v>36</v>
      </c>
      <c r="C3714" s="319" t="s">
        <v>1430</v>
      </c>
      <c r="D3714" s="374" t="s">
        <v>3346</v>
      </c>
      <c r="E3714" s="192">
        <v>776068428953</v>
      </c>
      <c r="F3714" s="303" t="s">
        <v>546</v>
      </c>
      <c r="G3714" s="193" t="s">
        <v>3347</v>
      </c>
      <c r="H3714" s="137" t="s">
        <v>2</v>
      </c>
      <c r="I3714" s="194">
        <v>13</v>
      </c>
      <c r="J3714" s="194"/>
      <c r="K3714" s="332"/>
      <c r="L3714" s="332"/>
      <c r="M3714" s="378">
        <f>550*I3714</f>
        <v>7150</v>
      </c>
      <c r="N3714" s="332"/>
      <c r="O3714" s="332"/>
      <c r="P3714" s="332"/>
      <c r="Q3714" s="332"/>
      <c r="R3714" s="332"/>
      <c r="S3714" s="332"/>
      <c r="T3714" s="402"/>
      <c r="U3714" s="332"/>
      <c r="V3714" s="332"/>
      <c r="W3714" s="332"/>
      <c r="X3714" s="401"/>
    </row>
    <row r="3715" spans="1:24">
      <c r="A3715" s="396"/>
      <c r="B3715" s="396"/>
      <c r="C3715" s="396"/>
      <c r="D3715" s="396"/>
      <c r="E3715" s="396"/>
      <c r="F3715" s="396"/>
      <c r="G3715" s="396"/>
      <c r="H3715" s="397"/>
      <c r="I3715" s="396"/>
      <c r="J3715" s="398"/>
      <c r="K3715" s="396"/>
      <c r="L3715" s="396"/>
      <c r="M3715" s="398">
        <f>SUM(M3675:M3714)</f>
        <v>287120</v>
      </c>
      <c r="N3715" s="396"/>
      <c r="O3715" s="396"/>
      <c r="P3715" s="396"/>
      <c r="Q3715" s="396"/>
      <c r="R3715" s="396"/>
      <c r="S3715" s="396"/>
      <c r="T3715" s="396">
        <v>287120</v>
      </c>
      <c r="U3715" s="396"/>
      <c r="V3715" s="396"/>
      <c r="W3715" s="396"/>
      <c r="X3715" s="399">
        <v>287120</v>
      </c>
    </row>
    <row r="3716" spans="1:24">
      <c r="A3716" s="332"/>
      <c r="B3716" s="332"/>
      <c r="C3716" s="332"/>
      <c r="D3716" s="332"/>
      <c r="E3716" s="332"/>
      <c r="F3716" s="332"/>
      <c r="G3716" s="332"/>
      <c r="H3716" s="381"/>
      <c r="I3716" s="332"/>
      <c r="J3716" s="331"/>
      <c r="K3716" s="332"/>
      <c r="L3716" s="332"/>
      <c r="M3716" s="378"/>
      <c r="N3716" s="332"/>
      <c r="O3716" s="332"/>
      <c r="P3716" s="332"/>
      <c r="Q3716" s="332"/>
      <c r="R3716" s="332"/>
      <c r="S3716" s="332"/>
      <c r="T3716" s="402"/>
      <c r="U3716" s="332"/>
      <c r="V3716" s="332"/>
      <c r="W3716" s="332"/>
      <c r="X3716" s="401"/>
    </row>
    <row r="3717" spans="1:24" ht="17.25">
      <c r="A3717" s="310" t="s">
        <v>3348</v>
      </c>
      <c r="B3717" s="250">
        <v>1</v>
      </c>
      <c r="C3717" s="319" t="s">
        <v>1430</v>
      </c>
      <c r="D3717" s="374" t="s">
        <v>3349</v>
      </c>
      <c r="E3717" s="192">
        <v>776081792534</v>
      </c>
      <c r="F3717" s="303" t="s">
        <v>546</v>
      </c>
      <c r="G3717" s="193" t="s">
        <v>3350</v>
      </c>
      <c r="H3717" s="137" t="s">
        <v>2</v>
      </c>
      <c r="I3717" s="194">
        <v>11</v>
      </c>
      <c r="J3717" s="331"/>
      <c r="K3717" s="332"/>
      <c r="L3717" s="332"/>
      <c r="M3717" s="378">
        <f>550*I3717</f>
        <v>6050</v>
      </c>
      <c r="N3717" s="332"/>
      <c r="O3717" s="332"/>
      <c r="P3717" s="332"/>
      <c r="Q3717" s="332"/>
      <c r="R3717" s="332"/>
      <c r="S3717" s="332"/>
      <c r="T3717" s="402"/>
      <c r="U3717" s="332"/>
      <c r="V3717" s="332"/>
      <c r="W3717" s="332"/>
      <c r="X3717" s="401"/>
    </row>
    <row r="3718" spans="1:24" ht="17.25">
      <c r="A3718" s="310" t="s">
        <v>3348</v>
      </c>
      <c r="B3718" s="250">
        <v>2</v>
      </c>
      <c r="C3718" s="319" t="s">
        <v>1430</v>
      </c>
      <c r="D3718" s="374" t="s">
        <v>3351</v>
      </c>
      <c r="E3718" s="192">
        <v>776081103250</v>
      </c>
      <c r="F3718" s="303" t="s">
        <v>546</v>
      </c>
      <c r="G3718" s="193" t="s">
        <v>3352</v>
      </c>
      <c r="H3718" s="137" t="s">
        <v>96</v>
      </c>
      <c r="I3718" s="194">
        <v>16</v>
      </c>
      <c r="J3718" s="331"/>
      <c r="K3718" s="332"/>
      <c r="L3718" s="332"/>
      <c r="M3718" s="378">
        <f>560*I3718</f>
        <v>8960</v>
      </c>
      <c r="N3718" s="332"/>
      <c r="O3718" s="332"/>
      <c r="P3718" s="332"/>
      <c r="Q3718" s="332"/>
      <c r="R3718" s="332"/>
      <c r="S3718" s="332"/>
      <c r="T3718" s="402"/>
      <c r="U3718" s="332"/>
      <c r="V3718" s="332"/>
      <c r="W3718" s="332"/>
      <c r="X3718" s="401"/>
    </row>
    <row r="3719" spans="1:24" ht="17.25">
      <c r="A3719" s="310" t="s">
        <v>3348</v>
      </c>
      <c r="B3719" s="250">
        <v>3</v>
      </c>
      <c r="C3719" s="319" t="s">
        <v>1430</v>
      </c>
      <c r="D3719" s="374" t="s">
        <v>3353</v>
      </c>
      <c r="E3719" s="192">
        <v>776081769812</v>
      </c>
      <c r="F3719" s="303" t="s">
        <v>546</v>
      </c>
      <c r="G3719" s="193" t="s">
        <v>3354</v>
      </c>
      <c r="H3719" s="137" t="s">
        <v>2</v>
      </c>
      <c r="I3719" s="194">
        <v>17</v>
      </c>
      <c r="J3719" s="331"/>
      <c r="K3719" s="332"/>
      <c r="L3719" s="332"/>
      <c r="M3719" s="378">
        <f>540*I3719</f>
        <v>9180</v>
      </c>
      <c r="N3719" s="332"/>
      <c r="O3719" s="332"/>
      <c r="P3719" s="332"/>
      <c r="Q3719" s="332"/>
      <c r="R3719" s="332"/>
      <c r="S3719" s="332"/>
      <c r="T3719" s="402"/>
      <c r="U3719" s="332"/>
      <c r="V3719" s="332"/>
      <c r="W3719" s="332"/>
      <c r="X3719" s="401"/>
    </row>
    <row r="3720" spans="1:24" ht="17.25">
      <c r="A3720" s="310" t="s">
        <v>3348</v>
      </c>
      <c r="B3720" s="250">
        <v>4</v>
      </c>
      <c r="C3720" s="319" t="s">
        <v>1430</v>
      </c>
      <c r="D3720" s="374" t="s">
        <v>3355</v>
      </c>
      <c r="E3720" s="192">
        <v>776081129503</v>
      </c>
      <c r="F3720" s="303" t="s">
        <v>546</v>
      </c>
      <c r="G3720" s="193" t="s">
        <v>3356</v>
      </c>
      <c r="H3720" s="137" t="s">
        <v>96</v>
      </c>
      <c r="I3720" s="194">
        <v>18</v>
      </c>
      <c r="J3720" s="331"/>
      <c r="K3720" s="332"/>
      <c r="L3720" s="332"/>
      <c r="M3720" s="378">
        <f>560*I3720</f>
        <v>10080</v>
      </c>
      <c r="N3720" s="332"/>
      <c r="O3720" s="332"/>
      <c r="P3720" s="332"/>
      <c r="Q3720" s="332"/>
      <c r="R3720" s="332"/>
      <c r="S3720" s="332"/>
      <c r="T3720" s="402"/>
      <c r="U3720" s="332"/>
      <c r="V3720" s="332"/>
      <c r="W3720" s="332"/>
      <c r="X3720" s="401"/>
    </row>
    <row r="3721" spans="1:24" ht="17.25">
      <c r="A3721" s="310" t="s">
        <v>3348</v>
      </c>
      <c r="B3721" s="250">
        <v>5</v>
      </c>
      <c r="C3721" s="319" t="s">
        <v>1430</v>
      </c>
      <c r="D3721" s="374" t="s">
        <v>3357</v>
      </c>
      <c r="E3721" s="192">
        <v>776081742654</v>
      </c>
      <c r="F3721" s="303" t="s">
        <v>546</v>
      </c>
      <c r="G3721" s="193" t="s">
        <v>3358</v>
      </c>
      <c r="H3721" s="137" t="s">
        <v>2</v>
      </c>
      <c r="I3721" s="194">
        <v>14</v>
      </c>
      <c r="J3721" s="331"/>
      <c r="K3721" s="332"/>
      <c r="L3721" s="332"/>
      <c r="M3721" s="378">
        <f>550*I3721</f>
        <v>7700</v>
      </c>
      <c r="N3721" s="332"/>
      <c r="O3721" s="332"/>
      <c r="P3721" s="332"/>
      <c r="Q3721" s="332"/>
      <c r="R3721" s="332"/>
      <c r="S3721" s="332"/>
      <c r="T3721" s="402"/>
      <c r="U3721" s="332"/>
      <c r="V3721" s="332"/>
      <c r="W3721" s="332"/>
      <c r="X3721" s="401"/>
    </row>
    <row r="3722" spans="1:24" ht="17.25">
      <c r="A3722" s="310" t="s">
        <v>3348</v>
      </c>
      <c r="B3722" s="250">
        <v>6</v>
      </c>
      <c r="C3722" s="319" t="s">
        <v>1430</v>
      </c>
      <c r="D3722" s="374" t="s">
        <v>3359</v>
      </c>
      <c r="E3722" s="192">
        <v>776081839146</v>
      </c>
      <c r="F3722" s="303" t="s">
        <v>546</v>
      </c>
      <c r="G3722" s="193" t="s">
        <v>3360</v>
      </c>
      <c r="H3722" s="137" t="s">
        <v>2</v>
      </c>
      <c r="I3722" s="194">
        <v>8</v>
      </c>
      <c r="J3722" s="331"/>
      <c r="K3722" s="332"/>
      <c r="L3722" s="332"/>
      <c r="M3722" s="378">
        <f>570*I3722</f>
        <v>4560</v>
      </c>
      <c r="N3722" s="332"/>
      <c r="O3722" s="332"/>
      <c r="P3722" s="332"/>
      <c r="Q3722" s="332"/>
      <c r="R3722" s="332"/>
      <c r="S3722" s="332"/>
      <c r="T3722" s="402"/>
      <c r="U3722" s="332"/>
      <c r="V3722" s="332"/>
      <c r="W3722" s="332"/>
      <c r="X3722" s="401"/>
    </row>
    <row r="3723" spans="1:24" ht="17.25">
      <c r="A3723" s="310" t="s">
        <v>3348</v>
      </c>
      <c r="B3723" s="250">
        <v>7</v>
      </c>
      <c r="C3723" s="319"/>
      <c r="D3723" s="405" t="s">
        <v>3361</v>
      </c>
      <c r="E3723" s="192">
        <v>776081645569</v>
      </c>
      <c r="F3723" s="303" t="s">
        <v>546</v>
      </c>
      <c r="G3723" s="193" t="s">
        <v>3362</v>
      </c>
      <c r="H3723" s="137" t="s">
        <v>35</v>
      </c>
      <c r="I3723" s="194">
        <v>30</v>
      </c>
      <c r="J3723" s="331"/>
      <c r="K3723" s="332"/>
      <c r="L3723" s="332"/>
      <c r="M3723" s="378">
        <f>590*I3723</f>
        <v>17700</v>
      </c>
      <c r="N3723" s="332"/>
      <c r="O3723" s="332"/>
      <c r="P3723" s="332"/>
      <c r="Q3723" s="332"/>
      <c r="R3723" s="332"/>
      <c r="S3723" s="332"/>
      <c r="T3723" s="402"/>
      <c r="U3723" s="332"/>
      <c r="V3723" s="332"/>
      <c r="W3723" s="332"/>
      <c r="X3723" s="401"/>
    </row>
    <row r="3724" spans="1:24" ht="17.25">
      <c r="A3724" s="310" t="s">
        <v>3348</v>
      </c>
      <c r="B3724" s="250">
        <v>8</v>
      </c>
      <c r="C3724" s="319" t="s">
        <v>1430</v>
      </c>
      <c r="D3724" s="374" t="s">
        <v>3363</v>
      </c>
      <c r="E3724" s="192">
        <v>776081521580</v>
      </c>
      <c r="F3724" s="303" t="s">
        <v>546</v>
      </c>
      <c r="G3724" s="193" t="s">
        <v>3364</v>
      </c>
      <c r="H3724" s="137" t="s">
        <v>35</v>
      </c>
      <c r="I3724" s="194">
        <v>30</v>
      </c>
      <c r="J3724" s="331"/>
      <c r="K3724" s="332"/>
      <c r="L3724" s="332"/>
      <c r="M3724" s="378">
        <f>590*I3724</f>
        <v>17700</v>
      </c>
      <c r="N3724" s="332"/>
      <c r="O3724" s="332"/>
      <c r="P3724" s="332"/>
      <c r="Q3724" s="332"/>
      <c r="R3724" s="332"/>
      <c r="S3724" s="332"/>
      <c r="T3724" s="402"/>
      <c r="U3724" s="332"/>
      <c r="V3724" s="332"/>
      <c r="W3724" s="332"/>
      <c r="X3724" s="401"/>
    </row>
    <row r="3725" spans="1:24" ht="17.25">
      <c r="A3725" s="310" t="s">
        <v>3348</v>
      </c>
      <c r="B3725" s="250">
        <v>9</v>
      </c>
      <c r="C3725" s="319"/>
      <c r="D3725" s="374" t="s">
        <v>3365</v>
      </c>
      <c r="E3725" s="192">
        <v>776080450029</v>
      </c>
      <c r="F3725" s="303" t="s">
        <v>546</v>
      </c>
      <c r="G3725" s="193" t="s">
        <v>3366</v>
      </c>
      <c r="H3725" s="137" t="s">
        <v>96</v>
      </c>
      <c r="I3725" s="194">
        <v>10</v>
      </c>
      <c r="J3725" s="331"/>
      <c r="K3725" s="332"/>
      <c r="L3725" s="332"/>
      <c r="M3725" s="378">
        <f>590*I3725</f>
        <v>5900</v>
      </c>
      <c r="N3725" s="332"/>
      <c r="O3725" s="332"/>
      <c r="P3725" s="332"/>
      <c r="Q3725" s="332"/>
      <c r="R3725" s="332"/>
      <c r="S3725" s="332"/>
      <c r="T3725" s="402"/>
      <c r="U3725" s="332"/>
      <c r="V3725" s="332"/>
      <c r="W3725" s="332"/>
      <c r="X3725" s="401"/>
    </row>
    <row r="3726" spans="1:24" ht="17.25">
      <c r="A3726" s="310" t="s">
        <v>3348</v>
      </c>
      <c r="B3726" s="250">
        <v>10</v>
      </c>
      <c r="C3726" s="319"/>
      <c r="D3726" s="374" t="s">
        <v>3367</v>
      </c>
      <c r="E3726" s="192">
        <v>776080634820</v>
      </c>
      <c r="F3726" s="303" t="s">
        <v>546</v>
      </c>
      <c r="G3726" s="193" t="s">
        <v>3368</v>
      </c>
      <c r="H3726" s="137" t="s">
        <v>2</v>
      </c>
      <c r="I3726" s="194">
        <v>26</v>
      </c>
      <c r="J3726" s="331"/>
      <c r="K3726" s="332"/>
      <c r="L3726" s="332"/>
      <c r="M3726" s="378">
        <f>540*I3726</f>
        <v>14040</v>
      </c>
      <c r="N3726" s="332"/>
      <c r="O3726" s="332"/>
      <c r="P3726" s="332"/>
      <c r="Q3726" s="332"/>
      <c r="R3726" s="332"/>
      <c r="S3726" s="332"/>
      <c r="T3726" s="402"/>
      <c r="U3726" s="332"/>
      <c r="V3726" s="332"/>
      <c r="W3726" s="332"/>
      <c r="X3726" s="401"/>
    </row>
    <row r="3727" spans="1:24" ht="17.25">
      <c r="A3727" s="310" t="s">
        <v>3348</v>
      </c>
      <c r="B3727" s="250">
        <v>11</v>
      </c>
      <c r="C3727" s="319" t="s">
        <v>1430</v>
      </c>
      <c r="D3727" s="374" t="s">
        <v>3369</v>
      </c>
      <c r="E3727" s="192">
        <v>776080473063</v>
      </c>
      <c r="F3727" s="303" t="s">
        <v>546</v>
      </c>
      <c r="G3727" s="193" t="s">
        <v>3370</v>
      </c>
      <c r="H3727" s="137" t="s">
        <v>1623</v>
      </c>
      <c r="I3727" s="194">
        <v>17</v>
      </c>
      <c r="J3727" s="331"/>
      <c r="K3727" s="332"/>
      <c r="L3727" s="332"/>
      <c r="M3727" s="378">
        <f>560*I3727</f>
        <v>9520</v>
      </c>
      <c r="N3727" s="332"/>
      <c r="O3727" s="332"/>
      <c r="P3727" s="332"/>
      <c r="Q3727" s="332"/>
      <c r="R3727" s="332"/>
      <c r="S3727" s="332"/>
      <c r="T3727" s="402"/>
      <c r="U3727" s="332"/>
      <c r="V3727" s="332"/>
      <c r="W3727" s="332"/>
      <c r="X3727" s="401"/>
    </row>
    <row r="3728" spans="1:24" ht="17.25">
      <c r="A3728" s="310" t="s">
        <v>3348</v>
      </c>
      <c r="B3728" s="250">
        <v>12</v>
      </c>
      <c r="C3728" s="319"/>
      <c r="D3728" s="374" t="s">
        <v>3371</v>
      </c>
      <c r="E3728" s="192">
        <v>776081582870</v>
      </c>
      <c r="F3728" s="303" t="s">
        <v>546</v>
      </c>
      <c r="G3728" s="193" t="s">
        <v>3372</v>
      </c>
      <c r="H3728" s="137" t="s">
        <v>529</v>
      </c>
      <c r="I3728" s="194">
        <v>25</v>
      </c>
      <c r="J3728" s="331"/>
      <c r="K3728" s="332"/>
      <c r="L3728" s="332"/>
      <c r="M3728" s="378">
        <f t="shared" ref="M3728:M3729" si="690">590*I3728</f>
        <v>14750</v>
      </c>
      <c r="N3728" s="332"/>
      <c r="O3728" s="332"/>
      <c r="P3728" s="332"/>
      <c r="Q3728" s="332"/>
      <c r="R3728" s="332"/>
      <c r="S3728" s="332"/>
      <c r="T3728" s="402"/>
      <c r="U3728" s="332"/>
      <c r="V3728" s="332"/>
      <c r="W3728" s="332"/>
      <c r="X3728" s="401"/>
    </row>
    <row r="3729" spans="1:24" ht="17.25">
      <c r="A3729" s="310" t="s">
        <v>3348</v>
      </c>
      <c r="B3729" s="250">
        <v>13</v>
      </c>
      <c r="C3729" s="319"/>
      <c r="D3729" s="374" t="s">
        <v>3373</v>
      </c>
      <c r="E3729" s="192">
        <v>776081570431</v>
      </c>
      <c r="F3729" s="303" t="s">
        <v>546</v>
      </c>
      <c r="G3729" s="193" t="s">
        <v>3374</v>
      </c>
      <c r="H3729" s="137" t="s">
        <v>529</v>
      </c>
      <c r="I3729" s="194">
        <v>25</v>
      </c>
      <c r="J3729" s="331"/>
      <c r="K3729" s="332"/>
      <c r="L3729" s="332"/>
      <c r="M3729" s="378">
        <f t="shared" si="690"/>
        <v>14750</v>
      </c>
      <c r="N3729" s="332"/>
      <c r="O3729" s="332"/>
      <c r="P3729" s="332"/>
      <c r="Q3729" s="332"/>
      <c r="R3729" s="332"/>
      <c r="S3729" s="332"/>
      <c r="T3729" s="402"/>
      <c r="U3729" s="332"/>
      <c r="V3729" s="332"/>
      <c r="W3729" s="332"/>
      <c r="X3729" s="401"/>
    </row>
    <row r="3730" spans="1:24" ht="17.25">
      <c r="A3730" s="310" t="s">
        <v>3348</v>
      </c>
      <c r="B3730" s="250">
        <v>14</v>
      </c>
      <c r="C3730" s="319"/>
      <c r="D3730" s="374" t="s">
        <v>3375</v>
      </c>
      <c r="E3730" s="192">
        <v>776080649682</v>
      </c>
      <c r="F3730" s="303" t="s">
        <v>546</v>
      </c>
      <c r="G3730" s="193" t="s">
        <v>3376</v>
      </c>
      <c r="H3730" s="137" t="s">
        <v>2</v>
      </c>
      <c r="I3730" s="194">
        <v>22</v>
      </c>
      <c r="J3730" s="331"/>
      <c r="K3730" s="332"/>
      <c r="L3730" s="332"/>
      <c r="M3730" s="378">
        <f>540*I3730</f>
        <v>11880</v>
      </c>
      <c r="N3730" s="332"/>
      <c r="O3730" s="332"/>
      <c r="P3730" s="332"/>
      <c r="Q3730" s="332"/>
      <c r="R3730" s="332"/>
      <c r="S3730" s="332"/>
      <c r="T3730" s="402"/>
      <c r="U3730" s="332"/>
      <c r="V3730" s="332"/>
      <c r="W3730" s="332"/>
      <c r="X3730" s="401"/>
    </row>
    <row r="3731" spans="1:24" ht="17.25">
      <c r="A3731" s="310" t="s">
        <v>3348</v>
      </c>
      <c r="B3731" s="250">
        <v>15</v>
      </c>
      <c r="C3731" s="319"/>
      <c r="D3731" s="374" t="s">
        <v>3377</v>
      </c>
      <c r="E3731" s="192">
        <v>776081547547</v>
      </c>
      <c r="F3731" s="303" t="s">
        <v>546</v>
      </c>
      <c r="G3731" s="193" t="s">
        <v>3378</v>
      </c>
      <c r="H3731" s="137" t="s">
        <v>31</v>
      </c>
      <c r="I3731" s="194">
        <v>18</v>
      </c>
      <c r="J3731" s="331"/>
      <c r="K3731" s="332"/>
      <c r="L3731" s="332"/>
      <c r="M3731" s="378">
        <f>590*I3731</f>
        <v>10620</v>
      </c>
      <c r="N3731" s="332"/>
      <c r="O3731" s="332"/>
      <c r="P3731" s="332"/>
      <c r="Q3731" s="332"/>
      <c r="R3731" s="332"/>
      <c r="S3731" s="332"/>
      <c r="T3731" s="402"/>
      <c r="U3731" s="332"/>
      <c r="V3731" s="332"/>
      <c r="W3731" s="332"/>
      <c r="X3731" s="401"/>
    </row>
    <row r="3732" spans="1:24" ht="17.25">
      <c r="A3732" s="310" t="s">
        <v>3348</v>
      </c>
      <c r="B3732" s="250">
        <v>16</v>
      </c>
      <c r="C3732" s="319"/>
      <c r="D3732" s="374" t="s">
        <v>3379</v>
      </c>
      <c r="E3732" s="192">
        <v>776080668380</v>
      </c>
      <c r="F3732" s="303" t="s">
        <v>546</v>
      </c>
      <c r="G3732" s="193" t="s">
        <v>3380</v>
      </c>
      <c r="H3732" s="137" t="s">
        <v>96</v>
      </c>
      <c r="I3732" s="194">
        <v>13</v>
      </c>
      <c r="J3732" s="331"/>
      <c r="K3732" s="332"/>
      <c r="L3732" s="332"/>
      <c r="M3732" s="378">
        <f>570*I3732</f>
        <v>7410</v>
      </c>
      <c r="N3732" s="332"/>
      <c r="O3732" s="332"/>
      <c r="P3732" s="332"/>
      <c r="Q3732" s="332"/>
      <c r="R3732" s="332"/>
      <c r="S3732" s="332"/>
      <c r="T3732" s="402"/>
      <c r="U3732" s="332"/>
      <c r="V3732" s="332"/>
      <c r="W3732" s="332"/>
      <c r="X3732" s="401"/>
    </row>
    <row r="3733" spans="1:24" ht="17.25">
      <c r="A3733" s="310" t="s">
        <v>3348</v>
      </c>
      <c r="B3733" s="250">
        <v>17</v>
      </c>
      <c r="C3733" s="319"/>
      <c r="D3733" s="374" t="s">
        <v>3381</v>
      </c>
      <c r="E3733" s="192">
        <v>776080491647</v>
      </c>
      <c r="F3733" s="303" t="s">
        <v>546</v>
      </c>
      <c r="G3733" s="193" t="s">
        <v>3382</v>
      </c>
      <c r="H3733" s="137" t="s">
        <v>2</v>
      </c>
      <c r="I3733" s="194">
        <v>23</v>
      </c>
      <c r="J3733" s="331"/>
      <c r="K3733" s="332"/>
      <c r="L3733" s="332"/>
      <c r="M3733" s="378">
        <f>540*I3733</f>
        <v>12420</v>
      </c>
      <c r="N3733" s="332"/>
      <c r="O3733" s="332"/>
      <c r="P3733" s="332"/>
      <c r="Q3733" s="332"/>
      <c r="R3733" s="332"/>
      <c r="S3733" s="332"/>
      <c r="T3733" s="402"/>
      <c r="U3733" s="332"/>
      <c r="V3733" s="332"/>
      <c r="W3733" s="332"/>
      <c r="X3733" s="401"/>
    </row>
    <row r="3734" spans="1:24" ht="17.25">
      <c r="A3734" s="310" t="s">
        <v>3348</v>
      </c>
      <c r="B3734" s="250">
        <v>18</v>
      </c>
      <c r="C3734" s="319"/>
      <c r="D3734" s="374" t="s">
        <v>3383</v>
      </c>
      <c r="E3734" s="192">
        <v>776080614931</v>
      </c>
      <c r="F3734" s="303" t="s">
        <v>546</v>
      </c>
      <c r="G3734" s="193" t="s">
        <v>3384</v>
      </c>
      <c r="H3734" s="137" t="s">
        <v>96</v>
      </c>
      <c r="I3734" s="194">
        <v>17</v>
      </c>
      <c r="J3734" s="331"/>
      <c r="K3734" s="332"/>
      <c r="L3734" s="332"/>
      <c r="M3734" s="378">
        <f>560*I3734</f>
        <v>9520</v>
      </c>
      <c r="N3734" s="332"/>
      <c r="O3734" s="332"/>
      <c r="P3734" s="332"/>
      <c r="Q3734" s="332"/>
      <c r="R3734" s="332"/>
      <c r="S3734" s="332"/>
      <c r="T3734" s="402"/>
      <c r="U3734" s="332"/>
      <c r="V3734" s="332"/>
      <c r="W3734" s="332"/>
      <c r="X3734" s="401"/>
    </row>
    <row r="3735" spans="1:24" ht="17.25">
      <c r="A3735" s="310" t="s">
        <v>3348</v>
      </c>
      <c r="B3735" s="250">
        <v>19</v>
      </c>
      <c r="C3735" s="319" t="s">
        <v>1430</v>
      </c>
      <c r="D3735" s="374" t="s">
        <v>3385</v>
      </c>
      <c r="E3735" s="192">
        <v>776081725949</v>
      </c>
      <c r="F3735" s="303" t="s">
        <v>546</v>
      </c>
      <c r="G3735" s="193" t="s">
        <v>3386</v>
      </c>
      <c r="H3735" s="137" t="s">
        <v>2</v>
      </c>
      <c r="I3735" s="194">
        <v>11</v>
      </c>
      <c r="J3735" s="331"/>
      <c r="K3735" s="332"/>
      <c r="L3735" s="332"/>
      <c r="M3735" s="378">
        <f>550*I3735</f>
        <v>6050</v>
      </c>
      <c r="N3735" s="332"/>
      <c r="O3735" s="332"/>
      <c r="P3735" s="332"/>
      <c r="Q3735" s="332"/>
      <c r="R3735" s="332"/>
      <c r="S3735" s="332"/>
      <c r="T3735" s="402"/>
      <c r="U3735" s="332"/>
      <c r="V3735" s="332"/>
      <c r="W3735" s="332"/>
      <c r="X3735" s="401"/>
    </row>
    <row r="3736" spans="1:24" ht="17.25">
      <c r="A3736" s="310" t="s">
        <v>3348</v>
      </c>
      <c r="B3736" s="250">
        <v>20</v>
      </c>
      <c r="C3736" s="319" t="s">
        <v>1430</v>
      </c>
      <c r="D3736" s="374" t="s">
        <v>3387</v>
      </c>
      <c r="E3736" s="192" t="s">
        <v>3388</v>
      </c>
      <c r="F3736" s="303" t="s">
        <v>546</v>
      </c>
      <c r="G3736" s="193" t="s">
        <v>3389</v>
      </c>
      <c r="H3736" s="137" t="s">
        <v>2</v>
      </c>
      <c r="I3736" s="194">
        <v>9</v>
      </c>
      <c r="J3736" s="331"/>
      <c r="K3736" s="332"/>
      <c r="L3736" s="332"/>
      <c r="M3736" s="378">
        <f>570*I3736</f>
        <v>5130</v>
      </c>
      <c r="N3736" s="332"/>
      <c r="O3736" s="332"/>
      <c r="P3736" s="332"/>
      <c r="Q3736" s="332"/>
      <c r="R3736" s="332"/>
      <c r="S3736" s="332"/>
      <c r="T3736" s="402"/>
      <c r="U3736" s="332"/>
      <c r="V3736" s="332"/>
      <c r="W3736" s="332"/>
      <c r="X3736" s="401"/>
    </row>
    <row r="3737" spans="1:24" ht="17.25">
      <c r="A3737" s="310" t="s">
        <v>3348</v>
      </c>
      <c r="B3737" s="250">
        <v>21</v>
      </c>
      <c r="C3737" s="319" t="s">
        <v>1430</v>
      </c>
      <c r="D3737" s="374" t="s">
        <v>3390</v>
      </c>
      <c r="E3737" s="192">
        <v>776080403836</v>
      </c>
      <c r="F3737" s="303" t="s">
        <v>546</v>
      </c>
      <c r="G3737" s="193" t="s">
        <v>3391</v>
      </c>
      <c r="H3737" s="137" t="s">
        <v>96</v>
      </c>
      <c r="I3737" s="194">
        <v>9</v>
      </c>
      <c r="J3737" s="331"/>
      <c r="K3737" s="332"/>
      <c r="L3737" s="332"/>
      <c r="M3737" s="378">
        <f>590*I3737</f>
        <v>5310</v>
      </c>
      <c r="N3737" s="332"/>
      <c r="O3737" s="332"/>
      <c r="P3737" s="332"/>
      <c r="Q3737" s="332"/>
      <c r="R3737" s="332"/>
      <c r="S3737" s="332"/>
      <c r="T3737" s="402"/>
      <c r="U3737" s="332"/>
      <c r="V3737" s="332"/>
      <c r="W3737" s="332"/>
      <c r="X3737" s="401"/>
    </row>
    <row r="3738" spans="1:24" ht="17.25">
      <c r="A3738" s="310" t="s">
        <v>3348</v>
      </c>
      <c r="B3738" s="250">
        <v>22</v>
      </c>
      <c r="C3738" s="319"/>
      <c r="D3738" s="374" t="s">
        <v>3392</v>
      </c>
      <c r="E3738" s="192">
        <v>776080718220</v>
      </c>
      <c r="F3738" s="303" t="s">
        <v>546</v>
      </c>
      <c r="G3738" s="193" t="s">
        <v>3393</v>
      </c>
      <c r="H3738" s="137" t="s">
        <v>96</v>
      </c>
      <c r="I3738" s="194">
        <v>14</v>
      </c>
      <c r="J3738" s="331"/>
      <c r="K3738" s="332"/>
      <c r="L3738" s="332"/>
      <c r="M3738" s="378">
        <f t="shared" ref="M3738:M3739" si="691">570*I3738</f>
        <v>7980</v>
      </c>
      <c r="N3738" s="332"/>
      <c r="O3738" s="332"/>
      <c r="P3738" s="332"/>
      <c r="Q3738" s="332"/>
      <c r="R3738" s="332"/>
      <c r="S3738" s="332"/>
      <c r="T3738" s="402"/>
      <c r="U3738" s="332"/>
      <c r="V3738" s="332"/>
      <c r="W3738" s="332"/>
      <c r="X3738" s="401"/>
    </row>
    <row r="3739" spans="1:24" ht="17.25">
      <c r="A3739" s="310" t="s">
        <v>3348</v>
      </c>
      <c r="B3739" s="250">
        <v>23</v>
      </c>
      <c r="C3739" s="319"/>
      <c r="D3739" s="374" t="s">
        <v>3394</v>
      </c>
      <c r="E3739" s="192">
        <v>776080690690</v>
      </c>
      <c r="F3739" s="303" t="s">
        <v>546</v>
      </c>
      <c r="G3739" s="193" t="s">
        <v>3395</v>
      </c>
      <c r="H3739" s="137" t="s">
        <v>96</v>
      </c>
      <c r="I3739" s="194">
        <v>15</v>
      </c>
      <c r="J3739" s="331"/>
      <c r="K3739" s="332"/>
      <c r="L3739" s="332"/>
      <c r="M3739" s="378">
        <f t="shared" si="691"/>
        <v>8550</v>
      </c>
      <c r="N3739" s="332"/>
      <c r="O3739" s="332"/>
      <c r="P3739" s="332"/>
      <c r="Q3739" s="332"/>
      <c r="R3739" s="332"/>
      <c r="S3739" s="332"/>
      <c r="T3739" s="402"/>
      <c r="U3739" s="332"/>
      <c r="V3739" s="332"/>
      <c r="W3739" s="332"/>
      <c r="X3739" s="401"/>
    </row>
    <row r="3740" spans="1:24" ht="17.25">
      <c r="A3740" s="310" t="s">
        <v>3348</v>
      </c>
      <c r="B3740" s="250">
        <v>24</v>
      </c>
      <c r="C3740" s="319"/>
      <c r="D3740" s="374" t="s">
        <v>3396</v>
      </c>
      <c r="E3740" s="192">
        <v>776080425006</v>
      </c>
      <c r="F3740" s="303" t="s">
        <v>546</v>
      </c>
      <c r="G3740" s="193" t="s">
        <v>3395</v>
      </c>
      <c r="H3740" s="137" t="s">
        <v>96</v>
      </c>
      <c r="I3740" s="194">
        <v>21</v>
      </c>
      <c r="J3740" s="331"/>
      <c r="K3740" s="332"/>
      <c r="L3740" s="332"/>
      <c r="M3740" s="378">
        <f>560*I3740</f>
        <v>11760</v>
      </c>
      <c r="N3740" s="332"/>
      <c r="O3740" s="332"/>
      <c r="P3740" s="332"/>
      <c r="Q3740" s="332"/>
      <c r="R3740" s="332"/>
      <c r="S3740" s="332"/>
      <c r="T3740" s="402"/>
      <c r="U3740" s="332"/>
      <c r="V3740" s="332"/>
      <c r="W3740" s="332"/>
      <c r="X3740" s="401"/>
    </row>
    <row r="3741" spans="1:24" ht="17.25">
      <c r="A3741" s="310" t="s">
        <v>3348</v>
      </c>
      <c r="B3741" s="250">
        <v>25</v>
      </c>
      <c r="C3741" s="319"/>
      <c r="D3741" s="374" t="s">
        <v>3397</v>
      </c>
      <c r="E3741" s="192">
        <v>776080598840</v>
      </c>
      <c r="F3741" s="303" t="s">
        <v>546</v>
      </c>
      <c r="G3741" s="193" t="s">
        <v>2499</v>
      </c>
      <c r="H3741" s="137" t="s">
        <v>2498</v>
      </c>
      <c r="I3741" s="194">
        <v>27</v>
      </c>
      <c r="J3741" s="331"/>
      <c r="K3741" s="332"/>
      <c r="L3741" s="332"/>
      <c r="M3741" s="378">
        <f>550*I3741</f>
        <v>14850</v>
      </c>
      <c r="N3741" s="332"/>
      <c r="O3741" s="332"/>
      <c r="P3741" s="332"/>
      <c r="Q3741" s="332"/>
      <c r="R3741" s="332"/>
      <c r="S3741" s="332"/>
      <c r="T3741" s="402"/>
      <c r="U3741" s="332"/>
      <c r="V3741" s="332"/>
      <c r="W3741" s="332"/>
      <c r="X3741" s="401"/>
    </row>
    <row r="3742" spans="1:24" ht="17.25">
      <c r="A3742" s="310" t="s">
        <v>3348</v>
      </c>
      <c r="B3742" s="250">
        <v>26</v>
      </c>
      <c r="C3742" s="319"/>
      <c r="D3742" s="374" t="s">
        <v>3398</v>
      </c>
      <c r="E3742" s="192">
        <v>776080584567</v>
      </c>
      <c r="F3742" s="303" t="s">
        <v>546</v>
      </c>
      <c r="G3742" s="193" t="s">
        <v>3399</v>
      </c>
      <c r="H3742" s="137" t="s">
        <v>2498</v>
      </c>
      <c r="I3742" s="194">
        <v>28</v>
      </c>
      <c r="J3742" s="331"/>
      <c r="K3742" s="332"/>
      <c r="L3742" s="332"/>
      <c r="M3742" s="378">
        <f>550*I3742</f>
        <v>15400</v>
      </c>
      <c r="N3742" s="332"/>
      <c r="O3742" s="332"/>
      <c r="P3742" s="332"/>
      <c r="Q3742" s="332"/>
      <c r="R3742" s="332"/>
      <c r="S3742" s="332"/>
      <c r="T3742" s="402"/>
      <c r="U3742" s="332"/>
      <c r="V3742" s="332"/>
      <c r="W3742" s="332"/>
      <c r="X3742" s="401"/>
    </row>
    <row r="3743" spans="1:24" ht="17.25">
      <c r="A3743" s="310" t="s">
        <v>3348</v>
      </c>
      <c r="B3743" s="250">
        <v>27</v>
      </c>
      <c r="C3743" s="319"/>
      <c r="D3743" s="374" t="s">
        <v>3400</v>
      </c>
      <c r="E3743" s="192">
        <v>776080558765</v>
      </c>
      <c r="F3743" s="303" t="s">
        <v>546</v>
      </c>
      <c r="G3743" s="193" t="s">
        <v>3401</v>
      </c>
      <c r="H3743" s="137" t="s">
        <v>3402</v>
      </c>
      <c r="I3743" s="194">
        <v>23</v>
      </c>
      <c r="J3743" s="331"/>
      <c r="K3743" s="332"/>
      <c r="L3743" s="332"/>
      <c r="M3743" s="378">
        <f>590*I3743</f>
        <v>13570</v>
      </c>
      <c r="N3743" s="332"/>
      <c r="O3743" s="332"/>
      <c r="P3743" s="332"/>
      <c r="Q3743" s="332"/>
      <c r="R3743" s="332"/>
      <c r="S3743" s="332"/>
      <c r="T3743" s="402"/>
      <c r="U3743" s="332"/>
      <c r="V3743" s="332"/>
      <c r="W3743" s="332"/>
      <c r="X3743" s="401"/>
    </row>
    <row r="3744" spans="1:24" ht="17.25">
      <c r="A3744" s="310" t="s">
        <v>3348</v>
      </c>
      <c r="B3744" s="250">
        <v>28</v>
      </c>
      <c r="C3744" s="319" t="s">
        <v>1430</v>
      </c>
      <c r="D3744" s="374" t="s">
        <v>3403</v>
      </c>
      <c r="E3744" s="192">
        <v>776081863611</v>
      </c>
      <c r="F3744" s="303" t="s">
        <v>546</v>
      </c>
      <c r="G3744" s="193" t="s">
        <v>3404</v>
      </c>
      <c r="H3744" s="137" t="s">
        <v>2</v>
      </c>
      <c r="I3744" s="194">
        <v>17</v>
      </c>
      <c r="J3744" s="331"/>
      <c r="K3744" s="332"/>
      <c r="L3744" s="332"/>
      <c r="M3744" s="378">
        <f>540*I3744</f>
        <v>9180</v>
      </c>
      <c r="N3744" s="332"/>
      <c r="O3744" s="332"/>
      <c r="P3744" s="332"/>
      <c r="Q3744" s="332"/>
      <c r="R3744" s="332"/>
      <c r="S3744" s="332"/>
      <c r="T3744" s="402"/>
      <c r="U3744" s="332"/>
      <c r="V3744" s="332"/>
      <c r="W3744" s="332"/>
      <c r="X3744" s="401"/>
    </row>
    <row r="3745" spans="1:24" ht="17.25">
      <c r="A3745" s="310" t="s">
        <v>3348</v>
      </c>
      <c r="B3745" s="250">
        <v>29</v>
      </c>
      <c r="C3745" s="319" t="s">
        <v>1430</v>
      </c>
      <c r="D3745" s="374" t="s">
        <v>3405</v>
      </c>
      <c r="E3745" s="192">
        <v>776080854091</v>
      </c>
      <c r="F3745" s="303" t="s">
        <v>546</v>
      </c>
      <c r="G3745" s="193" t="s">
        <v>3406</v>
      </c>
      <c r="H3745" s="137" t="s">
        <v>96</v>
      </c>
      <c r="I3745" s="194">
        <v>14</v>
      </c>
      <c r="J3745" s="331"/>
      <c r="K3745" s="332"/>
      <c r="L3745" s="332"/>
      <c r="M3745" s="378">
        <f t="shared" ref="M3745" si="692">570*I3745</f>
        <v>7980</v>
      </c>
      <c r="N3745" s="332"/>
      <c r="O3745" s="332"/>
      <c r="P3745" s="332"/>
      <c r="Q3745" s="332"/>
      <c r="R3745" s="332"/>
      <c r="S3745" s="332"/>
      <c r="T3745" s="402"/>
      <c r="U3745" s="332"/>
      <c r="V3745" s="332"/>
      <c r="W3745" s="332"/>
      <c r="X3745" s="401"/>
    </row>
    <row r="3746" spans="1:24" ht="17.25">
      <c r="A3746" s="310" t="s">
        <v>3348</v>
      </c>
      <c r="B3746" s="250">
        <v>30</v>
      </c>
      <c r="C3746" s="319" t="s">
        <v>15</v>
      </c>
      <c r="D3746" s="374" t="s">
        <v>3407</v>
      </c>
      <c r="E3746" s="192">
        <v>776082118384</v>
      </c>
      <c r="F3746" s="303" t="s">
        <v>546</v>
      </c>
      <c r="G3746" s="193" t="s">
        <v>3408</v>
      </c>
      <c r="H3746" s="137" t="s">
        <v>2</v>
      </c>
      <c r="I3746" s="194">
        <v>25</v>
      </c>
      <c r="J3746" s="331"/>
      <c r="K3746" s="332"/>
      <c r="L3746" s="332"/>
      <c r="M3746" s="378">
        <f>540*I3746</f>
        <v>13500</v>
      </c>
      <c r="N3746" s="332"/>
      <c r="O3746" s="332"/>
      <c r="P3746" s="332"/>
      <c r="Q3746" s="332"/>
      <c r="R3746" s="332"/>
      <c r="S3746" s="332"/>
      <c r="T3746" s="402"/>
      <c r="U3746" s="332"/>
      <c r="V3746" s="332"/>
      <c r="W3746" s="332"/>
      <c r="X3746" s="401"/>
    </row>
    <row r="3747" spans="1:24" ht="17.25">
      <c r="A3747" s="310"/>
      <c r="B3747" s="250"/>
      <c r="C3747" s="319"/>
      <c r="D3747" s="374"/>
      <c r="E3747" s="192"/>
      <c r="F3747" s="303"/>
      <c r="G3747" s="193"/>
      <c r="H3747" s="137"/>
      <c r="I3747" s="194"/>
      <c r="J3747" s="331"/>
      <c r="K3747" s="332"/>
      <c r="L3747" s="332"/>
      <c r="M3747" s="378">
        <v>500</v>
      </c>
      <c r="N3747" s="332"/>
      <c r="O3747" s="332"/>
      <c r="P3747" s="332"/>
      <c r="Q3747" s="332"/>
      <c r="R3747" s="332"/>
      <c r="S3747" s="332"/>
      <c r="T3747" s="402"/>
      <c r="U3747" s="332"/>
      <c r="V3747" s="332"/>
      <c r="W3747" s="332"/>
      <c r="X3747" s="401"/>
    </row>
    <row r="3748" spans="1:24" ht="17.25">
      <c r="A3748" s="310" t="s">
        <v>3348</v>
      </c>
      <c r="B3748" s="250">
        <v>31</v>
      </c>
      <c r="C3748" s="319"/>
      <c r="D3748" s="374" t="s">
        <v>3409</v>
      </c>
      <c r="E3748" s="192">
        <v>776081556920</v>
      </c>
      <c r="F3748" s="303" t="s">
        <v>546</v>
      </c>
      <c r="G3748" s="193" t="s">
        <v>3104</v>
      </c>
      <c r="H3748" s="137" t="s">
        <v>3269</v>
      </c>
      <c r="I3748" s="194">
        <v>17</v>
      </c>
      <c r="J3748" s="331"/>
      <c r="K3748" s="332"/>
      <c r="L3748" s="332"/>
      <c r="M3748" s="378">
        <f>590*I3748</f>
        <v>10030</v>
      </c>
      <c r="N3748" s="332"/>
      <c r="O3748" s="332"/>
      <c r="P3748" s="332"/>
      <c r="Q3748" s="332"/>
      <c r="R3748" s="332"/>
      <c r="S3748" s="332"/>
      <c r="T3748" s="402"/>
      <c r="U3748" s="332"/>
      <c r="V3748" s="332"/>
      <c r="W3748" s="332"/>
      <c r="X3748" s="401"/>
    </row>
    <row r="3749" spans="1:24" ht="17.25">
      <c r="A3749" s="310" t="s">
        <v>3348</v>
      </c>
      <c r="B3749" s="250">
        <v>32</v>
      </c>
      <c r="C3749" s="319" t="s">
        <v>15</v>
      </c>
      <c r="D3749" s="374" t="s">
        <v>3410</v>
      </c>
      <c r="E3749" s="192">
        <v>776081978179</v>
      </c>
      <c r="F3749" s="303" t="s">
        <v>546</v>
      </c>
      <c r="G3749" s="193" t="s">
        <v>3411</v>
      </c>
      <c r="H3749" s="137" t="s">
        <v>2</v>
      </c>
      <c r="I3749" s="194">
        <v>9</v>
      </c>
      <c r="J3749" s="331"/>
      <c r="K3749" s="332"/>
      <c r="L3749" s="332"/>
      <c r="M3749" s="378">
        <f>570*I3749</f>
        <v>5130</v>
      </c>
      <c r="N3749" s="332"/>
      <c r="O3749" s="332"/>
      <c r="P3749" s="332"/>
      <c r="Q3749" s="332"/>
      <c r="R3749" s="332"/>
      <c r="S3749" s="332"/>
      <c r="T3749" s="402"/>
      <c r="U3749" s="332"/>
      <c r="V3749" s="332"/>
      <c r="W3749" s="332"/>
      <c r="X3749" s="401"/>
    </row>
    <row r="3750" spans="1:24" ht="17.25">
      <c r="A3750" s="310" t="s">
        <v>3348</v>
      </c>
      <c r="B3750" s="250">
        <v>33</v>
      </c>
      <c r="C3750" s="319" t="s">
        <v>15</v>
      </c>
      <c r="D3750" s="374" t="s">
        <v>3412</v>
      </c>
      <c r="E3750" s="192">
        <v>776082024230</v>
      </c>
      <c r="F3750" s="303" t="s">
        <v>546</v>
      </c>
      <c r="G3750" s="193" t="s">
        <v>3413</v>
      </c>
      <c r="H3750" s="137" t="s">
        <v>96</v>
      </c>
      <c r="I3750" s="194">
        <v>17</v>
      </c>
      <c r="J3750" s="331"/>
      <c r="K3750" s="332"/>
      <c r="L3750" s="332"/>
      <c r="M3750" s="378">
        <f>560*I3750</f>
        <v>9520</v>
      </c>
      <c r="N3750" s="332"/>
      <c r="O3750" s="332"/>
      <c r="P3750" s="332"/>
      <c r="Q3750" s="332"/>
      <c r="R3750" s="332"/>
      <c r="S3750" s="332"/>
      <c r="T3750" s="402"/>
      <c r="U3750" s="332"/>
      <c r="V3750" s="332"/>
      <c r="W3750" s="332"/>
      <c r="X3750" s="401"/>
    </row>
    <row r="3751" spans="1:24">
      <c r="A3751" s="332"/>
      <c r="B3751" s="332"/>
      <c r="C3751" s="332"/>
      <c r="D3751" s="332"/>
      <c r="E3751" s="332"/>
      <c r="F3751" s="332"/>
      <c r="G3751" s="332"/>
      <c r="H3751" s="381"/>
      <c r="I3751" s="332"/>
      <c r="J3751" s="331"/>
      <c r="K3751" s="332"/>
      <c r="L3751" s="332"/>
      <c r="M3751" s="378">
        <v>1000</v>
      </c>
      <c r="N3751" s="332"/>
      <c r="O3751" s="332"/>
      <c r="P3751" s="332"/>
      <c r="Q3751" s="332"/>
      <c r="R3751" s="332"/>
      <c r="S3751" s="332"/>
      <c r="T3751" s="402"/>
      <c r="U3751" s="332"/>
      <c r="V3751" s="332"/>
      <c r="W3751" s="332"/>
      <c r="X3751" s="401"/>
    </row>
    <row r="3752" spans="1:24">
      <c r="A3752" s="332"/>
      <c r="B3752" s="332"/>
      <c r="C3752" s="332"/>
      <c r="D3752" s="332"/>
      <c r="E3752" s="332"/>
      <c r="F3752" s="332"/>
      <c r="G3752" s="332"/>
      <c r="H3752" s="381"/>
      <c r="I3752" s="332"/>
      <c r="J3752" s="331"/>
      <c r="K3752" s="332"/>
      <c r="L3752" s="332"/>
      <c r="M3752" s="378"/>
      <c r="N3752" s="332"/>
      <c r="O3752" s="332"/>
      <c r="P3752" s="332"/>
      <c r="Q3752" s="332"/>
      <c r="R3752" s="332"/>
      <c r="S3752" s="332"/>
      <c r="T3752" s="402"/>
      <c r="U3752" s="332"/>
      <c r="V3752" s="332"/>
      <c r="W3752" s="332"/>
      <c r="X3752" s="401"/>
    </row>
    <row r="3753" spans="1:24">
      <c r="A3753" s="396"/>
      <c r="B3753" s="396"/>
      <c r="C3753" s="396"/>
      <c r="D3753" s="396"/>
      <c r="E3753" s="396"/>
      <c r="F3753" s="396"/>
      <c r="G3753" s="396"/>
      <c r="H3753" s="397"/>
      <c r="I3753" s="396"/>
      <c r="J3753" s="398"/>
      <c r="K3753" s="396"/>
      <c r="L3753" s="396"/>
      <c r="M3753" s="398">
        <f>SUM(M3717:M3752)</f>
        <v>338180</v>
      </c>
      <c r="N3753" s="396"/>
      <c r="O3753" s="396"/>
      <c r="P3753" s="396"/>
      <c r="Q3753" s="396"/>
      <c r="R3753" s="396"/>
      <c r="S3753" s="396"/>
      <c r="T3753" s="396">
        <v>338180</v>
      </c>
      <c r="U3753" s="396"/>
      <c r="V3753" s="396"/>
      <c r="W3753" s="396"/>
      <c r="X3753" s="399">
        <v>338180</v>
      </c>
    </row>
    <row r="3754" spans="1:24">
      <c r="A3754" s="332"/>
      <c r="B3754" s="332"/>
      <c r="C3754" s="332"/>
      <c r="D3754" s="332"/>
      <c r="E3754" s="332"/>
      <c r="F3754" s="332"/>
      <c r="G3754" s="332"/>
      <c r="H3754" s="381"/>
      <c r="I3754" s="332"/>
      <c r="J3754" s="331"/>
      <c r="K3754" s="332"/>
      <c r="L3754" s="332"/>
      <c r="M3754" s="378"/>
      <c r="N3754" s="332"/>
      <c r="O3754" s="332"/>
      <c r="P3754" s="332"/>
      <c r="Q3754" s="332"/>
      <c r="R3754" s="332"/>
      <c r="S3754" s="332"/>
      <c r="T3754" s="379"/>
      <c r="U3754" s="332"/>
      <c r="V3754" s="332"/>
      <c r="W3754" s="332"/>
      <c r="X3754" s="380"/>
    </row>
    <row r="3755" spans="1:24">
      <c r="A3755" s="406"/>
      <c r="B3755" s="406"/>
      <c r="C3755" s="406"/>
      <c r="D3755" s="406"/>
      <c r="E3755" s="406"/>
      <c r="F3755" s="406"/>
      <c r="G3755" s="406"/>
      <c r="H3755" s="407"/>
      <c r="I3755" s="406"/>
      <c r="J3755" s="408"/>
      <c r="K3755" s="406"/>
      <c r="L3755" s="406"/>
      <c r="M3755" s="408"/>
      <c r="N3755" s="406"/>
      <c r="O3755" s="406"/>
      <c r="P3755" s="406"/>
      <c r="Q3755" s="406"/>
      <c r="R3755" s="406"/>
      <c r="S3755" s="406"/>
      <c r="T3755" s="406" t="s">
        <v>2253</v>
      </c>
      <c r="U3755" s="406"/>
      <c r="V3755" s="406"/>
      <c r="W3755" s="406"/>
      <c r="X3755" s="1">
        <f>SUM(X2916:X3754)</f>
        <v>7547648</v>
      </c>
    </row>
    <row r="3756" spans="1:24">
      <c r="A3756" s="267"/>
      <c r="B3756" s="267"/>
      <c r="C3756" s="267"/>
      <c r="D3756" s="267"/>
      <c r="E3756" s="267"/>
      <c r="F3756" s="267"/>
      <c r="G3756" s="267"/>
      <c r="H3756" s="409"/>
      <c r="I3756" s="267"/>
      <c r="J3756" s="410"/>
      <c r="K3756" s="267"/>
      <c r="L3756" s="267"/>
      <c r="M3756" s="410"/>
      <c r="N3756" s="267"/>
      <c r="O3756" s="267"/>
      <c r="P3756" s="267"/>
      <c r="Q3756" s="267"/>
      <c r="R3756" s="267"/>
      <c r="S3756" s="267"/>
      <c r="T3756" s="267"/>
      <c r="U3756" s="267"/>
      <c r="V3756" s="267"/>
      <c r="W3756" s="267"/>
      <c r="X3756" s="411"/>
    </row>
    <row r="3757" spans="1:24">
      <c r="A3757" s="267"/>
      <c r="B3757" s="267"/>
      <c r="C3757" s="267"/>
      <c r="D3757" s="267"/>
      <c r="E3757" s="267"/>
      <c r="F3757" s="267"/>
      <c r="G3757" s="267"/>
      <c r="H3757" s="409"/>
      <c r="I3757" s="267"/>
      <c r="J3757" s="410"/>
      <c r="K3757" s="267"/>
      <c r="L3757" s="267"/>
      <c r="M3757" s="410"/>
      <c r="N3757" s="267"/>
      <c r="O3757" s="267"/>
      <c r="P3757" s="267"/>
      <c r="Q3757" s="267"/>
      <c r="R3757" s="267"/>
      <c r="S3757" s="267"/>
      <c r="T3757" s="412">
        <v>44578</v>
      </c>
      <c r="U3757" s="267">
        <v>500000</v>
      </c>
      <c r="V3757" s="267"/>
      <c r="W3757" s="267"/>
      <c r="X3757" s="411"/>
    </row>
    <row r="3758" spans="1:24">
      <c r="A3758" s="267"/>
      <c r="B3758" s="267"/>
      <c r="C3758" s="267"/>
      <c r="D3758" s="267"/>
      <c r="E3758" s="267"/>
      <c r="F3758" s="267"/>
      <c r="G3758" s="267"/>
      <c r="H3758" s="409"/>
      <c r="I3758" s="267"/>
      <c r="J3758" s="410"/>
      <c r="K3758" s="267"/>
      <c r="L3758" s="267"/>
      <c r="M3758" s="410"/>
      <c r="N3758" s="267"/>
      <c r="O3758" s="267"/>
      <c r="P3758" s="267"/>
      <c r="Q3758" s="267"/>
      <c r="R3758" s="267"/>
      <c r="S3758" s="267"/>
      <c r="T3758" s="412">
        <v>44583</v>
      </c>
      <c r="U3758" s="267">
        <v>500000</v>
      </c>
      <c r="V3758" s="267"/>
      <c r="W3758" s="267"/>
      <c r="X3758" s="411"/>
    </row>
    <row r="3759" spans="1:24">
      <c r="A3759" s="8"/>
      <c r="B3759" s="8"/>
      <c r="C3759" s="8"/>
      <c r="D3759" s="8"/>
      <c r="E3759" s="8"/>
      <c r="F3759" s="8"/>
      <c r="G3759" s="8"/>
      <c r="H3759" s="365"/>
      <c r="I3759" s="8"/>
      <c r="J3759" s="49"/>
      <c r="K3759" s="8"/>
      <c r="L3759" s="8"/>
      <c r="M3759" s="369"/>
      <c r="N3759" s="8"/>
      <c r="O3759" s="8"/>
      <c r="P3759" s="8"/>
      <c r="T3759" s="413">
        <v>44586</v>
      </c>
      <c r="U3759" s="8">
        <v>349500</v>
      </c>
      <c r="V3759" s="8"/>
      <c r="W3759" s="8"/>
      <c r="X3759" s="364"/>
    </row>
    <row r="3760" spans="1:24">
      <c r="A3760" s="8"/>
      <c r="B3760" s="8"/>
      <c r="C3760" s="8"/>
      <c r="D3760" s="8"/>
      <c r="E3760" s="8"/>
      <c r="F3760" s="8"/>
      <c r="G3760" s="8"/>
      <c r="H3760" s="365"/>
      <c r="I3760" s="8"/>
      <c r="J3760" s="49"/>
      <c r="K3760" s="8"/>
      <c r="L3760" s="8"/>
      <c r="M3760" s="369"/>
      <c r="N3760" s="8"/>
      <c r="O3760" s="8"/>
      <c r="P3760" s="8"/>
      <c r="T3760" s="413">
        <v>44589</v>
      </c>
      <c r="U3760" s="8">
        <v>1000000</v>
      </c>
      <c r="V3760" s="8"/>
      <c r="W3760" s="8"/>
      <c r="X3760" s="364"/>
    </row>
    <row r="3761" spans="1:31">
      <c r="A3761" s="8"/>
      <c r="B3761" s="8"/>
      <c r="C3761" s="8"/>
      <c r="D3761" s="8"/>
      <c r="E3761" s="8"/>
      <c r="F3761" s="8"/>
      <c r="G3761" s="8"/>
      <c r="H3761" s="365"/>
      <c r="I3761" s="8"/>
      <c r="J3761" s="49"/>
      <c r="K3761" s="8"/>
      <c r="L3761" s="8"/>
      <c r="M3761" s="369"/>
      <c r="N3761" s="8"/>
      <c r="O3761" s="8"/>
      <c r="P3761" s="8"/>
      <c r="T3761" s="413">
        <v>44593</v>
      </c>
      <c r="U3761" s="8">
        <v>400000</v>
      </c>
      <c r="V3761" s="8"/>
      <c r="W3761" s="8"/>
      <c r="X3761" s="364"/>
      <c r="AE3761" s="9">
        <v>0</v>
      </c>
    </row>
    <row r="3762" spans="1:31">
      <c r="A3762" s="8"/>
      <c r="B3762" s="8"/>
      <c r="C3762" s="8"/>
      <c r="D3762" s="8"/>
      <c r="E3762" s="8"/>
      <c r="F3762" s="8"/>
      <c r="G3762" s="8"/>
      <c r="H3762" s="365"/>
      <c r="I3762" s="8"/>
      <c r="J3762" s="49"/>
      <c r="K3762" s="8"/>
      <c r="L3762" s="8"/>
      <c r="M3762" s="369"/>
      <c r="N3762" s="8"/>
      <c r="O3762" s="8"/>
      <c r="P3762" s="8"/>
      <c r="T3762" s="414">
        <v>44595</v>
      </c>
      <c r="U3762" s="8">
        <v>500000</v>
      </c>
      <c r="V3762" s="8"/>
      <c r="W3762" s="8"/>
      <c r="X3762" s="364"/>
    </row>
    <row r="3763" spans="1:31">
      <c r="A3763" s="8"/>
      <c r="B3763" s="8"/>
      <c r="C3763" s="8"/>
      <c r="D3763" s="8"/>
      <c r="E3763" s="8"/>
      <c r="F3763" s="8"/>
      <c r="G3763" s="8"/>
      <c r="H3763" s="365"/>
      <c r="I3763" s="8"/>
      <c r="J3763" s="49"/>
      <c r="K3763" s="8"/>
      <c r="L3763" s="8"/>
      <c r="M3763" s="369"/>
      <c r="N3763" s="8"/>
      <c r="O3763" s="8"/>
      <c r="P3763" s="8"/>
      <c r="T3763" s="413">
        <v>44599</v>
      </c>
      <c r="U3763" s="8">
        <v>500000</v>
      </c>
      <c r="V3763" s="8"/>
      <c r="W3763" s="8"/>
      <c r="X3763" s="364"/>
    </row>
    <row r="3764" spans="1:31">
      <c r="A3764" s="8"/>
      <c r="B3764" s="8"/>
      <c r="C3764" s="8"/>
      <c r="D3764" s="8"/>
      <c r="E3764" s="8"/>
      <c r="F3764" s="8"/>
      <c r="G3764" s="8"/>
      <c r="H3764" s="365"/>
      <c r="I3764" s="8"/>
      <c r="J3764" s="49"/>
      <c r="K3764" s="8"/>
      <c r="L3764" s="8"/>
      <c r="M3764" s="369"/>
      <c r="N3764" s="8"/>
      <c r="O3764" s="8"/>
      <c r="P3764" s="8"/>
      <c r="T3764" s="413">
        <v>44603</v>
      </c>
      <c r="U3764" s="8">
        <v>500000</v>
      </c>
      <c r="V3764" s="8"/>
      <c r="W3764" s="8"/>
      <c r="X3764" s="364"/>
    </row>
    <row r="3765" spans="1:31">
      <c r="A3765" s="8"/>
      <c r="B3765" s="8"/>
      <c r="C3765" s="8"/>
      <c r="D3765" s="8"/>
      <c r="E3765" s="8"/>
      <c r="F3765" s="8"/>
      <c r="G3765" s="8"/>
      <c r="H3765" s="365"/>
      <c r="I3765" s="8"/>
      <c r="J3765" s="49"/>
      <c r="K3765" s="8"/>
      <c r="L3765" s="8"/>
      <c r="M3765" s="369"/>
      <c r="N3765" s="8"/>
      <c r="O3765" s="8"/>
      <c r="P3765" s="8"/>
      <c r="T3765" s="413">
        <v>44609</v>
      </c>
      <c r="U3765" s="8">
        <v>1500000</v>
      </c>
      <c r="V3765" s="8"/>
      <c r="W3765" s="8"/>
      <c r="X3765" s="364"/>
    </row>
    <row r="3766" spans="1:31">
      <c r="A3766" s="8"/>
      <c r="B3766" s="8"/>
      <c r="C3766" s="8"/>
      <c r="D3766" s="8"/>
      <c r="E3766" s="8"/>
      <c r="F3766" s="8"/>
      <c r="G3766" s="8"/>
      <c r="H3766" s="365"/>
      <c r="I3766" s="8"/>
      <c r="J3766" s="49"/>
      <c r="K3766" s="8"/>
      <c r="L3766" s="8"/>
      <c r="M3766" s="369"/>
      <c r="N3766" s="8"/>
      <c r="O3766" s="8"/>
      <c r="P3766" s="8"/>
      <c r="T3766" s="413"/>
      <c r="U3766" s="8"/>
      <c r="V3766" s="8"/>
      <c r="W3766" s="8"/>
      <c r="X3766" s="364"/>
    </row>
    <row r="3767" spans="1:31">
      <c r="A3767" s="8"/>
      <c r="B3767" s="8"/>
      <c r="C3767" s="8"/>
      <c r="D3767" s="8"/>
      <c r="E3767" s="8"/>
      <c r="F3767" s="8"/>
      <c r="G3767" s="8"/>
      <c r="H3767" s="365"/>
      <c r="I3767" s="8"/>
      <c r="J3767" s="49"/>
      <c r="K3767" s="8"/>
      <c r="L3767" s="8"/>
      <c r="M3767" s="369"/>
      <c r="N3767" s="8"/>
      <c r="O3767" s="8"/>
      <c r="P3767" s="8"/>
      <c r="T3767" s="413"/>
      <c r="U3767" s="8"/>
      <c r="V3767" s="8"/>
      <c r="W3767" s="8"/>
      <c r="X3767" s="364"/>
    </row>
    <row r="3768" spans="1:31">
      <c r="A3768" s="8"/>
      <c r="B3768" s="8"/>
      <c r="C3768" s="8"/>
      <c r="D3768" s="8"/>
      <c r="E3768" s="8"/>
      <c r="F3768" s="8"/>
      <c r="G3768" s="8"/>
      <c r="H3768" s="365"/>
      <c r="I3768" s="8"/>
      <c r="J3768" s="49"/>
      <c r="K3768" s="8"/>
      <c r="L3768" s="8"/>
      <c r="M3768" s="369"/>
      <c r="N3768" s="8"/>
      <c r="O3768" s="8"/>
      <c r="P3768" s="8"/>
      <c r="T3768" s="368"/>
      <c r="U3768" s="8"/>
      <c r="V3768" s="8"/>
      <c r="W3768" s="8"/>
      <c r="X3768" s="364"/>
    </row>
    <row r="3769" spans="1:31">
      <c r="A3769" s="8"/>
      <c r="B3769" s="8"/>
      <c r="C3769" s="8"/>
      <c r="D3769" s="8"/>
      <c r="E3769" s="8"/>
      <c r="F3769" s="8"/>
      <c r="G3769" s="8"/>
      <c r="H3769" s="365"/>
      <c r="I3769" s="8"/>
      <c r="J3769" s="49"/>
      <c r="K3769" s="8"/>
      <c r="L3769" s="8"/>
      <c r="M3769" s="369"/>
      <c r="N3769" s="8"/>
      <c r="O3769" s="8"/>
      <c r="P3769" s="8"/>
      <c r="T3769" s="368"/>
      <c r="U3769" s="8"/>
      <c r="V3769" s="8"/>
      <c r="W3769" s="8"/>
      <c r="X3769" s="364"/>
    </row>
    <row r="3770" spans="1:31">
      <c r="A3770" s="64"/>
      <c r="B3770" s="64"/>
      <c r="C3770" s="64"/>
      <c r="D3770" s="64"/>
      <c r="E3770" s="64"/>
      <c r="F3770" s="64"/>
      <c r="G3770" s="64"/>
      <c r="H3770" s="203"/>
      <c r="I3770" s="64"/>
      <c r="J3770" s="37"/>
      <c r="K3770" s="64"/>
      <c r="L3770" s="64"/>
      <c r="M3770" s="37"/>
      <c r="N3770" s="64"/>
      <c r="O3770" s="64"/>
      <c r="P3770" s="64"/>
      <c r="Q3770" s="64"/>
      <c r="R3770" s="64"/>
      <c r="S3770" s="64"/>
      <c r="T3770" s="64"/>
      <c r="U3770" s="64">
        <f>SUM(U3757:U3769)</f>
        <v>5749500</v>
      </c>
      <c r="V3770" s="64"/>
      <c r="W3770" s="64"/>
      <c r="X3770" s="159">
        <v>7623557</v>
      </c>
      <c r="Y3770" s="159">
        <f>X3770-U3770</f>
        <v>1874057</v>
      </c>
      <c r="Z3770" s="159"/>
    </row>
    <row r="3771" spans="1:31">
      <c r="A3771" s="8"/>
      <c r="B3771" s="8"/>
      <c r="C3771" s="8"/>
      <c r="D3771" s="8"/>
      <c r="E3771" s="8"/>
      <c r="F3771" s="8"/>
      <c r="G3771" s="8"/>
      <c r="H3771" s="365"/>
      <c r="I3771" s="8"/>
      <c r="J3771" s="5"/>
      <c r="K3771" s="8"/>
      <c r="L3771" s="8"/>
      <c r="M3771" s="369"/>
      <c r="N3771" s="8"/>
      <c r="O3771" s="8"/>
      <c r="P3771" s="8"/>
      <c r="T3771" s="368"/>
      <c r="U3771" s="8"/>
      <c r="V3771" s="8"/>
      <c r="W3771" s="8"/>
      <c r="X3771" s="364"/>
    </row>
    <row r="3772" spans="1:31">
      <c r="A3772" s="8"/>
      <c r="B3772" s="8"/>
      <c r="C3772" s="8"/>
      <c r="D3772" s="8"/>
      <c r="E3772" s="8"/>
      <c r="F3772" s="8"/>
      <c r="G3772" s="8"/>
      <c r="H3772" s="365"/>
      <c r="I3772" s="8"/>
      <c r="J3772" s="5"/>
      <c r="K3772" s="8"/>
      <c r="L3772" s="8"/>
      <c r="M3772" s="369"/>
      <c r="N3772" s="8"/>
      <c r="O3772" s="8"/>
      <c r="P3772" s="48"/>
      <c r="T3772" s="364"/>
      <c r="X3772" s="364"/>
    </row>
    <row r="3773" spans="1:31">
      <c r="A3773" s="8"/>
      <c r="B3773" s="8"/>
      <c r="C3773" s="8"/>
      <c r="D3773" s="8"/>
      <c r="E3773" s="8"/>
      <c r="F3773" s="8"/>
      <c r="G3773" s="8"/>
      <c r="H3773" s="365"/>
      <c r="I3773" s="8"/>
      <c r="J3773" s="5"/>
      <c r="K3773" s="8"/>
      <c r="L3773" s="8"/>
      <c r="M3773" s="369"/>
      <c r="N3773" s="8"/>
      <c r="O3773" s="8"/>
      <c r="P3773" s="48"/>
      <c r="T3773" s="364"/>
      <c r="X3773" s="364"/>
    </row>
    <row r="3774" spans="1:31">
      <c r="A3774" s="8"/>
      <c r="B3774" s="8"/>
      <c r="C3774" s="8"/>
      <c r="D3774" s="8"/>
      <c r="E3774" s="8"/>
      <c r="F3774" s="8"/>
      <c r="G3774" s="8"/>
      <c r="H3774" s="365"/>
      <c r="I3774" s="8"/>
      <c r="J3774" s="5"/>
      <c r="K3774" s="8"/>
      <c r="L3774" s="8"/>
      <c r="M3774" s="369"/>
      <c r="N3774" s="8"/>
      <c r="O3774" s="8"/>
      <c r="P3774" s="48"/>
      <c r="T3774" s="364"/>
      <c r="X3774" s="364"/>
    </row>
    <row r="3775" spans="1:31">
      <c r="A3775" s="8"/>
      <c r="B3775" s="8"/>
      <c r="C3775" s="8"/>
      <c r="D3775" s="8"/>
      <c r="E3775" s="8"/>
      <c r="F3775" s="8"/>
      <c r="G3775" s="8"/>
      <c r="H3775" s="365"/>
      <c r="I3775" s="8"/>
      <c r="J3775" s="5"/>
      <c r="K3775" s="8"/>
      <c r="L3775" s="8"/>
      <c r="M3775" s="369"/>
      <c r="N3775" s="8"/>
      <c r="O3775" s="8"/>
      <c r="P3775" s="48"/>
      <c r="T3775" s="364"/>
      <c r="X3775" s="364"/>
    </row>
    <row r="3776" spans="1:31">
      <c r="A3776" s="8"/>
      <c r="B3776" s="8"/>
      <c r="C3776" s="8"/>
      <c r="D3776" s="8"/>
      <c r="E3776" s="8"/>
      <c r="F3776" s="8"/>
      <c r="G3776" s="8"/>
      <c r="H3776" s="365"/>
      <c r="I3776" s="8"/>
      <c r="J3776" s="5"/>
      <c r="K3776" s="8"/>
      <c r="L3776" s="8"/>
      <c r="M3776" s="369"/>
      <c r="N3776" s="8"/>
      <c r="O3776" s="8"/>
      <c r="P3776" s="48"/>
      <c r="T3776" s="364"/>
      <c r="X3776" s="364"/>
    </row>
    <row r="3777" spans="1:24">
      <c r="A3777" s="8"/>
      <c r="B3777" s="8"/>
      <c r="C3777" s="8"/>
      <c r="D3777" s="8"/>
      <c r="E3777" s="8"/>
      <c r="F3777" s="8"/>
      <c r="G3777" s="8"/>
      <c r="H3777" s="365"/>
      <c r="I3777" s="8"/>
      <c r="J3777" s="5"/>
      <c r="K3777" s="8"/>
      <c r="L3777" s="8"/>
      <c r="M3777" s="369"/>
      <c r="N3777" s="8"/>
      <c r="O3777" s="8"/>
      <c r="P3777" s="48"/>
      <c r="T3777" s="364"/>
      <c r="X3777" s="364"/>
    </row>
    <row r="3778" spans="1:24">
      <c r="A3778" s="8"/>
      <c r="B3778" s="8"/>
      <c r="C3778" s="8"/>
      <c r="D3778" s="8"/>
      <c r="E3778" s="8"/>
      <c r="F3778" s="8"/>
      <c r="G3778" s="8"/>
      <c r="H3778" s="365"/>
      <c r="I3778" s="8"/>
      <c r="J3778" s="5"/>
      <c r="K3778" s="8"/>
      <c r="L3778" s="8"/>
      <c r="M3778" s="369"/>
      <c r="N3778" s="8"/>
      <c r="O3778" s="8"/>
      <c r="P3778" s="48"/>
      <c r="T3778" s="364"/>
      <c r="X3778" s="364"/>
    </row>
    <row r="3779" spans="1:24">
      <c r="A3779" s="8"/>
      <c r="B3779" s="8"/>
      <c r="C3779" s="8"/>
      <c r="D3779" s="8"/>
      <c r="E3779" s="8"/>
      <c r="F3779" s="8"/>
      <c r="G3779" s="8"/>
      <c r="H3779" s="365"/>
      <c r="I3779" s="8"/>
      <c r="J3779" s="5"/>
      <c r="K3779" s="8"/>
      <c r="L3779" s="8"/>
      <c r="M3779" s="369"/>
      <c r="N3779" s="8"/>
      <c r="O3779" s="8"/>
      <c r="P3779" s="48"/>
      <c r="T3779" s="364"/>
      <c r="X3779" s="364"/>
    </row>
    <row r="3780" spans="1:24">
      <c r="J3780" s="416"/>
      <c r="M3780" s="417"/>
      <c r="T3780" s="364"/>
      <c r="X3780" s="364"/>
    </row>
    <row r="3781" spans="1:24">
      <c r="J3781" s="416"/>
      <c r="M3781" s="417"/>
      <c r="T3781" s="364"/>
      <c r="X3781" s="364"/>
    </row>
    <row r="3782" spans="1:24">
      <c r="J3782" s="416"/>
      <c r="M3782" s="417"/>
      <c r="T3782" s="364"/>
      <c r="X3782" s="364"/>
    </row>
    <row r="3783" spans="1:24">
      <c r="J3783" s="416"/>
      <c r="M3783" s="417"/>
      <c r="T3783" s="364"/>
      <c r="X3783" s="364"/>
    </row>
    <row r="3784" spans="1:24">
      <c r="J3784" s="416"/>
      <c r="M3784" s="417"/>
      <c r="T3784" s="364"/>
      <c r="X3784" s="364"/>
    </row>
    <row r="3785" spans="1:24">
      <c r="J3785" s="416"/>
      <c r="X3785" s="364"/>
    </row>
    <row r="3786" spans="1:24">
      <c r="J3786" s="416"/>
      <c r="X3786" s="364"/>
    </row>
    <row r="3787" spans="1:24">
      <c r="J3787" s="416"/>
      <c r="X3787" s="364"/>
    </row>
    <row r="3788" spans="1:24">
      <c r="J3788" s="416"/>
      <c r="X3788" s="364"/>
    </row>
    <row r="3789" spans="1:24">
      <c r="J3789" s="416"/>
      <c r="X3789" s="364"/>
    </row>
    <row r="3790" spans="1:24">
      <c r="X3790" s="364"/>
    </row>
    <row r="3791" spans="1:24">
      <c r="X3791" s="364"/>
    </row>
    <row r="3792" spans="1:24">
      <c r="X3792" s="364"/>
    </row>
    <row r="3793" spans="24:24">
      <c r="X3793" s="364"/>
    </row>
    <row r="3794" spans="24:24">
      <c r="X3794" s="364"/>
    </row>
    <row r="3795" spans="24:24">
      <c r="X3795" s="364"/>
    </row>
    <row r="3796" spans="24:24">
      <c r="X3796" s="364"/>
    </row>
    <row r="3797" spans="24:24">
      <c r="X3797" s="364"/>
    </row>
    <row r="3798" spans="24:24">
      <c r="X3798" s="364"/>
    </row>
    <row r="3799" spans="24:24">
      <c r="X3799" s="364"/>
    </row>
    <row r="3800" spans="24:24">
      <c r="X3800" s="364"/>
    </row>
    <row r="3801" spans="24:24">
      <c r="X3801" s="364"/>
    </row>
    <row r="3834" spans="23:23">
      <c r="W3834" s="419"/>
    </row>
    <row r="3835" spans="23:23">
      <c r="W3835" s="419"/>
    </row>
    <row r="3836" spans="23:23">
      <c r="W3836" s="419"/>
    </row>
    <row r="3837" spans="23:23">
      <c r="W3837" s="419"/>
    </row>
    <row r="3838" spans="23:23">
      <c r="W3838" s="419"/>
    </row>
    <row r="3839" spans="23:23">
      <c r="W3839" s="419"/>
    </row>
    <row r="3840" spans="23:23">
      <c r="W3840" s="419"/>
    </row>
    <row r="3841" spans="23:23">
      <c r="W3841" s="419"/>
    </row>
    <row r="3842" spans="23:23">
      <c r="W3842" s="419"/>
    </row>
    <row r="3843" spans="23:23">
      <c r="W3843" s="419"/>
    </row>
    <row r="3844" spans="23:23">
      <c r="W3844" s="419"/>
    </row>
    <row r="3845" spans="23:23">
      <c r="W3845" s="419"/>
    </row>
    <row r="3846" spans="23:23">
      <c r="W3846" s="419"/>
    </row>
    <row r="3847" spans="23:23">
      <c r="W3847" s="419"/>
    </row>
    <row r="3848" spans="23:23">
      <c r="W3848" s="419"/>
    </row>
    <row r="3849" spans="23:23">
      <c r="W3849" s="419"/>
    </row>
    <row r="3850" spans="23:23">
      <c r="W3850" s="419"/>
    </row>
    <row r="3851" spans="23:23">
      <c r="W3851" s="419"/>
    </row>
    <row r="3852" spans="23:23">
      <c r="W3852" s="419"/>
    </row>
    <row r="3853" spans="23:23">
      <c r="W3853" s="419"/>
    </row>
    <row r="3854" spans="23:23">
      <c r="W3854" s="419"/>
    </row>
    <row r="3855" spans="23:23">
      <c r="W3855" s="419"/>
    </row>
    <row r="3856" spans="23:23">
      <c r="W3856" s="419"/>
    </row>
    <row r="3857" spans="23:23">
      <c r="W3857" s="419"/>
    </row>
    <row r="3858" spans="23:23">
      <c r="W3858" s="419"/>
    </row>
    <row r="3859" spans="23:23">
      <c r="W3859" s="419"/>
    </row>
    <row r="3860" spans="23:23">
      <c r="W3860" s="419"/>
    </row>
    <row r="3861" spans="23:23">
      <c r="W3861" s="419"/>
    </row>
    <row r="3862" spans="23:23">
      <c r="W3862" s="419"/>
    </row>
    <row r="3863" spans="23:23">
      <c r="W3863" s="419"/>
    </row>
    <row r="3864" spans="23:23">
      <c r="W3864" s="419"/>
    </row>
    <row r="3865" spans="23:23">
      <c r="W3865" s="419"/>
    </row>
    <row r="3866" spans="23:23">
      <c r="W3866" s="419"/>
    </row>
    <row r="3867" spans="23:23">
      <c r="W3867" s="419"/>
    </row>
    <row r="3868" spans="23:23">
      <c r="W3868" s="419"/>
    </row>
    <row r="3869" spans="23:23">
      <c r="W3869" s="419"/>
    </row>
    <row r="3870" spans="23:23">
      <c r="W3870" s="419"/>
    </row>
    <row r="3871" spans="23:23">
      <c r="W3871" s="419"/>
    </row>
    <row r="3872" spans="23:23">
      <c r="W3872" s="419"/>
    </row>
    <row r="3873" spans="23:23">
      <c r="W3873" s="419"/>
    </row>
    <row r="3874" spans="23:23">
      <c r="W3874" s="419"/>
    </row>
    <row r="3875" spans="23:23">
      <c r="W3875" s="419"/>
    </row>
    <row r="3876" spans="23:23">
      <c r="W3876" s="419"/>
    </row>
    <row r="3877" spans="23:23">
      <c r="W3877" s="419"/>
    </row>
    <row r="3878" spans="23:23">
      <c r="W3878" s="419"/>
    </row>
    <row r="3879" spans="23:23">
      <c r="W3879" s="419"/>
    </row>
    <row r="3880" spans="23:23">
      <c r="W3880" s="419"/>
    </row>
    <row r="3881" spans="23:23">
      <c r="W3881" s="419"/>
    </row>
    <row r="3882" spans="23:23">
      <c r="W3882" s="419"/>
    </row>
    <row r="3883" spans="23:23">
      <c r="W3883" s="419"/>
    </row>
    <row r="3884" spans="23:23">
      <c r="W3884" s="419"/>
    </row>
    <row r="3885" spans="23:23">
      <c r="W3885" s="419"/>
    </row>
    <row r="3886" spans="23:23">
      <c r="W3886" s="419"/>
    </row>
    <row r="3887" spans="23:23">
      <c r="W3887" s="419"/>
    </row>
    <row r="3888" spans="23:23">
      <c r="W3888" s="419"/>
    </row>
    <row r="3889" spans="23:23">
      <c r="W3889" s="419"/>
    </row>
    <row r="3890" spans="23:23">
      <c r="W3890" s="419"/>
    </row>
    <row r="3891" spans="23:23">
      <c r="W3891" s="419"/>
    </row>
    <row r="3892" spans="23:23">
      <c r="W3892" s="419"/>
    </row>
    <row r="3893" spans="23:23">
      <c r="W3893" s="419"/>
    </row>
    <row r="3894" spans="23:23">
      <c r="W3894" s="419"/>
    </row>
    <row r="3895" spans="23:23">
      <c r="W3895" s="419"/>
    </row>
    <row r="3896" spans="23:23">
      <c r="W3896" s="419"/>
    </row>
    <row r="3897" spans="23:23">
      <c r="W3897" s="419"/>
    </row>
    <row r="3898" spans="23:23">
      <c r="W3898" s="419"/>
    </row>
    <row r="3899" spans="23:23">
      <c r="W3899" s="419"/>
    </row>
    <row r="3900" spans="23:23">
      <c r="W3900" s="419"/>
    </row>
    <row r="3901" spans="23:23">
      <c r="W3901" s="419"/>
    </row>
    <row r="3902" spans="23:23">
      <c r="W3902" s="419"/>
    </row>
    <row r="3903" spans="23:23">
      <c r="W3903" s="419"/>
    </row>
    <row r="3904" spans="23:23">
      <c r="W3904" s="419"/>
    </row>
    <row r="3905" spans="23:23">
      <c r="W3905" s="419"/>
    </row>
    <row r="3906" spans="23:23">
      <c r="W3906" s="419"/>
    </row>
    <row r="3907" spans="23:23">
      <c r="W3907" s="419"/>
    </row>
    <row r="3908" spans="23:23">
      <c r="W3908" s="419"/>
    </row>
    <row r="3909" spans="23:23">
      <c r="W3909" s="419"/>
    </row>
    <row r="3910" spans="23:23">
      <c r="W3910" s="419"/>
    </row>
    <row r="3911" spans="23:23">
      <c r="W3911" s="419"/>
    </row>
    <row r="3912" spans="23:23">
      <c r="W3912" s="419"/>
    </row>
    <row r="3913" spans="23:23">
      <c r="W3913" s="419"/>
    </row>
    <row r="3914" spans="23:23">
      <c r="W3914" s="419"/>
    </row>
    <row r="3915" spans="23:23">
      <c r="W3915" s="419"/>
    </row>
    <row r="3916" spans="23:23">
      <c r="W3916" s="419"/>
    </row>
    <row r="3917" spans="23:23">
      <c r="W3917" s="419"/>
    </row>
    <row r="3918" spans="23:23">
      <c r="W3918" s="419"/>
    </row>
    <row r="3919" spans="23:23">
      <c r="W3919" s="419"/>
    </row>
    <row r="3920" spans="23:23">
      <c r="W3920" s="419"/>
    </row>
    <row r="3921" spans="23:23">
      <c r="W3921" s="419"/>
    </row>
    <row r="3922" spans="23:23">
      <c r="W3922" s="419"/>
    </row>
    <row r="3923" spans="23:23">
      <c r="W3923" s="419"/>
    </row>
    <row r="3924" spans="23:23">
      <c r="W3924" s="419"/>
    </row>
    <row r="3925" spans="23:23">
      <c r="W3925" s="419"/>
    </row>
    <row r="3926" spans="23:23">
      <c r="W3926" s="419"/>
    </row>
    <row r="3927" spans="23:23">
      <c r="W3927" s="419"/>
    </row>
    <row r="3928" spans="23:23">
      <c r="W3928" s="419"/>
    </row>
    <row r="3929" spans="23:23">
      <c r="W3929" s="419"/>
    </row>
    <row r="3930" spans="23:23">
      <c r="W3930" s="419"/>
    </row>
    <row r="3931" spans="23:23">
      <c r="W3931" s="419"/>
    </row>
    <row r="3932" spans="23:23">
      <c r="W3932" s="419"/>
    </row>
    <row r="3933" spans="23:23">
      <c r="W3933" s="419"/>
    </row>
    <row r="3934" spans="23:23">
      <c r="W3934" s="419"/>
    </row>
    <row r="3935" spans="23:23">
      <c r="W3935" s="419"/>
    </row>
    <row r="3936" spans="23:23">
      <c r="W3936" s="419"/>
    </row>
    <row r="3937" spans="23:23">
      <c r="W3937" s="419"/>
    </row>
  </sheetData>
  <mergeCells count="22">
    <mergeCell ref="A3685:A3686"/>
    <mergeCell ref="B3685:B3686"/>
    <mergeCell ref="A3703:A3704"/>
    <mergeCell ref="B3703:B3704"/>
    <mergeCell ref="A3576:A3577"/>
    <mergeCell ref="B3576:B3577"/>
    <mergeCell ref="A3580:A3581"/>
    <mergeCell ref="B3580:B3581"/>
    <mergeCell ref="A3683:A3684"/>
    <mergeCell ref="B3683:B3684"/>
    <mergeCell ref="A3432:A3433"/>
    <mergeCell ref="B3432:B3433"/>
    <mergeCell ref="A3434:A3435"/>
    <mergeCell ref="B3434:B3435"/>
    <mergeCell ref="A3439:A3440"/>
    <mergeCell ref="B3439:B3440"/>
    <mergeCell ref="A3426:A3427"/>
    <mergeCell ref="B3426:B3427"/>
    <mergeCell ref="A3428:A3429"/>
    <mergeCell ref="B3428:B3429"/>
    <mergeCell ref="A3430:A3431"/>
    <mergeCell ref="B3430:B3431"/>
  </mergeCells>
  <conditionalFormatting sqref="D43:D56">
    <cfRule type="duplicateValues" dxfId="1228" priority="598" stopIfTrue="1"/>
    <cfRule type="duplicateValues" dxfId="1227" priority="599" stopIfTrue="1"/>
  </conditionalFormatting>
  <conditionalFormatting sqref="D57:D63">
    <cfRule type="duplicateValues" dxfId="1224" priority="596" stopIfTrue="1"/>
    <cfRule type="duplicateValues" dxfId="1223" priority="597" stopIfTrue="1"/>
  </conditionalFormatting>
  <conditionalFormatting sqref="D60:D63">
    <cfRule type="duplicateValues" dxfId="1220" priority="594" stopIfTrue="1"/>
    <cfRule type="duplicateValues" dxfId="1219" priority="595" stopIfTrue="1"/>
  </conditionalFormatting>
  <conditionalFormatting sqref="D70:D71">
    <cfRule type="duplicateValues" dxfId="1216" priority="592" stopIfTrue="1"/>
    <cfRule type="duplicateValues" dxfId="1215" priority="593" stopIfTrue="1"/>
  </conditionalFormatting>
  <conditionalFormatting sqref="D64:D69 D73">
    <cfRule type="duplicateValues" dxfId="1212" priority="590" stopIfTrue="1"/>
    <cfRule type="duplicateValues" dxfId="1211" priority="591" stopIfTrue="1"/>
  </conditionalFormatting>
  <conditionalFormatting sqref="D11">
    <cfRule type="duplicateValues" dxfId="1208" priority="588" stopIfTrue="1"/>
    <cfRule type="duplicateValues" dxfId="1207" priority="589" stopIfTrue="1"/>
  </conditionalFormatting>
  <conditionalFormatting sqref="D13">
    <cfRule type="duplicateValues" dxfId="1204" priority="586" stopIfTrue="1"/>
    <cfRule type="duplicateValues" dxfId="1203" priority="587" stopIfTrue="1"/>
  </conditionalFormatting>
  <conditionalFormatting sqref="D13">
    <cfRule type="duplicateValues" dxfId="1200" priority="585" stopIfTrue="1"/>
  </conditionalFormatting>
  <conditionalFormatting sqref="D14:D15">
    <cfRule type="duplicateValues" dxfId="1198" priority="584" stopIfTrue="1"/>
  </conditionalFormatting>
  <conditionalFormatting sqref="D20">
    <cfRule type="duplicateValues" dxfId="1196" priority="583" stopIfTrue="1"/>
  </conditionalFormatting>
  <conditionalFormatting sqref="D16">
    <cfRule type="duplicateValues" dxfId="1194" priority="582" stopIfTrue="1"/>
  </conditionalFormatting>
  <conditionalFormatting sqref="D17">
    <cfRule type="duplicateValues" dxfId="1192" priority="581" stopIfTrue="1"/>
  </conditionalFormatting>
  <conditionalFormatting sqref="D18">
    <cfRule type="duplicateValues" dxfId="1190" priority="579" stopIfTrue="1"/>
    <cfRule type="duplicateValues" dxfId="1189" priority="580" stopIfTrue="1"/>
  </conditionalFormatting>
  <conditionalFormatting sqref="D18">
    <cfRule type="duplicateValues" dxfId="1186" priority="578" stopIfTrue="1"/>
  </conditionalFormatting>
  <conditionalFormatting sqref="D19">
    <cfRule type="duplicateValues" dxfId="1184" priority="577" stopIfTrue="1"/>
  </conditionalFormatting>
  <conditionalFormatting sqref="D24">
    <cfRule type="duplicateValues" dxfId="1182" priority="575" stopIfTrue="1"/>
    <cfRule type="duplicateValues" dxfId="1181" priority="576" stopIfTrue="1"/>
  </conditionalFormatting>
  <conditionalFormatting sqref="D24">
    <cfRule type="duplicateValues" dxfId="1178" priority="574" stopIfTrue="1"/>
  </conditionalFormatting>
  <conditionalFormatting sqref="D25">
    <cfRule type="duplicateValues" dxfId="1176" priority="572" stopIfTrue="1"/>
    <cfRule type="duplicateValues" dxfId="1175" priority="573" stopIfTrue="1"/>
  </conditionalFormatting>
  <conditionalFormatting sqref="D25">
    <cfRule type="duplicateValues" dxfId="1172" priority="571" stopIfTrue="1"/>
  </conditionalFormatting>
  <conditionalFormatting sqref="D26">
    <cfRule type="duplicateValues" dxfId="1170" priority="569" stopIfTrue="1"/>
    <cfRule type="duplicateValues" dxfId="1169" priority="570" stopIfTrue="1"/>
  </conditionalFormatting>
  <conditionalFormatting sqref="D26">
    <cfRule type="duplicateValues" dxfId="1166" priority="568" stopIfTrue="1"/>
  </conditionalFormatting>
  <conditionalFormatting sqref="D27">
    <cfRule type="duplicateValues" dxfId="1164" priority="566" stopIfTrue="1"/>
    <cfRule type="duplicateValues" dxfId="1163" priority="567" stopIfTrue="1"/>
  </conditionalFormatting>
  <conditionalFormatting sqref="D27">
    <cfRule type="duplicateValues" dxfId="1160" priority="565" stopIfTrue="1"/>
  </conditionalFormatting>
  <conditionalFormatting sqref="D28">
    <cfRule type="duplicateValues" dxfId="1158" priority="563" stopIfTrue="1"/>
    <cfRule type="duplicateValues" dxfId="1157" priority="564" stopIfTrue="1"/>
  </conditionalFormatting>
  <conditionalFormatting sqref="D28">
    <cfRule type="duplicateValues" dxfId="1154" priority="562" stopIfTrue="1"/>
  </conditionalFormatting>
  <conditionalFormatting sqref="D29:D30">
    <cfRule type="duplicateValues" dxfId="1152" priority="560" stopIfTrue="1"/>
    <cfRule type="duplicateValues" dxfId="1151" priority="561" stopIfTrue="1"/>
  </conditionalFormatting>
  <conditionalFormatting sqref="D29:D30">
    <cfRule type="duplicateValues" dxfId="1148" priority="559" stopIfTrue="1"/>
  </conditionalFormatting>
  <conditionalFormatting sqref="D34">
    <cfRule type="duplicateValues" dxfId="1146" priority="557" stopIfTrue="1"/>
    <cfRule type="duplicateValues" dxfId="1145" priority="558" stopIfTrue="1"/>
  </conditionalFormatting>
  <conditionalFormatting sqref="D34">
    <cfRule type="duplicateValues" dxfId="1142" priority="556" stopIfTrue="1"/>
  </conditionalFormatting>
  <conditionalFormatting sqref="D35">
    <cfRule type="duplicateValues" dxfId="1140" priority="554" stopIfTrue="1"/>
    <cfRule type="duplicateValues" dxfId="1139" priority="555" stopIfTrue="1"/>
  </conditionalFormatting>
  <conditionalFormatting sqref="D35">
    <cfRule type="duplicateValues" dxfId="1136" priority="553" stopIfTrue="1"/>
  </conditionalFormatting>
  <conditionalFormatting sqref="D36">
    <cfRule type="duplicateValues" dxfId="1134" priority="551" stopIfTrue="1"/>
    <cfRule type="duplicateValues" dxfId="1133" priority="552" stopIfTrue="1"/>
  </conditionalFormatting>
  <conditionalFormatting sqref="D36">
    <cfRule type="duplicateValues" dxfId="1130" priority="550" stopIfTrue="1"/>
  </conditionalFormatting>
  <conditionalFormatting sqref="D37">
    <cfRule type="duplicateValues" dxfId="1128" priority="548" stopIfTrue="1"/>
    <cfRule type="duplicateValues" dxfId="1127" priority="549" stopIfTrue="1"/>
  </conditionalFormatting>
  <conditionalFormatting sqref="D37">
    <cfRule type="duplicateValues" dxfId="1124" priority="547" stopIfTrue="1"/>
  </conditionalFormatting>
  <conditionalFormatting sqref="D41">
    <cfRule type="duplicateValues" dxfId="1122" priority="546" stopIfTrue="1"/>
  </conditionalFormatting>
  <conditionalFormatting sqref="D42">
    <cfRule type="duplicateValues" dxfId="1120" priority="544" stopIfTrue="1"/>
    <cfRule type="duplicateValues" dxfId="1119" priority="545" stopIfTrue="1"/>
  </conditionalFormatting>
  <conditionalFormatting sqref="D42">
    <cfRule type="duplicateValues" dxfId="1116" priority="543" stopIfTrue="1"/>
  </conditionalFormatting>
  <conditionalFormatting sqref="D43">
    <cfRule type="duplicateValues" dxfId="1114" priority="541" stopIfTrue="1"/>
    <cfRule type="duplicateValues" dxfId="1113" priority="542" stopIfTrue="1"/>
  </conditionalFormatting>
  <conditionalFormatting sqref="D43">
    <cfRule type="duplicateValues" dxfId="1110" priority="540" stopIfTrue="1"/>
  </conditionalFormatting>
  <conditionalFormatting sqref="D44">
    <cfRule type="duplicateValues" dxfId="1108" priority="539" stopIfTrue="1"/>
  </conditionalFormatting>
  <conditionalFormatting sqref="D45">
    <cfRule type="duplicateValues" dxfId="1106" priority="538" stopIfTrue="1"/>
  </conditionalFormatting>
  <conditionalFormatting sqref="D46:D47">
    <cfRule type="duplicateValues" dxfId="1104" priority="536" stopIfTrue="1"/>
    <cfRule type="duplicateValues" dxfId="1103" priority="537" stopIfTrue="1"/>
  </conditionalFormatting>
  <conditionalFormatting sqref="D46:D47">
    <cfRule type="duplicateValues" dxfId="1100" priority="535" stopIfTrue="1"/>
  </conditionalFormatting>
  <conditionalFormatting sqref="D48">
    <cfRule type="duplicateValues" dxfId="1098" priority="534" stopIfTrue="1"/>
  </conditionalFormatting>
  <conditionalFormatting sqref="D49">
    <cfRule type="duplicateValues" dxfId="1096" priority="532" stopIfTrue="1"/>
    <cfRule type="duplicateValues" dxfId="1095" priority="533" stopIfTrue="1"/>
  </conditionalFormatting>
  <conditionalFormatting sqref="D49">
    <cfRule type="duplicateValues" dxfId="1092" priority="531" stopIfTrue="1"/>
  </conditionalFormatting>
  <conditionalFormatting sqref="D50">
    <cfRule type="duplicateValues" dxfId="1090" priority="529" stopIfTrue="1"/>
    <cfRule type="duplicateValues" dxfId="1089" priority="530" stopIfTrue="1"/>
  </conditionalFormatting>
  <conditionalFormatting sqref="D50">
    <cfRule type="duplicateValues" dxfId="1086" priority="528" stopIfTrue="1"/>
  </conditionalFormatting>
  <conditionalFormatting sqref="D51">
    <cfRule type="duplicateValues" dxfId="1084" priority="526" stopIfTrue="1"/>
    <cfRule type="duplicateValues" dxfId="1083" priority="527" stopIfTrue="1"/>
  </conditionalFormatting>
  <conditionalFormatting sqref="D51">
    <cfRule type="duplicateValues" dxfId="1080" priority="525" stopIfTrue="1"/>
  </conditionalFormatting>
  <conditionalFormatting sqref="D52">
    <cfRule type="duplicateValues" dxfId="1078" priority="524" stopIfTrue="1"/>
  </conditionalFormatting>
  <conditionalFormatting sqref="D53">
    <cfRule type="duplicateValues" dxfId="1076" priority="522" stopIfTrue="1"/>
    <cfRule type="duplicateValues" dxfId="1075" priority="523" stopIfTrue="1"/>
  </conditionalFormatting>
  <conditionalFormatting sqref="D53">
    <cfRule type="duplicateValues" dxfId="1072" priority="521" stopIfTrue="1"/>
  </conditionalFormatting>
  <conditionalFormatting sqref="D54">
    <cfRule type="duplicateValues" dxfId="1070" priority="519" stopIfTrue="1"/>
    <cfRule type="duplicateValues" dxfId="1069" priority="520" stopIfTrue="1"/>
  </conditionalFormatting>
  <conditionalFormatting sqref="D54">
    <cfRule type="duplicateValues" dxfId="1066" priority="518" stopIfTrue="1"/>
  </conditionalFormatting>
  <conditionalFormatting sqref="D55">
    <cfRule type="duplicateValues" dxfId="1064" priority="516" stopIfTrue="1"/>
    <cfRule type="duplicateValues" dxfId="1063" priority="517" stopIfTrue="1"/>
  </conditionalFormatting>
  <conditionalFormatting sqref="D55">
    <cfRule type="duplicateValues" dxfId="1060" priority="515" stopIfTrue="1"/>
  </conditionalFormatting>
  <conditionalFormatting sqref="D56">
    <cfRule type="duplicateValues" dxfId="1058" priority="513" stopIfTrue="1"/>
    <cfRule type="duplicateValues" dxfId="1057" priority="514" stopIfTrue="1"/>
  </conditionalFormatting>
  <conditionalFormatting sqref="D56">
    <cfRule type="duplicateValues" dxfId="1054" priority="512" stopIfTrue="1"/>
  </conditionalFormatting>
  <conditionalFormatting sqref="D57">
    <cfRule type="duplicateValues" dxfId="1052" priority="510" stopIfTrue="1"/>
    <cfRule type="duplicateValues" dxfId="1051" priority="511" stopIfTrue="1"/>
  </conditionalFormatting>
  <conditionalFormatting sqref="D57">
    <cfRule type="duplicateValues" dxfId="1048" priority="509" stopIfTrue="1"/>
  </conditionalFormatting>
  <conditionalFormatting sqref="D58">
    <cfRule type="duplicateValues" dxfId="1046" priority="507" stopIfTrue="1"/>
    <cfRule type="duplicateValues" dxfId="1045" priority="508" stopIfTrue="1"/>
  </conditionalFormatting>
  <conditionalFormatting sqref="D58">
    <cfRule type="duplicateValues" dxfId="1042" priority="506" stopIfTrue="1"/>
  </conditionalFormatting>
  <conditionalFormatting sqref="D59">
    <cfRule type="duplicateValues" dxfId="1040" priority="505" stopIfTrue="1"/>
  </conditionalFormatting>
  <conditionalFormatting sqref="D60">
    <cfRule type="duplicateValues" dxfId="1038" priority="504" stopIfTrue="1"/>
  </conditionalFormatting>
  <conditionalFormatting sqref="D61">
    <cfRule type="duplicateValues" dxfId="1036" priority="503" stopIfTrue="1"/>
  </conditionalFormatting>
  <conditionalFormatting sqref="D62">
    <cfRule type="duplicateValues" dxfId="1034" priority="502" stopIfTrue="1"/>
  </conditionalFormatting>
  <conditionalFormatting sqref="D63">
    <cfRule type="duplicateValues" dxfId="1032" priority="500" stopIfTrue="1"/>
    <cfRule type="duplicateValues" dxfId="1031" priority="501" stopIfTrue="1"/>
  </conditionalFormatting>
  <conditionalFormatting sqref="D63">
    <cfRule type="duplicateValues" dxfId="1028" priority="499" stopIfTrue="1"/>
  </conditionalFormatting>
  <conditionalFormatting sqref="D67">
    <cfRule type="duplicateValues" dxfId="1026" priority="498" stopIfTrue="1"/>
  </conditionalFormatting>
  <conditionalFormatting sqref="D68">
    <cfRule type="duplicateValues" dxfId="1024" priority="497" stopIfTrue="1"/>
  </conditionalFormatting>
  <conditionalFormatting sqref="D69">
    <cfRule type="duplicateValues" dxfId="1022" priority="496" stopIfTrue="1"/>
  </conditionalFormatting>
  <conditionalFormatting sqref="D70">
    <cfRule type="duplicateValues" dxfId="1020" priority="495" stopIfTrue="1"/>
  </conditionalFormatting>
  <conditionalFormatting sqref="D71">
    <cfRule type="duplicateValues" dxfId="1018" priority="494" stopIfTrue="1"/>
  </conditionalFormatting>
  <conditionalFormatting sqref="D73">
    <cfRule type="duplicateValues" dxfId="1016" priority="493" stopIfTrue="1"/>
  </conditionalFormatting>
  <conditionalFormatting sqref="D74">
    <cfRule type="duplicateValues" dxfId="1014" priority="492" stopIfTrue="1"/>
  </conditionalFormatting>
  <conditionalFormatting sqref="D75">
    <cfRule type="duplicateValues" dxfId="1012" priority="491" stopIfTrue="1"/>
  </conditionalFormatting>
  <conditionalFormatting sqref="D76">
    <cfRule type="duplicateValues" dxfId="1010" priority="490" stopIfTrue="1"/>
  </conditionalFormatting>
  <conditionalFormatting sqref="D77">
    <cfRule type="duplicateValues" dxfId="1008" priority="489" stopIfTrue="1"/>
  </conditionalFormatting>
  <conditionalFormatting sqref="D78">
    <cfRule type="duplicateValues" dxfId="1006" priority="488" stopIfTrue="1"/>
  </conditionalFormatting>
  <conditionalFormatting sqref="D82">
    <cfRule type="duplicateValues" dxfId="1004" priority="486" stopIfTrue="1"/>
    <cfRule type="duplicateValues" dxfId="1003" priority="487" stopIfTrue="1"/>
  </conditionalFormatting>
  <conditionalFormatting sqref="D82">
    <cfRule type="duplicateValues" dxfId="1000" priority="485" stopIfTrue="1"/>
  </conditionalFormatting>
  <conditionalFormatting sqref="D83">
    <cfRule type="duplicateValues" dxfId="998" priority="483" stopIfTrue="1"/>
    <cfRule type="duplicateValues" dxfId="997" priority="484" stopIfTrue="1"/>
  </conditionalFormatting>
  <conditionalFormatting sqref="D83">
    <cfRule type="duplicateValues" dxfId="994" priority="482" stopIfTrue="1"/>
  </conditionalFormatting>
  <conditionalFormatting sqref="D84">
    <cfRule type="duplicateValues" dxfId="992" priority="480" stopIfTrue="1"/>
    <cfRule type="duplicateValues" dxfId="991" priority="481" stopIfTrue="1"/>
  </conditionalFormatting>
  <conditionalFormatting sqref="D84">
    <cfRule type="duplicateValues" dxfId="988" priority="479" stopIfTrue="1"/>
  </conditionalFormatting>
  <conditionalFormatting sqref="D85">
    <cfRule type="duplicateValues" dxfId="986" priority="477" stopIfTrue="1"/>
    <cfRule type="duplicateValues" dxfId="985" priority="478" stopIfTrue="1"/>
  </conditionalFormatting>
  <conditionalFormatting sqref="D85">
    <cfRule type="duplicateValues" dxfId="982" priority="476" stopIfTrue="1"/>
  </conditionalFormatting>
  <conditionalFormatting sqref="D86">
    <cfRule type="duplicateValues" dxfId="980" priority="474" stopIfTrue="1"/>
    <cfRule type="duplicateValues" dxfId="979" priority="475" stopIfTrue="1"/>
  </conditionalFormatting>
  <conditionalFormatting sqref="D86">
    <cfRule type="duplicateValues" dxfId="976" priority="473" stopIfTrue="1"/>
  </conditionalFormatting>
  <conditionalFormatting sqref="D87">
    <cfRule type="duplicateValues" dxfId="974" priority="471" stopIfTrue="1"/>
    <cfRule type="duplicateValues" dxfId="973" priority="472" stopIfTrue="1"/>
  </conditionalFormatting>
  <conditionalFormatting sqref="D87">
    <cfRule type="duplicateValues" dxfId="970" priority="470" stopIfTrue="1"/>
  </conditionalFormatting>
  <conditionalFormatting sqref="D88">
    <cfRule type="duplicateValues" dxfId="968" priority="468" stopIfTrue="1"/>
    <cfRule type="duplicateValues" dxfId="967" priority="469" stopIfTrue="1"/>
  </conditionalFormatting>
  <conditionalFormatting sqref="D88">
    <cfRule type="duplicateValues" dxfId="964" priority="467" stopIfTrue="1"/>
  </conditionalFormatting>
  <conditionalFormatting sqref="D89">
    <cfRule type="duplicateValues" dxfId="962" priority="465" stopIfTrue="1"/>
    <cfRule type="duplicateValues" dxfId="961" priority="466" stopIfTrue="1"/>
  </conditionalFormatting>
  <conditionalFormatting sqref="D89">
    <cfRule type="duplicateValues" dxfId="958" priority="464" stopIfTrue="1"/>
  </conditionalFormatting>
  <conditionalFormatting sqref="D90">
    <cfRule type="duplicateValues" dxfId="956" priority="462" stopIfTrue="1"/>
    <cfRule type="duplicateValues" dxfId="955" priority="463" stopIfTrue="1"/>
  </conditionalFormatting>
  <conditionalFormatting sqref="D90">
    <cfRule type="duplicateValues" dxfId="952" priority="461" stopIfTrue="1"/>
  </conditionalFormatting>
  <conditionalFormatting sqref="D91">
    <cfRule type="duplicateValues" dxfId="950" priority="459" stopIfTrue="1"/>
    <cfRule type="duplicateValues" dxfId="949" priority="460" stopIfTrue="1"/>
  </conditionalFormatting>
  <conditionalFormatting sqref="D91">
    <cfRule type="duplicateValues" dxfId="946" priority="458" stopIfTrue="1"/>
  </conditionalFormatting>
  <conditionalFormatting sqref="D92">
    <cfRule type="duplicateValues" dxfId="944" priority="456" stopIfTrue="1"/>
    <cfRule type="duplicateValues" dxfId="943" priority="457" stopIfTrue="1"/>
  </conditionalFormatting>
  <conditionalFormatting sqref="D92">
    <cfRule type="duplicateValues" dxfId="940" priority="455" stopIfTrue="1"/>
  </conditionalFormatting>
  <conditionalFormatting sqref="D93">
    <cfRule type="duplicateValues" dxfId="938" priority="453" stopIfTrue="1"/>
    <cfRule type="duplicateValues" dxfId="937" priority="454" stopIfTrue="1"/>
  </conditionalFormatting>
  <conditionalFormatting sqref="D93">
    <cfRule type="duplicateValues" dxfId="934" priority="452" stopIfTrue="1"/>
  </conditionalFormatting>
  <conditionalFormatting sqref="D94">
    <cfRule type="duplicateValues" dxfId="932" priority="450" stopIfTrue="1"/>
    <cfRule type="duplicateValues" dxfId="931" priority="451" stopIfTrue="1"/>
  </conditionalFormatting>
  <conditionalFormatting sqref="D94">
    <cfRule type="duplicateValues" dxfId="928" priority="449" stopIfTrue="1"/>
  </conditionalFormatting>
  <conditionalFormatting sqref="D95">
    <cfRule type="duplicateValues" dxfId="926" priority="447" stopIfTrue="1"/>
    <cfRule type="duplicateValues" dxfId="925" priority="448" stopIfTrue="1"/>
  </conditionalFormatting>
  <conditionalFormatting sqref="D95">
    <cfRule type="duplicateValues" dxfId="922" priority="446" stopIfTrue="1"/>
  </conditionalFormatting>
  <conditionalFormatting sqref="D96">
    <cfRule type="duplicateValues" dxfId="920" priority="444" stopIfTrue="1"/>
    <cfRule type="duplicateValues" dxfId="919" priority="445" stopIfTrue="1"/>
  </conditionalFormatting>
  <conditionalFormatting sqref="D96">
    <cfRule type="duplicateValues" dxfId="916" priority="443" stopIfTrue="1"/>
  </conditionalFormatting>
  <conditionalFormatting sqref="D97">
    <cfRule type="duplicateValues" dxfId="914" priority="441" stopIfTrue="1"/>
    <cfRule type="duplicateValues" dxfId="913" priority="442" stopIfTrue="1"/>
  </conditionalFormatting>
  <conditionalFormatting sqref="D97">
    <cfRule type="duplicateValues" dxfId="910" priority="440" stopIfTrue="1"/>
  </conditionalFormatting>
  <conditionalFormatting sqref="D98">
    <cfRule type="duplicateValues" dxfId="908" priority="438" stopIfTrue="1"/>
    <cfRule type="duplicateValues" dxfId="907" priority="439" stopIfTrue="1"/>
  </conditionalFormatting>
  <conditionalFormatting sqref="D98">
    <cfRule type="duplicateValues" dxfId="904" priority="437" stopIfTrue="1"/>
  </conditionalFormatting>
  <conditionalFormatting sqref="D99">
    <cfRule type="duplicateValues" dxfId="902" priority="435" stopIfTrue="1"/>
    <cfRule type="duplicateValues" dxfId="901" priority="436" stopIfTrue="1"/>
  </conditionalFormatting>
  <conditionalFormatting sqref="D99">
    <cfRule type="duplicateValues" dxfId="898" priority="434" stopIfTrue="1"/>
  </conditionalFormatting>
  <conditionalFormatting sqref="D100">
    <cfRule type="duplicateValues" dxfId="896" priority="432" stopIfTrue="1"/>
    <cfRule type="duplicateValues" dxfId="895" priority="433" stopIfTrue="1"/>
  </conditionalFormatting>
  <conditionalFormatting sqref="D100">
    <cfRule type="duplicateValues" dxfId="892" priority="431" stopIfTrue="1"/>
  </conditionalFormatting>
  <conditionalFormatting sqref="D101">
    <cfRule type="duplicateValues" dxfId="890" priority="429" stopIfTrue="1"/>
    <cfRule type="duplicateValues" dxfId="889" priority="430" stopIfTrue="1"/>
  </conditionalFormatting>
  <conditionalFormatting sqref="D101">
    <cfRule type="duplicateValues" dxfId="886" priority="428" stopIfTrue="1"/>
  </conditionalFormatting>
  <conditionalFormatting sqref="D102">
    <cfRule type="duplicateValues" dxfId="884" priority="426" stopIfTrue="1"/>
    <cfRule type="duplicateValues" dxfId="883" priority="427" stopIfTrue="1"/>
  </conditionalFormatting>
  <conditionalFormatting sqref="D102">
    <cfRule type="duplicateValues" dxfId="880" priority="425" stopIfTrue="1"/>
  </conditionalFormatting>
  <conditionalFormatting sqref="D103">
    <cfRule type="duplicateValues" dxfId="878" priority="423" stopIfTrue="1"/>
    <cfRule type="duplicateValues" dxfId="877" priority="424" stopIfTrue="1"/>
  </conditionalFormatting>
  <conditionalFormatting sqref="D103">
    <cfRule type="duplicateValues" dxfId="874" priority="422" stopIfTrue="1"/>
  </conditionalFormatting>
  <conditionalFormatting sqref="D104">
    <cfRule type="duplicateValues" dxfId="872" priority="420" stopIfTrue="1"/>
    <cfRule type="duplicateValues" dxfId="871" priority="421" stopIfTrue="1"/>
  </conditionalFormatting>
  <conditionalFormatting sqref="D104">
    <cfRule type="duplicateValues" dxfId="868" priority="419" stopIfTrue="1"/>
  </conditionalFormatting>
  <conditionalFormatting sqref="D105">
    <cfRule type="duplicateValues" dxfId="866" priority="417" stopIfTrue="1"/>
    <cfRule type="duplicateValues" dxfId="865" priority="418" stopIfTrue="1"/>
  </conditionalFormatting>
  <conditionalFormatting sqref="D105">
    <cfRule type="duplicateValues" dxfId="862" priority="416" stopIfTrue="1"/>
  </conditionalFormatting>
  <conditionalFormatting sqref="D115">
    <cfRule type="duplicateValues" dxfId="860" priority="414" stopIfTrue="1"/>
    <cfRule type="duplicateValues" dxfId="859" priority="415" stopIfTrue="1"/>
  </conditionalFormatting>
  <conditionalFormatting sqref="D115">
    <cfRule type="duplicateValues" dxfId="856" priority="413" stopIfTrue="1"/>
  </conditionalFormatting>
  <conditionalFormatting sqref="D116">
    <cfRule type="duplicateValues" dxfId="854" priority="411" stopIfTrue="1"/>
    <cfRule type="duplicateValues" dxfId="853" priority="412" stopIfTrue="1"/>
  </conditionalFormatting>
  <conditionalFormatting sqref="D116">
    <cfRule type="duplicateValues" dxfId="850" priority="410" stopIfTrue="1"/>
  </conditionalFormatting>
  <conditionalFormatting sqref="D117">
    <cfRule type="duplicateValues" dxfId="848" priority="408" stopIfTrue="1"/>
    <cfRule type="duplicateValues" dxfId="847" priority="409" stopIfTrue="1"/>
  </conditionalFormatting>
  <conditionalFormatting sqref="D117">
    <cfRule type="duplicateValues" dxfId="844" priority="407" stopIfTrue="1"/>
  </conditionalFormatting>
  <conditionalFormatting sqref="D118">
    <cfRule type="duplicateValues" dxfId="842" priority="405" stopIfTrue="1"/>
    <cfRule type="duplicateValues" dxfId="841" priority="406" stopIfTrue="1"/>
  </conditionalFormatting>
  <conditionalFormatting sqref="D118">
    <cfRule type="duplicateValues" dxfId="838" priority="404" stopIfTrue="1"/>
  </conditionalFormatting>
  <conditionalFormatting sqref="D119">
    <cfRule type="duplicateValues" dxfId="836" priority="402" stopIfTrue="1"/>
    <cfRule type="duplicateValues" dxfId="835" priority="403" stopIfTrue="1"/>
  </conditionalFormatting>
  <conditionalFormatting sqref="D119">
    <cfRule type="duplicateValues" dxfId="832" priority="401" stopIfTrue="1"/>
  </conditionalFormatting>
  <conditionalFormatting sqref="D120">
    <cfRule type="duplicateValues" dxfId="830" priority="399" stopIfTrue="1"/>
    <cfRule type="duplicateValues" dxfId="829" priority="400" stopIfTrue="1"/>
  </conditionalFormatting>
  <conditionalFormatting sqref="D120">
    <cfRule type="duplicateValues" dxfId="826" priority="398" stopIfTrue="1"/>
  </conditionalFormatting>
  <conditionalFormatting sqref="D121">
    <cfRule type="duplicateValues" dxfId="824" priority="396" stopIfTrue="1"/>
    <cfRule type="duplicateValues" dxfId="823" priority="397" stopIfTrue="1"/>
  </conditionalFormatting>
  <conditionalFormatting sqref="D121">
    <cfRule type="duplicateValues" dxfId="820" priority="395" stopIfTrue="1"/>
  </conditionalFormatting>
  <conditionalFormatting sqref="D122">
    <cfRule type="duplicateValues" dxfId="818" priority="393" stopIfTrue="1"/>
    <cfRule type="duplicateValues" dxfId="817" priority="394" stopIfTrue="1"/>
  </conditionalFormatting>
  <conditionalFormatting sqref="D122">
    <cfRule type="duplicateValues" dxfId="814" priority="392" stopIfTrue="1"/>
  </conditionalFormatting>
  <conditionalFormatting sqref="D123">
    <cfRule type="duplicateValues" dxfId="812" priority="390" stopIfTrue="1"/>
    <cfRule type="duplicateValues" dxfId="811" priority="391" stopIfTrue="1"/>
  </conditionalFormatting>
  <conditionalFormatting sqref="D123">
    <cfRule type="duplicateValues" dxfId="808" priority="389" stopIfTrue="1"/>
  </conditionalFormatting>
  <conditionalFormatting sqref="D124">
    <cfRule type="duplicateValues" dxfId="806" priority="387" stopIfTrue="1"/>
    <cfRule type="duplicateValues" dxfId="805" priority="388" stopIfTrue="1"/>
  </conditionalFormatting>
  <conditionalFormatting sqref="D124">
    <cfRule type="duplicateValues" dxfId="802" priority="386" stopIfTrue="1"/>
  </conditionalFormatting>
  <conditionalFormatting sqref="D125">
    <cfRule type="duplicateValues" dxfId="800" priority="384" stopIfTrue="1"/>
    <cfRule type="duplicateValues" dxfId="799" priority="385" stopIfTrue="1"/>
  </conditionalFormatting>
  <conditionalFormatting sqref="D125">
    <cfRule type="duplicateValues" dxfId="796" priority="383" stopIfTrue="1"/>
  </conditionalFormatting>
  <conditionalFormatting sqref="D127:D128">
    <cfRule type="duplicateValues" dxfId="794" priority="381" stopIfTrue="1"/>
    <cfRule type="duplicateValues" dxfId="793" priority="382" stopIfTrue="1"/>
  </conditionalFormatting>
  <conditionalFormatting sqref="D127:D128">
    <cfRule type="duplicateValues" dxfId="790" priority="380" stopIfTrue="1"/>
  </conditionalFormatting>
  <conditionalFormatting sqref="D129">
    <cfRule type="duplicateValues" dxfId="788" priority="378" stopIfTrue="1"/>
    <cfRule type="duplicateValues" dxfId="787" priority="379" stopIfTrue="1"/>
  </conditionalFormatting>
  <conditionalFormatting sqref="D129">
    <cfRule type="duplicateValues" dxfId="784" priority="377" stopIfTrue="1"/>
  </conditionalFormatting>
  <conditionalFormatting sqref="D130">
    <cfRule type="duplicateValues" dxfId="782" priority="375" stopIfTrue="1"/>
    <cfRule type="duplicateValues" dxfId="781" priority="376" stopIfTrue="1"/>
  </conditionalFormatting>
  <conditionalFormatting sqref="D130">
    <cfRule type="duplicateValues" dxfId="778" priority="374" stopIfTrue="1"/>
  </conditionalFormatting>
  <conditionalFormatting sqref="D12">
    <cfRule type="duplicateValues" dxfId="776" priority="373" stopIfTrue="1"/>
  </conditionalFormatting>
  <conditionalFormatting sqref="D72">
    <cfRule type="duplicateValues" dxfId="774" priority="372" stopIfTrue="1"/>
  </conditionalFormatting>
  <conditionalFormatting sqref="D110">
    <cfRule type="duplicateValues" dxfId="772" priority="370" stopIfTrue="1"/>
    <cfRule type="duplicateValues" dxfId="771" priority="371" stopIfTrue="1"/>
  </conditionalFormatting>
  <conditionalFormatting sqref="D110">
    <cfRule type="duplicateValues" dxfId="768" priority="369" stopIfTrue="1"/>
  </conditionalFormatting>
  <conditionalFormatting sqref="D111">
    <cfRule type="duplicateValues" dxfId="766" priority="367" stopIfTrue="1"/>
    <cfRule type="duplicateValues" dxfId="765" priority="368" stopIfTrue="1"/>
  </conditionalFormatting>
  <conditionalFormatting sqref="D111">
    <cfRule type="duplicateValues" dxfId="762" priority="366" stopIfTrue="1"/>
  </conditionalFormatting>
  <conditionalFormatting sqref="D112:D113">
    <cfRule type="duplicateValues" dxfId="760" priority="364" stopIfTrue="1"/>
    <cfRule type="duplicateValues" dxfId="759" priority="365" stopIfTrue="1"/>
  </conditionalFormatting>
  <conditionalFormatting sqref="D112:D113">
    <cfRule type="duplicateValues" dxfId="756" priority="363" stopIfTrue="1"/>
  </conditionalFormatting>
  <conditionalFormatting sqref="D114">
    <cfRule type="duplicateValues" dxfId="754" priority="361" stopIfTrue="1"/>
    <cfRule type="duplicateValues" dxfId="753" priority="362" stopIfTrue="1"/>
  </conditionalFormatting>
  <conditionalFormatting sqref="D114">
    <cfRule type="duplicateValues" dxfId="750" priority="360" stopIfTrue="1"/>
  </conditionalFormatting>
  <conditionalFormatting sqref="D126">
    <cfRule type="duplicateValues" dxfId="748" priority="358" stopIfTrue="1"/>
    <cfRule type="duplicateValues" dxfId="747" priority="359" stopIfTrue="1"/>
  </conditionalFormatting>
  <conditionalFormatting sqref="D126">
    <cfRule type="duplicateValues" dxfId="744" priority="357" stopIfTrue="1"/>
  </conditionalFormatting>
  <conditionalFormatting sqref="D135">
    <cfRule type="duplicateValues" dxfId="742" priority="355" stopIfTrue="1"/>
    <cfRule type="duplicateValues" dxfId="741" priority="356" stopIfTrue="1"/>
  </conditionalFormatting>
  <conditionalFormatting sqref="D135">
    <cfRule type="duplicateValues" dxfId="738" priority="354" stopIfTrue="1"/>
  </conditionalFormatting>
  <conditionalFormatting sqref="D136">
    <cfRule type="duplicateValues" dxfId="736" priority="352" stopIfTrue="1"/>
    <cfRule type="duplicateValues" dxfId="735" priority="353" stopIfTrue="1"/>
  </conditionalFormatting>
  <conditionalFormatting sqref="D136">
    <cfRule type="duplicateValues" dxfId="732" priority="351" stopIfTrue="1"/>
  </conditionalFormatting>
  <conditionalFormatting sqref="D137">
    <cfRule type="duplicateValues" dxfId="730" priority="349" stopIfTrue="1"/>
    <cfRule type="duplicateValues" dxfId="729" priority="350" stopIfTrue="1"/>
  </conditionalFormatting>
  <conditionalFormatting sqref="D137">
    <cfRule type="duplicateValues" dxfId="726" priority="348" stopIfTrue="1"/>
  </conditionalFormatting>
  <conditionalFormatting sqref="D138">
    <cfRule type="duplicateValues" dxfId="724" priority="346" stopIfTrue="1"/>
    <cfRule type="duplicateValues" dxfId="723" priority="347" stopIfTrue="1"/>
  </conditionalFormatting>
  <conditionalFormatting sqref="D138">
    <cfRule type="duplicateValues" dxfId="720" priority="345" stopIfTrue="1"/>
  </conditionalFormatting>
  <conditionalFormatting sqref="D139">
    <cfRule type="duplicateValues" dxfId="718" priority="343" stopIfTrue="1"/>
    <cfRule type="duplicateValues" dxfId="717" priority="344" stopIfTrue="1"/>
  </conditionalFormatting>
  <conditionalFormatting sqref="D139">
    <cfRule type="duplicateValues" dxfId="714" priority="342" stopIfTrue="1"/>
  </conditionalFormatting>
  <conditionalFormatting sqref="D140">
    <cfRule type="duplicateValues" dxfId="712" priority="340" stopIfTrue="1"/>
    <cfRule type="duplicateValues" dxfId="711" priority="341" stopIfTrue="1"/>
  </conditionalFormatting>
  <conditionalFormatting sqref="D140">
    <cfRule type="duplicateValues" dxfId="708" priority="339" stopIfTrue="1"/>
  </conditionalFormatting>
  <conditionalFormatting sqref="D141:D142">
    <cfRule type="duplicateValues" dxfId="706" priority="337" stopIfTrue="1"/>
    <cfRule type="duplicateValues" dxfId="705" priority="338" stopIfTrue="1"/>
  </conditionalFormatting>
  <conditionalFormatting sqref="D141:D142">
    <cfRule type="duplicateValues" dxfId="702" priority="336" stopIfTrue="1"/>
  </conditionalFormatting>
  <conditionalFormatting sqref="D143">
    <cfRule type="duplicateValues" dxfId="700" priority="334" stopIfTrue="1"/>
    <cfRule type="duplicateValues" dxfId="699" priority="335" stopIfTrue="1"/>
  </conditionalFormatting>
  <conditionalFormatting sqref="D143">
    <cfRule type="duplicateValues" dxfId="696" priority="333" stopIfTrue="1"/>
  </conditionalFormatting>
  <conditionalFormatting sqref="D148">
    <cfRule type="duplicateValues" dxfId="694" priority="331" stopIfTrue="1"/>
    <cfRule type="duplicateValues" dxfId="693" priority="332" stopIfTrue="1"/>
  </conditionalFormatting>
  <conditionalFormatting sqref="D148">
    <cfRule type="duplicateValues" dxfId="690" priority="330" stopIfTrue="1"/>
  </conditionalFormatting>
  <conditionalFormatting sqref="D149">
    <cfRule type="duplicateValues" dxfId="688" priority="328" stopIfTrue="1"/>
    <cfRule type="duplicateValues" dxfId="687" priority="329" stopIfTrue="1"/>
  </conditionalFormatting>
  <conditionalFormatting sqref="D149">
    <cfRule type="duplicateValues" dxfId="684" priority="327" stopIfTrue="1"/>
  </conditionalFormatting>
  <conditionalFormatting sqref="D142">
    <cfRule type="duplicateValues" dxfId="682" priority="325" stopIfTrue="1"/>
    <cfRule type="duplicateValues" dxfId="681" priority="326" stopIfTrue="1"/>
  </conditionalFormatting>
  <conditionalFormatting sqref="D142">
    <cfRule type="duplicateValues" dxfId="678" priority="324" stopIfTrue="1"/>
  </conditionalFormatting>
  <conditionalFormatting sqref="D150:D152 D155:D157">
    <cfRule type="duplicateValues" dxfId="676" priority="322" stopIfTrue="1"/>
    <cfRule type="duplicateValues" dxfId="675" priority="323" stopIfTrue="1"/>
  </conditionalFormatting>
  <conditionalFormatting sqref="D150:D152 D155:D157">
    <cfRule type="duplicateValues" dxfId="672" priority="321" stopIfTrue="1"/>
  </conditionalFormatting>
  <conditionalFormatting sqref="D158:D159 D161:D164">
    <cfRule type="duplicateValues" dxfId="670" priority="319" stopIfTrue="1"/>
    <cfRule type="duplicateValues" dxfId="669" priority="320" stopIfTrue="1"/>
  </conditionalFormatting>
  <conditionalFormatting sqref="D158:D159 D161:D164">
    <cfRule type="duplicateValues" dxfId="666" priority="318" stopIfTrue="1"/>
  </conditionalFormatting>
  <conditionalFormatting sqref="D165:D175">
    <cfRule type="duplicateValues" dxfId="664" priority="316" stopIfTrue="1"/>
    <cfRule type="duplicateValues" dxfId="663" priority="317" stopIfTrue="1"/>
  </conditionalFormatting>
  <conditionalFormatting sqref="D165:D175">
    <cfRule type="duplicateValues" dxfId="660" priority="315" stopIfTrue="1"/>
  </conditionalFormatting>
  <conditionalFormatting sqref="D176">
    <cfRule type="duplicateValues" dxfId="658" priority="313" stopIfTrue="1"/>
    <cfRule type="duplicateValues" dxfId="657" priority="314" stopIfTrue="1"/>
  </conditionalFormatting>
  <conditionalFormatting sqref="D176">
    <cfRule type="duplicateValues" dxfId="654" priority="312" stopIfTrue="1"/>
  </conditionalFormatting>
  <conditionalFormatting sqref="D177">
    <cfRule type="duplicateValues" dxfId="652" priority="310" stopIfTrue="1"/>
    <cfRule type="duplicateValues" dxfId="651" priority="311" stopIfTrue="1"/>
  </conditionalFormatting>
  <conditionalFormatting sqref="D177">
    <cfRule type="duplicateValues" dxfId="648" priority="309" stopIfTrue="1"/>
  </conditionalFormatting>
  <conditionalFormatting sqref="D160">
    <cfRule type="duplicateValues" dxfId="646" priority="307" stopIfTrue="1"/>
    <cfRule type="duplicateValues" dxfId="645" priority="308" stopIfTrue="1"/>
  </conditionalFormatting>
  <conditionalFormatting sqref="D160">
    <cfRule type="duplicateValues" dxfId="642" priority="306" stopIfTrue="1"/>
  </conditionalFormatting>
  <conditionalFormatting sqref="C160:C161">
    <cfRule type="duplicateValues" dxfId="640" priority="304" stopIfTrue="1"/>
    <cfRule type="duplicateValues" dxfId="639" priority="305" stopIfTrue="1"/>
  </conditionalFormatting>
  <conditionalFormatting sqref="C160:C161">
    <cfRule type="duplicateValues" dxfId="636" priority="303" stopIfTrue="1"/>
  </conditionalFormatting>
  <conditionalFormatting sqref="D176:D177">
    <cfRule type="duplicateValues" dxfId="634" priority="302" stopIfTrue="1"/>
  </conditionalFormatting>
  <conditionalFormatting sqref="D175">
    <cfRule type="duplicateValues" dxfId="632" priority="300" stopIfTrue="1"/>
    <cfRule type="duplicateValues" dxfId="631" priority="301" stopIfTrue="1"/>
  </conditionalFormatting>
  <conditionalFormatting sqref="D175">
    <cfRule type="duplicateValues" dxfId="628" priority="299" stopIfTrue="1"/>
  </conditionalFormatting>
  <conditionalFormatting sqref="D170">
    <cfRule type="duplicateValues" dxfId="626" priority="297" stopIfTrue="1"/>
    <cfRule type="duplicateValues" dxfId="625" priority="298" stopIfTrue="1"/>
  </conditionalFormatting>
  <conditionalFormatting sqref="D170">
    <cfRule type="duplicateValues" dxfId="622" priority="296" stopIfTrue="1"/>
  </conditionalFormatting>
  <conditionalFormatting sqref="D168">
    <cfRule type="duplicateValues" dxfId="620" priority="294" stopIfTrue="1"/>
    <cfRule type="duplicateValues" dxfId="619" priority="295" stopIfTrue="1"/>
  </conditionalFormatting>
  <conditionalFormatting sqref="D168">
    <cfRule type="duplicateValues" dxfId="616" priority="293" stopIfTrue="1"/>
  </conditionalFormatting>
  <conditionalFormatting sqref="D157">
    <cfRule type="duplicateValues" dxfId="614" priority="291" stopIfTrue="1"/>
    <cfRule type="duplicateValues" dxfId="613" priority="292" stopIfTrue="1"/>
  </conditionalFormatting>
  <conditionalFormatting sqref="D157">
    <cfRule type="duplicateValues" dxfId="610" priority="290" stopIfTrue="1"/>
  </conditionalFormatting>
  <conditionalFormatting sqref="D151">
    <cfRule type="duplicateValues" dxfId="608" priority="288" stopIfTrue="1"/>
    <cfRule type="duplicateValues" dxfId="607" priority="289" stopIfTrue="1"/>
  </conditionalFormatting>
  <conditionalFormatting sqref="D151">
    <cfRule type="duplicateValues" dxfId="604" priority="287" stopIfTrue="1"/>
  </conditionalFormatting>
  <conditionalFormatting sqref="D86:D87">
    <cfRule type="duplicateValues" dxfId="602" priority="285" stopIfTrue="1"/>
    <cfRule type="duplicateValues" dxfId="601" priority="286" stopIfTrue="1"/>
  </conditionalFormatting>
  <conditionalFormatting sqref="D86:D87">
    <cfRule type="duplicateValues" dxfId="598" priority="284" stopIfTrue="1"/>
  </conditionalFormatting>
  <conditionalFormatting sqref="D141">
    <cfRule type="duplicateValues" dxfId="596" priority="283" stopIfTrue="1"/>
  </conditionalFormatting>
  <conditionalFormatting sqref="D8">
    <cfRule type="duplicateValues" dxfId="594" priority="282" stopIfTrue="1"/>
  </conditionalFormatting>
  <conditionalFormatting sqref="D4">
    <cfRule type="duplicateValues" dxfId="592" priority="281" stopIfTrue="1"/>
  </conditionalFormatting>
  <conditionalFormatting sqref="D241">
    <cfRule type="duplicateValues" dxfId="590" priority="280" stopIfTrue="1"/>
  </conditionalFormatting>
  <conditionalFormatting sqref="D241">
    <cfRule type="duplicateValues" dxfId="588" priority="278" stopIfTrue="1"/>
    <cfRule type="duplicateValues" dxfId="587" priority="279" stopIfTrue="1"/>
  </conditionalFormatting>
  <conditionalFormatting sqref="D242">
    <cfRule type="duplicateValues" dxfId="584" priority="277" stopIfTrue="1"/>
  </conditionalFormatting>
  <conditionalFormatting sqref="D242">
    <cfRule type="duplicateValues" dxfId="582" priority="275" stopIfTrue="1"/>
    <cfRule type="duplicateValues" dxfId="581" priority="276" stopIfTrue="1"/>
  </conditionalFormatting>
  <conditionalFormatting sqref="D243">
    <cfRule type="duplicateValues" dxfId="578" priority="274" stopIfTrue="1"/>
  </conditionalFormatting>
  <conditionalFormatting sqref="D243">
    <cfRule type="duplicateValues" dxfId="576" priority="272" stopIfTrue="1"/>
    <cfRule type="duplicateValues" dxfId="575" priority="273" stopIfTrue="1"/>
  </conditionalFormatting>
  <conditionalFormatting sqref="D244:D245">
    <cfRule type="duplicateValues" dxfId="572" priority="271" stopIfTrue="1"/>
  </conditionalFormatting>
  <conditionalFormatting sqref="D244:D245">
    <cfRule type="duplicateValues" dxfId="570" priority="269" stopIfTrue="1"/>
    <cfRule type="duplicateValues" dxfId="569" priority="270" stopIfTrue="1"/>
  </conditionalFormatting>
  <conditionalFormatting sqref="D246">
    <cfRule type="duplicateValues" dxfId="566" priority="268" stopIfTrue="1"/>
  </conditionalFormatting>
  <conditionalFormatting sqref="D246">
    <cfRule type="duplicateValues" dxfId="564" priority="266" stopIfTrue="1"/>
    <cfRule type="duplicateValues" dxfId="563" priority="267" stopIfTrue="1"/>
  </conditionalFormatting>
  <conditionalFormatting sqref="D247">
    <cfRule type="duplicateValues" dxfId="560" priority="265" stopIfTrue="1"/>
  </conditionalFormatting>
  <conditionalFormatting sqref="D247">
    <cfRule type="duplicateValues" dxfId="558" priority="263" stopIfTrue="1"/>
    <cfRule type="duplicateValues" dxfId="557" priority="264" stopIfTrue="1"/>
  </conditionalFormatting>
  <conditionalFormatting sqref="D248">
    <cfRule type="duplicateValues" dxfId="554" priority="262" stopIfTrue="1"/>
  </conditionalFormatting>
  <conditionalFormatting sqref="D248">
    <cfRule type="duplicateValues" dxfId="552" priority="260" stopIfTrue="1"/>
    <cfRule type="duplicateValues" dxfId="551" priority="261" stopIfTrue="1"/>
  </conditionalFormatting>
  <conditionalFormatting sqref="D249">
    <cfRule type="duplicateValues" dxfId="548" priority="259" stopIfTrue="1"/>
  </conditionalFormatting>
  <conditionalFormatting sqref="D249">
    <cfRule type="duplicateValues" dxfId="546" priority="257" stopIfTrue="1"/>
    <cfRule type="duplicateValues" dxfId="545" priority="258" stopIfTrue="1"/>
  </conditionalFormatting>
  <conditionalFormatting sqref="D250">
    <cfRule type="duplicateValues" dxfId="542" priority="256" stopIfTrue="1"/>
  </conditionalFormatting>
  <conditionalFormatting sqref="D250">
    <cfRule type="duplicateValues" dxfId="540" priority="254" stopIfTrue="1"/>
    <cfRule type="duplicateValues" dxfId="539" priority="255" stopIfTrue="1"/>
  </conditionalFormatting>
  <conditionalFormatting sqref="D251">
    <cfRule type="duplicateValues" dxfId="536" priority="253" stopIfTrue="1"/>
  </conditionalFormatting>
  <conditionalFormatting sqref="D251">
    <cfRule type="duplicateValues" dxfId="534" priority="251" stopIfTrue="1"/>
    <cfRule type="duplicateValues" dxfId="533" priority="252" stopIfTrue="1"/>
  </conditionalFormatting>
  <conditionalFormatting sqref="D253">
    <cfRule type="duplicateValues" dxfId="530" priority="250" stopIfTrue="1"/>
  </conditionalFormatting>
  <conditionalFormatting sqref="D253">
    <cfRule type="duplicateValues" dxfId="528" priority="248" stopIfTrue="1"/>
    <cfRule type="duplicateValues" dxfId="527" priority="249" stopIfTrue="1"/>
  </conditionalFormatting>
  <conditionalFormatting sqref="D254">
    <cfRule type="duplicateValues" dxfId="524" priority="247" stopIfTrue="1"/>
  </conditionalFormatting>
  <conditionalFormatting sqref="D254">
    <cfRule type="duplicateValues" dxfId="522" priority="245" stopIfTrue="1"/>
    <cfRule type="duplicateValues" dxfId="521" priority="246" stopIfTrue="1"/>
  </conditionalFormatting>
  <conditionalFormatting sqref="D255">
    <cfRule type="duplicateValues" dxfId="518" priority="244" stopIfTrue="1"/>
  </conditionalFormatting>
  <conditionalFormatting sqref="D255">
    <cfRule type="duplicateValues" dxfId="516" priority="242" stopIfTrue="1"/>
    <cfRule type="duplicateValues" dxfId="515" priority="243" stopIfTrue="1"/>
  </conditionalFormatting>
  <conditionalFormatting sqref="D256">
    <cfRule type="duplicateValues" dxfId="512" priority="241" stopIfTrue="1"/>
  </conditionalFormatting>
  <conditionalFormatting sqref="D256">
    <cfRule type="duplicateValues" dxfId="510" priority="239" stopIfTrue="1"/>
    <cfRule type="duplicateValues" dxfId="509" priority="240" stopIfTrue="1"/>
  </conditionalFormatting>
  <conditionalFormatting sqref="D257">
    <cfRule type="duplicateValues" dxfId="506" priority="238" stopIfTrue="1"/>
  </conditionalFormatting>
  <conditionalFormatting sqref="D257">
    <cfRule type="duplicateValues" dxfId="504" priority="236" stopIfTrue="1"/>
    <cfRule type="duplicateValues" dxfId="503" priority="237" stopIfTrue="1"/>
  </conditionalFormatting>
  <conditionalFormatting sqref="D258">
    <cfRule type="duplicateValues" dxfId="500" priority="235" stopIfTrue="1"/>
  </conditionalFormatting>
  <conditionalFormatting sqref="D258">
    <cfRule type="duplicateValues" dxfId="498" priority="233" stopIfTrue="1"/>
    <cfRule type="duplicateValues" dxfId="497" priority="234" stopIfTrue="1"/>
  </conditionalFormatting>
  <conditionalFormatting sqref="D259">
    <cfRule type="duplicateValues" dxfId="494" priority="232" stopIfTrue="1"/>
  </conditionalFormatting>
  <conditionalFormatting sqref="D259">
    <cfRule type="duplicateValues" dxfId="492" priority="230" stopIfTrue="1"/>
    <cfRule type="duplicateValues" dxfId="491" priority="231" stopIfTrue="1"/>
  </conditionalFormatting>
  <conditionalFormatting sqref="D260">
    <cfRule type="duplicateValues" dxfId="488" priority="229" stopIfTrue="1"/>
  </conditionalFormatting>
  <conditionalFormatting sqref="D260">
    <cfRule type="duplicateValues" dxfId="486" priority="227" stopIfTrue="1"/>
    <cfRule type="duplicateValues" dxfId="485" priority="228" stopIfTrue="1"/>
  </conditionalFormatting>
  <conditionalFormatting sqref="D261">
    <cfRule type="duplicateValues" dxfId="482" priority="226" stopIfTrue="1"/>
  </conditionalFormatting>
  <conditionalFormatting sqref="D261">
    <cfRule type="duplicateValues" dxfId="480" priority="224" stopIfTrue="1"/>
    <cfRule type="duplicateValues" dxfId="479" priority="225" stopIfTrue="1"/>
  </conditionalFormatting>
  <conditionalFormatting sqref="D262">
    <cfRule type="duplicateValues" dxfId="476" priority="223" stopIfTrue="1"/>
  </conditionalFormatting>
  <conditionalFormatting sqref="D262">
    <cfRule type="duplicateValues" dxfId="474" priority="221" stopIfTrue="1"/>
    <cfRule type="duplicateValues" dxfId="473" priority="222" stopIfTrue="1"/>
  </conditionalFormatting>
  <conditionalFormatting sqref="D263">
    <cfRule type="duplicateValues" dxfId="470" priority="220" stopIfTrue="1"/>
  </conditionalFormatting>
  <conditionalFormatting sqref="D263">
    <cfRule type="duplicateValues" dxfId="468" priority="218" stopIfTrue="1"/>
    <cfRule type="duplicateValues" dxfId="467" priority="219" stopIfTrue="1"/>
  </conditionalFormatting>
  <conditionalFormatting sqref="D264">
    <cfRule type="duplicateValues" dxfId="464" priority="217" stopIfTrue="1"/>
  </conditionalFormatting>
  <conditionalFormatting sqref="D264">
    <cfRule type="duplicateValues" dxfId="462" priority="215" stopIfTrue="1"/>
    <cfRule type="duplicateValues" dxfId="461" priority="216" stopIfTrue="1"/>
  </conditionalFormatting>
  <conditionalFormatting sqref="D265">
    <cfRule type="duplicateValues" dxfId="458" priority="214" stopIfTrue="1"/>
  </conditionalFormatting>
  <conditionalFormatting sqref="D265">
    <cfRule type="duplicateValues" dxfId="456" priority="212" stopIfTrue="1"/>
    <cfRule type="duplicateValues" dxfId="455" priority="213" stopIfTrue="1"/>
  </conditionalFormatting>
  <conditionalFormatting sqref="D266">
    <cfRule type="duplicateValues" dxfId="452" priority="211" stopIfTrue="1"/>
  </conditionalFormatting>
  <conditionalFormatting sqref="D266">
    <cfRule type="duplicateValues" dxfId="450" priority="209" stopIfTrue="1"/>
    <cfRule type="duplicateValues" dxfId="449" priority="210" stopIfTrue="1"/>
  </conditionalFormatting>
  <conditionalFormatting sqref="D270">
    <cfRule type="duplicateValues" dxfId="446" priority="208" stopIfTrue="1"/>
  </conditionalFormatting>
  <conditionalFormatting sqref="D270">
    <cfRule type="duplicateValues" dxfId="444" priority="206" stopIfTrue="1"/>
    <cfRule type="duplicateValues" dxfId="443" priority="207" stopIfTrue="1"/>
  </conditionalFormatting>
  <conditionalFormatting sqref="D271">
    <cfRule type="duplicateValues" dxfId="440" priority="205" stopIfTrue="1"/>
  </conditionalFormatting>
  <conditionalFormatting sqref="D271">
    <cfRule type="duplicateValues" dxfId="438" priority="203" stopIfTrue="1"/>
    <cfRule type="duplicateValues" dxfId="437" priority="204" stopIfTrue="1"/>
  </conditionalFormatting>
  <conditionalFormatting sqref="D272">
    <cfRule type="duplicateValues" dxfId="434" priority="202" stopIfTrue="1"/>
  </conditionalFormatting>
  <conditionalFormatting sqref="D272">
    <cfRule type="duplicateValues" dxfId="432" priority="199"/>
    <cfRule type="duplicateValues" dxfId="431" priority="200"/>
    <cfRule type="duplicateValues" dxfId="430" priority="201"/>
  </conditionalFormatting>
  <conditionalFormatting sqref="D273:D274">
    <cfRule type="duplicateValues" dxfId="426" priority="198" stopIfTrue="1"/>
  </conditionalFormatting>
  <conditionalFormatting sqref="D273">
    <cfRule type="duplicateValues" dxfId="424" priority="196" stopIfTrue="1"/>
    <cfRule type="duplicateValues" dxfId="423" priority="197" stopIfTrue="1"/>
  </conditionalFormatting>
  <conditionalFormatting sqref="D273">
    <cfRule type="duplicateValues" dxfId="420" priority="195" stopIfTrue="1"/>
  </conditionalFormatting>
  <conditionalFormatting sqref="D273:D274">
    <cfRule type="duplicateValues" dxfId="418" priority="192"/>
    <cfRule type="duplicateValues" dxfId="417" priority="193"/>
    <cfRule type="duplicateValues" dxfId="416" priority="194"/>
  </conditionalFormatting>
  <conditionalFormatting sqref="D275">
    <cfRule type="duplicateValues" dxfId="412" priority="191" stopIfTrue="1"/>
  </conditionalFormatting>
  <conditionalFormatting sqref="D275">
    <cfRule type="duplicateValues" dxfId="410" priority="189" stopIfTrue="1"/>
    <cfRule type="duplicateValues" dxfId="409" priority="190" stopIfTrue="1"/>
  </conditionalFormatting>
  <conditionalFormatting sqref="D276">
    <cfRule type="duplicateValues" dxfId="406" priority="188" stopIfTrue="1"/>
  </conditionalFormatting>
  <conditionalFormatting sqref="D276">
    <cfRule type="duplicateValues" dxfId="404" priority="186" stopIfTrue="1"/>
    <cfRule type="duplicateValues" dxfId="403" priority="187" stopIfTrue="1"/>
  </conditionalFormatting>
  <conditionalFormatting sqref="D277:D278">
    <cfRule type="duplicateValues" dxfId="400" priority="185" stopIfTrue="1"/>
  </conditionalFormatting>
  <conditionalFormatting sqref="D277:D278">
    <cfRule type="duplicateValues" dxfId="398" priority="183" stopIfTrue="1"/>
    <cfRule type="duplicateValues" dxfId="397" priority="184" stopIfTrue="1"/>
  </conditionalFormatting>
  <conditionalFormatting sqref="D279">
    <cfRule type="duplicateValues" dxfId="394" priority="182" stopIfTrue="1"/>
  </conditionalFormatting>
  <conditionalFormatting sqref="D279">
    <cfRule type="duplicateValues" dxfId="392" priority="180" stopIfTrue="1"/>
    <cfRule type="duplicateValues" dxfId="391" priority="181" stopIfTrue="1"/>
  </conditionalFormatting>
  <conditionalFormatting sqref="D280">
    <cfRule type="duplicateValues" dxfId="388" priority="179" stopIfTrue="1"/>
  </conditionalFormatting>
  <conditionalFormatting sqref="D280">
    <cfRule type="duplicateValues" dxfId="386" priority="176"/>
    <cfRule type="duplicateValues" dxfId="385" priority="177"/>
    <cfRule type="duplicateValues" dxfId="384" priority="178"/>
  </conditionalFormatting>
  <conditionalFormatting sqref="D281">
    <cfRule type="duplicateValues" dxfId="380" priority="175" stopIfTrue="1"/>
  </conditionalFormatting>
  <conditionalFormatting sqref="D281">
    <cfRule type="duplicateValues" dxfId="378" priority="173" stopIfTrue="1"/>
    <cfRule type="duplicateValues" dxfId="377" priority="174" stopIfTrue="1"/>
  </conditionalFormatting>
  <conditionalFormatting sqref="D282">
    <cfRule type="duplicateValues" dxfId="374" priority="172" stopIfTrue="1"/>
  </conditionalFormatting>
  <conditionalFormatting sqref="D282">
    <cfRule type="duplicateValues" dxfId="372" priority="170" stopIfTrue="1"/>
    <cfRule type="duplicateValues" dxfId="371" priority="171" stopIfTrue="1"/>
  </conditionalFormatting>
  <conditionalFormatting sqref="D283">
    <cfRule type="duplicateValues" dxfId="368" priority="169" stopIfTrue="1"/>
  </conditionalFormatting>
  <conditionalFormatting sqref="D283">
    <cfRule type="duplicateValues" dxfId="366" priority="167" stopIfTrue="1"/>
    <cfRule type="duplicateValues" dxfId="365" priority="168" stopIfTrue="1"/>
  </conditionalFormatting>
  <conditionalFormatting sqref="D284">
    <cfRule type="duplicateValues" dxfId="362" priority="166" stopIfTrue="1"/>
  </conditionalFormatting>
  <conditionalFormatting sqref="D284">
    <cfRule type="duplicateValues" dxfId="360" priority="164" stopIfTrue="1"/>
    <cfRule type="duplicateValues" dxfId="359" priority="165" stopIfTrue="1"/>
  </conditionalFormatting>
  <conditionalFormatting sqref="D285">
    <cfRule type="duplicateValues" dxfId="356" priority="163" stopIfTrue="1"/>
  </conditionalFormatting>
  <conditionalFormatting sqref="D285">
    <cfRule type="duplicateValues" dxfId="354" priority="161" stopIfTrue="1"/>
    <cfRule type="duplicateValues" dxfId="353" priority="162" stopIfTrue="1"/>
  </conditionalFormatting>
  <conditionalFormatting sqref="D286">
    <cfRule type="duplicateValues" dxfId="350" priority="160" stopIfTrue="1"/>
  </conditionalFormatting>
  <conditionalFormatting sqref="D286">
    <cfRule type="duplicateValues" dxfId="348" priority="158" stopIfTrue="1"/>
    <cfRule type="duplicateValues" dxfId="347" priority="159" stopIfTrue="1"/>
  </conditionalFormatting>
  <conditionalFormatting sqref="D287">
    <cfRule type="duplicateValues" dxfId="344" priority="157" stopIfTrue="1"/>
  </conditionalFormatting>
  <conditionalFormatting sqref="D287">
    <cfRule type="duplicateValues" dxfId="342" priority="155" stopIfTrue="1"/>
    <cfRule type="duplicateValues" dxfId="341" priority="156" stopIfTrue="1"/>
  </conditionalFormatting>
  <conditionalFormatting sqref="D288">
    <cfRule type="duplicateValues" dxfId="338" priority="154" stopIfTrue="1"/>
  </conditionalFormatting>
  <conditionalFormatting sqref="D288">
    <cfRule type="duplicateValues" dxfId="336" priority="152" stopIfTrue="1"/>
    <cfRule type="duplicateValues" dxfId="335" priority="153" stopIfTrue="1"/>
  </conditionalFormatting>
  <conditionalFormatting sqref="D290:D291">
    <cfRule type="duplicateValues" dxfId="332" priority="151" stopIfTrue="1"/>
  </conditionalFormatting>
  <conditionalFormatting sqref="D290:D291">
    <cfRule type="duplicateValues" dxfId="330" priority="149" stopIfTrue="1"/>
    <cfRule type="duplicateValues" dxfId="329" priority="150" stopIfTrue="1"/>
  </conditionalFormatting>
  <conditionalFormatting sqref="D292">
    <cfRule type="duplicateValues" dxfId="326" priority="148" stopIfTrue="1"/>
  </conditionalFormatting>
  <conditionalFormatting sqref="D292">
    <cfRule type="duplicateValues" dxfId="324" priority="146" stopIfTrue="1"/>
    <cfRule type="duplicateValues" dxfId="323" priority="147" stopIfTrue="1"/>
  </conditionalFormatting>
  <conditionalFormatting sqref="D293:D294">
    <cfRule type="duplicateValues" dxfId="320" priority="145" stopIfTrue="1"/>
  </conditionalFormatting>
  <conditionalFormatting sqref="D293:D294">
    <cfRule type="duplicateValues" dxfId="318" priority="143" stopIfTrue="1"/>
    <cfRule type="duplicateValues" dxfId="317" priority="144" stopIfTrue="1"/>
  </conditionalFormatting>
  <conditionalFormatting sqref="D295">
    <cfRule type="duplicateValues" dxfId="314" priority="142" stopIfTrue="1"/>
  </conditionalFormatting>
  <conditionalFormatting sqref="D295">
    <cfRule type="duplicateValues" dxfId="312" priority="140" stopIfTrue="1"/>
    <cfRule type="duplicateValues" dxfId="311" priority="141" stopIfTrue="1"/>
  </conditionalFormatting>
  <conditionalFormatting sqref="D296">
    <cfRule type="duplicateValues" dxfId="308" priority="139" stopIfTrue="1"/>
  </conditionalFormatting>
  <conditionalFormatting sqref="D296">
    <cfRule type="duplicateValues" dxfId="306" priority="137" stopIfTrue="1"/>
    <cfRule type="duplicateValues" dxfId="305" priority="138" stopIfTrue="1"/>
  </conditionalFormatting>
  <conditionalFormatting sqref="D297">
    <cfRule type="duplicateValues" dxfId="302" priority="136" stopIfTrue="1"/>
  </conditionalFormatting>
  <conditionalFormatting sqref="D297">
    <cfRule type="duplicateValues" dxfId="300" priority="134" stopIfTrue="1"/>
    <cfRule type="duplicateValues" dxfId="299" priority="135" stopIfTrue="1"/>
  </conditionalFormatting>
  <conditionalFormatting sqref="D298">
    <cfRule type="duplicateValues" dxfId="296" priority="133" stopIfTrue="1"/>
  </conditionalFormatting>
  <conditionalFormatting sqref="D298">
    <cfRule type="duplicateValues" dxfId="294" priority="131" stopIfTrue="1"/>
    <cfRule type="duplicateValues" dxfId="293" priority="132" stopIfTrue="1"/>
  </conditionalFormatting>
  <conditionalFormatting sqref="D299">
    <cfRule type="duplicateValues" dxfId="290" priority="130" stopIfTrue="1"/>
  </conditionalFormatting>
  <conditionalFormatting sqref="D299">
    <cfRule type="duplicateValues" dxfId="288" priority="128" stopIfTrue="1"/>
    <cfRule type="duplicateValues" dxfId="287" priority="129" stopIfTrue="1"/>
  </conditionalFormatting>
  <conditionalFormatting sqref="D300">
    <cfRule type="duplicateValues" dxfId="284" priority="127" stopIfTrue="1"/>
  </conditionalFormatting>
  <conditionalFormatting sqref="D300">
    <cfRule type="duplicateValues" dxfId="282" priority="125" stopIfTrue="1"/>
    <cfRule type="duplicateValues" dxfId="281" priority="126" stopIfTrue="1"/>
  </conditionalFormatting>
  <conditionalFormatting sqref="D301">
    <cfRule type="duplicateValues" dxfId="278" priority="124" stopIfTrue="1"/>
  </conditionalFormatting>
  <conditionalFormatting sqref="D301">
    <cfRule type="duplicateValues" dxfId="276" priority="122" stopIfTrue="1"/>
    <cfRule type="duplicateValues" dxfId="275" priority="123" stopIfTrue="1"/>
  </conditionalFormatting>
  <conditionalFormatting sqref="D302">
    <cfRule type="duplicateValues" dxfId="272" priority="121" stopIfTrue="1"/>
  </conditionalFormatting>
  <conditionalFormatting sqref="D302">
    <cfRule type="duplicateValues" dxfId="270" priority="119" stopIfTrue="1"/>
    <cfRule type="duplicateValues" dxfId="269" priority="120" stopIfTrue="1"/>
  </conditionalFormatting>
  <conditionalFormatting sqref="D303">
    <cfRule type="duplicateValues" dxfId="266" priority="118" stopIfTrue="1"/>
  </conditionalFormatting>
  <conditionalFormatting sqref="D303">
    <cfRule type="duplicateValues" dxfId="264" priority="116" stopIfTrue="1"/>
    <cfRule type="duplicateValues" dxfId="263" priority="117" stopIfTrue="1"/>
  </conditionalFormatting>
  <conditionalFormatting sqref="D304">
    <cfRule type="duplicateValues" dxfId="260" priority="115" stopIfTrue="1"/>
  </conditionalFormatting>
  <conditionalFormatting sqref="D304">
    <cfRule type="duplicateValues" dxfId="258" priority="113" stopIfTrue="1"/>
    <cfRule type="duplicateValues" dxfId="257" priority="114" stopIfTrue="1"/>
  </conditionalFormatting>
  <conditionalFormatting sqref="D305:D306">
    <cfRule type="duplicateValues" dxfId="254" priority="112" stopIfTrue="1"/>
  </conditionalFormatting>
  <conditionalFormatting sqref="D305:D306">
    <cfRule type="duplicateValues" dxfId="252" priority="109"/>
    <cfRule type="duplicateValues" dxfId="251" priority="110"/>
    <cfRule type="duplicateValues" dxfId="250" priority="111"/>
  </conditionalFormatting>
  <conditionalFormatting sqref="D307">
    <cfRule type="duplicateValues" dxfId="246" priority="108" stopIfTrue="1"/>
  </conditionalFormatting>
  <conditionalFormatting sqref="D307">
    <cfRule type="duplicateValues" dxfId="244" priority="106" stopIfTrue="1"/>
    <cfRule type="duplicateValues" dxfId="243" priority="107" stopIfTrue="1"/>
  </conditionalFormatting>
  <conditionalFormatting sqref="D311">
    <cfRule type="duplicateValues" dxfId="240" priority="105" stopIfTrue="1"/>
  </conditionalFormatting>
  <conditionalFormatting sqref="D311">
    <cfRule type="duplicateValues" dxfId="238" priority="103" stopIfTrue="1"/>
    <cfRule type="duplicateValues" dxfId="237" priority="104" stopIfTrue="1"/>
  </conditionalFormatting>
  <conditionalFormatting sqref="D312">
    <cfRule type="duplicateValues" dxfId="234" priority="102" stopIfTrue="1"/>
  </conditionalFormatting>
  <conditionalFormatting sqref="D312">
    <cfRule type="duplicateValues" dxfId="232" priority="100" stopIfTrue="1"/>
    <cfRule type="duplicateValues" dxfId="231" priority="101" stopIfTrue="1"/>
  </conditionalFormatting>
  <conditionalFormatting sqref="D313:D315">
    <cfRule type="duplicateValues" dxfId="228" priority="99" stopIfTrue="1"/>
  </conditionalFormatting>
  <conditionalFormatting sqref="D313:D315">
    <cfRule type="duplicateValues" dxfId="226" priority="97" stopIfTrue="1"/>
    <cfRule type="duplicateValues" dxfId="225" priority="98" stopIfTrue="1"/>
  </conditionalFormatting>
  <conditionalFormatting sqref="D318:D319 D321:D325 D328:D338 D341:D342">
    <cfRule type="duplicateValues" dxfId="222" priority="96" stopIfTrue="1"/>
  </conditionalFormatting>
  <conditionalFormatting sqref="D318:D319 D321:D325 D328:D338 D341:D342">
    <cfRule type="duplicateValues" dxfId="220" priority="94" stopIfTrue="1"/>
    <cfRule type="duplicateValues" dxfId="219" priority="95" stopIfTrue="1"/>
  </conditionalFormatting>
  <conditionalFormatting sqref="D343">
    <cfRule type="duplicateValues" dxfId="216" priority="93" stopIfTrue="1"/>
  </conditionalFormatting>
  <conditionalFormatting sqref="D343">
    <cfRule type="duplicateValues" dxfId="214" priority="91" stopIfTrue="1"/>
    <cfRule type="duplicateValues" dxfId="213" priority="92" stopIfTrue="1"/>
  </conditionalFormatting>
  <conditionalFormatting sqref="D344">
    <cfRule type="duplicateValues" dxfId="210" priority="90" stopIfTrue="1"/>
  </conditionalFormatting>
  <conditionalFormatting sqref="D344">
    <cfRule type="duplicateValues" dxfId="208" priority="88" stopIfTrue="1"/>
    <cfRule type="duplicateValues" dxfId="207" priority="89" stopIfTrue="1"/>
  </conditionalFormatting>
  <conditionalFormatting sqref="D345">
    <cfRule type="duplicateValues" dxfId="204" priority="87" stopIfTrue="1"/>
  </conditionalFormatting>
  <conditionalFormatting sqref="D345">
    <cfRule type="duplicateValues" dxfId="202" priority="85" stopIfTrue="1"/>
    <cfRule type="duplicateValues" dxfId="201" priority="86" stopIfTrue="1"/>
  </conditionalFormatting>
  <conditionalFormatting sqref="D346">
    <cfRule type="duplicateValues" dxfId="198" priority="84" stopIfTrue="1"/>
  </conditionalFormatting>
  <conditionalFormatting sqref="D346">
    <cfRule type="duplicateValues" dxfId="196" priority="82" stopIfTrue="1"/>
    <cfRule type="duplicateValues" dxfId="195" priority="83" stopIfTrue="1"/>
  </conditionalFormatting>
  <conditionalFormatting sqref="D347">
    <cfRule type="duplicateValues" dxfId="192" priority="81" stopIfTrue="1"/>
  </conditionalFormatting>
  <conditionalFormatting sqref="D347">
    <cfRule type="duplicateValues" dxfId="190" priority="79" stopIfTrue="1"/>
    <cfRule type="duplicateValues" dxfId="189" priority="80" stopIfTrue="1"/>
  </conditionalFormatting>
  <conditionalFormatting sqref="D348">
    <cfRule type="duplicateValues" dxfId="186" priority="78" stopIfTrue="1"/>
  </conditionalFormatting>
  <conditionalFormatting sqref="D348">
    <cfRule type="duplicateValues" dxfId="184" priority="76" stopIfTrue="1"/>
    <cfRule type="duplicateValues" dxfId="183" priority="77" stopIfTrue="1"/>
  </conditionalFormatting>
  <conditionalFormatting sqref="D349">
    <cfRule type="duplicateValues" dxfId="180" priority="75" stopIfTrue="1"/>
  </conditionalFormatting>
  <conditionalFormatting sqref="D349">
    <cfRule type="duplicateValues" dxfId="178" priority="73" stopIfTrue="1"/>
    <cfRule type="duplicateValues" dxfId="177" priority="74" stopIfTrue="1"/>
  </conditionalFormatting>
  <conditionalFormatting sqref="D76:D80">
    <cfRule type="duplicateValues" dxfId="174" priority="71" stopIfTrue="1"/>
    <cfRule type="duplicateValues" dxfId="173" priority="72" stopIfTrue="1"/>
  </conditionalFormatting>
  <conditionalFormatting sqref="D81:D103">
    <cfRule type="duplicateValues" dxfId="170" priority="69" stopIfTrue="1"/>
    <cfRule type="duplicateValues" dxfId="169" priority="70" stopIfTrue="1"/>
  </conditionalFormatting>
  <conditionalFormatting sqref="D81:D103">
    <cfRule type="duplicateValues" dxfId="166" priority="68" stopIfTrue="1"/>
  </conditionalFormatting>
  <conditionalFormatting sqref="D178:D181">
    <cfRule type="duplicateValues" dxfId="164" priority="67" stopIfTrue="1"/>
  </conditionalFormatting>
  <conditionalFormatting sqref="D155:D159 D148:D152 D161:D181">
    <cfRule type="duplicateValues" dxfId="162" priority="66" stopIfTrue="1"/>
  </conditionalFormatting>
  <conditionalFormatting sqref="G350:G356">
    <cfRule type="duplicateValues" dxfId="160" priority="65" stopIfTrue="1"/>
  </conditionalFormatting>
  <conditionalFormatting sqref="F366:F367">
    <cfRule type="duplicateValues" dxfId="158" priority="64" stopIfTrue="1"/>
  </conditionalFormatting>
  <conditionalFormatting sqref="D289">
    <cfRule type="duplicateValues" dxfId="156" priority="62" stopIfTrue="1"/>
    <cfRule type="duplicateValues" dxfId="155" priority="63" stopIfTrue="1"/>
  </conditionalFormatting>
  <conditionalFormatting sqref="D289">
    <cfRule type="duplicateValues" dxfId="152" priority="61" stopIfTrue="1"/>
  </conditionalFormatting>
  <conditionalFormatting sqref="D316:D317">
    <cfRule type="duplicateValues" dxfId="150" priority="59" stopIfTrue="1"/>
    <cfRule type="duplicateValues" dxfId="149" priority="60" stopIfTrue="1"/>
  </conditionalFormatting>
  <conditionalFormatting sqref="D316:D317">
    <cfRule type="duplicateValues" dxfId="146" priority="58" stopIfTrue="1"/>
  </conditionalFormatting>
  <conditionalFormatting sqref="D320">
    <cfRule type="duplicateValues" dxfId="144" priority="56" stopIfTrue="1"/>
    <cfRule type="duplicateValues" dxfId="143" priority="57" stopIfTrue="1"/>
  </conditionalFormatting>
  <conditionalFormatting sqref="D320">
    <cfRule type="duplicateValues" dxfId="140" priority="55" stopIfTrue="1"/>
  </conditionalFormatting>
  <conditionalFormatting sqref="D326:D327">
    <cfRule type="duplicateValues" dxfId="138" priority="53" stopIfTrue="1"/>
    <cfRule type="duplicateValues" dxfId="137" priority="54" stopIfTrue="1"/>
  </conditionalFormatting>
  <conditionalFormatting sqref="D326:D327">
    <cfRule type="duplicateValues" dxfId="134" priority="52" stopIfTrue="1"/>
  </conditionalFormatting>
  <conditionalFormatting sqref="D339:D340">
    <cfRule type="duplicateValues" dxfId="132" priority="50" stopIfTrue="1"/>
    <cfRule type="duplicateValues" dxfId="131" priority="51" stopIfTrue="1"/>
  </conditionalFormatting>
  <conditionalFormatting sqref="D339:D340">
    <cfRule type="duplicateValues" dxfId="128" priority="49" stopIfTrue="1"/>
  </conditionalFormatting>
  <conditionalFormatting sqref="D462:D463">
    <cfRule type="duplicateValues" dxfId="126" priority="48" stopIfTrue="1"/>
  </conditionalFormatting>
  <conditionalFormatting sqref="D482:D483">
    <cfRule type="duplicateValues" dxfId="124" priority="47" stopIfTrue="1"/>
  </conditionalFormatting>
  <conditionalFormatting sqref="D508">
    <cfRule type="duplicateValues" dxfId="122" priority="46" stopIfTrue="1"/>
  </conditionalFormatting>
  <conditionalFormatting sqref="D624">
    <cfRule type="duplicateValues" dxfId="120" priority="45" stopIfTrue="1"/>
  </conditionalFormatting>
  <conditionalFormatting sqref="D642">
    <cfRule type="duplicateValues" dxfId="118" priority="44" stopIfTrue="1"/>
  </conditionalFormatting>
  <conditionalFormatting sqref="D717">
    <cfRule type="duplicateValues" dxfId="116" priority="43" stopIfTrue="1"/>
  </conditionalFormatting>
  <conditionalFormatting sqref="D755:D756">
    <cfRule type="duplicateValues" dxfId="114" priority="42" stopIfTrue="1"/>
  </conditionalFormatting>
  <conditionalFormatting sqref="D774">
    <cfRule type="duplicateValues" dxfId="112" priority="41" stopIfTrue="1"/>
  </conditionalFormatting>
  <conditionalFormatting sqref="D800">
    <cfRule type="duplicateValues" dxfId="110" priority="40" stopIfTrue="1"/>
  </conditionalFormatting>
  <conditionalFormatting sqref="D950">
    <cfRule type="duplicateValues" dxfId="108" priority="39" stopIfTrue="1"/>
  </conditionalFormatting>
  <conditionalFormatting sqref="D1013">
    <cfRule type="duplicateValues" dxfId="106" priority="38" stopIfTrue="1"/>
  </conditionalFormatting>
  <conditionalFormatting sqref="D1126">
    <cfRule type="duplicateValues" dxfId="104" priority="37" stopIfTrue="1"/>
  </conditionalFormatting>
  <conditionalFormatting sqref="D1130">
    <cfRule type="duplicateValues" dxfId="102" priority="36" stopIfTrue="1"/>
  </conditionalFormatting>
  <conditionalFormatting sqref="D1187">
    <cfRule type="duplicateValues" dxfId="100" priority="35" stopIfTrue="1"/>
  </conditionalFormatting>
  <conditionalFormatting sqref="D1192">
    <cfRule type="duplicateValues" dxfId="98" priority="34" stopIfTrue="1"/>
  </conditionalFormatting>
  <conditionalFormatting sqref="D1197">
    <cfRule type="duplicateValues" dxfId="96" priority="33" stopIfTrue="1"/>
  </conditionalFormatting>
  <conditionalFormatting sqref="D1199">
    <cfRule type="duplicateValues" dxfId="94" priority="32" stopIfTrue="1"/>
  </conditionalFormatting>
  <conditionalFormatting sqref="D1200">
    <cfRule type="duplicateValues" dxfId="92" priority="31" stopIfTrue="1"/>
  </conditionalFormatting>
  <conditionalFormatting sqref="D1225">
    <cfRule type="duplicateValues" dxfId="90" priority="30" stopIfTrue="1"/>
  </conditionalFormatting>
  <conditionalFormatting sqref="D1230">
    <cfRule type="duplicateValues" dxfId="88" priority="29" stopIfTrue="1"/>
  </conditionalFormatting>
  <conditionalFormatting sqref="D1233">
    <cfRule type="duplicateValues" dxfId="86" priority="28" stopIfTrue="1"/>
  </conditionalFormatting>
  <conditionalFormatting sqref="D1234">
    <cfRule type="duplicateValues" dxfId="84" priority="27" stopIfTrue="1"/>
  </conditionalFormatting>
  <conditionalFormatting sqref="D1236">
    <cfRule type="duplicateValues" dxfId="82" priority="26" stopIfTrue="1"/>
  </conditionalFormatting>
  <conditionalFormatting sqref="D732">
    <cfRule type="duplicateValues" dxfId="80" priority="25" stopIfTrue="1"/>
  </conditionalFormatting>
  <conditionalFormatting sqref="D1035">
    <cfRule type="duplicateValues" dxfId="78" priority="24" stopIfTrue="1"/>
  </conditionalFormatting>
  <conditionalFormatting sqref="D1406">
    <cfRule type="duplicateValues" dxfId="76" priority="23" stopIfTrue="1"/>
  </conditionalFormatting>
  <conditionalFormatting sqref="D1406">
    <cfRule type="duplicateValues" dxfId="74" priority="21" stopIfTrue="1"/>
    <cfRule type="duplicateValues" dxfId="73" priority="22" stopIfTrue="1"/>
  </conditionalFormatting>
  <conditionalFormatting sqref="D1407">
    <cfRule type="duplicateValues" dxfId="70" priority="20" stopIfTrue="1"/>
  </conditionalFormatting>
  <conditionalFormatting sqref="D1407">
    <cfRule type="duplicateValues" dxfId="68" priority="18" stopIfTrue="1"/>
    <cfRule type="duplicateValues" dxfId="67" priority="19" stopIfTrue="1"/>
  </conditionalFormatting>
  <conditionalFormatting sqref="D1361">
    <cfRule type="duplicateValues" dxfId="64" priority="17" stopIfTrue="1"/>
  </conditionalFormatting>
  <conditionalFormatting sqref="D1361">
    <cfRule type="duplicateValues" dxfId="62" priority="15" stopIfTrue="1"/>
    <cfRule type="duplicateValues" dxfId="61" priority="16" stopIfTrue="1"/>
  </conditionalFormatting>
  <conditionalFormatting sqref="D1470">
    <cfRule type="duplicateValues" dxfId="58" priority="13" stopIfTrue="1"/>
    <cfRule type="duplicateValues" dxfId="57" priority="14" stopIfTrue="1"/>
  </conditionalFormatting>
  <conditionalFormatting sqref="D1470">
    <cfRule type="duplicateValues" dxfId="54" priority="12" stopIfTrue="1"/>
  </conditionalFormatting>
  <conditionalFormatting sqref="D141">
    <cfRule type="duplicateValues" dxfId="52" priority="10" stopIfTrue="1"/>
    <cfRule type="duplicateValues" dxfId="51" priority="11" stopIfTrue="1"/>
  </conditionalFormatting>
  <conditionalFormatting sqref="D2731:D2768">
    <cfRule type="duplicateValues" dxfId="48" priority="9" stopIfTrue="1"/>
  </conditionalFormatting>
  <conditionalFormatting sqref="D2800:D2837">
    <cfRule type="duplicateValues" dxfId="46" priority="8" stopIfTrue="1"/>
  </conditionalFormatting>
  <conditionalFormatting sqref="D2800:D2861">
    <cfRule type="duplicateValues" dxfId="44" priority="7" stopIfTrue="1"/>
  </conditionalFormatting>
  <conditionalFormatting sqref="E3129:E3143">
    <cfRule type="duplicateValues" dxfId="42" priority="6" stopIfTrue="1"/>
  </conditionalFormatting>
  <conditionalFormatting sqref="E3148:E3162">
    <cfRule type="duplicateValues" dxfId="40" priority="5" stopIfTrue="1"/>
  </conditionalFormatting>
  <conditionalFormatting sqref="E3167:E3175">
    <cfRule type="duplicateValues" dxfId="38" priority="4" stopIfTrue="1"/>
  </conditionalFormatting>
  <conditionalFormatting sqref="E3520:E3543">
    <cfRule type="duplicateValues" dxfId="36" priority="3" stopIfTrue="1"/>
  </conditionalFormatting>
  <conditionalFormatting sqref="E3547:E3553">
    <cfRule type="duplicateValues" dxfId="34" priority="2" stopIfTrue="1"/>
  </conditionalFormatting>
  <conditionalFormatting sqref="D1:D288 D290:D315 D318:D319 D321:D325 D328:D338 D341:D367 D460:D968 D970:D68686">
    <cfRule type="duplicateValues" dxfId="32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13"/>
  <sheetViews>
    <sheetView tabSelected="1" topLeftCell="A364" workbookViewId="0">
      <selection activeCell="D118" sqref="D1:D1048576"/>
    </sheetView>
  </sheetViews>
  <sheetFormatPr defaultRowHeight="15"/>
  <cols>
    <col min="1" max="1" width="13" bestFit="1" customWidth="1"/>
    <col min="2" max="2" width="9.28515625" customWidth="1"/>
    <col min="3" max="3" width="17.85546875" bestFit="1" customWidth="1"/>
    <col min="4" max="4" width="22" bestFit="1" customWidth="1"/>
    <col min="5" max="5" width="29.85546875" customWidth="1"/>
    <col min="6" max="6" width="9.140625" customWidth="1"/>
    <col min="7" max="7" width="19.5703125" customWidth="1"/>
    <col min="8" max="8" width="13.5703125" customWidth="1"/>
    <col min="14" max="14" width="10.42578125" bestFit="1" customWidth="1"/>
  </cols>
  <sheetData>
    <row r="1" spans="1:18">
      <c r="A1" s="8"/>
      <c r="B1" s="8"/>
      <c r="C1" s="8"/>
      <c r="D1" s="8"/>
      <c r="E1" s="8"/>
      <c r="F1" s="8"/>
      <c r="G1" s="365"/>
      <c r="H1" s="8"/>
      <c r="I1" s="5"/>
      <c r="J1" s="8"/>
      <c r="K1" s="8"/>
      <c r="L1" s="369"/>
      <c r="M1" s="8"/>
      <c r="N1" s="6" t="s">
        <v>3414</v>
      </c>
      <c r="O1" s="8"/>
      <c r="P1" s="8"/>
      <c r="Q1" s="6"/>
      <c r="R1" s="191"/>
    </row>
    <row r="2" spans="1:18" ht="17.25">
      <c r="A2" s="310">
        <v>44610</v>
      </c>
      <c r="B2" s="250">
        <v>1</v>
      </c>
      <c r="C2" s="319" t="s">
        <v>1430</v>
      </c>
      <c r="D2" s="374" t="s">
        <v>3415</v>
      </c>
      <c r="E2" s="192">
        <v>776091115975</v>
      </c>
      <c r="F2" s="303" t="s">
        <v>1162</v>
      </c>
      <c r="G2" s="193" t="s">
        <v>3416</v>
      </c>
      <c r="H2" s="137" t="s">
        <v>96</v>
      </c>
      <c r="I2" s="284">
        <v>12</v>
      </c>
      <c r="J2" s="194">
        <f t="shared" ref="J2:J23" si="0">K2*L2*M2/5000</f>
        <v>10.3428</v>
      </c>
      <c r="K2" s="137">
        <v>39</v>
      </c>
      <c r="L2" s="137">
        <v>51</v>
      </c>
      <c r="M2" s="137">
        <v>26</v>
      </c>
      <c r="N2" s="6">
        <f>570*I2</f>
        <v>6840</v>
      </c>
      <c r="O2" s="8"/>
      <c r="P2" s="8"/>
      <c r="Q2" s="6"/>
      <c r="R2" s="191"/>
    </row>
    <row r="3" spans="1:18" ht="17.25">
      <c r="A3" s="310">
        <v>44610</v>
      </c>
      <c r="B3" s="377">
        <v>2</v>
      </c>
      <c r="C3" s="319" t="s">
        <v>3417</v>
      </c>
      <c r="D3" s="374" t="s">
        <v>3418</v>
      </c>
      <c r="E3" s="192">
        <v>776091111660</v>
      </c>
      <c r="F3" s="303" t="s">
        <v>1162</v>
      </c>
      <c r="G3" s="193" t="s">
        <v>3419</v>
      </c>
      <c r="H3" s="137" t="s">
        <v>2</v>
      </c>
      <c r="I3" s="284">
        <v>19</v>
      </c>
      <c r="J3" s="194">
        <f t="shared" si="0"/>
        <v>6.4</v>
      </c>
      <c r="K3" s="137">
        <v>40</v>
      </c>
      <c r="L3" s="137">
        <v>32</v>
      </c>
      <c r="M3" s="137">
        <v>25</v>
      </c>
      <c r="N3" s="6">
        <f>540*I3</f>
        <v>10260</v>
      </c>
      <c r="O3" s="8"/>
      <c r="P3" s="8"/>
      <c r="Q3" s="6"/>
      <c r="R3" s="191"/>
    </row>
    <row r="4" spans="1:18" ht="17.25">
      <c r="A4" s="310">
        <v>44610</v>
      </c>
      <c r="B4" s="377"/>
      <c r="C4" s="319" t="s">
        <v>3420</v>
      </c>
      <c r="D4" s="374" t="s">
        <v>3418</v>
      </c>
      <c r="E4" s="192">
        <v>776091108311</v>
      </c>
      <c r="F4" s="303" t="s">
        <v>1162</v>
      </c>
      <c r="G4" s="193" t="s">
        <v>3421</v>
      </c>
      <c r="H4" s="137" t="s">
        <v>2</v>
      </c>
      <c r="I4" s="284">
        <v>18</v>
      </c>
      <c r="J4" s="194">
        <f t="shared" si="0"/>
        <v>6.4</v>
      </c>
      <c r="K4" s="137">
        <v>40</v>
      </c>
      <c r="L4" s="137">
        <v>32</v>
      </c>
      <c r="M4" s="137">
        <v>25</v>
      </c>
      <c r="N4" s="6">
        <f t="shared" ref="N4:N5" si="1">540*I4</f>
        <v>9720</v>
      </c>
      <c r="O4" s="8"/>
      <c r="P4" s="8"/>
      <c r="Q4" s="6"/>
      <c r="R4" s="191"/>
    </row>
    <row r="5" spans="1:18" ht="17.25">
      <c r="A5" s="310">
        <v>44610</v>
      </c>
      <c r="B5" s="250">
        <v>3</v>
      </c>
      <c r="C5" s="319"/>
      <c r="D5" s="374" t="s">
        <v>3422</v>
      </c>
      <c r="E5" s="192">
        <v>776091131294</v>
      </c>
      <c r="F5" s="303" t="s">
        <v>1162</v>
      </c>
      <c r="G5" s="193" t="s">
        <v>3423</v>
      </c>
      <c r="H5" s="137" t="s">
        <v>2</v>
      </c>
      <c r="I5" s="284">
        <v>27</v>
      </c>
      <c r="J5" s="194">
        <f t="shared" si="0"/>
        <v>22.8384</v>
      </c>
      <c r="K5" s="137">
        <v>48</v>
      </c>
      <c r="L5" s="137">
        <v>61</v>
      </c>
      <c r="M5" s="137">
        <v>39</v>
      </c>
      <c r="N5" s="6">
        <f t="shared" si="1"/>
        <v>14580</v>
      </c>
      <c r="O5" s="8"/>
      <c r="P5" s="8"/>
      <c r="Q5" s="6"/>
      <c r="R5" s="191"/>
    </row>
    <row r="6" spans="1:18" ht="17.25">
      <c r="A6" s="310">
        <v>44610</v>
      </c>
      <c r="B6" s="250">
        <v>4</v>
      </c>
      <c r="C6" s="319"/>
      <c r="D6" s="374" t="s">
        <v>3424</v>
      </c>
      <c r="E6" s="192">
        <v>776091073806</v>
      </c>
      <c r="F6" s="303" t="s">
        <v>1162</v>
      </c>
      <c r="G6" s="193" t="s">
        <v>3425</v>
      </c>
      <c r="H6" s="137" t="s">
        <v>2355</v>
      </c>
      <c r="I6" s="284">
        <v>19</v>
      </c>
      <c r="J6" s="194">
        <f t="shared" si="0"/>
        <v>18.8</v>
      </c>
      <c r="K6" s="137">
        <v>40</v>
      </c>
      <c r="L6" s="137">
        <v>50</v>
      </c>
      <c r="M6" s="137">
        <v>47</v>
      </c>
      <c r="N6" s="6">
        <f>600*I6</f>
        <v>11400</v>
      </c>
      <c r="O6" s="8"/>
      <c r="P6" s="8"/>
      <c r="Q6" s="6"/>
      <c r="R6" s="191"/>
    </row>
    <row r="7" spans="1:18" ht="17.25">
      <c r="A7" s="310">
        <v>44610</v>
      </c>
      <c r="B7" s="250">
        <v>5</v>
      </c>
      <c r="C7" s="319"/>
      <c r="D7" s="374" t="s">
        <v>3426</v>
      </c>
      <c r="E7" s="192">
        <v>776091068851</v>
      </c>
      <c r="F7" s="303" t="s">
        <v>1162</v>
      </c>
      <c r="G7" s="193" t="s">
        <v>3427</v>
      </c>
      <c r="H7" s="137" t="s">
        <v>2355</v>
      </c>
      <c r="I7" s="284">
        <v>30</v>
      </c>
      <c r="J7" s="194">
        <f t="shared" si="0"/>
        <v>29.6</v>
      </c>
      <c r="K7" s="137">
        <v>40</v>
      </c>
      <c r="L7" s="137">
        <v>50</v>
      </c>
      <c r="M7" s="137">
        <v>74</v>
      </c>
      <c r="N7" s="6">
        <f>590*I7</f>
        <v>17700</v>
      </c>
      <c r="O7" s="8"/>
      <c r="P7" s="8"/>
      <c r="Q7" s="6"/>
      <c r="R7" s="191"/>
    </row>
    <row r="8" spans="1:18" ht="17.25">
      <c r="A8" s="310">
        <v>44610</v>
      </c>
      <c r="B8" s="250">
        <v>6</v>
      </c>
      <c r="C8" s="319"/>
      <c r="D8" s="374" t="s">
        <v>3428</v>
      </c>
      <c r="E8" s="192">
        <v>776091099276</v>
      </c>
      <c r="F8" s="303" t="s">
        <v>1162</v>
      </c>
      <c r="G8" s="193" t="s">
        <v>3429</v>
      </c>
      <c r="H8" s="137" t="s">
        <v>2355</v>
      </c>
      <c r="I8" s="284">
        <v>20</v>
      </c>
      <c r="J8" s="194">
        <f t="shared" si="0"/>
        <v>19.89</v>
      </c>
      <c r="K8" s="137">
        <v>51</v>
      </c>
      <c r="L8" s="137">
        <v>50</v>
      </c>
      <c r="M8" s="137">
        <v>39</v>
      </c>
      <c r="N8" s="6">
        <f t="shared" ref="N8:N13" si="2">590*I8</f>
        <v>11800</v>
      </c>
      <c r="O8" s="8"/>
      <c r="P8" s="8"/>
      <c r="Q8" s="6"/>
      <c r="R8" s="191"/>
    </row>
    <row r="9" spans="1:18" ht="17.25">
      <c r="A9" s="310">
        <v>44610</v>
      </c>
      <c r="B9" s="250">
        <v>7</v>
      </c>
      <c r="C9" s="319"/>
      <c r="D9" s="374" t="s">
        <v>3430</v>
      </c>
      <c r="E9" s="192">
        <v>776091063702</v>
      </c>
      <c r="F9" s="303" t="s">
        <v>1162</v>
      </c>
      <c r="G9" s="193" t="s">
        <v>3431</v>
      </c>
      <c r="H9" s="137" t="s">
        <v>2355</v>
      </c>
      <c r="I9" s="284">
        <v>23</v>
      </c>
      <c r="J9" s="194">
        <f t="shared" si="0"/>
        <v>22.95</v>
      </c>
      <c r="K9" s="137">
        <v>45</v>
      </c>
      <c r="L9" s="137">
        <v>50</v>
      </c>
      <c r="M9" s="137">
        <v>51</v>
      </c>
      <c r="N9" s="6">
        <f t="shared" si="2"/>
        <v>13570</v>
      </c>
      <c r="O9" s="8"/>
      <c r="P9" s="8"/>
      <c r="Q9" s="6"/>
      <c r="R9" s="191"/>
    </row>
    <row r="10" spans="1:18" ht="17.25">
      <c r="A10" s="310">
        <v>44610</v>
      </c>
      <c r="B10" s="250">
        <v>8</v>
      </c>
      <c r="C10" s="319"/>
      <c r="D10" s="374" t="s">
        <v>3432</v>
      </c>
      <c r="E10" s="192">
        <v>776091087206</v>
      </c>
      <c r="F10" s="303" t="s">
        <v>1162</v>
      </c>
      <c r="G10" s="193" t="s">
        <v>3433</v>
      </c>
      <c r="H10" s="137" t="s">
        <v>2355</v>
      </c>
      <c r="I10" s="284">
        <v>20</v>
      </c>
      <c r="J10" s="194">
        <f t="shared" si="0"/>
        <v>19.4922</v>
      </c>
      <c r="K10" s="137">
        <v>51</v>
      </c>
      <c r="L10" s="137">
        <v>49</v>
      </c>
      <c r="M10" s="137">
        <v>39</v>
      </c>
      <c r="N10" s="6">
        <f t="shared" si="2"/>
        <v>11800</v>
      </c>
      <c r="O10" s="8"/>
      <c r="P10" s="8"/>
      <c r="Q10" s="6"/>
      <c r="R10" s="191"/>
    </row>
    <row r="11" spans="1:18" ht="17.25">
      <c r="A11" s="310">
        <v>44610</v>
      </c>
      <c r="B11" s="250">
        <v>9</v>
      </c>
      <c r="C11" s="319"/>
      <c r="D11" s="374" t="s">
        <v>3434</v>
      </c>
      <c r="E11" s="192">
        <v>776091080999</v>
      </c>
      <c r="F11" s="303" t="s">
        <v>1162</v>
      </c>
      <c r="G11" s="193" t="s">
        <v>3435</v>
      </c>
      <c r="H11" s="137" t="s">
        <v>2355</v>
      </c>
      <c r="I11" s="284">
        <v>19</v>
      </c>
      <c r="J11" s="194">
        <f t="shared" si="0"/>
        <v>18.2988</v>
      </c>
      <c r="K11" s="137">
        <v>51</v>
      </c>
      <c r="L11" s="137">
        <v>46</v>
      </c>
      <c r="M11" s="137">
        <v>39</v>
      </c>
      <c r="N11" s="6">
        <f t="shared" si="2"/>
        <v>11210</v>
      </c>
      <c r="O11" s="8"/>
      <c r="P11" s="8"/>
      <c r="Q11" s="6"/>
      <c r="R11" s="191"/>
    </row>
    <row r="12" spans="1:18" ht="17.25">
      <c r="A12" s="310">
        <v>44610</v>
      </c>
      <c r="B12" s="250">
        <v>10</v>
      </c>
      <c r="C12" s="319" t="s">
        <v>1430</v>
      </c>
      <c r="D12" s="374" t="s">
        <v>3436</v>
      </c>
      <c r="E12" s="192">
        <v>776091095097</v>
      </c>
      <c r="F12" s="303" t="s">
        <v>1162</v>
      </c>
      <c r="G12" s="193" t="s">
        <v>3437</v>
      </c>
      <c r="H12" s="137" t="s">
        <v>96</v>
      </c>
      <c r="I12" s="284">
        <v>17</v>
      </c>
      <c r="J12" s="194">
        <f t="shared" si="0"/>
        <v>9.1519999999999992</v>
      </c>
      <c r="K12" s="137">
        <v>44</v>
      </c>
      <c r="L12" s="137">
        <v>40</v>
      </c>
      <c r="M12" s="137">
        <v>26</v>
      </c>
      <c r="N12" s="6">
        <f>560*I12</f>
        <v>9520</v>
      </c>
      <c r="O12" s="8"/>
      <c r="P12" s="8"/>
      <c r="Q12" s="6"/>
      <c r="R12" s="191"/>
    </row>
    <row r="13" spans="1:18" ht="17.25">
      <c r="A13" s="310">
        <v>44610</v>
      </c>
      <c r="B13" s="250">
        <v>11</v>
      </c>
      <c r="C13" s="319" t="s">
        <v>1430</v>
      </c>
      <c r="D13" s="374" t="s">
        <v>3438</v>
      </c>
      <c r="E13" s="192">
        <v>776091120860</v>
      </c>
      <c r="F13" s="303" t="s">
        <v>1162</v>
      </c>
      <c r="G13" s="193" t="s">
        <v>3439</v>
      </c>
      <c r="H13" s="137" t="s">
        <v>35</v>
      </c>
      <c r="I13" s="284">
        <v>30</v>
      </c>
      <c r="J13" s="194">
        <f t="shared" si="0"/>
        <v>20.2272</v>
      </c>
      <c r="K13" s="137">
        <v>48</v>
      </c>
      <c r="L13" s="137">
        <v>49</v>
      </c>
      <c r="M13" s="137">
        <v>43</v>
      </c>
      <c r="N13" s="6">
        <f t="shared" si="2"/>
        <v>17700</v>
      </c>
      <c r="O13" s="8"/>
      <c r="P13" s="8"/>
      <c r="Q13" s="6"/>
      <c r="R13" s="191"/>
    </row>
    <row r="14" spans="1:18" ht="17.25">
      <c r="A14" s="310">
        <v>44610</v>
      </c>
      <c r="B14" s="250">
        <v>12</v>
      </c>
      <c r="C14" s="319"/>
      <c r="D14" s="374" t="s">
        <v>3440</v>
      </c>
      <c r="E14" s="192">
        <v>776091126582</v>
      </c>
      <c r="F14" s="303" t="s">
        <v>1162</v>
      </c>
      <c r="G14" s="193" t="s">
        <v>3441</v>
      </c>
      <c r="H14" s="137" t="s">
        <v>35</v>
      </c>
      <c r="I14" s="284">
        <v>10</v>
      </c>
      <c r="J14" s="194">
        <f t="shared" si="0"/>
        <v>9.2249999999999996</v>
      </c>
      <c r="K14" s="137">
        <v>41</v>
      </c>
      <c r="L14" s="137">
        <v>45</v>
      </c>
      <c r="M14" s="137">
        <v>25</v>
      </c>
      <c r="N14" s="6">
        <f>650*I14</f>
        <v>6500</v>
      </c>
      <c r="O14" s="8"/>
      <c r="P14" s="8"/>
      <c r="Q14" s="6"/>
      <c r="R14" s="191"/>
    </row>
    <row r="15" spans="1:18" ht="17.25">
      <c r="A15" s="310">
        <v>44610</v>
      </c>
      <c r="B15" s="250">
        <v>13</v>
      </c>
      <c r="C15" s="319" t="s">
        <v>1430</v>
      </c>
      <c r="D15" s="374" t="s">
        <v>3442</v>
      </c>
      <c r="E15" s="192">
        <v>776091098637</v>
      </c>
      <c r="F15" s="303" t="s">
        <v>1162</v>
      </c>
      <c r="G15" s="193" t="s">
        <v>3443</v>
      </c>
      <c r="H15" s="137" t="s">
        <v>96</v>
      </c>
      <c r="I15" s="284">
        <v>11</v>
      </c>
      <c r="J15" s="194">
        <f t="shared" si="0"/>
        <v>8.1180000000000003</v>
      </c>
      <c r="K15" s="137">
        <v>33</v>
      </c>
      <c r="L15" s="137">
        <v>41</v>
      </c>
      <c r="M15" s="137">
        <v>30</v>
      </c>
      <c r="N15" s="6">
        <f>570*I15</f>
        <v>6270</v>
      </c>
      <c r="O15" s="8"/>
      <c r="P15" s="8"/>
      <c r="Q15" s="6"/>
      <c r="R15" s="191"/>
    </row>
    <row r="16" spans="1:18" ht="17.25">
      <c r="A16" s="310">
        <v>44610</v>
      </c>
      <c r="B16" s="250">
        <v>14</v>
      </c>
      <c r="C16" s="319"/>
      <c r="D16" s="374" t="s">
        <v>3444</v>
      </c>
      <c r="E16" s="192">
        <v>776091129905</v>
      </c>
      <c r="F16" s="303" t="s">
        <v>1162</v>
      </c>
      <c r="G16" s="193" t="s">
        <v>3445</v>
      </c>
      <c r="H16" s="137" t="s">
        <v>3446</v>
      </c>
      <c r="I16" s="284">
        <v>24</v>
      </c>
      <c r="J16" s="194">
        <f t="shared" si="0"/>
        <v>21.06</v>
      </c>
      <c r="K16" s="137">
        <v>50</v>
      </c>
      <c r="L16" s="137">
        <v>54</v>
      </c>
      <c r="M16" s="137">
        <v>39</v>
      </c>
      <c r="N16" s="6">
        <f>550*I16</f>
        <v>13200</v>
      </c>
      <c r="O16" s="8"/>
      <c r="P16" s="8"/>
      <c r="Q16" s="6"/>
      <c r="R16" s="191"/>
    </row>
    <row r="17" spans="1:18" ht="17.25">
      <c r="A17" s="310">
        <v>44610</v>
      </c>
      <c r="B17" s="250">
        <v>15</v>
      </c>
      <c r="C17" s="319"/>
      <c r="D17" s="374" t="s">
        <v>3447</v>
      </c>
      <c r="E17" s="192">
        <v>776091127270</v>
      </c>
      <c r="F17" s="303" t="s">
        <v>1162</v>
      </c>
      <c r="G17" s="193" t="s">
        <v>3448</v>
      </c>
      <c r="H17" s="137" t="s">
        <v>3108</v>
      </c>
      <c r="I17" s="284">
        <v>23</v>
      </c>
      <c r="J17" s="194">
        <f t="shared" si="0"/>
        <v>22.4</v>
      </c>
      <c r="K17" s="137">
        <v>50</v>
      </c>
      <c r="L17" s="137">
        <v>56</v>
      </c>
      <c r="M17" s="137">
        <v>40</v>
      </c>
      <c r="N17" s="6">
        <f t="shared" ref="N17:N23" si="3">550*I17</f>
        <v>12650</v>
      </c>
      <c r="O17" s="8"/>
      <c r="P17" s="8"/>
      <c r="Q17" s="6"/>
      <c r="R17" s="191"/>
    </row>
    <row r="18" spans="1:18" ht="17.25">
      <c r="A18" s="310">
        <v>44610</v>
      </c>
      <c r="B18" s="250">
        <v>16</v>
      </c>
      <c r="C18" s="319"/>
      <c r="D18" s="374" t="s">
        <v>3449</v>
      </c>
      <c r="E18" s="192">
        <v>776091200151</v>
      </c>
      <c r="F18" s="303" t="s">
        <v>546</v>
      </c>
      <c r="G18" s="193" t="s">
        <v>3450</v>
      </c>
      <c r="H18" s="137" t="s">
        <v>3108</v>
      </c>
      <c r="I18" s="284">
        <v>30</v>
      </c>
      <c r="J18" s="194">
        <f t="shared" si="0"/>
        <v>29.446200000000001</v>
      </c>
      <c r="K18" s="137">
        <v>63</v>
      </c>
      <c r="L18" s="137">
        <v>41</v>
      </c>
      <c r="M18" s="137">
        <v>57</v>
      </c>
      <c r="N18" s="6">
        <f t="shared" si="3"/>
        <v>16500</v>
      </c>
      <c r="O18" s="8"/>
      <c r="P18" s="8"/>
      <c r="Q18" s="6"/>
      <c r="R18" s="191"/>
    </row>
    <row r="19" spans="1:18" ht="17.25">
      <c r="A19" s="310">
        <v>44610</v>
      </c>
      <c r="B19" s="250">
        <v>17</v>
      </c>
      <c r="C19" s="319"/>
      <c r="D19" s="374" t="s">
        <v>3451</v>
      </c>
      <c r="E19" s="192">
        <v>776091202084</v>
      </c>
      <c r="F19" s="303" t="s">
        <v>546</v>
      </c>
      <c r="G19" s="193" t="s">
        <v>3452</v>
      </c>
      <c r="H19" s="137" t="s">
        <v>3108</v>
      </c>
      <c r="I19" s="284">
        <v>30</v>
      </c>
      <c r="J19" s="194">
        <f t="shared" si="0"/>
        <v>29.214600000000001</v>
      </c>
      <c r="K19" s="137">
        <v>73</v>
      </c>
      <c r="L19" s="137">
        <v>29</v>
      </c>
      <c r="M19" s="137">
        <v>69</v>
      </c>
      <c r="N19" s="6">
        <f t="shared" si="3"/>
        <v>16500</v>
      </c>
      <c r="O19" s="8"/>
      <c r="P19" s="8"/>
      <c r="Q19" s="6"/>
      <c r="R19" s="191"/>
    </row>
    <row r="20" spans="1:18" ht="17.25">
      <c r="A20" s="310">
        <v>44610</v>
      </c>
      <c r="B20" s="250">
        <v>18</v>
      </c>
      <c r="C20" s="319" t="s">
        <v>15</v>
      </c>
      <c r="D20" s="374" t="s">
        <v>3453</v>
      </c>
      <c r="E20" s="192">
        <v>776091156060</v>
      </c>
      <c r="F20" s="303" t="s">
        <v>1162</v>
      </c>
      <c r="G20" s="193" t="s">
        <v>3454</v>
      </c>
      <c r="H20" s="137" t="s">
        <v>2</v>
      </c>
      <c r="I20" s="284">
        <v>12</v>
      </c>
      <c r="J20" s="194">
        <f t="shared" si="0"/>
        <v>11.8408</v>
      </c>
      <c r="K20" s="137">
        <v>38</v>
      </c>
      <c r="L20" s="137">
        <v>38</v>
      </c>
      <c r="M20" s="137">
        <v>41</v>
      </c>
      <c r="N20" s="6">
        <f>550*I20</f>
        <v>6600</v>
      </c>
      <c r="O20" s="8"/>
      <c r="P20" s="8"/>
      <c r="Q20" s="6"/>
      <c r="R20" s="191"/>
    </row>
    <row r="21" spans="1:18" ht="17.25">
      <c r="A21" s="310"/>
      <c r="B21" s="250"/>
      <c r="C21" s="319"/>
      <c r="D21" s="374"/>
      <c r="E21" s="192"/>
      <c r="F21" s="303"/>
      <c r="G21" s="193"/>
      <c r="H21" s="137"/>
      <c r="I21" s="284"/>
      <c r="J21" s="194"/>
      <c r="K21" s="137"/>
      <c r="L21" s="137"/>
      <c r="M21" s="137"/>
      <c r="N21" s="6">
        <v>500</v>
      </c>
      <c r="O21" s="8"/>
      <c r="P21" s="8"/>
      <c r="Q21" s="6"/>
      <c r="R21" s="191"/>
    </row>
    <row r="22" spans="1:18" ht="17.25">
      <c r="A22" s="310">
        <v>44610</v>
      </c>
      <c r="B22" s="250">
        <v>19</v>
      </c>
      <c r="C22" s="319"/>
      <c r="D22" s="374" t="s">
        <v>3455</v>
      </c>
      <c r="E22" s="192">
        <v>776091203460</v>
      </c>
      <c r="F22" s="303" t="s">
        <v>546</v>
      </c>
      <c r="G22" s="193" t="s">
        <v>3456</v>
      </c>
      <c r="H22" s="137" t="s">
        <v>3108</v>
      </c>
      <c r="I22" s="284">
        <v>28</v>
      </c>
      <c r="J22" s="194">
        <f t="shared" si="0"/>
        <v>26.346599999999999</v>
      </c>
      <c r="K22" s="137">
        <v>63</v>
      </c>
      <c r="L22" s="137">
        <v>51</v>
      </c>
      <c r="M22" s="137">
        <v>41</v>
      </c>
      <c r="N22" s="6">
        <f t="shared" si="3"/>
        <v>15400</v>
      </c>
      <c r="O22" s="8"/>
      <c r="P22" s="8"/>
      <c r="Q22" s="6"/>
      <c r="R22" s="191"/>
    </row>
    <row r="23" spans="1:18" ht="17.25">
      <c r="A23" s="310">
        <v>44610</v>
      </c>
      <c r="B23" s="250">
        <v>20</v>
      </c>
      <c r="C23" s="319"/>
      <c r="D23" s="374" t="s">
        <v>3457</v>
      </c>
      <c r="E23" s="192">
        <v>776091205782</v>
      </c>
      <c r="F23" s="303" t="s">
        <v>546</v>
      </c>
      <c r="G23" s="193" t="s">
        <v>3458</v>
      </c>
      <c r="H23" s="137" t="s">
        <v>3108</v>
      </c>
      <c r="I23" s="284">
        <v>23</v>
      </c>
      <c r="J23" s="194">
        <f t="shared" si="0"/>
        <v>22.14</v>
      </c>
      <c r="K23" s="137">
        <v>50</v>
      </c>
      <c r="L23" s="137">
        <v>54</v>
      </c>
      <c r="M23" s="137">
        <v>41</v>
      </c>
      <c r="N23" s="6">
        <f t="shared" si="3"/>
        <v>12650</v>
      </c>
      <c r="O23" s="8"/>
      <c r="P23" s="8"/>
      <c r="Q23" s="6"/>
      <c r="R23" s="191"/>
    </row>
    <row r="24" spans="1:18" ht="17.25">
      <c r="A24" s="310" t="s">
        <v>3459</v>
      </c>
      <c r="B24" s="250">
        <v>21</v>
      </c>
      <c r="C24" s="319" t="s">
        <v>1430</v>
      </c>
      <c r="D24" s="193" t="s">
        <v>3460</v>
      </c>
      <c r="E24" s="192">
        <v>776140809606</v>
      </c>
      <c r="F24" s="193" t="s">
        <v>546</v>
      </c>
      <c r="G24" s="193" t="s">
        <v>3461</v>
      </c>
      <c r="H24" s="193" t="s">
        <v>2</v>
      </c>
      <c r="I24" s="193">
        <v>11</v>
      </c>
      <c r="J24" s="194"/>
      <c r="K24" s="137"/>
      <c r="L24" s="137"/>
      <c r="M24" s="137"/>
      <c r="N24" s="6">
        <f>570*I24</f>
        <v>6270</v>
      </c>
      <c r="O24" s="8"/>
      <c r="P24" s="8"/>
      <c r="Q24" s="6"/>
      <c r="R24" s="191"/>
    </row>
    <row r="25" spans="1:18" ht="17.25">
      <c r="A25" s="310">
        <v>44610</v>
      </c>
      <c r="B25" s="250">
        <v>22</v>
      </c>
      <c r="C25" s="319" t="s">
        <v>1430</v>
      </c>
      <c r="D25" s="374" t="s">
        <v>3462</v>
      </c>
      <c r="E25" s="192">
        <v>776091231757</v>
      </c>
      <c r="F25" s="303" t="s">
        <v>546</v>
      </c>
      <c r="G25" s="193" t="s">
        <v>3463</v>
      </c>
      <c r="H25" s="137" t="s">
        <v>2</v>
      </c>
      <c r="I25" s="284">
        <v>12</v>
      </c>
      <c r="J25" s="194">
        <f t="shared" ref="J25:J61" si="4">K25*L25*M25/5000</f>
        <v>5.3460000000000001</v>
      </c>
      <c r="K25" s="137">
        <v>27</v>
      </c>
      <c r="L25" s="137">
        <v>33</v>
      </c>
      <c r="M25" s="137">
        <v>30</v>
      </c>
      <c r="N25" s="6">
        <f>550*I25</f>
        <v>6600</v>
      </c>
      <c r="O25" s="8"/>
      <c r="P25" s="8"/>
      <c r="Q25" s="6"/>
      <c r="R25" s="191"/>
    </row>
    <row r="26" spans="1:18" ht="17.25">
      <c r="A26" s="310">
        <v>44610</v>
      </c>
      <c r="B26" s="250">
        <v>23</v>
      </c>
      <c r="C26" s="319" t="s">
        <v>1430</v>
      </c>
      <c r="D26" s="374" t="s">
        <v>3464</v>
      </c>
      <c r="E26" s="192">
        <v>776091140910</v>
      </c>
      <c r="F26" s="303" t="s">
        <v>1162</v>
      </c>
      <c r="G26" s="193" t="s">
        <v>3465</v>
      </c>
      <c r="H26" s="137" t="s">
        <v>2</v>
      </c>
      <c r="I26" s="284">
        <v>17</v>
      </c>
      <c r="J26" s="194">
        <f t="shared" si="4"/>
        <v>8.9488000000000003</v>
      </c>
      <c r="K26" s="137">
        <v>34</v>
      </c>
      <c r="L26" s="137">
        <v>47</v>
      </c>
      <c r="M26" s="137">
        <v>28</v>
      </c>
      <c r="N26" s="6">
        <f t="shared" ref="N26" si="5">540*I26</f>
        <v>9180</v>
      </c>
      <c r="O26" s="8"/>
      <c r="P26" s="8"/>
      <c r="Q26" s="6"/>
      <c r="R26" s="191"/>
    </row>
    <row r="27" spans="1:18" ht="17.25">
      <c r="A27" s="310">
        <v>44610</v>
      </c>
      <c r="B27" s="250">
        <v>24</v>
      </c>
      <c r="C27" s="319"/>
      <c r="D27" s="374" t="s">
        <v>2589</v>
      </c>
      <c r="E27" s="192">
        <v>776091316120</v>
      </c>
      <c r="F27" s="303" t="s">
        <v>1162</v>
      </c>
      <c r="G27" s="193" t="s">
        <v>3466</v>
      </c>
      <c r="H27" s="137" t="s">
        <v>3108</v>
      </c>
      <c r="I27" s="284">
        <v>27</v>
      </c>
      <c r="J27" s="194">
        <f t="shared" si="4"/>
        <v>22.55</v>
      </c>
      <c r="K27" s="137">
        <v>50</v>
      </c>
      <c r="L27" s="137">
        <v>55</v>
      </c>
      <c r="M27" s="137">
        <v>41</v>
      </c>
      <c r="N27" s="6">
        <f t="shared" ref="N27:N28" si="6">550*I27</f>
        <v>14850</v>
      </c>
      <c r="O27" s="8"/>
      <c r="P27" s="8"/>
      <c r="Q27" s="6"/>
      <c r="R27" s="191"/>
    </row>
    <row r="28" spans="1:18" ht="17.25">
      <c r="A28" s="310">
        <v>44610</v>
      </c>
      <c r="B28" s="250">
        <v>25</v>
      </c>
      <c r="C28" s="319"/>
      <c r="D28" s="374" t="s">
        <v>3467</v>
      </c>
      <c r="E28" s="192">
        <v>776091210910</v>
      </c>
      <c r="F28" s="303" t="s">
        <v>546</v>
      </c>
      <c r="G28" s="193" t="s">
        <v>3468</v>
      </c>
      <c r="H28" s="137" t="s">
        <v>3108</v>
      </c>
      <c r="I28" s="284">
        <v>27</v>
      </c>
      <c r="J28" s="194">
        <f t="shared" si="4"/>
        <v>22</v>
      </c>
      <c r="K28" s="137">
        <v>55</v>
      </c>
      <c r="L28" s="137">
        <v>40</v>
      </c>
      <c r="M28" s="137">
        <v>50</v>
      </c>
      <c r="N28" s="6">
        <f t="shared" si="6"/>
        <v>14850</v>
      </c>
      <c r="O28" s="8"/>
      <c r="P28" s="8"/>
      <c r="Q28" s="6"/>
      <c r="R28" s="191"/>
    </row>
    <row r="29" spans="1:18" ht="17.25">
      <c r="A29" s="310">
        <v>44610</v>
      </c>
      <c r="B29" s="250">
        <v>26</v>
      </c>
      <c r="C29" s="319" t="s">
        <v>1430</v>
      </c>
      <c r="D29" s="374" t="s">
        <v>3469</v>
      </c>
      <c r="E29" s="192">
        <v>776091159161</v>
      </c>
      <c r="F29" s="303" t="s">
        <v>1162</v>
      </c>
      <c r="G29" s="193" t="s">
        <v>3470</v>
      </c>
      <c r="H29" s="137" t="s">
        <v>2</v>
      </c>
      <c r="I29" s="284">
        <v>18</v>
      </c>
      <c r="J29" s="194">
        <f t="shared" si="4"/>
        <v>11.34</v>
      </c>
      <c r="K29" s="137">
        <v>45</v>
      </c>
      <c r="L29" s="137">
        <v>35</v>
      </c>
      <c r="M29" s="137">
        <v>36</v>
      </c>
      <c r="N29" s="6">
        <f t="shared" ref="N29" si="7">540*I29</f>
        <v>9720</v>
      </c>
      <c r="O29" s="8"/>
      <c r="P29" s="8"/>
      <c r="Q29" s="6"/>
      <c r="R29" s="191"/>
    </row>
    <row r="30" spans="1:18" ht="17.25">
      <c r="A30" s="310">
        <v>44610</v>
      </c>
      <c r="B30" s="250">
        <v>27</v>
      </c>
      <c r="C30" s="319" t="s">
        <v>1430</v>
      </c>
      <c r="D30" s="374" t="s">
        <v>3471</v>
      </c>
      <c r="E30" s="192">
        <v>776091154593</v>
      </c>
      <c r="F30" s="303" t="s">
        <v>1162</v>
      </c>
      <c r="G30" s="193" t="s">
        <v>3472</v>
      </c>
      <c r="H30" s="137" t="s">
        <v>2</v>
      </c>
      <c r="I30" s="284">
        <v>11</v>
      </c>
      <c r="J30" s="194">
        <f t="shared" si="4"/>
        <v>8.8577999999999992</v>
      </c>
      <c r="K30" s="137">
        <v>57</v>
      </c>
      <c r="L30" s="137">
        <v>37</v>
      </c>
      <c r="M30" s="137">
        <v>21</v>
      </c>
      <c r="N30" s="6">
        <f t="shared" ref="N30:N32" si="8">550*I30</f>
        <v>6050</v>
      </c>
      <c r="O30" s="8"/>
      <c r="P30" s="8"/>
      <c r="Q30" s="6"/>
      <c r="R30" s="191"/>
    </row>
    <row r="31" spans="1:18" ht="17.25">
      <c r="A31" s="310">
        <v>44610</v>
      </c>
      <c r="B31" s="250">
        <v>28</v>
      </c>
      <c r="C31" s="319" t="s">
        <v>1430</v>
      </c>
      <c r="D31" s="374" t="s">
        <v>3473</v>
      </c>
      <c r="E31" s="192">
        <v>776091141983</v>
      </c>
      <c r="F31" s="303" t="s">
        <v>1162</v>
      </c>
      <c r="G31" s="193" t="s">
        <v>3474</v>
      </c>
      <c r="H31" s="137" t="s">
        <v>2</v>
      </c>
      <c r="I31" s="284">
        <v>12</v>
      </c>
      <c r="J31" s="194">
        <f t="shared" si="4"/>
        <v>7.4256000000000002</v>
      </c>
      <c r="K31" s="137">
        <v>42</v>
      </c>
      <c r="L31" s="137">
        <v>26</v>
      </c>
      <c r="M31" s="137">
        <v>34</v>
      </c>
      <c r="N31" s="6">
        <f t="shared" si="8"/>
        <v>6600</v>
      </c>
      <c r="O31" s="8"/>
      <c r="P31" s="8"/>
      <c r="Q31" s="6"/>
      <c r="R31" s="191"/>
    </row>
    <row r="32" spans="1:18" ht="17.25">
      <c r="A32" s="310">
        <v>44610</v>
      </c>
      <c r="B32" s="250">
        <v>29</v>
      </c>
      <c r="C32" s="319" t="s">
        <v>1430</v>
      </c>
      <c r="D32" s="374" t="s">
        <v>3475</v>
      </c>
      <c r="E32" s="192">
        <v>776091234790</v>
      </c>
      <c r="F32" s="303" t="s">
        <v>546</v>
      </c>
      <c r="G32" s="193" t="s">
        <v>3476</v>
      </c>
      <c r="H32" s="137" t="s">
        <v>2</v>
      </c>
      <c r="I32" s="284">
        <v>15</v>
      </c>
      <c r="J32" s="194">
        <f t="shared" si="4"/>
        <v>8.8829999999999991</v>
      </c>
      <c r="K32" s="137">
        <v>47</v>
      </c>
      <c r="L32" s="137">
        <v>35</v>
      </c>
      <c r="M32" s="137">
        <v>27</v>
      </c>
      <c r="N32" s="6">
        <f t="shared" si="8"/>
        <v>8250</v>
      </c>
      <c r="O32" s="8"/>
      <c r="P32" s="8"/>
      <c r="Q32" s="6"/>
      <c r="R32" s="191"/>
    </row>
    <row r="33" spans="1:18" ht="17.25">
      <c r="A33" s="310">
        <v>44610</v>
      </c>
      <c r="B33" s="250">
        <v>30</v>
      </c>
      <c r="C33" s="319" t="s">
        <v>1841</v>
      </c>
      <c r="D33" s="374" t="s">
        <v>3477</v>
      </c>
      <c r="E33" s="192">
        <v>776091161963</v>
      </c>
      <c r="F33" s="303" t="s">
        <v>1162</v>
      </c>
      <c r="G33" s="193" t="s">
        <v>3478</v>
      </c>
      <c r="H33" s="137" t="s">
        <v>96</v>
      </c>
      <c r="I33" s="284">
        <v>17</v>
      </c>
      <c r="J33" s="194">
        <f t="shared" si="4"/>
        <v>16.646000000000001</v>
      </c>
      <c r="K33" s="137">
        <v>41</v>
      </c>
      <c r="L33" s="137">
        <v>58</v>
      </c>
      <c r="M33" s="137">
        <v>35</v>
      </c>
      <c r="N33" s="6">
        <f>560*I33</f>
        <v>9520</v>
      </c>
      <c r="O33" s="8"/>
      <c r="P33" s="8"/>
      <c r="Q33" s="6"/>
      <c r="R33" s="191"/>
    </row>
    <row r="34" spans="1:18" ht="17.25">
      <c r="A34" s="310"/>
      <c r="B34" s="250"/>
      <c r="C34" s="319"/>
      <c r="D34" s="374"/>
      <c r="E34" s="192"/>
      <c r="F34" s="303"/>
      <c r="G34" s="193"/>
      <c r="H34" s="137"/>
      <c r="I34" s="284"/>
      <c r="J34" s="194"/>
      <c r="K34" s="137"/>
      <c r="L34" s="137"/>
      <c r="M34" s="137"/>
      <c r="N34" s="6">
        <v>500</v>
      </c>
      <c r="O34" s="8"/>
      <c r="P34" s="8"/>
      <c r="Q34" s="6"/>
      <c r="R34" s="191"/>
    </row>
    <row r="35" spans="1:18" ht="17.25">
      <c r="A35" s="310">
        <v>44610</v>
      </c>
      <c r="B35" s="250">
        <v>31</v>
      </c>
      <c r="C35" s="319"/>
      <c r="D35" s="374" t="s">
        <v>3479</v>
      </c>
      <c r="E35" s="192">
        <v>776091009326</v>
      </c>
      <c r="F35" s="303" t="s">
        <v>1162</v>
      </c>
      <c r="G35" s="193" t="s">
        <v>3480</v>
      </c>
      <c r="H35" s="137" t="s">
        <v>2</v>
      </c>
      <c r="I35" s="284">
        <v>21</v>
      </c>
      <c r="J35" s="194">
        <f t="shared" si="4"/>
        <v>18.761600000000001</v>
      </c>
      <c r="K35" s="137">
        <v>41</v>
      </c>
      <c r="L35" s="137">
        <v>52</v>
      </c>
      <c r="M35" s="137">
        <v>44</v>
      </c>
      <c r="N35" s="6">
        <f t="shared" ref="N35:N39" si="9">540*I35</f>
        <v>11340</v>
      </c>
      <c r="O35" s="8"/>
      <c r="P35" s="8"/>
      <c r="Q35" s="6"/>
      <c r="R35" s="191"/>
    </row>
    <row r="36" spans="1:18" ht="17.25">
      <c r="A36" s="310">
        <v>44610</v>
      </c>
      <c r="B36" s="250">
        <v>32</v>
      </c>
      <c r="C36" s="319"/>
      <c r="D36" s="374" t="s">
        <v>3481</v>
      </c>
      <c r="E36" s="192">
        <v>776090996573</v>
      </c>
      <c r="F36" s="303" t="s">
        <v>1162</v>
      </c>
      <c r="G36" s="193" t="s">
        <v>3482</v>
      </c>
      <c r="H36" s="137" t="s">
        <v>2</v>
      </c>
      <c r="I36" s="284">
        <v>24</v>
      </c>
      <c r="J36" s="194">
        <f t="shared" si="4"/>
        <v>16.809999999999999</v>
      </c>
      <c r="K36" s="137">
        <v>50</v>
      </c>
      <c r="L36" s="137">
        <v>41</v>
      </c>
      <c r="M36" s="137">
        <v>41</v>
      </c>
      <c r="N36" s="6">
        <f t="shared" si="9"/>
        <v>12960</v>
      </c>
      <c r="O36" s="8"/>
      <c r="P36" s="8"/>
      <c r="Q36" s="6"/>
      <c r="R36" s="191"/>
    </row>
    <row r="37" spans="1:18" ht="17.25">
      <c r="A37" s="310">
        <v>44610</v>
      </c>
      <c r="B37" s="250">
        <v>33</v>
      </c>
      <c r="C37" s="319"/>
      <c r="D37" s="374" t="s">
        <v>3483</v>
      </c>
      <c r="E37" s="192">
        <v>776091057236</v>
      </c>
      <c r="F37" s="303" t="s">
        <v>1162</v>
      </c>
      <c r="G37" s="193" t="s">
        <v>3484</v>
      </c>
      <c r="H37" s="137" t="s">
        <v>2</v>
      </c>
      <c r="I37" s="284">
        <v>20</v>
      </c>
      <c r="J37" s="194">
        <f t="shared" si="4"/>
        <v>19.968</v>
      </c>
      <c r="K37" s="137">
        <v>48</v>
      </c>
      <c r="L37" s="137">
        <v>52</v>
      </c>
      <c r="M37" s="137">
        <v>40</v>
      </c>
      <c r="N37" s="6">
        <f t="shared" si="9"/>
        <v>10800</v>
      </c>
      <c r="O37" s="8"/>
      <c r="P37" s="8"/>
      <c r="Q37" s="6"/>
      <c r="R37" s="191"/>
    </row>
    <row r="38" spans="1:18" ht="17.25">
      <c r="A38" s="310">
        <v>44610</v>
      </c>
      <c r="B38" s="250">
        <v>34</v>
      </c>
      <c r="C38" s="319"/>
      <c r="D38" s="374" t="s">
        <v>3485</v>
      </c>
      <c r="E38" s="192">
        <v>776091070255</v>
      </c>
      <c r="F38" s="303" t="s">
        <v>1162</v>
      </c>
      <c r="G38" s="193" t="s">
        <v>3486</v>
      </c>
      <c r="H38" s="137" t="s">
        <v>2</v>
      </c>
      <c r="I38" s="284">
        <v>20</v>
      </c>
      <c r="J38" s="194">
        <f t="shared" si="4"/>
        <v>19.968</v>
      </c>
      <c r="K38" s="137">
        <v>48</v>
      </c>
      <c r="L38" s="137">
        <v>52</v>
      </c>
      <c r="M38" s="137">
        <v>40</v>
      </c>
      <c r="N38" s="6">
        <f t="shared" si="9"/>
        <v>10800</v>
      </c>
      <c r="O38" s="8"/>
      <c r="P38" s="8"/>
      <c r="Q38" s="6"/>
      <c r="R38" s="191"/>
    </row>
    <row r="39" spans="1:18" ht="17.25">
      <c r="A39" s="310">
        <v>44610</v>
      </c>
      <c r="B39" s="250">
        <v>35</v>
      </c>
      <c r="C39" s="319"/>
      <c r="D39" s="374" t="s">
        <v>3487</v>
      </c>
      <c r="E39" s="192">
        <v>776091064455</v>
      </c>
      <c r="F39" s="303" t="s">
        <v>1162</v>
      </c>
      <c r="G39" s="193" t="s">
        <v>3488</v>
      </c>
      <c r="H39" s="137" t="s">
        <v>2</v>
      </c>
      <c r="I39" s="284">
        <v>20</v>
      </c>
      <c r="J39" s="194">
        <f t="shared" si="4"/>
        <v>19.6554</v>
      </c>
      <c r="K39" s="137">
        <v>51</v>
      </c>
      <c r="L39" s="137">
        <v>47</v>
      </c>
      <c r="M39" s="137">
        <v>41</v>
      </c>
      <c r="N39" s="6">
        <f t="shared" si="9"/>
        <v>10800</v>
      </c>
      <c r="O39" s="8"/>
      <c r="P39" s="8"/>
      <c r="Q39" s="6"/>
      <c r="R39" s="191"/>
    </row>
    <row r="40" spans="1:18" ht="17.25">
      <c r="A40" s="310">
        <v>44610</v>
      </c>
      <c r="B40" s="250">
        <v>36</v>
      </c>
      <c r="C40" s="319"/>
      <c r="D40" s="374" t="s">
        <v>3489</v>
      </c>
      <c r="E40" s="192">
        <v>776091090382</v>
      </c>
      <c r="F40" s="303" t="s">
        <v>1162</v>
      </c>
      <c r="G40" s="193" t="s">
        <v>3490</v>
      </c>
      <c r="H40" s="137" t="s">
        <v>3491</v>
      </c>
      <c r="I40" s="284">
        <v>9</v>
      </c>
      <c r="J40" s="194">
        <f t="shared" si="4"/>
        <v>0.33660000000000001</v>
      </c>
      <c r="K40" s="137">
        <v>3</v>
      </c>
      <c r="L40" s="137">
        <v>33</v>
      </c>
      <c r="M40" s="137">
        <v>17</v>
      </c>
      <c r="N40" s="6">
        <f>420*I40</f>
        <v>3780</v>
      </c>
      <c r="O40" s="8"/>
      <c r="P40" s="8"/>
      <c r="Q40" s="6"/>
      <c r="R40" s="191"/>
    </row>
    <row r="41" spans="1:18" ht="17.25">
      <c r="A41" s="310">
        <v>44610</v>
      </c>
      <c r="B41" s="250">
        <v>37</v>
      </c>
      <c r="C41" s="319"/>
      <c r="D41" s="374" t="s">
        <v>3492</v>
      </c>
      <c r="E41" s="192">
        <v>776091147190</v>
      </c>
      <c r="F41" s="303" t="s">
        <v>1162</v>
      </c>
      <c r="G41" s="193" t="s">
        <v>3493</v>
      </c>
      <c r="H41" s="137" t="s">
        <v>3491</v>
      </c>
      <c r="I41" s="284">
        <v>9</v>
      </c>
      <c r="J41" s="194">
        <f t="shared" si="4"/>
        <v>3.6036000000000001</v>
      </c>
      <c r="K41" s="137">
        <v>26</v>
      </c>
      <c r="L41" s="137">
        <v>33</v>
      </c>
      <c r="M41" s="137">
        <v>21</v>
      </c>
      <c r="N41" s="6">
        <f>420*I41</f>
        <v>3780</v>
      </c>
      <c r="O41" s="8"/>
      <c r="P41" s="8"/>
      <c r="Q41" s="6"/>
      <c r="R41" s="191"/>
    </row>
    <row r="42" spans="1:18" ht="17.25">
      <c r="A42" s="310">
        <v>44610</v>
      </c>
      <c r="B42" s="250">
        <v>38</v>
      </c>
      <c r="C42" s="319"/>
      <c r="D42" s="374" t="s">
        <v>3494</v>
      </c>
      <c r="E42" s="192">
        <v>776091193248</v>
      </c>
      <c r="F42" s="303" t="s">
        <v>546</v>
      </c>
      <c r="G42" s="193" t="s">
        <v>3495</v>
      </c>
      <c r="H42" s="137" t="s">
        <v>3496</v>
      </c>
      <c r="I42" s="284">
        <v>11</v>
      </c>
      <c r="J42" s="194">
        <f t="shared" si="4"/>
        <v>6.16</v>
      </c>
      <c r="K42" s="137">
        <v>44</v>
      </c>
      <c r="L42" s="137">
        <v>25</v>
      </c>
      <c r="M42" s="137">
        <v>28</v>
      </c>
      <c r="N42" s="6">
        <f>560*I42</f>
        <v>6160</v>
      </c>
      <c r="O42" s="8"/>
      <c r="P42" s="8"/>
      <c r="Q42" s="6"/>
      <c r="R42" s="191"/>
    </row>
    <row r="43" spans="1:18" ht="17.25">
      <c r="A43" s="310">
        <v>44610</v>
      </c>
      <c r="B43" s="250">
        <v>39</v>
      </c>
      <c r="C43" s="319"/>
      <c r="D43" s="374" t="s">
        <v>3497</v>
      </c>
      <c r="E43" s="192">
        <v>776091114155</v>
      </c>
      <c r="F43" s="303" t="s">
        <v>1162</v>
      </c>
      <c r="G43" s="193" t="s">
        <v>3498</v>
      </c>
      <c r="H43" s="137" t="s">
        <v>3491</v>
      </c>
      <c r="I43" s="284">
        <v>9</v>
      </c>
      <c r="J43" s="194">
        <f t="shared" si="4"/>
        <v>3.5903999999999998</v>
      </c>
      <c r="K43" s="137">
        <v>32</v>
      </c>
      <c r="L43" s="137">
        <v>33</v>
      </c>
      <c r="M43" s="137">
        <v>17</v>
      </c>
      <c r="N43" s="6">
        <f>420*I43</f>
        <v>3780</v>
      </c>
      <c r="O43" s="8"/>
      <c r="P43" s="8"/>
      <c r="Q43" s="6"/>
      <c r="R43" s="191"/>
    </row>
    <row r="44" spans="1:18" ht="17.25">
      <c r="A44" s="310">
        <v>44610</v>
      </c>
      <c r="B44" s="250">
        <v>40</v>
      </c>
      <c r="C44" s="319"/>
      <c r="D44" s="374" t="s">
        <v>3499</v>
      </c>
      <c r="E44" s="192">
        <v>776091110712</v>
      </c>
      <c r="F44" s="303" t="s">
        <v>1162</v>
      </c>
      <c r="G44" s="193" t="s">
        <v>3500</v>
      </c>
      <c r="H44" s="137" t="s">
        <v>3491</v>
      </c>
      <c r="I44" s="284">
        <v>15</v>
      </c>
      <c r="J44" s="194">
        <f t="shared" si="4"/>
        <v>5.3503999999999996</v>
      </c>
      <c r="K44" s="137">
        <v>32</v>
      </c>
      <c r="L44" s="137">
        <v>44</v>
      </c>
      <c r="M44" s="137">
        <v>19</v>
      </c>
      <c r="N44" s="6">
        <f>380*I44</f>
        <v>5700</v>
      </c>
      <c r="O44" s="8"/>
      <c r="P44" s="8"/>
      <c r="Q44" s="6"/>
      <c r="R44" s="191"/>
    </row>
    <row r="45" spans="1:18" ht="17.25">
      <c r="A45" s="310">
        <v>44610</v>
      </c>
      <c r="B45" s="250">
        <v>41</v>
      </c>
      <c r="C45" s="319"/>
      <c r="D45" s="374" t="s">
        <v>3501</v>
      </c>
      <c r="E45" s="192">
        <v>776091196810</v>
      </c>
      <c r="F45" s="303" t="s">
        <v>546</v>
      </c>
      <c r="G45" s="193" t="s">
        <v>3502</v>
      </c>
      <c r="H45" s="137" t="s">
        <v>3503</v>
      </c>
      <c r="I45" s="284">
        <v>8</v>
      </c>
      <c r="J45" s="194">
        <f t="shared" si="4"/>
        <v>3.5150000000000001</v>
      </c>
      <c r="K45" s="137">
        <v>37</v>
      </c>
      <c r="L45" s="137">
        <v>19</v>
      </c>
      <c r="M45" s="137">
        <v>25</v>
      </c>
      <c r="N45" s="6">
        <f>580*I45</f>
        <v>4640</v>
      </c>
      <c r="O45" s="8"/>
      <c r="P45" s="8"/>
      <c r="Q45" s="6"/>
      <c r="R45" s="191"/>
    </row>
    <row r="46" spans="1:18" ht="17.25">
      <c r="A46" s="310">
        <v>44610</v>
      </c>
      <c r="B46" s="250">
        <v>42</v>
      </c>
      <c r="C46" s="319"/>
      <c r="D46" s="374" t="s">
        <v>3504</v>
      </c>
      <c r="E46" s="192">
        <v>776091094940</v>
      </c>
      <c r="F46" s="303" t="s">
        <v>1162</v>
      </c>
      <c r="G46" s="193" t="s">
        <v>3505</v>
      </c>
      <c r="H46" s="137" t="s">
        <v>3491</v>
      </c>
      <c r="I46" s="284">
        <v>9</v>
      </c>
      <c r="J46" s="194">
        <f t="shared" si="4"/>
        <v>3.5903999999999998</v>
      </c>
      <c r="K46" s="137">
        <v>32</v>
      </c>
      <c r="L46" s="137">
        <v>33</v>
      </c>
      <c r="M46" s="137">
        <v>17</v>
      </c>
      <c r="N46" s="6">
        <f t="shared" ref="N46:N47" si="10">420*I46</f>
        <v>3780</v>
      </c>
      <c r="O46" s="8"/>
      <c r="P46" s="8"/>
      <c r="Q46" s="6"/>
      <c r="R46" s="191"/>
    </row>
    <row r="47" spans="1:18" ht="17.25">
      <c r="A47" s="310">
        <v>44610</v>
      </c>
      <c r="B47" s="250">
        <v>43</v>
      </c>
      <c r="C47" s="319"/>
      <c r="D47" s="374" t="s">
        <v>3506</v>
      </c>
      <c r="E47" s="192">
        <v>776091102964</v>
      </c>
      <c r="F47" s="303" t="s">
        <v>1162</v>
      </c>
      <c r="G47" s="193" t="s">
        <v>3507</v>
      </c>
      <c r="H47" s="137" t="s">
        <v>3491</v>
      </c>
      <c r="I47" s="284">
        <v>9</v>
      </c>
      <c r="J47" s="194">
        <f t="shared" si="4"/>
        <v>0.2964</v>
      </c>
      <c r="K47" s="137">
        <v>26</v>
      </c>
      <c r="L47" s="137">
        <v>3</v>
      </c>
      <c r="M47" s="137">
        <v>19</v>
      </c>
      <c r="N47" s="6">
        <f t="shared" si="10"/>
        <v>3780</v>
      </c>
      <c r="O47" s="8"/>
      <c r="P47" s="8"/>
      <c r="Q47" s="6"/>
      <c r="R47" s="191"/>
    </row>
    <row r="48" spans="1:18" ht="17.25">
      <c r="A48" s="310">
        <v>44610</v>
      </c>
      <c r="B48" s="250">
        <v>44</v>
      </c>
      <c r="C48" s="319"/>
      <c r="D48" s="374" t="s">
        <v>3508</v>
      </c>
      <c r="E48" s="192">
        <v>776091069972</v>
      </c>
      <c r="F48" s="303" t="s">
        <v>1162</v>
      </c>
      <c r="G48" s="193" t="s">
        <v>3509</v>
      </c>
      <c r="H48" s="137" t="s">
        <v>2</v>
      </c>
      <c r="I48" s="284">
        <v>19</v>
      </c>
      <c r="J48" s="194">
        <f t="shared" si="4"/>
        <v>18.345600000000001</v>
      </c>
      <c r="K48" s="137">
        <v>42</v>
      </c>
      <c r="L48" s="137">
        <v>52</v>
      </c>
      <c r="M48" s="137">
        <v>42</v>
      </c>
      <c r="N48" s="6">
        <f t="shared" ref="N48:N52" si="11">540*I48</f>
        <v>10260</v>
      </c>
      <c r="O48" s="8"/>
      <c r="P48" s="8"/>
      <c r="Q48" s="6"/>
      <c r="R48" s="191"/>
    </row>
    <row r="49" spans="1:18" ht="17.25">
      <c r="A49" s="310">
        <v>44610</v>
      </c>
      <c r="B49" s="250">
        <v>45</v>
      </c>
      <c r="C49" s="319"/>
      <c r="D49" s="374" t="s">
        <v>3510</v>
      </c>
      <c r="E49" s="192">
        <v>776091062441</v>
      </c>
      <c r="F49" s="303" t="s">
        <v>1162</v>
      </c>
      <c r="G49" s="193" t="s">
        <v>3511</v>
      </c>
      <c r="H49" s="137" t="s">
        <v>2</v>
      </c>
      <c r="I49" s="284">
        <v>20</v>
      </c>
      <c r="J49" s="194">
        <f t="shared" si="4"/>
        <v>19.6554</v>
      </c>
      <c r="K49" s="137">
        <v>51</v>
      </c>
      <c r="L49" s="137">
        <v>47</v>
      </c>
      <c r="M49" s="137">
        <v>41</v>
      </c>
      <c r="N49" s="6">
        <f t="shared" si="11"/>
        <v>10800</v>
      </c>
      <c r="O49" s="8"/>
      <c r="P49" s="8"/>
      <c r="Q49" s="6"/>
      <c r="R49" s="191"/>
    </row>
    <row r="50" spans="1:18" ht="17.25">
      <c r="A50" s="310">
        <v>44610</v>
      </c>
      <c r="B50" s="250">
        <v>46</v>
      </c>
      <c r="C50" s="319"/>
      <c r="D50" s="374" t="s">
        <v>3512</v>
      </c>
      <c r="E50" s="192">
        <v>776091236494</v>
      </c>
      <c r="F50" s="303" t="s">
        <v>546</v>
      </c>
      <c r="G50" s="193" t="s">
        <v>3513</v>
      </c>
      <c r="H50" s="137" t="s">
        <v>2</v>
      </c>
      <c r="I50" s="284">
        <v>19</v>
      </c>
      <c r="J50" s="194">
        <f t="shared" si="4"/>
        <v>18.815999999999999</v>
      </c>
      <c r="K50" s="137">
        <v>40</v>
      </c>
      <c r="L50" s="137">
        <v>49</v>
      </c>
      <c r="M50" s="137">
        <v>48</v>
      </c>
      <c r="N50" s="6">
        <f t="shared" si="11"/>
        <v>10260</v>
      </c>
      <c r="O50" s="8"/>
      <c r="P50" s="8"/>
      <c r="Q50" s="6"/>
      <c r="R50" s="191"/>
    </row>
    <row r="51" spans="1:18" ht="17.25">
      <c r="A51" s="310">
        <v>44610</v>
      </c>
      <c r="B51" s="250">
        <v>47</v>
      </c>
      <c r="C51" s="319"/>
      <c r="D51" s="374" t="s">
        <v>3514</v>
      </c>
      <c r="E51" s="192">
        <v>776091222020</v>
      </c>
      <c r="F51" s="303" t="s">
        <v>546</v>
      </c>
      <c r="G51" s="193" t="s">
        <v>3515</v>
      </c>
      <c r="H51" s="137" t="s">
        <v>2</v>
      </c>
      <c r="I51" s="284">
        <v>21</v>
      </c>
      <c r="J51" s="194">
        <f t="shared" si="4"/>
        <v>15.504</v>
      </c>
      <c r="K51" s="137">
        <v>51</v>
      </c>
      <c r="L51" s="137">
        <v>40</v>
      </c>
      <c r="M51" s="137">
        <v>38</v>
      </c>
      <c r="N51" s="6">
        <f t="shared" si="11"/>
        <v>11340</v>
      </c>
      <c r="O51" s="8"/>
      <c r="P51" s="8"/>
      <c r="Q51" s="6"/>
      <c r="R51" s="191"/>
    </row>
    <row r="52" spans="1:18" ht="17.25">
      <c r="A52" s="310">
        <v>44610</v>
      </c>
      <c r="B52" s="250">
        <v>48</v>
      </c>
      <c r="C52" s="319"/>
      <c r="D52" s="374" t="s">
        <v>3516</v>
      </c>
      <c r="E52" s="192">
        <v>776091135430</v>
      </c>
      <c r="F52" s="303" t="s">
        <v>1162</v>
      </c>
      <c r="G52" s="193" t="s">
        <v>3517</v>
      </c>
      <c r="H52" s="137" t="s">
        <v>2</v>
      </c>
      <c r="I52" s="284">
        <v>21</v>
      </c>
      <c r="J52" s="194">
        <f t="shared" si="4"/>
        <v>19.364799999999999</v>
      </c>
      <c r="K52" s="137">
        <v>52</v>
      </c>
      <c r="L52" s="137">
        <v>49</v>
      </c>
      <c r="M52" s="137">
        <v>38</v>
      </c>
      <c r="N52" s="6">
        <f t="shared" si="11"/>
        <v>11340</v>
      </c>
      <c r="O52" s="8"/>
      <c r="P52" s="8"/>
      <c r="Q52" s="6"/>
      <c r="R52" s="191"/>
    </row>
    <row r="53" spans="1:18" ht="17.25">
      <c r="A53" s="310">
        <v>44610</v>
      </c>
      <c r="B53" s="250">
        <v>49</v>
      </c>
      <c r="C53" s="319"/>
      <c r="D53" s="374" t="s">
        <v>3518</v>
      </c>
      <c r="E53" s="192">
        <v>776091105573</v>
      </c>
      <c r="F53" s="303" t="s">
        <v>1162</v>
      </c>
      <c r="G53" s="193" t="s">
        <v>3519</v>
      </c>
      <c r="H53" s="137" t="s">
        <v>96</v>
      </c>
      <c r="I53" s="284">
        <v>9</v>
      </c>
      <c r="J53" s="194">
        <f t="shared" si="4"/>
        <v>3.8849999999999998</v>
      </c>
      <c r="K53" s="137">
        <v>37</v>
      </c>
      <c r="L53" s="137">
        <v>21</v>
      </c>
      <c r="M53" s="137">
        <v>25</v>
      </c>
      <c r="N53" s="6">
        <f>590*I53</f>
        <v>5310</v>
      </c>
      <c r="O53" s="8"/>
      <c r="P53" s="8"/>
      <c r="Q53" s="6"/>
      <c r="R53" s="191"/>
    </row>
    <row r="54" spans="1:18" ht="17.25">
      <c r="A54" s="310">
        <v>44610</v>
      </c>
      <c r="B54" s="250">
        <v>50</v>
      </c>
      <c r="C54" s="319"/>
      <c r="D54" s="374" t="s">
        <v>3520</v>
      </c>
      <c r="E54" s="192">
        <v>776091224207</v>
      </c>
      <c r="F54" s="303" t="s">
        <v>546</v>
      </c>
      <c r="G54" s="193" t="s">
        <v>3521</v>
      </c>
      <c r="H54" s="137" t="s">
        <v>2</v>
      </c>
      <c r="I54" s="284">
        <v>14</v>
      </c>
      <c r="J54" s="194">
        <f t="shared" si="4"/>
        <v>10.752000000000001</v>
      </c>
      <c r="K54" s="137">
        <v>60</v>
      </c>
      <c r="L54" s="137">
        <v>32</v>
      </c>
      <c r="M54" s="137">
        <v>28</v>
      </c>
      <c r="N54" s="6">
        <f>550*I54</f>
        <v>7700</v>
      </c>
      <c r="O54" s="8"/>
      <c r="P54" s="8"/>
      <c r="Q54" s="6"/>
      <c r="R54" s="191"/>
    </row>
    <row r="55" spans="1:18" ht="17.25">
      <c r="A55" s="310">
        <v>44610</v>
      </c>
      <c r="B55" s="250">
        <v>51</v>
      </c>
      <c r="C55" s="319" t="s">
        <v>1430</v>
      </c>
      <c r="D55" s="374" t="s">
        <v>3522</v>
      </c>
      <c r="E55" s="192">
        <v>776091086758</v>
      </c>
      <c r="F55" s="303" t="s">
        <v>1162</v>
      </c>
      <c r="G55" s="193" t="s">
        <v>3523</v>
      </c>
      <c r="H55" s="137" t="s">
        <v>2</v>
      </c>
      <c r="I55" s="284">
        <v>14</v>
      </c>
      <c r="J55" s="194">
        <f t="shared" si="4"/>
        <v>13.0572</v>
      </c>
      <c r="K55" s="137">
        <v>54</v>
      </c>
      <c r="L55" s="137">
        <v>39</v>
      </c>
      <c r="M55" s="137">
        <v>31</v>
      </c>
      <c r="N55" s="6">
        <f>550*I55</f>
        <v>7700</v>
      </c>
      <c r="O55" s="8"/>
      <c r="P55" s="8"/>
      <c r="Q55" s="6"/>
      <c r="R55" s="191"/>
    </row>
    <row r="56" spans="1:18" ht="17.25">
      <c r="A56" s="310">
        <v>44610</v>
      </c>
      <c r="B56" s="250">
        <v>52</v>
      </c>
      <c r="C56" s="319"/>
      <c r="D56" s="374" t="s">
        <v>3524</v>
      </c>
      <c r="E56" s="192">
        <v>776091036499</v>
      </c>
      <c r="F56" s="303" t="s">
        <v>1162</v>
      </c>
      <c r="G56" s="193" t="s">
        <v>3525</v>
      </c>
      <c r="H56" s="137" t="s">
        <v>2</v>
      </c>
      <c r="I56" s="284">
        <v>18</v>
      </c>
      <c r="J56" s="194">
        <f t="shared" si="4"/>
        <v>8.6940000000000008</v>
      </c>
      <c r="K56" s="137">
        <v>45</v>
      </c>
      <c r="L56" s="137">
        <v>23</v>
      </c>
      <c r="M56" s="137">
        <v>42</v>
      </c>
      <c r="N56" s="6">
        <f t="shared" ref="N56:N61" si="12">540*I56</f>
        <v>9720</v>
      </c>
      <c r="O56" s="8"/>
      <c r="P56" s="8"/>
      <c r="Q56" s="6"/>
      <c r="R56" s="191"/>
    </row>
    <row r="57" spans="1:18" ht="17.25">
      <c r="A57" s="310">
        <v>44610</v>
      </c>
      <c r="B57" s="250">
        <v>53</v>
      </c>
      <c r="C57" s="319" t="s">
        <v>1430</v>
      </c>
      <c r="D57" s="374" t="s">
        <v>3526</v>
      </c>
      <c r="E57" s="192">
        <v>776091240913</v>
      </c>
      <c r="F57" s="303" t="s">
        <v>546</v>
      </c>
      <c r="G57" s="193" t="s">
        <v>3527</v>
      </c>
      <c r="H57" s="137" t="s">
        <v>2</v>
      </c>
      <c r="I57" s="284">
        <v>23</v>
      </c>
      <c r="J57" s="194">
        <f t="shared" si="4"/>
        <v>10.88</v>
      </c>
      <c r="K57" s="137">
        <v>34</v>
      </c>
      <c r="L57" s="137">
        <v>50</v>
      </c>
      <c r="M57" s="137">
        <v>32</v>
      </c>
      <c r="N57" s="6">
        <f t="shared" si="12"/>
        <v>12420</v>
      </c>
      <c r="O57" s="8"/>
      <c r="P57" s="8"/>
      <c r="Q57" s="6"/>
      <c r="R57" s="191"/>
    </row>
    <row r="58" spans="1:18" ht="17.25">
      <c r="A58" s="310">
        <v>44610</v>
      </c>
      <c r="B58" s="250">
        <v>54</v>
      </c>
      <c r="C58" s="319" t="s">
        <v>1430</v>
      </c>
      <c r="D58" s="374" t="s">
        <v>3528</v>
      </c>
      <c r="E58" s="192">
        <v>776091146481</v>
      </c>
      <c r="F58" s="303" t="s">
        <v>1162</v>
      </c>
      <c r="G58" s="193" t="s">
        <v>3529</v>
      </c>
      <c r="H58" s="137" t="s">
        <v>2</v>
      </c>
      <c r="I58" s="284">
        <v>24</v>
      </c>
      <c r="J58" s="194">
        <f t="shared" si="4"/>
        <v>10.5154</v>
      </c>
      <c r="K58" s="137">
        <v>37</v>
      </c>
      <c r="L58" s="137">
        <v>49</v>
      </c>
      <c r="M58" s="137">
        <v>29</v>
      </c>
      <c r="N58" s="6">
        <f t="shared" si="12"/>
        <v>12960</v>
      </c>
      <c r="O58" s="8"/>
      <c r="P58" s="8"/>
      <c r="Q58" s="6"/>
      <c r="R58" s="191"/>
    </row>
    <row r="59" spans="1:18" ht="17.25">
      <c r="A59" s="310">
        <v>44610</v>
      </c>
      <c r="B59" s="250">
        <v>55</v>
      </c>
      <c r="C59" s="319"/>
      <c r="D59" s="374" t="s">
        <v>3530</v>
      </c>
      <c r="E59" s="192">
        <v>776091030262</v>
      </c>
      <c r="F59" s="303" t="s">
        <v>1162</v>
      </c>
      <c r="G59" s="193" t="s">
        <v>3531</v>
      </c>
      <c r="H59" s="137" t="s">
        <v>2</v>
      </c>
      <c r="I59" s="284">
        <v>24</v>
      </c>
      <c r="J59" s="194">
        <f t="shared" si="4"/>
        <v>23.584</v>
      </c>
      <c r="K59" s="137">
        <v>67</v>
      </c>
      <c r="L59" s="137">
        <v>44</v>
      </c>
      <c r="M59" s="137">
        <v>40</v>
      </c>
      <c r="N59" s="6">
        <f t="shared" si="12"/>
        <v>12960</v>
      </c>
      <c r="O59" s="8"/>
      <c r="P59" s="8"/>
      <c r="Q59" s="6"/>
      <c r="R59" s="191"/>
    </row>
    <row r="60" spans="1:18" ht="17.25">
      <c r="A60" s="310">
        <v>44610</v>
      </c>
      <c r="B60" s="250">
        <v>56</v>
      </c>
      <c r="C60" s="319"/>
      <c r="D60" s="374" t="s">
        <v>3532</v>
      </c>
      <c r="E60" s="192">
        <v>776091129880</v>
      </c>
      <c r="F60" s="303" t="s">
        <v>1162</v>
      </c>
      <c r="G60" s="193" t="s">
        <v>3533</v>
      </c>
      <c r="H60" s="137" t="s">
        <v>2</v>
      </c>
      <c r="I60" s="284">
        <v>24</v>
      </c>
      <c r="J60" s="194">
        <f t="shared" si="4"/>
        <v>23.680800000000001</v>
      </c>
      <c r="K60" s="137">
        <v>66</v>
      </c>
      <c r="L60" s="137">
        <v>46</v>
      </c>
      <c r="M60" s="137">
        <v>39</v>
      </c>
      <c r="N60" s="6">
        <f t="shared" si="12"/>
        <v>12960</v>
      </c>
      <c r="O60" s="8"/>
      <c r="P60" s="8"/>
      <c r="Q60" s="6"/>
      <c r="R60" s="191"/>
    </row>
    <row r="61" spans="1:18" ht="17.25">
      <c r="A61" s="310">
        <v>44610</v>
      </c>
      <c r="B61" s="250">
        <v>57</v>
      </c>
      <c r="C61" s="319"/>
      <c r="D61" s="374" t="s">
        <v>3534</v>
      </c>
      <c r="E61" s="192">
        <v>776091080977</v>
      </c>
      <c r="F61" s="303" t="s">
        <v>1162</v>
      </c>
      <c r="G61" s="193" t="s">
        <v>3535</v>
      </c>
      <c r="H61" s="137" t="s">
        <v>2</v>
      </c>
      <c r="I61" s="284">
        <v>23</v>
      </c>
      <c r="J61" s="194">
        <f t="shared" si="4"/>
        <v>22.571999999999999</v>
      </c>
      <c r="K61" s="137">
        <v>45</v>
      </c>
      <c r="L61" s="137">
        <v>66</v>
      </c>
      <c r="M61" s="137">
        <v>38</v>
      </c>
      <c r="N61" s="6">
        <f t="shared" si="12"/>
        <v>12420</v>
      </c>
      <c r="O61" s="8"/>
      <c r="P61" s="8"/>
      <c r="Q61" s="6"/>
      <c r="R61" s="191"/>
    </row>
    <row r="62" spans="1:18">
      <c r="A62" s="64"/>
      <c r="B62" s="64"/>
      <c r="C62" s="64"/>
      <c r="D62" s="64"/>
      <c r="E62" s="64"/>
      <c r="F62" s="64"/>
      <c r="G62" s="203"/>
      <c r="H62" s="64"/>
      <c r="I62" s="37"/>
      <c r="J62" s="64"/>
      <c r="K62" s="64"/>
      <c r="L62" s="37"/>
      <c r="M62" s="64"/>
      <c r="N62" s="64">
        <f>SUM(N2:N61)</f>
        <v>585510</v>
      </c>
      <c r="O62" s="64"/>
      <c r="P62" s="64"/>
      <c r="Q62" s="6">
        <v>585510</v>
      </c>
      <c r="R62" s="83"/>
    </row>
    <row r="63" spans="1:18">
      <c r="A63" s="191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420"/>
      <c r="R63" s="191"/>
    </row>
    <row r="64" spans="1:18" ht="17.25">
      <c r="A64" s="310" t="s">
        <v>3536</v>
      </c>
      <c r="B64" s="250">
        <v>1</v>
      </c>
      <c r="C64" s="319"/>
      <c r="D64" s="374" t="s">
        <v>3537</v>
      </c>
      <c r="E64" s="192">
        <v>776093435316</v>
      </c>
      <c r="F64" s="303" t="s">
        <v>546</v>
      </c>
      <c r="G64" s="193" t="s">
        <v>3538</v>
      </c>
      <c r="H64" s="137" t="s">
        <v>2</v>
      </c>
      <c r="I64" s="284">
        <v>22</v>
      </c>
      <c r="J64" s="194">
        <f t="shared" ref="J64:J81" si="13">K64*L64*M64/5000</f>
        <v>10.167999999999999</v>
      </c>
      <c r="K64" s="137">
        <v>41</v>
      </c>
      <c r="L64" s="137">
        <v>40</v>
      </c>
      <c r="M64" s="137">
        <v>31</v>
      </c>
      <c r="N64" s="6">
        <f t="shared" ref="N64" si="14">540*I64</f>
        <v>11880</v>
      </c>
      <c r="O64" s="191"/>
      <c r="P64" s="191"/>
      <c r="Q64" s="420"/>
      <c r="R64" s="191"/>
    </row>
    <row r="65" spans="1:18" ht="17.25">
      <c r="A65" s="310" t="s">
        <v>3536</v>
      </c>
      <c r="B65" s="250">
        <v>2</v>
      </c>
      <c r="C65" s="319"/>
      <c r="D65" s="374" t="s">
        <v>3539</v>
      </c>
      <c r="E65" s="192">
        <v>776093666034</v>
      </c>
      <c r="F65" s="303" t="s">
        <v>546</v>
      </c>
      <c r="G65" s="193" t="s">
        <v>3540</v>
      </c>
      <c r="H65" s="137" t="s">
        <v>96</v>
      </c>
      <c r="I65" s="284">
        <v>7</v>
      </c>
      <c r="J65" s="194">
        <f t="shared" si="13"/>
        <v>2.8271999999999999</v>
      </c>
      <c r="K65" s="137">
        <v>31</v>
      </c>
      <c r="L65" s="137">
        <v>24</v>
      </c>
      <c r="M65" s="137">
        <v>19</v>
      </c>
      <c r="N65" s="420">
        <v>4600</v>
      </c>
      <c r="O65" s="191"/>
      <c r="P65" s="191"/>
      <c r="Q65" s="420"/>
      <c r="R65" s="191"/>
    </row>
    <row r="66" spans="1:18" ht="17.25">
      <c r="A66" s="310" t="s">
        <v>3536</v>
      </c>
      <c r="B66" s="250">
        <v>3</v>
      </c>
      <c r="C66" s="319"/>
      <c r="D66" s="374" t="s">
        <v>3541</v>
      </c>
      <c r="E66" s="192">
        <v>776094149674</v>
      </c>
      <c r="F66" s="303" t="s">
        <v>546</v>
      </c>
      <c r="G66" s="193" t="s">
        <v>3542</v>
      </c>
      <c r="H66" s="137" t="s">
        <v>96</v>
      </c>
      <c r="I66" s="284">
        <v>11</v>
      </c>
      <c r="J66" s="194">
        <f t="shared" si="13"/>
        <v>10.212</v>
      </c>
      <c r="K66" s="137">
        <v>37</v>
      </c>
      <c r="L66" s="137">
        <v>46</v>
      </c>
      <c r="M66" s="137">
        <v>30</v>
      </c>
      <c r="N66" s="420">
        <f>570*I66</f>
        <v>6270</v>
      </c>
      <c r="O66" s="191"/>
      <c r="P66" s="191"/>
      <c r="Q66" s="420"/>
      <c r="R66" s="191"/>
    </row>
    <row r="67" spans="1:18" ht="17.25">
      <c r="A67" s="310" t="s">
        <v>3536</v>
      </c>
      <c r="B67" s="250">
        <v>4</v>
      </c>
      <c r="C67" s="319"/>
      <c r="D67" s="374" t="s">
        <v>3543</v>
      </c>
      <c r="E67" s="192">
        <v>776093709968</v>
      </c>
      <c r="F67" s="303" t="s">
        <v>546</v>
      </c>
      <c r="G67" s="193" t="s">
        <v>3544</v>
      </c>
      <c r="H67" s="137" t="s">
        <v>672</v>
      </c>
      <c r="I67" s="284">
        <v>17</v>
      </c>
      <c r="J67" s="194">
        <f t="shared" si="13"/>
        <v>14.929600000000001</v>
      </c>
      <c r="K67" s="137">
        <v>43</v>
      </c>
      <c r="L67" s="137">
        <v>56</v>
      </c>
      <c r="M67" s="137">
        <v>31</v>
      </c>
      <c r="N67" s="420">
        <f>570*I67</f>
        <v>9690</v>
      </c>
      <c r="O67" s="191"/>
      <c r="P67" s="191"/>
      <c r="Q67" s="420"/>
      <c r="R67" s="191"/>
    </row>
    <row r="68" spans="1:18" ht="17.25">
      <c r="A68" s="310" t="s">
        <v>3536</v>
      </c>
      <c r="B68" s="250">
        <v>5</v>
      </c>
      <c r="C68" s="319"/>
      <c r="D68" s="374" t="s">
        <v>3545</v>
      </c>
      <c r="E68" s="192">
        <v>776093496189</v>
      </c>
      <c r="F68" s="303" t="s">
        <v>546</v>
      </c>
      <c r="G68" s="193" t="s">
        <v>3546</v>
      </c>
      <c r="H68" s="137" t="s">
        <v>96</v>
      </c>
      <c r="I68" s="284">
        <v>12</v>
      </c>
      <c r="J68" s="194">
        <f t="shared" si="13"/>
        <v>9.8368000000000002</v>
      </c>
      <c r="K68" s="137">
        <v>53</v>
      </c>
      <c r="L68" s="137">
        <v>32</v>
      </c>
      <c r="M68" s="137">
        <v>29</v>
      </c>
      <c r="N68" s="420">
        <f>570*I68</f>
        <v>6840</v>
      </c>
      <c r="O68" s="191"/>
      <c r="P68" s="191"/>
      <c r="Q68" s="420"/>
      <c r="R68" s="191"/>
    </row>
    <row r="69" spans="1:18" ht="17.25">
      <c r="A69" s="310" t="s">
        <v>3536</v>
      </c>
      <c r="B69" s="250">
        <v>6</v>
      </c>
      <c r="C69" s="319" t="s">
        <v>1430</v>
      </c>
      <c r="D69" s="374" t="s">
        <v>3547</v>
      </c>
      <c r="E69" s="192">
        <v>776094491529</v>
      </c>
      <c r="F69" s="303" t="s">
        <v>546</v>
      </c>
      <c r="G69" s="193" t="s">
        <v>3548</v>
      </c>
      <c r="H69" s="137" t="s">
        <v>2</v>
      </c>
      <c r="I69" s="284">
        <v>16</v>
      </c>
      <c r="J69" s="194">
        <f t="shared" si="13"/>
        <v>9.0815999999999999</v>
      </c>
      <c r="K69" s="137">
        <v>43</v>
      </c>
      <c r="L69" s="137">
        <v>33</v>
      </c>
      <c r="M69" s="137">
        <v>32</v>
      </c>
      <c r="N69" s="6">
        <f t="shared" ref="N69:N77" si="15">540*I69</f>
        <v>8640</v>
      </c>
      <c r="O69" s="191"/>
      <c r="P69" s="191"/>
      <c r="Q69" s="420"/>
      <c r="R69" s="191"/>
    </row>
    <row r="70" spans="1:18" ht="17.25">
      <c r="A70" s="310" t="s">
        <v>3536</v>
      </c>
      <c r="B70" s="250">
        <v>7</v>
      </c>
      <c r="C70" s="319" t="s">
        <v>1430</v>
      </c>
      <c r="D70" s="374" t="s">
        <v>3549</v>
      </c>
      <c r="E70" s="192">
        <v>776094470510</v>
      </c>
      <c r="F70" s="303" t="s">
        <v>546</v>
      </c>
      <c r="G70" s="193" t="s">
        <v>3550</v>
      </c>
      <c r="H70" s="137" t="s">
        <v>2</v>
      </c>
      <c r="I70" s="284">
        <v>15</v>
      </c>
      <c r="J70" s="194">
        <f t="shared" si="13"/>
        <v>10.763999999999999</v>
      </c>
      <c r="K70" s="137">
        <v>46</v>
      </c>
      <c r="L70" s="137">
        <v>39</v>
      </c>
      <c r="M70" s="137">
        <v>30</v>
      </c>
      <c r="N70" s="6">
        <f t="shared" ref="N70:N71" si="16">550*I70</f>
        <v>8250</v>
      </c>
      <c r="O70" s="191"/>
      <c r="P70" s="191"/>
      <c r="Q70" s="420"/>
      <c r="R70" s="191"/>
    </row>
    <row r="71" spans="1:18" ht="17.25">
      <c r="A71" s="310" t="s">
        <v>3536</v>
      </c>
      <c r="B71" s="250">
        <v>8</v>
      </c>
      <c r="C71" s="319"/>
      <c r="D71" s="374" t="s">
        <v>3551</v>
      </c>
      <c r="E71" s="192">
        <v>776093528902</v>
      </c>
      <c r="F71" s="303" t="s">
        <v>546</v>
      </c>
      <c r="G71" s="193" t="s">
        <v>3552</v>
      </c>
      <c r="H71" s="137" t="s">
        <v>2</v>
      </c>
      <c r="I71" s="284">
        <v>12</v>
      </c>
      <c r="J71" s="194">
        <f t="shared" si="13"/>
        <v>9.8642000000000003</v>
      </c>
      <c r="K71" s="137">
        <v>37</v>
      </c>
      <c r="L71" s="137">
        <v>43</v>
      </c>
      <c r="M71" s="137">
        <v>31</v>
      </c>
      <c r="N71" s="6">
        <f t="shared" si="16"/>
        <v>6600</v>
      </c>
      <c r="O71" s="191"/>
      <c r="P71" s="191"/>
      <c r="Q71" s="420"/>
      <c r="R71" s="191"/>
    </row>
    <row r="72" spans="1:18" ht="17.25">
      <c r="A72" s="376" t="s">
        <v>3536</v>
      </c>
      <c r="B72" s="377">
        <v>9</v>
      </c>
      <c r="C72" s="319" t="s">
        <v>3417</v>
      </c>
      <c r="D72" s="374" t="s">
        <v>3553</v>
      </c>
      <c r="E72" s="192">
        <v>776093695475</v>
      </c>
      <c r="F72" s="303" t="s">
        <v>546</v>
      </c>
      <c r="G72" s="193" t="s">
        <v>3554</v>
      </c>
      <c r="H72" s="137" t="s">
        <v>2</v>
      </c>
      <c r="I72" s="284">
        <v>19</v>
      </c>
      <c r="J72" s="194">
        <f t="shared" si="13"/>
        <v>18.648</v>
      </c>
      <c r="K72" s="137">
        <v>45</v>
      </c>
      <c r="L72" s="137">
        <v>37</v>
      </c>
      <c r="M72" s="137">
        <v>56</v>
      </c>
      <c r="N72" s="6">
        <f t="shared" si="15"/>
        <v>10260</v>
      </c>
      <c r="O72" s="191"/>
      <c r="P72" s="191"/>
      <c r="Q72" s="420"/>
      <c r="R72" s="191"/>
    </row>
    <row r="73" spans="1:18" ht="17.25">
      <c r="A73" s="376"/>
      <c r="B73" s="377"/>
      <c r="C73" s="319" t="s">
        <v>3420</v>
      </c>
      <c r="D73" s="374" t="s">
        <v>3553</v>
      </c>
      <c r="E73" s="192">
        <v>776093593664</v>
      </c>
      <c r="F73" s="303" t="s">
        <v>546</v>
      </c>
      <c r="G73" s="193" t="s">
        <v>3555</v>
      </c>
      <c r="H73" s="137" t="s">
        <v>2</v>
      </c>
      <c r="I73" s="284">
        <v>21</v>
      </c>
      <c r="J73" s="194">
        <f t="shared" si="13"/>
        <v>20.810400000000001</v>
      </c>
      <c r="K73" s="137">
        <v>39</v>
      </c>
      <c r="L73" s="137">
        <v>46</v>
      </c>
      <c r="M73" s="137">
        <v>58</v>
      </c>
      <c r="N73" s="6">
        <f t="shared" si="15"/>
        <v>11340</v>
      </c>
      <c r="O73" s="191"/>
      <c r="P73" s="191"/>
      <c r="Q73" s="420"/>
      <c r="R73" s="191"/>
    </row>
    <row r="74" spans="1:18" ht="17.25">
      <c r="A74" s="310" t="s">
        <v>3536</v>
      </c>
      <c r="B74" s="250">
        <v>10</v>
      </c>
      <c r="C74" s="319"/>
      <c r="D74" s="374" t="s">
        <v>3556</v>
      </c>
      <c r="E74" s="192">
        <v>776093511399</v>
      </c>
      <c r="F74" s="303" t="s">
        <v>546</v>
      </c>
      <c r="G74" s="193" t="s">
        <v>3557</v>
      </c>
      <c r="H74" s="137" t="s">
        <v>2</v>
      </c>
      <c r="I74" s="284">
        <v>16</v>
      </c>
      <c r="J74" s="194">
        <f t="shared" si="13"/>
        <v>14.2692</v>
      </c>
      <c r="K74" s="137">
        <v>46</v>
      </c>
      <c r="L74" s="137">
        <v>47</v>
      </c>
      <c r="M74" s="137">
        <v>33</v>
      </c>
      <c r="N74" s="6">
        <f t="shared" si="15"/>
        <v>8640</v>
      </c>
      <c r="O74" s="191"/>
      <c r="P74" s="191"/>
      <c r="Q74" s="420"/>
      <c r="R74" s="191"/>
    </row>
    <row r="75" spans="1:18" ht="17.25">
      <c r="A75" s="310" t="s">
        <v>3536</v>
      </c>
      <c r="B75" s="250">
        <v>11</v>
      </c>
      <c r="C75" s="319" t="s">
        <v>1430</v>
      </c>
      <c r="D75" s="374" t="s">
        <v>3558</v>
      </c>
      <c r="E75" s="192">
        <v>776093563054</v>
      </c>
      <c r="F75" s="303" t="s">
        <v>546</v>
      </c>
      <c r="G75" s="193" t="s">
        <v>3559</v>
      </c>
      <c r="H75" s="137" t="s">
        <v>2</v>
      </c>
      <c r="I75" s="284">
        <v>11</v>
      </c>
      <c r="J75" s="194">
        <f t="shared" si="13"/>
        <v>7.02</v>
      </c>
      <c r="K75" s="137">
        <v>36</v>
      </c>
      <c r="L75" s="137">
        <v>39</v>
      </c>
      <c r="M75" s="137">
        <v>25</v>
      </c>
      <c r="N75" s="6">
        <f>550*I75</f>
        <v>6050</v>
      </c>
      <c r="O75" s="191"/>
      <c r="P75" s="191"/>
      <c r="Q75" s="420"/>
      <c r="R75" s="191"/>
    </row>
    <row r="76" spans="1:18" ht="17.25">
      <c r="A76" s="310" t="s">
        <v>3536</v>
      </c>
      <c r="B76" s="250">
        <v>12</v>
      </c>
      <c r="C76" s="319" t="s">
        <v>1430</v>
      </c>
      <c r="D76" s="374" t="s">
        <v>3560</v>
      </c>
      <c r="E76" s="192">
        <v>776093549348</v>
      </c>
      <c r="F76" s="303" t="s">
        <v>546</v>
      </c>
      <c r="G76" s="193" t="s">
        <v>3561</v>
      </c>
      <c r="H76" s="137" t="s">
        <v>2</v>
      </c>
      <c r="I76" s="284">
        <v>11</v>
      </c>
      <c r="J76" s="194">
        <f t="shared" si="13"/>
        <v>9.86</v>
      </c>
      <c r="K76" s="137">
        <v>34</v>
      </c>
      <c r="L76" s="137">
        <v>50</v>
      </c>
      <c r="M76" s="137">
        <v>29</v>
      </c>
      <c r="N76" s="6">
        <f>550*I76</f>
        <v>6050</v>
      </c>
      <c r="O76" s="191"/>
      <c r="P76" s="191"/>
      <c r="Q76" s="420"/>
      <c r="R76" s="191"/>
    </row>
    <row r="77" spans="1:18" ht="17.25">
      <c r="A77" s="310" t="s">
        <v>3536</v>
      </c>
      <c r="B77" s="250">
        <v>13</v>
      </c>
      <c r="C77" s="319" t="s">
        <v>1430</v>
      </c>
      <c r="D77" s="374" t="s">
        <v>3562</v>
      </c>
      <c r="E77" s="192">
        <v>776094432519</v>
      </c>
      <c r="F77" s="303" t="s">
        <v>546</v>
      </c>
      <c r="G77" s="193" t="s">
        <v>3563</v>
      </c>
      <c r="H77" s="137" t="s">
        <v>2</v>
      </c>
      <c r="I77" s="284">
        <v>19</v>
      </c>
      <c r="J77" s="194">
        <f t="shared" si="13"/>
        <v>13.311999999999999</v>
      </c>
      <c r="K77" s="137">
        <v>40</v>
      </c>
      <c r="L77" s="137">
        <v>52</v>
      </c>
      <c r="M77" s="137">
        <v>32</v>
      </c>
      <c r="N77" s="6">
        <f t="shared" si="15"/>
        <v>10260</v>
      </c>
      <c r="O77" s="191"/>
      <c r="P77" s="191"/>
      <c r="Q77" s="420"/>
      <c r="R77" s="191"/>
    </row>
    <row r="78" spans="1:18" ht="17.25">
      <c r="A78" s="310" t="s">
        <v>3536</v>
      </c>
      <c r="B78" s="250">
        <v>14</v>
      </c>
      <c r="C78" s="319" t="s">
        <v>1430</v>
      </c>
      <c r="D78" s="374" t="s">
        <v>3564</v>
      </c>
      <c r="E78" s="192">
        <v>776093579693</v>
      </c>
      <c r="F78" s="303" t="s">
        <v>546</v>
      </c>
      <c r="G78" s="193" t="s">
        <v>3565</v>
      </c>
      <c r="H78" s="137" t="s">
        <v>2</v>
      </c>
      <c r="I78" s="284">
        <v>15</v>
      </c>
      <c r="J78" s="194">
        <f t="shared" si="13"/>
        <v>13.824</v>
      </c>
      <c r="K78" s="137">
        <v>32</v>
      </c>
      <c r="L78" s="137">
        <v>48</v>
      </c>
      <c r="M78" s="137">
        <v>45</v>
      </c>
      <c r="N78" s="6">
        <f>550*I78</f>
        <v>8250</v>
      </c>
      <c r="O78" s="191"/>
      <c r="P78" s="191"/>
      <c r="Q78" s="420"/>
      <c r="R78" s="191"/>
    </row>
    <row r="79" spans="1:18" ht="17.25">
      <c r="A79" s="310" t="s">
        <v>3536</v>
      </c>
      <c r="B79" s="250">
        <v>15</v>
      </c>
      <c r="C79" s="319"/>
      <c r="D79" s="374" t="s">
        <v>3566</v>
      </c>
      <c r="E79" s="192">
        <v>776093617963</v>
      </c>
      <c r="F79" s="303" t="s">
        <v>546</v>
      </c>
      <c r="G79" s="193" t="s">
        <v>3567</v>
      </c>
      <c r="H79" s="137" t="s">
        <v>96</v>
      </c>
      <c r="I79" s="284">
        <v>11</v>
      </c>
      <c r="J79" s="194">
        <f t="shared" si="13"/>
        <v>9.7888000000000002</v>
      </c>
      <c r="K79" s="137">
        <v>38</v>
      </c>
      <c r="L79" s="137">
        <v>46</v>
      </c>
      <c r="M79" s="137">
        <v>28</v>
      </c>
      <c r="N79" s="420">
        <f>570*I79</f>
        <v>6270</v>
      </c>
      <c r="O79" s="191"/>
      <c r="P79" s="191"/>
      <c r="Q79" s="420"/>
      <c r="R79" s="191"/>
    </row>
    <row r="80" spans="1:18" ht="17.25">
      <c r="A80" s="310" t="s">
        <v>3536</v>
      </c>
      <c r="B80" s="250">
        <v>16</v>
      </c>
      <c r="C80" s="319"/>
      <c r="D80" s="374" t="s">
        <v>3568</v>
      </c>
      <c r="E80" s="192">
        <v>776093663540</v>
      </c>
      <c r="F80" s="303" t="s">
        <v>546</v>
      </c>
      <c r="G80" s="193" t="s">
        <v>3569</v>
      </c>
      <c r="H80" s="137" t="s">
        <v>4</v>
      </c>
      <c r="I80" s="284">
        <v>18</v>
      </c>
      <c r="J80" s="194">
        <f t="shared" si="13"/>
        <v>17.632000000000001</v>
      </c>
      <c r="K80" s="137">
        <v>58</v>
      </c>
      <c r="L80" s="137">
        <v>38</v>
      </c>
      <c r="M80" s="137">
        <v>40</v>
      </c>
      <c r="N80" s="420">
        <f>550*I80</f>
        <v>9900</v>
      </c>
      <c r="O80" s="191"/>
      <c r="P80" s="191"/>
      <c r="Q80" s="420"/>
      <c r="R80" s="191"/>
    </row>
    <row r="81" spans="1:18" ht="17.25">
      <c r="A81" s="310" t="s">
        <v>3536</v>
      </c>
      <c r="B81" s="250">
        <v>17</v>
      </c>
      <c r="C81" s="319" t="s">
        <v>15</v>
      </c>
      <c r="D81" s="374" t="s">
        <v>3570</v>
      </c>
      <c r="E81" s="192">
        <v>776094511693</v>
      </c>
      <c r="F81" s="303" t="s">
        <v>546</v>
      </c>
      <c r="G81" s="193" t="s">
        <v>3571</v>
      </c>
      <c r="H81" s="137" t="s">
        <v>96</v>
      </c>
      <c r="I81" s="284">
        <v>17</v>
      </c>
      <c r="J81" s="194">
        <f t="shared" si="13"/>
        <v>7.1280000000000001</v>
      </c>
      <c r="K81" s="137">
        <v>45</v>
      </c>
      <c r="L81" s="137">
        <v>33</v>
      </c>
      <c r="M81" s="137">
        <v>24</v>
      </c>
      <c r="N81" s="420">
        <f>560*I81</f>
        <v>9520</v>
      </c>
      <c r="O81" s="191"/>
      <c r="P81" s="191"/>
      <c r="Q81" s="420"/>
      <c r="R81" s="191"/>
    </row>
    <row r="82" spans="1:18">
      <c r="A82" s="191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>
        <v>500</v>
      </c>
      <c r="O82" s="191"/>
      <c r="P82" s="191"/>
      <c r="Q82" s="420"/>
      <c r="R82" s="191"/>
    </row>
    <row r="83" spans="1:18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>
        <f>SUM(N64:N82)</f>
        <v>149810</v>
      </c>
      <c r="O83" s="66"/>
      <c r="P83" s="66"/>
      <c r="Q83" s="420">
        <v>149810</v>
      </c>
      <c r="R83" s="191"/>
    </row>
    <row r="84" spans="1:18">
      <c r="A84" s="191"/>
      <c r="B84" s="191"/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420"/>
      <c r="R84" s="191"/>
    </row>
    <row r="85" spans="1:18" ht="17.25">
      <c r="A85" s="310" t="s">
        <v>3572</v>
      </c>
      <c r="B85" s="250">
        <v>1</v>
      </c>
      <c r="C85" s="319"/>
      <c r="D85" s="374" t="s">
        <v>3573</v>
      </c>
      <c r="E85" s="192">
        <v>776103533251</v>
      </c>
      <c r="F85" s="303" t="s">
        <v>546</v>
      </c>
      <c r="G85" s="193" t="s">
        <v>2708</v>
      </c>
      <c r="H85" s="137" t="s">
        <v>4</v>
      </c>
      <c r="I85" s="284">
        <v>17</v>
      </c>
      <c r="J85" s="194">
        <f t="shared" ref="J85:J111" si="17">K85*L85*M85/5000</f>
        <v>14.622400000000001</v>
      </c>
      <c r="K85" s="137">
        <v>37</v>
      </c>
      <c r="L85" s="137">
        <v>52</v>
      </c>
      <c r="M85" s="137">
        <v>38</v>
      </c>
      <c r="N85" s="420">
        <f t="shared" ref="N85:N98" si="18">550*I85</f>
        <v>9350</v>
      </c>
      <c r="O85" s="191"/>
      <c r="P85" s="191"/>
      <c r="Q85" s="420"/>
      <c r="R85" s="191"/>
    </row>
    <row r="86" spans="1:18" ht="17.25">
      <c r="A86" s="310" t="s">
        <v>3572</v>
      </c>
      <c r="B86" s="250">
        <v>2</v>
      </c>
      <c r="C86" s="319"/>
      <c r="D86" s="374" t="s">
        <v>3574</v>
      </c>
      <c r="E86" s="192">
        <v>776103809792</v>
      </c>
      <c r="F86" s="303" t="s">
        <v>546</v>
      </c>
      <c r="G86" s="193" t="s">
        <v>3575</v>
      </c>
      <c r="H86" s="137" t="s">
        <v>8</v>
      </c>
      <c r="I86" s="284">
        <v>24</v>
      </c>
      <c r="J86" s="194">
        <f t="shared" si="17"/>
        <v>18.399999999999999</v>
      </c>
      <c r="K86" s="137">
        <v>40</v>
      </c>
      <c r="L86" s="137">
        <v>50</v>
      </c>
      <c r="M86" s="137">
        <v>46</v>
      </c>
      <c r="N86" s="420">
        <f t="shared" si="18"/>
        <v>13200</v>
      </c>
      <c r="O86" s="191"/>
      <c r="P86" s="191"/>
      <c r="Q86" s="420"/>
      <c r="R86" s="191"/>
    </row>
    <row r="87" spans="1:18" ht="17.25">
      <c r="A87" s="310" t="s">
        <v>3572</v>
      </c>
      <c r="B87" s="250">
        <v>3</v>
      </c>
      <c r="C87" s="319"/>
      <c r="D87" s="374" t="s">
        <v>3576</v>
      </c>
      <c r="E87" s="192">
        <v>776103502296</v>
      </c>
      <c r="F87" s="303" t="s">
        <v>546</v>
      </c>
      <c r="G87" s="193" t="s">
        <v>3577</v>
      </c>
      <c r="H87" s="137" t="s">
        <v>8</v>
      </c>
      <c r="I87" s="284">
        <v>21</v>
      </c>
      <c r="J87" s="194">
        <f t="shared" si="17"/>
        <v>15.055199999999999</v>
      </c>
      <c r="K87" s="137">
        <v>51</v>
      </c>
      <c r="L87" s="137">
        <v>36</v>
      </c>
      <c r="M87" s="137">
        <v>41</v>
      </c>
      <c r="N87" s="420">
        <f t="shared" si="18"/>
        <v>11550</v>
      </c>
      <c r="O87" s="191"/>
      <c r="P87" s="191"/>
      <c r="Q87" s="420"/>
      <c r="R87" s="191"/>
    </row>
    <row r="88" spans="1:18" ht="17.25">
      <c r="A88" s="310" t="s">
        <v>3572</v>
      </c>
      <c r="B88" s="250">
        <v>4</v>
      </c>
      <c r="C88" s="319"/>
      <c r="D88" s="374" t="s">
        <v>3578</v>
      </c>
      <c r="E88" s="192">
        <v>776103479272</v>
      </c>
      <c r="F88" s="303" t="s">
        <v>546</v>
      </c>
      <c r="G88" s="193" t="s">
        <v>3579</v>
      </c>
      <c r="H88" s="137" t="s">
        <v>8</v>
      </c>
      <c r="I88" s="284">
        <v>21</v>
      </c>
      <c r="J88" s="194">
        <f t="shared" si="17"/>
        <v>14.333600000000001</v>
      </c>
      <c r="K88" s="137">
        <v>46</v>
      </c>
      <c r="L88" s="137">
        <v>38</v>
      </c>
      <c r="M88" s="137">
        <v>41</v>
      </c>
      <c r="N88" s="420">
        <f t="shared" si="18"/>
        <v>11550</v>
      </c>
      <c r="O88" s="191"/>
      <c r="P88" s="191"/>
      <c r="Q88" s="420"/>
      <c r="R88" s="191"/>
    </row>
    <row r="89" spans="1:18" ht="17.25">
      <c r="A89" s="310" t="s">
        <v>3572</v>
      </c>
      <c r="B89" s="250">
        <v>5</v>
      </c>
      <c r="C89" s="319"/>
      <c r="D89" s="374" t="s">
        <v>3580</v>
      </c>
      <c r="E89" s="192">
        <v>776103592515</v>
      </c>
      <c r="F89" s="303" t="s">
        <v>546</v>
      </c>
      <c r="G89" s="193" t="s">
        <v>3581</v>
      </c>
      <c r="H89" s="137" t="s">
        <v>4</v>
      </c>
      <c r="I89" s="284">
        <v>21</v>
      </c>
      <c r="J89" s="194">
        <f t="shared" si="17"/>
        <v>17.63</v>
      </c>
      <c r="K89" s="137">
        <v>41</v>
      </c>
      <c r="L89" s="137">
        <v>50</v>
      </c>
      <c r="M89" s="137">
        <v>43</v>
      </c>
      <c r="N89" s="420">
        <f t="shared" si="18"/>
        <v>11550</v>
      </c>
      <c r="O89" s="191"/>
      <c r="P89" s="191"/>
      <c r="Q89" s="420"/>
      <c r="R89" s="191"/>
    </row>
    <row r="90" spans="1:18" ht="17.25">
      <c r="A90" s="310" t="s">
        <v>3572</v>
      </c>
      <c r="B90" s="250">
        <v>6</v>
      </c>
      <c r="C90" s="319"/>
      <c r="D90" s="374" t="s">
        <v>3582</v>
      </c>
      <c r="E90" s="192">
        <v>776103545005</v>
      </c>
      <c r="F90" s="303" t="s">
        <v>546</v>
      </c>
      <c r="G90" s="193" t="s">
        <v>3583</v>
      </c>
      <c r="H90" s="137" t="s">
        <v>4</v>
      </c>
      <c r="I90" s="284">
        <v>21</v>
      </c>
      <c r="J90" s="194">
        <f t="shared" si="17"/>
        <v>17.564399999999999</v>
      </c>
      <c r="K90" s="137">
        <v>51</v>
      </c>
      <c r="L90" s="137">
        <v>41</v>
      </c>
      <c r="M90" s="137">
        <v>42</v>
      </c>
      <c r="N90" s="420">
        <f t="shared" si="18"/>
        <v>11550</v>
      </c>
      <c r="O90" s="191"/>
      <c r="P90" s="191"/>
      <c r="Q90" s="420"/>
      <c r="R90" s="191"/>
    </row>
    <row r="91" spans="1:18" ht="17.25">
      <c r="A91" s="310" t="s">
        <v>3572</v>
      </c>
      <c r="B91" s="250">
        <v>7</v>
      </c>
      <c r="C91" s="319"/>
      <c r="D91" s="374" t="s">
        <v>3584</v>
      </c>
      <c r="E91" s="192">
        <v>776103796858</v>
      </c>
      <c r="F91" s="303" t="s">
        <v>546</v>
      </c>
      <c r="G91" s="193" t="s">
        <v>3585</v>
      </c>
      <c r="H91" s="137" t="s">
        <v>4</v>
      </c>
      <c r="I91" s="284">
        <v>22</v>
      </c>
      <c r="J91" s="194">
        <f t="shared" si="17"/>
        <v>21.814800000000002</v>
      </c>
      <c r="K91" s="137">
        <v>42</v>
      </c>
      <c r="L91" s="137">
        <v>53</v>
      </c>
      <c r="M91" s="137">
        <v>49</v>
      </c>
      <c r="N91" s="420">
        <f t="shared" si="18"/>
        <v>12100</v>
      </c>
      <c r="O91" s="191"/>
      <c r="P91" s="191"/>
      <c r="Q91" s="420"/>
      <c r="R91" s="191"/>
    </row>
    <row r="92" spans="1:18" ht="17.25">
      <c r="A92" s="376" t="s">
        <v>3572</v>
      </c>
      <c r="B92" s="377">
        <v>8</v>
      </c>
      <c r="C92" s="319" t="s">
        <v>2866</v>
      </c>
      <c r="D92" s="374" t="s">
        <v>3586</v>
      </c>
      <c r="E92" s="192">
        <v>776103563302</v>
      </c>
      <c r="F92" s="303" t="s">
        <v>546</v>
      </c>
      <c r="G92" s="193" t="s">
        <v>3587</v>
      </c>
      <c r="H92" s="137" t="s">
        <v>4</v>
      </c>
      <c r="I92" s="284">
        <v>20</v>
      </c>
      <c r="J92" s="194">
        <f t="shared" si="17"/>
        <v>19.091999999999999</v>
      </c>
      <c r="K92" s="137">
        <v>60</v>
      </c>
      <c r="L92" s="137">
        <v>37</v>
      </c>
      <c r="M92" s="137">
        <v>43</v>
      </c>
      <c r="N92" s="420">
        <f t="shared" si="18"/>
        <v>11000</v>
      </c>
      <c r="O92" s="191"/>
      <c r="P92" s="191"/>
      <c r="Q92" s="420"/>
      <c r="R92" s="191"/>
    </row>
    <row r="93" spans="1:18" ht="17.25">
      <c r="A93" s="376"/>
      <c r="B93" s="377"/>
      <c r="C93" s="319" t="s">
        <v>2869</v>
      </c>
      <c r="D93" s="374" t="s">
        <v>3586</v>
      </c>
      <c r="E93" s="192">
        <v>776103579562</v>
      </c>
      <c r="F93" s="303" t="s">
        <v>546</v>
      </c>
      <c r="G93" s="193" t="s">
        <v>3588</v>
      </c>
      <c r="H93" s="137" t="s">
        <v>4</v>
      </c>
      <c r="I93" s="284">
        <v>18</v>
      </c>
      <c r="J93" s="194">
        <f t="shared" si="17"/>
        <v>14.112</v>
      </c>
      <c r="K93" s="137">
        <v>56</v>
      </c>
      <c r="L93" s="137">
        <v>35</v>
      </c>
      <c r="M93" s="137">
        <v>36</v>
      </c>
      <c r="N93" s="420">
        <f t="shared" si="18"/>
        <v>9900</v>
      </c>
      <c r="O93" s="191"/>
      <c r="P93" s="191"/>
      <c r="Q93" s="420"/>
      <c r="R93" s="191"/>
    </row>
    <row r="94" spans="1:18" ht="17.25">
      <c r="A94" s="310" t="s">
        <v>3572</v>
      </c>
      <c r="B94" s="250">
        <v>9</v>
      </c>
      <c r="C94" s="319"/>
      <c r="D94" s="374" t="s">
        <v>3589</v>
      </c>
      <c r="E94" s="192">
        <v>776103517987</v>
      </c>
      <c r="F94" s="303" t="s">
        <v>546</v>
      </c>
      <c r="G94" s="193" t="s">
        <v>3590</v>
      </c>
      <c r="H94" s="137" t="s">
        <v>4</v>
      </c>
      <c r="I94" s="284">
        <v>18</v>
      </c>
      <c r="J94" s="194">
        <f t="shared" si="17"/>
        <v>17.327999999999999</v>
      </c>
      <c r="K94" s="137">
        <v>40</v>
      </c>
      <c r="L94" s="137">
        <v>38</v>
      </c>
      <c r="M94" s="137">
        <v>57</v>
      </c>
      <c r="N94" s="420">
        <f t="shared" si="18"/>
        <v>9900</v>
      </c>
      <c r="O94" s="191"/>
      <c r="P94" s="191"/>
      <c r="Q94" s="420"/>
      <c r="R94" s="191"/>
    </row>
    <row r="95" spans="1:18" ht="17.25">
      <c r="A95" s="310" t="s">
        <v>3572</v>
      </c>
      <c r="B95" s="250">
        <v>10</v>
      </c>
      <c r="C95" s="319"/>
      <c r="D95" s="374" t="s">
        <v>3591</v>
      </c>
      <c r="E95" s="192">
        <v>776103834911</v>
      </c>
      <c r="F95" s="303" t="s">
        <v>546</v>
      </c>
      <c r="G95" s="193" t="s">
        <v>3592</v>
      </c>
      <c r="H95" s="137" t="s">
        <v>4</v>
      </c>
      <c r="I95" s="284">
        <v>12</v>
      </c>
      <c r="J95" s="194">
        <f t="shared" si="17"/>
        <v>11.656000000000001</v>
      </c>
      <c r="K95" s="137">
        <v>47</v>
      </c>
      <c r="L95" s="137">
        <v>40</v>
      </c>
      <c r="M95" s="137">
        <v>31</v>
      </c>
      <c r="N95" s="420">
        <f t="shared" si="18"/>
        <v>6600</v>
      </c>
      <c r="O95" s="191"/>
      <c r="P95" s="191"/>
      <c r="Q95" s="420"/>
      <c r="R95" s="191"/>
    </row>
    <row r="96" spans="1:18" ht="17.25">
      <c r="A96" s="310" t="s">
        <v>3572</v>
      </c>
      <c r="B96" s="250">
        <v>11</v>
      </c>
      <c r="C96" s="319"/>
      <c r="D96" s="374" t="s">
        <v>3593</v>
      </c>
      <c r="E96" s="192">
        <v>776103776076</v>
      </c>
      <c r="F96" s="303" t="s">
        <v>546</v>
      </c>
      <c r="G96" s="193" t="s">
        <v>3594</v>
      </c>
      <c r="H96" s="137" t="s">
        <v>4</v>
      </c>
      <c r="I96" s="284">
        <v>22</v>
      </c>
      <c r="J96" s="194">
        <f t="shared" si="17"/>
        <v>21.657599999999999</v>
      </c>
      <c r="K96" s="137">
        <v>36</v>
      </c>
      <c r="L96" s="137">
        <v>64</v>
      </c>
      <c r="M96" s="137">
        <v>47</v>
      </c>
      <c r="N96" s="420">
        <f t="shared" si="18"/>
        <v>12100</v>
      </c>
      <c r="O96" s="191"/>
      <c r="P96" s="191"/>
      <c r="Q96" s="420"/>
      <c r="R96" s="191"/>
    </row>
    <row r="97" spans="1:18" ht="17.25">
      <c r="A97" s="310" t="s">
        <v>3572</v>
      </c>
      <c r="B97" s="250">
        <v>12</v>
      </c>
      <c r="C97" s="319"/>
      <c r="D97" s="374" t="s">
        <v>3595</v>
      </c>
      <c r="E97" s="192">
        <v>776103724219</v>
      </c>
      <c r="F97" s="303" t="s">
        <v>546</v>
      </c>
      <c r="G97" s="193" t="s">
        <v>3596</v>
      </c>
      <c r="H97" s="137" t="s">
        <v>4</v>
      </c>
      <c r="I97" s="284">
        <v>27</v>
      </c>
      <c r="J97" s="194">
        <f t="shared" si="17"/>
        <v>26.808800000000002</v>
      </c>
      <c r="K97" s="137">
        <v>62</v>
      </c>
      <c r="L97" s="137">
        <v>47</v>
      </c>
      <c r="M97" s="137">
        <v>46</v>
      </c>
      <c r="N97" s="420">
        <f t="shared" si="18"/>
        <v>14850</v>
      </c>
      <c r="O97" s="191"/>
      <c r="P97" s="191"/>
      <c r="Q97" s="420"/>
      <c r="R97" s="191"/>
    </row>
    <row r="98" spans="1:18" ht="17.25">
      <c r="A98" s="310" t="s">
        <v>3572</v>
      </c>
      <c r="B98" s="250">
        <v>13</v>
      </c>
      <c r="C98" s="319"/>
      <c r="D98" s="374" t="s">
        <v>3597</v>
      </c>
      <c r="E98" s="192">
        <v>776103696020</v>
      </c>
      <c r="F98" s="303" t="s">
        <v>546</v>
      </c>
      <c r="G98" s="193" t="s">
        <v>3598</v>
      </c>
      <c r="H98" s="137" t="s">
        <v>4</v>
      </c>
      <c r="I98" s="284">
        <v>18</v>
      </c>
      <c r="J98" s="194">
        <f t="shared" si="17"/>
        <v>17.327999999999999</v>
      </c>
      <c r="K98" s="137">
        <v>40</v>
      </c>
      <c r="L98" s="137">
        <v>38</v>
      </c>
      <c r="M98" s="137">
        <v>57</v>
      </c>
      <c r="N98" s="420">
        <f t="shared" si="18"/>
        <v>9900</v>
      </c>
      <c r="O98" s="191"/>
      <c r="P98" s="191"/>
      <c r="Q98" s="420"/>
      <c r="R98" s="191"/>
    </row>
    <row r="99" spans="1:18" ht="17.25">
      <c r="A99" s="310" t="s">
        <v>3572</v>
      </c>
      <c r="B99" s="250">
        <v>14</v>
      </c>
      <c r="C99" s="319"/>
      <c r="D99" s="374" t="s">
        <v>3599</v>
      </c>
      <c r="E99" s="192">
        <v>776103237693</v>
      </c>
      <c r="F99" s="303" t="s">
        <v>546</v>
      </c>
      <c r="G99" s="193" t="s">
        <v>3600</v>
      </c>
      <c r="H99" s="137" t="s">
        <v>672</v>
      </c>
      <c r="I99" s="284">
        <v>30</v>
      </c>
      <c r="J99" s="194">
        <f t="shared" si="17"/>
        <v>22.56</v>
      </c>
      <c r="K99" s="137">
        <v>40</v>
      </c>
      <c r="L99" s="137">
        <v>47</v>
      </c>
      <c r="M99" s="137">
        <v>60</v>
      </c>
      <c r="N99" s="420">
        <f>550*I99</f>
        <v>16500</v>
      </c>
      <c r="O99" s="191"/>
      <c r="P99" s="191"/>
      <c r="Q99" s="420"/>
      <c r="R99" s="191"/>
    </row>
    <row r="100" spans="1:18" ht="17.25">
      <c r="A100" s="310" t="s">
        <v>3572</v>
      </c>
      <c r="B100" s="250">
        <v>15</v>
      </c>
      <c r="C100" s="319"/>
      <c r="D100" s="374" t="s">
        <v>3601</v>
      </c>
      <c r="E100" s="192">
        <v>776103257103</v>
      </c>
      <c r="F100" s="303" t="s">
        <v>546</v>
      </c>
      <c r="G100" s="193" t="s">
        <v>3602</v>
      </c>
      <c r="H100" s="137" t="s">
        <v>35</v>
      </c>
      <c r="I100" s="284">
        <v>9</v>
      </c>
      <c r="J100" s="194">
        <f t="shared" si="17"/>
        <v>6.1055999999999999</v>
      </c>
      <c r="K100" s="137">
        <v>36</v>
      </c>
      <c r="L100" s="137">
        <v>53</v>
      </c>
      <c r="M100" s="137">
        <v>16</v>
      </c>
      <c r="N100" s="420">
        <f>650*I100</f>
        <v>5850</v>
      </c>
      <c r="O100" s="191"/>
      <c r="P100" s="191"/>
      <c r="Q100" s="420"/>
      <c r="R100" s="191"/>
    </row>
    <row r="101" spans="1:18" ht="17.25">
      <c r="A101" s="310" t="s">
        <v>3572</v>
      </c>
      <c r="B101" s="250">
        <v>16</v>
      </c>
      <c r="C101" s="319"/>
      <c r="D101" s="374" t="s">
        <v>3603</v>
      </c>
      <c r="E101" s="192">
        <v>776103289999</v>
      </c>
      <c r="F101" s="303" t="s">
        <v>546</v>
      </c>
      <c r="G101" s="193" t="s">
        <v>3604</v>
      </c>
      <c r="H101" s="137" t="s">
        <v>2</v>
      </c>
      <c r="I101" s="284">
        <v>28</v>
      </c>
      <c r="J101" s="194">
        <f t="shared" si="17"/>
        <v>24.96</v>
      </c>
      <c r="K101" s="137">
        <v>52</v>
      </c>
      <c r="L101" s="137">
        <v>60</v>
      </c>
      <c r="M101" s="137">
        <v>40</v>
      </c>
      <c r="N101" s="420">
        <f>550*I101</f>
        <v>15400</v>
      </c>
      <c r="O101" s="191"/>
      <c r="P101" s="191"/>
      <c r="Q101" s="420"/>
      <c r="R101" s="191"/>
    </row>
    <row r="102" spans="1:18" ht="17.25">
      <c r="A102" s="376" t="s">
        <v>3572</v>
      </c>
      <c r="B102" s="377">
        <v>17</v>
      </c>
      <c r="C102" s="319" t="s">
        <v>2866</v>
      </c>
      <c r="D102" s="374" t="s">
        <v>3605</v>
      </c>
      <c r="E102" s="192">
        <v>776103312339</v>
      </c>
      <c r="F102" s="303" t="s">
        <v>546</v>
      </c>
      <c r="G102" s="193" t="s">
        <v>3606</v>
      </c>
      <c r="H102" s="137" t="s">
        <v>96</v>
      </c>
      <c r="I102" s="284">
        <v>21</v>
      </c>
      <c r="J102" s="194">
        <f t="shared" si="17"/>
        <v>18.9544</v>
      </c>
      <c r="K102" s="137">
        <v>58</v>
      </c>
      <c r="L102" s="137">
        <v>43</v>
      </c>
      <c r="M102" s="137">
        <v>38</v>
      </c>
      <c r="N102" s="420">
        <f>560*I102</f>
        <v>11760</v>
      </c>
      <c r="O102" s="191"/>
      <c r="P102" s="191"/>
      <c r="Q102" s="420"/>
      <c r="R102" s="191"/>
    </row>
    <row r="103" spans="1:18" ht="17.25">
      <c r="A103" s="376"/>
      <c r="B103" s="377"/>
      <c r="C103" s="319" t="s">
        <v>2869</v>
      </c>
      <c r="D103" s="374" t="s">
        <v>3605</v>
      </c>
      <c r="E103" s="192">
        <v>776103328280</v>
      </c>
      <c r="F103" s="303" t="s">
        <v>546</v>
      </c>
      <c r="G103" s="193" t="s">
        <v>3607</v>
      </c>
      <c r="H103" s="137" t="s">
        <v>96</v>
      </c>
      <c r="I103" s="284">
        <v>20</v>
      </c>
      <c r="J103" s="194">
        <f t="shared" si="17"/>
        <v>19.952000000000002</v>
      </c>
      <c r="K103" s="137">
        <v>58</v>
      </c>
      <c r="L103" s="137">
        <v>43</v>
      </c>
      <c r="M103" s="137">
        <v>40</v>
      </c>
      <c r="N103" s="420">
        <f>560*I103</f>
        <v>11200</v>
      </c>
      <c r="O103" s="191"/>
      <c r="P103" s="191"/>
      <c r="Q103" s="420"/>
      <c r="R103" s="191"/>
    </row>
    <row r="104" spans="1:18" ht="17.25">
      <c r="A104" s="310" t="s">
        <v>3572</v>
      </c>
      <c r="B104" s="250">
        <v>18</v>
      </c>
      <c r="C104" s="319" t="s">
        <v>1430</v>
      </c>
      <c r="D104" s="374" t="s">
        <v>3608</v>
      </c>
      <c r="E104" s="192">
        <v>776103418719</v>
      </c>
      <c r="F104" s="303" t="s">
        <v>546</v>
      </c>
      <c r="G104" s="193" t="s">
        <v>3609</v>
      </c>
      <c r="H104" s="137" t="s">
        <v>2</v>
      </c>
      <c r="I104" s="284">
        <v>14</v>
      </c>
      <c r="J104" s="194">
        <f t="shared" si="17"/>
        <v>11.0732</v>
      </c>
      <c r="K104" s="137">
        <v>47</v>
      </c>
      <c r="L104" s="137">
        <v>38</v>
      </c>
      <c r="M104" s="137">
        <v>31</v>
      </c>
      <c r="N104" s="6">
        <f t="shared" ref="N104:N107" si="19">550*I104</f>
        <v>7700</v>
      </c>
      <c r="O104" s="191"/>
      <c r="P104" s="191"/>
      <c r="Q104" s="420"/>
      <c r="R104" s="191"/>
    </row>
    <row r="105" spans="1:18" ht="17.25">
      <c r="A105" s="310" t="s">
        <v>3572</v>
      </c>
      <c r="B105" s="250">
        <v>19</v>
      </c>
      <c r="C105" s="319"/>
      <c r="D105" s="374" t="s">
        <v>3610</v>
      </c>
      <c r="E105" s="192">
        <v>776103783582</v>
      </c>
      <c r="F105" s="303" t="s">
        <v>546</v>
      </c>
      <c r="G105" s="193" t="s">
        <v>3611</v>
      </c>
      <c r="H105" s="137" t="s">
        <v>2</v>
      </c>
      <c r="I105" s="284">
        <v>21</v>
      </c>
      <c r="J105" s="194">
        <f t="shared" si="17"/>
        <v>16.332799999999999</v>
      </c>
      <c r="K105" s="137">
        <v>32</v>
      </c>
      <c r="L105" s="137">
        <v>58</v>
      </c>
      <c r="M105" s="137">
        <v>44</v>
      </c>
      <c r="N105" s="6">
        <f t="shared" ref="N105" si="20">540*I105</f>
        <v>11340</v>
      </c>
      <c r="O105" s="191"/>
      <c r="P105" s="191"/>
      <c r="Q105" s="420"/>
      <c r="R105" s="191"/>
    </row>
    <row r="106" spans="1:18" ht="17.25">
      <c r="A106" s="310" t="s">
        <v>3572</v>
      </c>
      <c r="B106" s="250">
        <v>20</v>
      </c>
      <c r="C106" s="319"/>
      <c r="D106" s="374" t="s">
        <v>3612</v>
      </c>
      <c r="E106" s="192">
        <v>776103344312</v>
      </c>
      <c r="F106" s="303" t="s">
        <v>546</v>
      </c>
      <c r="G106" s="193" t="s">
        <v>3613</v>
      </c>
      <c r="H106" s="137" t="s">
        <v>2</v>
      </c>
      <c r="I106" s="284">
        <v>12</v>
      </c>
      <c r="J106" s="194">
        <f t="shared" si="17"/>
        <v>11.016</v>
      </c>
      <c r="K106" s="137">
        <v>40</v>
      </c>
      <c r="L106" s="137">
        <v>51</v>
      </c>
      <c r="M106" s="137">
        <v>27</v>
      </c>
      <c r="N106" s="6">
        <f t="shared" si="19"/>
        <v>6600</v>
      </c>
      <c r="O106" s="191"/>
      <c r="P106" s="191"/>
      <c r="Q106" s="420"/>
      <c r="R106" s="191"/>
    </row>
    <row r="107" spans="1:18" ht="17.25">
      <c r="A107" s="310" t="s">
        <v>3572</v>
      </c>
      <c r="B107" s="250">
        <v>21</v>
      </c>
      <c r="C107" s="319"/>
      <c r="D107" s="374" t="s">
        <v>3614</v>
      </c>
      <c r="E107" s="192">
        <v>776103276392</v>
      </c>
      <c r="F107" s="303" t="s">
        <v>546</v>
      </c>
      <c r="G107" s="193" t="s">
        <v>3615</v>
      </c>
      <c r="H107" s="137" t="s">
        <v>2</v>
      </c>
      <c r="I107" s="284">
        <v>11</v>
      </c>
      <c r="J107" s="194">
        <f t="shared" si="17"/>
        <v>10.5154</v>
      </c>
      <c r="K107" s="137">
        <v>37</v>
      </c>
      <c r="L107" s="137">
        <v>49</v>
      </c>
      <c r="M107" s="137">
        <v>29</v>
      </c>
      <c r="N107" s="6">
        <f t="shared" si="19"/>
        <v>6050</v>
      </c>
      <c r="O107" s="191"/>
      <c r="P107" s="191"/>
      <c r="Q107" s="420"/>
      <c r="R107" s="191"/>
    </row>
    <row r="108" spans="1:18" ht="17.25">
      <c r="A108" s="310" t="s">
        <v>3572</v>
      </c>
      <c r="B108" s="250">
        <v>22</v>
      </c>
      <c r="C108" s="319"/>
      <c r="D108" s="374" t="s">
        <v>3616</v>
      </c>
      <c r="E108" s="192">
        <v>776103734481</v>
      </c>
      <c r="F108" s="303" t="s">
        <v>546</v>
      </c>
      <c r="G108" s="193" t="s">
        <v>3617</v>
      </c>
      <c r="H108" s="137" t="s">
        <v>2</v>
      </c>
      <c r="I108" s="284">
        <v>23</v>
      </c>
      <c r="J108" s="194">
        <f t="shared" si="17"/>
        <v>22.655999999999999</v>
      </c>
      <c r="K108" s="137">
        <v>40</v>
      </c>
      <c r="L108" s="137">
        <v>59</v>
      </c>
      <c r="M108" s="137">
        <v>48</v>
      </c>
      <c r="N108" s="6">
        <f t="shared" ref="N108:N111" si="21">540*I108</f>
        <v>12420</v>
      </c>
      <c r="O108" s="191"/>
      <c r="P108" s="191"/>
      <c r="Q108" s="420"/>
      <c r="R108" s="191"/>
    </row>
    <row r="109" spans="1:18" ht="17.25">
      <c r="A109" s="310" t="s">
        <v>3572</v>
      </c>
      <c r="B109" s="250">
        <v>23</v>
      </c>
      <c r="C109" s="319"/>
      <c r="D109" s="374" t="s">
        <v>3618</v>
      </c>
      <c r="E109" s="192">
        <v>776103753925</v>
      </c>
      <c r="F109" s="303" t="s">
        <v>546</v>
      </c>
      <c r="G109" s="193" t="s">
        <v>202</v>
      </c>
      <c r="H109" s="137" t="s">
        <v>2</v>
      </c>
      <c r="I109" s="284">
        <v>27</v>
      </c>
      <c r="J109" s="194">
        <f t="shared" si="17"/>
        <v>23.340399999999999</v>
      </c>
      <c r="K109" s="137">
        <v>43</v>
      </c>
      <c r="L109" s="137">
        <v>59</v>
      </c>
      <c r="M109" s="137">
        <v>46</v>
      </c>
      <c r="N109" s="6">
        <f t="shared" si="21"/>
        <v>14580</v>
      </c>
      <c r="O109" s="191"/>
      <c r="P109" s="191"/>
      <c r="Q109" s="420"/>
      <c r="R109" s="191"/>
    </row>
    <row r="110" spans="1:18" ht="17.25">
      <c r="A110" s="310" t="s">
        <v>3572</v>
      </c>
      <c r="B110" s="250">
        <v>24</v>
      </c>
      <c r="C110" s="319"/>
      <c r="D110" s="374" t="s">
        <v>3619</v>
      </c>
      <c r="E110" s="192">
        <v>776103456694</v>
      </c>
      <c r="F110" s="303" t="s">
        <v>546</v>
      </c>
      <c r="G110" s="193" t="s">
        <v>3620</v>
      </c>
      <c r="H110" s="137" t="s">
        <v>2</v>
      </c>
      <c r="I110" s="284">
        <v>26</v>
      </c>
      <c r="J110" s="194">
        <f t="shared" si="17"/>
        <v>24.533999999999999</v>
      </c>
      <c r="K110" s="137">
        <v>45</v>
      </c>
      <c r="L110" s="137">
        <v>58</v>
      </c>
      <c r="M110" s="137">
        <v>47</v>
      </c>
      <c r="N110" s="6">
        <f t="shared" si="21"/>
        <v>14040</v>
      </c>
      <c r="O110" s="191"/>
      <c r="P110" s="191"/>
      <c r="Q110" s="420"/>
      <c r="R110" s="191"/>
    </row>
    <row r="111" spans="1:18" ht="17.25">
      <c r="A111" s="310" t="s">
        <v>3572</v>
      </c>
      <c r="B111" s="250">
        <v>25</v>
      </c>
      <c r="C111" s="319"/>
      <c r="D111" s="374" t="s">
        <v>3621</v>
      </c>
      <c r="E111" s="192">
        <v>776103809200</v>
      </c>
      <c r="F111" s="303" t="s">
        <v>546</v>
      </c>
      <c r="G111" s="193" t="s">
        <v>3622</v>
      </c>
      <c r="H111" s="137" t="s">
        <v>2</v>
      </c>
      <c r="I111" s="284">
        <v>26</v>
      </c>
      <c r="J111" s="194">
        <f t="shared" si="17"/>
        <v>20.491800000000001</v>
      </c>
      <c r="K111" s="137">
        <v>51</v>
      </c>
      <c r="L111" s="137">
        <v>49</v>
      </c>
      <c r="M111" s="137">
        <v>41</v>
      </c>
      <c r="N111" s="6">
        <f t="shared" si="21"/>
        <v>14040</v>
      </c>
      <c r="O111" s="191"/>
      <c r="P111" s="191"/>
      <c r="Q111" s="420"/>
      <c r="R111" s="191"/>
    </row>
    <row r="112" spans="1:18">
      <c r="A112" s="191"/>
      <c r="B112" s="191"/>
      <c r="C112" s="191"/>
      <c r="D112" s="191"/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191"/>
      <c r="Q112" s="420"/>
      <c r="R112" s="191"/>
    </row>
    <row r="113" spans="1:18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>
        <f>SUM(N85:N112)</f>
        <v>302580</v>
      </c>
      <c r="O113" s="66"/>
      <c r="P113" s="66"/>
      <c r="Q113" s="420">
        <v>302580</v>
      </c>
      <c r="R113" s="191"/>
    </row>
    <row r="114" spans="1:18">
      <c r="A114" s="191"/>
      <c r="B114" s="191"/>
      <c r="C114" s="191"/>
      <c r="D114" s="191"/>
      <c r="E114" s="191"/>
      <c r="F114" s="191"/>
      <c r="G114" s="191"/>
      <c r="H114" s="191"/>
      <c r="I114" s="420"/>
      <c r="J114" s="191"/>
      <c r="K114" s="191"/>
      <c r="L114" s="191"/>
      <c r="M114" s="191"/>
      <c r="N114" s="420"/>
      <c r="O114" s="191"/>
      <c r="P114" s="191"/>
      <c r="Q114" s="420"/>
      <c r="R114" s="191"/>
    </row>
    <row r="115" spans="1:18" ht="17.25">
      <c r="A115" s="310" t="s">
        <v>3623</v>
      </c>
      <c r="B115" s="250">
        <v>1</v>
      </c>
      <c r="C115" s="319"/>
      <c r="D115" s="374" t="s">
        <v>3624</v>
      </c>
      <c r="E115" s="192">
        <v>776115796656</v>
      </c>
      <c r="F115" s="303" t="s">
        <v>546</v>
      </c>
      <c r="G115" s="193" t="s">
        <v>3625</v>
      </c>
      <c r="H115" s="137" t="s">
        <v>2425</v>
      </c>
      <c r="I115" s="284">
        <v>29</v>
      </c>
      <c r="J115" s="194">
        <f t="shared" ref="J115" si="22">K115*L115*M115/5000</f>
        <v>18.889199999999999</v>
      </c>
      <c r="K115" s="137">
        <v>53</v>
      </c>
      <c r="L115" s="137">
        <v>54</v>
      </c>
      <c r="M115" s="137">
        <v>33</v>
      </c>
      <c r="N115" s="420">
        <f>350*I115</f>
        <v>10150</v>
      </c>
      <c r="O115" s="191"/>
      <c r="P115" s="191"/>
      <c r="Q115" s="420"/>
      <c r="R115" s="191"/>
    </row>
    <row r="116" spans="1:18" ht="17.25">
      <c r="A116" s="310" t="s">
        <v>3623</v>
      </c>
      <c r="B116" s="250">
        <v>2</v>
      </c>
      <c r="C116" s="319" t="s">
        <v>1430</v>
      </c>
      <c r="D116" s="374" t="s">
        <v>3626</v>
      </c>
      <c r="E116" s="192">
        <v>776129694430</v>
      </c>
      <c r="F116" s="303" t="s">
        <v>546</v>
      </c>
      <c r="G116" s="193" t="s">
        <v>3627</v>
      </c>
      <c r="H116" s="137" t="s">
        <v>96</v>
      </c>
      <c r="I116" s="194">
        <v>11</v>
      </c>
      <c r="J116" s="194"/>
      <c r="K116" s="137"/>
      <c r="L116" s="137"/>
      <c r="M116" s="137"/>
      <c r="N116" s="420">
        <f>590*I116</f>
        <v>6490</v>
      </c>
      <c r="O116" s="191"/>
      <c r="P116" s="191"/>
      <c r="Q116" s="420"/>
      <c r="R116" s="191"/>
    </row>
    <row r="117" spans="1:18" ht="17.25">
      <c r="A117" s="310" t="s">
        <v>3623</v>
      </c>
      <c r="B117" s="250">
        <v>3</v>
      </c>
      <c r="C117" s="319" t="s">
        <v>1430</v>
      </c>
      <c r="D117" s="374" t="s">
        <v>3628</v>
      </c>
      <c r="E117" s="192">
        <v>776117641763</v>
      </c>
      <c r="F117" s="303" t="s">
        <v>546</v>
      </c>
      <c r="G117" s="193" t="s">
        <v>3629</v>
      </c>
      <c r="H117" s="137" t="s">
        <v>2</v>
      </c>
      <c r="I117" s="284">
        <v>12</v>
      </c>
      <c r="J117" s="194">
        <f t="shared" ref="J117:J147" si="23">K117*L117*M117/5000</f>
        <v>10.763999999999999</v>
      </c>
      <c r="K117" s="137">
        <v>46</v>
      </c>
      <c r="L117" s="137">
        <v>30</v>
      </c>
      <c r="M117" s="137">
        <v>39</v>
      </c>
      <c r="N117" s="420">
        <f>550*I117</f>
        <v>6600</v>
      </c>
      <c r="O117" s="191"/>
      <c r="P117" s="191"/>
      <c r="Q117" s="420"/>
      <c r="R117" s="191"/>
    </row>
    <row r="118" spans="1:18" ht="17.25">
      <c r="A118" s="310" t="s">
        <v>3623</v>
      </c>
      <c r="B118" s="250">
        <v>4</v>
      </c>
      <c r="C118" s="319" t="s">
        <v>1430</v>
      </c>
      <c r="D118" s="374" t="s">
        <v>3630</v>
      </c>
      <c r="E118" s="192">
        <v>776116209502</v>
      </c>
      <c r="F118" s="303" t="s">
        <v>546</v>
      </c>
      <c r="G118" s="193" t="s">
        <v>3631</v>
      </c>
      <c r="H118" s="137" t="s">
        <v>96</v>
      </c>
      <c r="I118" s="284">
        <v>13</v>
      </c>
      <c r="J118" s="194">
        <f t="shared" si="23"/>
        <v>9.5039999999999996</v>
      </c>
      <c r="K118" s="137">
        <v>48</v>
      </c>
      <c r="L118" s="137">
        <v>33</v>
      </c>
      <c r="M118" s="137">
        <v>30</v>
      </c>
      <c r="N118" s="420">
        <f>570*I118</f>
        <v>7410</v>
      </c>
      <c r="O118" s="191"/>
      <c r="P118" s="191"/>
      <c r="Q118" s="420"/>
      <c r="R118" s="191"/>
    </row>
    <row r="119" spans="1:18" ht="17.25">
      <c r="A119" s="310" t="s">
        <v>3623</v>
      </c>
      <c r="B119" s="250">
        <v>5</v>
      </c>
      <c r="C119" s="319"/>
      <c r="D119" s="374" t="s">
        <v>3632</v>
      </c>
      <c r="E119" s="192">
        <v>776116156148</v>
      </c>
      <c r="F119" s="303" t="s">
        <v>546</v>
      </c>
      <c r="G119" s="193" t="s">
        <v>3633</v>
      </c>
      <c r="H119" s="137" t="s">
        <v>2</v>
      </c>
      <c r="I119" s="284">
        <v>25</v>
      </c>
      <c r="J119" s="194">
        <f t="shared" si="23"/>
        <v>21.465599999999998</v>
      </c>
      <c r="K119" s="137">
        <v>64</v>
      </c>
      <c r="L119" s="137">
        <v>43</v>
      </c>
      <c r="M119" s="137">
        <v>39</v>
      </c>
      <c r="N119" s="6">
        <f t="shared" ref="N119" si="24">540*I119</f>
        <v>13500</v>
      </c>
      <c r="O119" s="191"/>
      <c r="P119" s="191"/>
      <c r="Q119" s="420"/>
      <c r="R119" s="191"/>
    </row>
    <row r="120" spans="1:18" ht="17.25">
      <c r="A120" s="310" t="s">
        <v>3623</v>
      </c>
      <c r="B120" s="250">
        <v>6</v>
      </c>
      <c r="C120" s="319"/>
      <c r="D120" s="374" t="s">
        <v>3634</v>
      </c>
      <c r="E120" s="192">
        <v>776116037838</v>
      </c>
      <c r="F120" s="303" t="s">
        <v>546</v>
      </c>
      <c r="G120" s="193" t="s">
        <v>3635</v>
      </c>
      <c r="H120" s="137" t="s">
        <v>96</v>
      </c>
      <c r="I120" s="284">
        <v>22</v>
      </c>
      <c r="J120" s="194">
        <f t="shared" si="23"/>
        <v>18.7136</v>
      </c>
      <c r="K120" s="137">
        <v>64</v>
      </c>
      <c r="L120" s="137">
        <v>43</v>
      </c>
      <c r="M120" s="137">
        <v>34</v>
      </c>
      <c r="N120" s="420">
        <f>560*I120</f>
        <v>12320</v>
      </c>
      <c r="O120" s="191"/>
      <c r="P120" s="191"/>
      <c r="Q120" s="420"/>
      <c r="R120" s="191"/>
    </row>
    <row r="121" spans="1:18" ht="17.25">
      <c r="A121" s="376" t="s">
        <v>3623</v>
      </c>
      <c r="B121" s="377">
        <v>7</v>
      </c>
      <c r="C121" s="319" t="s">
        <v>3417</v>
      </c>
      <c r="D121" s="374" t="s">
        <v>3636</v>
      </c>
      <c r="E121" s="192">
        <v>776115840601</v>
      </c>
      <c r="F121" s="193" t="s">
        <v>546</v>
      </c>
      <c r="G121" s="193" t="s">
        <v>3637</v>
      </c>
      <c r="H121" s="193" t="s">
        <v>4</v>
      </c>
      <c r="I121" s="282">
        <v>27</v>
      </c>
      <c r="J121" s="194">
        <f t="shared" si="23"/>
        <v>21.952000000000002</v>
      </c>
      <c r="K121" s="193">
        <v>56</v>
      </c>
      <c r="L121" s="193">
        <v>40</v>
      </c>
      <c r="M121" s="193">
        <v>49</v>
      </c>
      <c r="N121" s="420">
        <f t="shared" ref="N121:N122" si="25">550*I121</f>
        <v>14850</v>
      </c>
      <c r="O121" s="191"/>
      <c r="P121" s="191"/>
      <c r="Q121" s="420"/>
      <c r="R121" s="191"/>
    </row>
    <row r="122" spans="1:18" ht="17.25">
      <c r="A122" s="376"/>
      <c r="B122" s="377"/>
      <c r="C122" s="319" t="s">
        <v>3420</v>
      </c>
      <c r="D122" s="374" t="s">
        <v>3636</v>
      </c>
      <c r="E122" s="192">
        <v>776115855590</v>
      </c>
      <c r="F122" s="193" t="s">
        <v>546</v>
      </c>
      <c r="G122" s="193" t="s">
        <v>3638</v>
      </c>
      <c r="H122" s="193" t="s">
        <v>4</v>
      </c>
      <c r="I122" s="282">
        <v>25</v>
      </c>
      <c r="J122" s="194">
        <f t="shared" si="23"/>
        <v>21.877600000000001</v>
      </c>
      <c r="K122" s="193">
        <v>58</v>
      </c>
      <c r="L122" s="193">
        <v>41</v>
      </c>
      <c r="M122" s="193">
        <v>46</v>
      </c>
      <c r="N122" s="420">
        <f t="shared" si="25"/>
        <v>13750</v>
      </c>
      <c r="O122" s="191"/>
      <c r="P122" s="191"/>
      <c r="Q122" s="420"/>
      <c r="R122" s="191"/>
    </row>
    <row r="123" spans="1:18" ht="17.25">
      <c r="A123" s="310" t="s">
        <v>3623</v>
      </c>
      <c r="B123" s="250">
        <v>8</v>
      </c>
      <c r="C123" s="319" t="s">
        <v>15</v>
      </c>
      <c r="D123" s="374" t="s">
        <v>3639</v>
      </c>
      <c r="E123" s="192">
        <v>776116232100</v>
      </c>
      <c r="F123" s="303" t="s">
        <v>546</v>
      </c>
      <c r="G123" s="193" t="s">
        <v>3640</v>
      </c>
      <c r="H123" s="137" t="s">
        <v>96</v>
      </c>
      <c r="I123" s="284">
        <v>15</v>
      </c>
      <c r="J123" s="194">
        <f t="shared" si="23"/>
        <v>14.04</v>
      </c>
      <c r="K123" s="137">
        <v>39</v>
      </c>
      <c r="L123" s="137">
        <v>40</v>
      </c>
      <c r="M123" s="137">
        <v>45</v>
      </c>
      <c r="N123" s="420">
        <f>570*I123</f>
        <v>8550</v>
      </c>
      <c r="O123" s="191"/>
      <c r="P123" s="191"/>
      <c r="Q123" s="420"/>
      <c r="R123" s="191"/>
    </row>
    <row r="124" spans="1:18" ht="17.25">
      <c r="A124" s="310"/>
      <c r="B124" s="250"/>
      <c r="C124" s="319"/>
      <c r="D124" s="374"/>
      <c r="E124" s="192"/>
      <c r="F124" s="303"/>
      <c r="G124" s="193"/>
      <c r="H124" s="137"/>
      <c r="I124" s="284"/>
      <c r="J124" s="194"/>
      <c r="K124" s="137"/>
      <c r="L124" s="137"/>
      <c r="M124" s="137"/>
      <c r="N124" s="420">
        <v>500</v>
      </c>
      <c r="O124" s="191"/>
      <c r="P124" s="191"/>
      <c r="Q124" s="420"/>
      <c r="R124" s="191"/>
    </row>
    <row r="125" spans="1:18" ht="17.25">
      <c r="A125" s="310" t="s">
        <v>3623</v>
      </c>
      <c r="B125" s="250">
        <v>9</v>
      </c>
      <c r="C125" s="319" t="s">
        <v>1430</v>
      </c>
      <c r="D125" s="374" t="s">
        <v>3641</v>
      </c>
      <c r="E125" s="192">
        <v>776117700262</v>
      </c>
      <c r="F125" s="303" t="s">
        <v>546</v>
      </c>
      <c r="G125" s="193" t="s">
        <v>3642</v>
      </c>
      <c r="H125" s="137" t="s">
        <v>2</v>
      </c>
      <c r="I125" s="284">
        <v>12</v>
      </c>
      <c r="J125" s="194">
        <f t="shared" si="23"/>
        <v>11.231999999999999</v>
      </c>
      <c r="K125" s="137">
        <v>48</v>
      </c>
      <c r="L125" s="137">
        <v>30</v>
      </c>
      <c r="M125" s="137">
        <v>39</v>
      </c>
      <c r="N125" s="420">
        <f>550*I125</f>
        <v>6600</v>
      </c>
      <c r="O125" s="191"/>
      <c r="P125" s="191"/>
      <c r="Q125" s="420"/>
      <c r="R125" s="191"/>
    </row>
    <row r="126" spans="1:18" ht="17.25">
      <c r="A126" s="310" t="s">
        <v>3623</v>
      </c>
      <c r="B126" s="250">
        <v>10</v>
      </c>
      <c r="C126" s="319" t="s">
        <v>1430</v>
      </c>
      <c r="D126" s="374" t="s">
        <v>3643</v>
      </c>
      <c r="E126" s="192">
        <v>776117577717</v>
      </c>
      <c r="F126" s="303" t="s">
        <v>546</v>
      </c>
      <c r="G126" s="193" t="s">
        <v>3644</v>
      </c>
      <c r="H126" s="137" t="s">
        <v>2</v>
      </c>
      <c r="I126" s="284">
        <v>18</v>
      </c>
      <c r="J126" s="194">
        <f t="shared" si="23"/>
        <v>9.2159999999999993</v>
      </c>
      <c r="K126" s="137">
        <v>48</v>
      </c>
      <c r="L126" s="137">
        <v>32</v>
      </c>
      <c r="M126" s="137">
        <v>30</v>
      </c>
      <c r="N126" s="6">
        <f t="shared" ref="N126" si="26">540*I126</f>
        <v>9720</v>
      </c>
      <c r="O126" s="191"/>
      <c r="P126" s="191"/>
      <c r="Q126" s="420"/>
      <c r="R126" s="191"/>
    </row>
    <row r="127" spans="1:18" ht="17.25">
      <c r="A127" s="310" t="s">
        <v>3623</v>
      </c>
      <c r="B127" s="250">
        <v>11</v>
      </c>
      <c r="C127" s="319"/>
      <c r="D127" s="374" t="s">
        <v>3645</v>
      </c>
      <c r="E127" s="192">
        <v>776115869232</v>
      </c>
      <c r="F127" s="303" t="s">
        <v>546</v>
      </c>
      <c r="G127" s="193" t="s">
        <v>3646</v>
      </c>
      <c r="H127" s="137" t="s">
        <v>31</v>
      </c>
      <c r="I127" s="284">
        <v>8</v>
      </c>
      <c r="J127" s="194">
        <f t="shared" si="23"/>
        <v>6.9367999999999999</v>
      </c>
      <c r="K127" s="137">
        <v>46</v>
      </c>
      <c r="L127" s="137">
        <v>26</v>
      </c>
      <c r="M127" s="137">
        <v>29</v>
      </c>
      <c r="N127" s="420">
        <f>650*I127</f>
        <v>5200</v>
      </c>
      <c r="O127" s="191"/>
      <c r="P127" s="191"/>
      <c r="Q127" s="420"/>
      <c r="R127" s="191"/>
    </row>
    <row r="128" spans="1:18" ht="17.25">
      <c r="A128" s="310" t="s">
        <v>3623</v>
      </c>
      <c r="B128" s="250">
        <v>12</v>
      </c>
      <c r="C128" s="319"/>
      <c r="D128" s="374" t="s">
        <v>3647</v>
      </c>
      <c r="E128" s="192">
        <v>776115882700</v>
      </c>
      <c r="F128" s="303" t="s">
        <v>546</v>
      </c>
      <c r="G128" s="193" t="s">
        <v>3648</v>
      </c>
      <c r="H128" s="137" t="s">
        <v>4</v>
      </c>
      <c r="I128" s="284">
        <v>22</v>
      </c>
      <c r="J128" s="194">
        <f t="shared" si="23"/>
        <v>18.722000000000001</v>
      </c>
      <c r="K128" s="137">
        <v>55</v>
      </c>
      <c r="L128" s="137">
        <v>37</v>
      </c>
      <c r="M128" s="137">
        <v>46</v>
      </c>
      <c r="N128" s="420">
        <f t="shared" ref="N128" si="27">550*I128</f>
        <v>12100</v>
      </c>
      <c r="O128" s="191"/>
      <c r="P128" s="191"/>
      <c r="Q128" s="420"/>
      <c r="R128" s="191"/>
    </row>
    <row r="129" spans="1:18" ht="17.25">
      <c r="A129" s="310" t="s">
        <v>3623</v>
      </c>
      <c r="B129" s="250">
        <v>13</v>
      </c>
      <c r="C129" s="319" t="s">
        <v>2236</v>
      </c>
      <c r="D129" s="374" t="s">
        <v>3649</v>
      </c>
      <c r="E129" s="192">
        <v>776116184284</v>
      </c>
      <c r="F129" s="303" t="s">
        <v>546</v>
      </c>
      <c r="G129" s="193" t="s">
        <v>3650</v>
      </c>
      <c r="H129" s="137" t="s">
        <v>4</v>
      </c>
      <c r="I129" s="284">
        <v>11</v>
      </c>
      <c r="J129" s="194">
        <f t="shared" si="23"/>
        <v>10.032</v>
      </c>
      <c r="K129" s="137">
        <v>38</v>
      </c>
      <c r="L129" s="137">
        <v>30</v>
      </c>
      <c r="M129" s="137">
        <v>44</v>
      </c>
      <c r="N129" s="420">
        <f>590*I129</f>
        <v>6490</v>
      </c>
      <c r="O129" s="191"/>
      <c r="P129" s="191"/>
      <c r="Q129" s="420"/>
      <c r="R129" s="191"/>
    </row>
    <row r="130" spans="1:18" ht="17.25">
      <c r="A130" s="310" t="s">
        <v>3623</v>
      </c>
      <c r="B130" s="250">
        <v>14</v>
      </c>
      <c r="C130" s="319" t="s">
        <v>1430</v>
      </c>
      <c r="D130" s="374" t="s">
        <v>3651</v>
      </c>
      <c r="E130" s="192">
        <v>776117759919</v>
      </c>
      <c r="F130" s="303" t="s">
        <v>546</v>
      </c>
      <c r="G130" s="193" t="s">
        <v>3652</v>
      </c>
      <c r="H130" s="137" t="s">
        <v>2</v>
      </c>
      <c r="I130" s="284">
        <v>11</v>
      </c>
      <c r="J130" s="194">
        <f t="shared" si="23"/>
        <v>4.7560000000000002</v>
      </c>
      <c r="K130" s="137">
        <v>41</v>
      </c>
      <c r="L130" s="137">
        <v>20</v>
      </c>
      <c r="M130" s="137">
        <v>29</v>
      </c>
      <c r="N130" s="420">
        <f>570*I130</f>
        <v>6270</v>
      </c>
      <c r="O130" s="191"/>
      <c r="P130" s="191"/>
      <c r="Q130" s="420"/>
      <c r="R130" s="191"/>
    </row>
    <row r="131" spans="1:18" ht="17.25">
      <c r="A131" s="310" t="s">
        <v>3623</v>
      </c>
      <c r="B131" s="250">
        <v>15</v>
      </c>
      <c r="C131" s="319" t="s">
        <v>1430</v>
      </c>
      <c r="D131" s="374" t="s">
        <v>3653</v>
      </c>
      <c r="E131" s="192">
        <v>776116091364</v>
      </c>
      <c r="F131" s="303" t="s">
        <v>546</v>
      </c>
      <c r="G131" s="193" t="s">
        <v>3654</v>
      </c>
      <c r="H131" s="137" t="s">
        <v>4</v>
      </c>
      <c r="I131" s="284">
        <v>24</v>
      </c>
      <c r="J131" s="194">
        <f t="shared" si="23"/>
        <v>23.441600000000001</v>
      </c>
      <c r="K131" s="137">
        <v>52</v>
      </c>
      <c r="L131" s="137">
        <v>49</v>
      </c>
      <c r="M131" s="137">
        <v>46</v>
      </c>
      <c r="N131" s="420">
        <f t="shared" ref="N131:N133" si="28">550*I131</f>
        <v>13200</v>
      </c>
      <c r="O131" s="191"/>
      <c r="P131" s="191"/>
      <c r="Q131" s="420"/>
      <c r="R131" s="191"/>
    </row>
    <row r="132" spans="1:18" ht="17.25">
      <c r="A132" s="310" t="s">
        <v>3623</v>
      </c>
      <c r="B132" s="250">
        <v>16</v>
      </c>
      <c r="C132" s="319"/>
      <c r="D132" s="374" t="s">
        <v>3655</v>
      </c>
      <c r="E132" s="192">
        <v>776115953486</v>
      </c>
      <c r="F132" s="303" t="s">
        <v>546</v>
      </c>
      <c r="G132" s="193" t="s">
        <v>3656</v>
      </c>
      <c r="H132" s="137" t="s">
        <v>8</v>
      </c>
      <c r="I132" s="284">
        <v>30</v>
      </c>
      <c r="J132" s="194">
        <f t="shared" si="23"/>
        <v>27.552</v>
      </c>
      <c r="K132" s="137">
        <v>41</v>
      </c>
      <c r="L132" s="137">
        <v>60</v>
      </c>
      <c r="M132" s="137">
        <v>56</v>
      </c>
      <c r="N132" s="420">
        <f t="shared" si="28"/>
        <v>16500</v>
      </c>
      <c r="O132" s="191"/>
      <c r="P132" s="191"/>
      <c r="Q132" s="420"/>
      <c r="R132" s="191"/>
    </row>
    <row r="133" spans="1:18" ht="17.25">
      <c r="A133" s="310" t="s">
        <v>3623</v>
      </c>
      <c r="B133" s="250">
        <v>17</v>
      </c>
      <c r="C133" s="319"/>
      <c r="D133" s="374" t="s">
        <v>3657</v>
      </c>
      <c r="E133" s="192">
        <v>776116072141</v>
      </c>
      <c r="F133" s="303" t="s">
        <v>546</v>
      </c>
      <c r="G133" s="193" t="s">
        <v>3658</v>
      </c>
      <c r="H133" s="137" t="s">
        <v>8</v>
      </c>
      <c r="I133" s="284">
        <v>30</v>
      </c>
      <c r="J133" s="194">
        <f t="shared" si="23"/>
        <v>22.847999999999999</v>
      </c>
      <c r="K133" s="137">
        <v>51</v>
      </c>
      <c r="L133" s="137">
        <v>56</v>
      </c>
      <c r="M133" s="137">
        <v>40</v>
      </c>
      <c r="N133" s="420">
        <f t="shared" si="28"/>
        <v>16500</v>
      </c>
      <c r="O133" s="191"/>
      <c r="P133" s="191"/>
      <c r="Q133" s="420"/>
      <c r="R133" s="191"/>
    </row>
    <row r="134" spans="1:18" ht="17.25">
      <c r="A134" s="310" t="s">
        <v>3623</v>
      </c>
      <c r="B134" s="250">
        <v>18</v>
      </c>
      <c r="C134" s="319"/>
      <c r="D134" s="374" t="s">
        <v>3659</v>
      </c>
      <c r="E134" s="192">
        <v>776116109430</v>
      </c>
      <c r="F134" s="303" t="s">
        <v>546</v>
      </c>
      <c r="G134" s="193" t="s">
        <v>3660</v>
      </c>
      <c r="H134" s="137" t="s">
        <v>2</v>
      </c>
      <c r="I134" s="284">
        <v>20</v>
      </c>
      <c r="J134" s="194">
        <f t="shared" si="23"/>
        <v>19.040400000000002</v>
      </c>
      <c r="K134" s="137">
        <v>43</v>
      </c>
      <c r="L134" s="137">
        <v>54</v>
      </c>
      <c r="M134" s="137">
        <v>41</v>
      </c>
      <c r="N134" s="6">
        <f t="shared" ref="N134:N138" si="29">540*I134</f>
        <v>10800</v>
      </c>
      <c r="O134" s="191"/>
      <c r="P134" s="191"/>
      <c r="Q134" s="420"/>
      <c r="R134" s="191"/>
    </row>
    <row r="135" spans="1:18" ht="17.25">
      <c r="A135" s="310" t="s">
        <v>3623</v>
      </c>
      <c r="B135" s="250">
        <v>19</v>
      </c>
      <c r="C135" s="319"/>
      <c r="D135" s="374" t="s">
        <v>3661</v>
      </c>
      <c r="E135" s="192">
        <v>776116139535</v>
      </c>
      <c r="F135" s="303" t="s">
        <v>546</v>
      </c>
      <c r="G135" s="193" t="s">
        <v>3662</v>
      </c>
      <c r="H135" s="137" t="s">
        <v>2</v>
      </c>
      <c r="I135" s="284">
        <v>17</v>
      </c>
      <c r="J135" s="194">
        <f t="shared" si="23"/>
        <v>16.326799999999999</v>
      </c>
      <c r="K135" s="137">
        <v>49</v>
      </c>
      <c r="L135" s="137">
        <v>49</v>
      </c>
      <c r="M135" s="137">
        <v>34</v>
      </c>
      <c r="N135" s="6">
        <f t="shared" si="29"/>
        <v>9180</v>
      </c>
      <c r="O135" s="191"/>
      <c r="P135" s="191"/>
      <c r="Q135" s="420"/>
      <c r="R135" s="191"/>
    </row>
    <row r="136" spans="1:18" ht="17.25">
      <c r="A136" s="310" t="s">
        <v>3623</v>
      </c>
      <c r="B136" s="250">
        <v>20</v>
      </c>
      <c r="C136" s="319"/>
      <c r="D136" s="374" t="s">
        <v>3663</v>
      </c>
      <c r="E136" s="192">
        <v>776116133250</v>
      </c>
      <c r="F136" s="303" t="s">
        <v>546</v>
      </c>
      <c r="G136" s="193" t="s">
        <v>3664</v>
      </c>
      <c r="H136" s="137" t="s">
        <v>2</v>
      </c>
      <c r="I136" s="284">
        <v>23</v>
      </c>
      <c r="J136" s="194">
        <f t="shared" si="23"/>
        <v>22.88</v>
      </c>
      <c r="K136" s="137">
        <v>55</v>
      </c>
      <c r="L136" s="137">
        <v>52</v>
      </c>
      <c r="M136" s="137">
        <v>40</v>
      </c>
      <c r="N136" s="6">
        <f t="shared" si="29"/>
        <v>12420</v>
      </c>
      <c r="O136" s="191"/>
      <c r="P136" s="191"/>
      <c r="Q136" s="420"/>
      <c r="R136" s="191"/>
    </row>
    <row r="137" spans="1:18" ht="17.25">
      <c r="A137" s="310" t="s">
        <v>3623</v>
      </c>
      <c r="B137" s="250">
        <v>21</v>
      </c>
      <c r="C137" s="319"/>
      <c r="D137" s="374" t="s">
        <v>3665</v>
      </c>
      <c r="E137" s="192">
        <v>776116113134</v>
      </c>
      <c r="F137" s="303" t="s">
        <v>546</v>
      </c>
      <c r="G137" s="193" t="s">
        <v>3666</v>
      </c>
      <c r="H137" s="137" t="s">
        <v>2</v>
      </c>
      <c r="I137" s="284">
        <v>22</v>
      </c>
      <c r="J137" s="194">
        <f t="shared" si="23"/>
        <v>21.340800000000002</v>
      </c>
      <c r="K137" s="137">
        <v>54</v>
      </c>
      <c r="L137" s="137">
        <v>52</v>
      </c>
      <c r="M137" s="137">
        <v>38</v>
      </c>
      <c r="N137" s="6">
        <f t="shared" si="29"/>
        <v>11880</v>
      </c>
      <c r="O137" s="191"/>
      <c r="P137" s="191"/>
      <c r="Q137" s="420"/>
      <c r="R137" s="191"/>
    </row>
    <row r="138" spans="1:18" ht="17.25">
      <c r="A138" s="310" t="s">
        <v>3623</v>
      </c>
      <c r="B138" s="250">
        <v>22</v>
      </c>
      <c r="C138" s="319"/>
      <c r="D138" s="374" t="s">
        <v>3667</v>
      </c>
      <c r="E138" s="192">
        <v>776116077990</v>
      </c>
      <c r="F138" s="303" t="s">
        <v>546</v>
      </c>
      <c r="G138" s="193" t="s">
        <v>3668</v>
      </c>
      <c r="H138" s="137" t="s">
        <v>2</v>
      </c>
      <c r="I138" s="284">
        <v>20</v>
      </c>
      <c r="J138" s="194">
        <f t="shared" si="23"/>
        <v>19.263999999999999</v>
      </c>
      <c r="K138" s="137">
        <v>56</v>
      </c>
      <c r="L138" s="137">
        <v>43</v>
      </c>
      <c r="M138" s="137">
        <v>40</v>
      </c>
      <c r="N138" s="6">
        <f t="shared" si="29"/>
        <v>10800</v>
      </c>
      <c r="O138" s="191"/>
      <c r="P138" s="191"/>
      <c r="Q138" s="420"/>
      <c r="R138" s="191"/>
    </row>
    <row r="139" spans="1:18" ht="17.25">
      <c r="A139" s="310" t="s">
        <v>3623</v>
      </c>
      <c r="B139" s="250">
        <v>23</v>
      </c>
      <c r="C139" s="319"/>
      <c r="D139" s="374" t="s">
        <v>3669</v>
      </c>
      <c r="E139" s="192">
        <v>776115894542</v>
      </c>
      <c r="F139" s="303" t="s">
        <v>546</v>
      </c>
      <c r="G139" s="193" t="s">
        <v>3670</v>
      </c>
      <c r="H139" s="137" t="s">
        <v>4</v>
      </c>
      <c r="I139" s="284">
        <v>11</v>
      </c>
      <c r="J139" s="194">
        <f t="shared" si="23"/>
        <v>10.997999999999999</v>
      </c>
      <c r="K139" s="137">
        <v>39</v>
      </c>
      <c r="L139" s="137">
        <v>47</v>
      </c>
      <c r="M139" s="137">
        <v>30</v>
      </c>
      <c r="N139" s="420">
        <f>570*I139</f>
        <v>6270</v>
      </c>
      <c r="O139" s="191"/>
      <c r="P139" s="191"/>
      <c r="Q139" s="420"/>
      <c r="R139" s="191"/>
    </row>
    <row r="140" spans="1:18" ht="17.25">
      <c r="A140" s="310" t="s">
        <v>3623</v>
      </c>
      <c r="B140" s="250">
        <v>24</v>
      </c>
      <c r="C140" s="319"/>
      <c r="D140" s="374" t="s">
        <v>3671</v>
      </c>
      <c r="E140" s="192">
        <v>776115911696</v>
      </c>
      <c r="F140" s="303" t="s">
        <v>546</v>
      </c>
      <c r="G140" s="193" t="s">
        <v>1717</v>
      </c>
      <c r="H140" s="137" t="s">
        <v>35</v>
      </c>
      <c r="I140" s="284">
        <v>11</v>
      </c>
      <c r="J140" s="194">
        <f t="shared" si="23"/>
        <v>6.96</v>
      </c>
      <c r="K140" s="137">
        <v>29</v>
      </c>
      <c r="L140" s="137">
        <v>50</v>
      </c>
      <c r="M140" s="137">
        <v>24</v>
      </c>
      <c r="N140" s="420">
        <f>600*I140</f>
        <v>6600</v>
      </c>
      <c r="O140" s="191"/>
      <c r="P140" s="191"/>
      <c r="Q140" s="420"/>
      <c r="R140" s="191"/>
    </row>
    <row r="141" spans="1:18" ht="17.25">
      <c r="A141" s="310" t="s">
        <v>3623</v>
      </c>
      <c r="B141" s="250">
        <v>25</v>
      </c>
      <c r="C141" s="319"/>
      <c r="D141" s="374" t="s">
        <v>3672</v>
      </c>
      <c r="E141" s="192">
        <v>776115812895</v>
      </c>
      <c r="F141" s="303" t="s">
        <v>546</v>
      </c>
      <c r="G141" s="193" t="s">
        <v>3673</v>
      </c>
      <c r="H141" s="137" t="s">
        <v>35</v>
      </c>
      <c r="I141" s="284">
        <v>18</v>
      </c>
      <c r="J141" s="194">
        <f t="shared" si="23"/>
        <v>9.8208000000000002</v>
      </c>
      <c r="K141" s="137">
        <v>62</v>
      </c>
      <c r="L141" s="137">
        <v>33</v>
      </c>
      <c r="M141" s="137">
        <v>24</v>
      </c>
      <c r="N141" s="420">
        <f>600*I141</f>
        <v>10800</v>
      </c>
      <c r="O141" s="191"/>
      <c r="P141" s="191"/>
      <c r="Q141" s="420"/>
      <c r="R141" s="191"/>
    </row>
    <row r="142" spans="1:18" ht="17.25">
      <c r="A142" s="310" t="s">
        <v>3623</v>
      </c>
      <c r="B142" s="250">
        <v>26</v>
      </c>
      <c r="C142" s="319" t="s">
        <v>1430</v>
      </c>
      <c r="D142" s="374" t="s">
        <v>3674</v>
      </c>
      <c r="E142" s="192">
        <v>776116158243</v>
      </c>
      <c r="F142" s="303" t="s">
        <v>546</v>
      </c>
      <c r="G142" s="193" t="s">
        <v>3675</v>
      </c>
      <c r="H142" s="137" t="s">
        <v>2</v>
      </c>
      <c r="I142" s="284">
        <v>9</v>
      </c>
      <c r="J142" s="194">
        <f t="shared" si="23"/>
        <v>7.569</v>
      </c>
      <c r="K142" s="137">
        <v>29</v>
      </c>
      <c r="L142" s="137">
        <v>29</v>
      </c>
      <c r="M142" s="137">
        <v>45</v>
      </c>
      <c r="N142" s="420">
        <f>570*I142</f>
        <v>5130</v>
      </c>
      <c r="O142" s="191"/>
      <c r="P142" s="191"/>
      <c r="Q142" s="420"/>
      <c r="R142" s="191"/>
    </row>
    <row r="143" spans="1:18" ht="17.25">
      <c r="A143" s="310" t="s">
        <v>3623</v>
      </c>
      <c r="B143" s="250">
        <v>27</v>
      </c>
      <c r="C143" s="319" t="s">
        <v>1430</v>
      </c>
      <c r="D143" s="374" t="s">
        <v>3676</v>
      </c>
      <c r="E143" s="192">
        <v>776116177514</v>
      </c>
      <c r="F143" s="303" t="s">
        <v>546</v>
      </c>
      <c r="G143" s="193" t="s">
        <v>3677</v>
      </c>
      <c r="H143" s="137" t="s">
        <v>2</v>
      </c>
      <c r="I143" s="284">
        <v>11</v>
      </c>
      <c r="J143" s="194">
        <f t="shared" si="23"/>
        <v>7.6608000000000001</v>
      </c>
      <c r="K143" s="137">
        <v>56</v>
      </c>
      <c r="L143" s="137">
        <v>38</v>
      </c>
      <c r="M143" s="137">
        <v>18</v>
      </c>
      <c r="N143" s="420">
        <f>550*I143</f>
        <v>6050</v>
      </c>
      <c r="O143" s="191"/>
      <c r="P143" s="191"/>
      <c r="Q143" s="420"/>
      <c r="R143" s="191"/>
    </row>
    <row r="144" spans="1:18" ht="17.25">
      <c r="A144" s="310" t="s">
        <v>3623</v>
      </c>
      <c r="B144" s="250">
        <v>28</v>
      </c>
      <c r="C144" s="319" t="s">
        <v>1430</v>
      </c>
      <c r="D144" s="374" t="s">
        <v>3678</v>
      </c>
      <c r="E144" s="192">
        <v>776117521817</v>
      </c>
      <c r="F144" s="303" t="s">
        <v>546</v>
      </c>
      <c r="G144" s="193" t="s">
        <v>3679</v>
      </c>
      <c r="H144" s="137" t="s">
        <v>2</v>
      </c>
      <c r="I144" s="284">
        <v>11</v>
      </c>
      <c r="J144" s="194">
        <f t="shared" si="23"/>
        <v>5.8079999999999998</v>
      </c>
      <c r="K144" s="137">
        <v>33</v>
      </c>
      <c r="L144" s="137">
        <v>44</v>
      </c>
      <c r="M144" s="137">
        <v>20</v>
      </c>
      <c r="N144" s="420">
        <f>550*I144</f>
        <v>6050</v>
      </c>
      <c r="O144" s="191"/>
      <c r="P144" s="191"/>
      <c r="Q144" s="420"/>
      <c r="R144" s="191"/>
    </row>
    <row r="145" spans="1:18" ht="17.25">
      <c r="A145" s="310" t="s">
        <v>3623</v>
      </c>
      <c r="B145" s="250">
        <v>29</v>
      </c>
      <c r="C145" s="319"/>
      <c r="D145" s="374" t="s">
        <v>3680</v>
      </c>
      <c r="E145" s="192">
        <v>776115990550</v>
      </c>
      <c r="F145" s="303" t="s">
        <v>546</v>
      </c>
      <c r="G145" s="193" t="s">
        <v>3681</v>
      </c>
      <c r="H145" s="137" t="s">
        <v>4</v>
      </c>
      <c r="I145" s="284">
        <v>21</v>
      </c>
      <c r="J145" s="194">
        <f t="shared" si="23"/>
        <v>16.473800000000001</v>
      </c>
      <c r="K145" s="137">
        <v>41</v>
      </c>
      <c r="L145" s="137">
        <v>49</v>
      </c>
      <c r="M145" s="137">
        <v>41</v>
      </c>
      <c r="N145" s="420">
        <f>550*I145</f>
        <v>11550</v>
      </c>
      <c r="O145" s="191"/>
      <c r="P145" s="191"/>
      <c r="Q145" s="420"/>
      <c r="R145" s="191"/>
    </row>
    <row r="146" spans="1:18" ht="17.25">
      <c r="A146" s="310" t="s">
        <v>3623</v>
      </c>
      <c r="B146" s="250">
        <v>30</v>
      </c>
      <c r="C146" s="319"/>
      <c r="D146" s="374" t="s">
        <v>3682</v>
      </c>
      <c r="E146" s="192">
        <v>776115823344</v>
      </c>
      <c r="F146" s="303" t="s">
        <v>546</v>
      </c>
      <c r="G146" s="193" t="s">
        <v>824</v>
      </c>
      <c r="H146" s="137" t="s">
        <v>4</v>
      </c>
      <c r="I146" s="284">
        <v>11</v>
      </c>
      <c r="J146" s="194">
        <f t="shared" si="23"/>
        <v>7.4303999999999997</v>
      </c>
      <c r="K146" s="137">
        <v>43</v>
      </c>
      <c r="L146" s="137">
        <v>32</v>
      </c>
      <c r="M146" s="137">
        <v>27</v>
      </c>
      <c r="N146" s="420">
        <f>570*I146</f>
        <v>6270</v>
      </c>
      <c r="O146" s="191"/>
      <c r="P146" s="191"/>
      <c r="Q146" s="420"/>
      <c r="R146" s="191"/>
    </row>
    <row r="147" spans="1:18" ht="17.25">
      <c r="A147" s="310" t="s">
        <v>3623</v>
      </c>
      <c r="B147" s="250">
        <v>31</v>
      </c>
      <c r="C147" s="319"/>
      <c r="D147" s="374" t="s">
        <v>3683</v>
      </c>
      <c r="E147" s="192">
        <v>776116056947</v>
      </c>
      <c r="F147" s="303" t="s">
        <v>546</v>
      </c>
      <c r="G147" s="193" t="s">
        <v>3684</v>
      </c>
      <c r="H147" s="137" t="s">
        <v>2</v>
      </c>
      <c r="I147" s="284">
        <v>17</v>
      </c>
      <c r="J147" s="194">
        <f t="shared" si="23"/>
        <v>16.172799999999999</v>
      </c>
      <c r="K147" s="137">
        <v>56</v>
      </c>
      <c r="L147" s="137">
        <v>38</v>
      </c>
      <c r="M147" s="137">
        <v>38</v>
      </c>
      <c r="N147" s="6">
        <f t="shared" ref="N147" si="30">540*I147</f>
        <v>9180</v>
      </c>
      <c r="O147" s="191"/>
      <c r="P147" s="191"/>
      <c r="Q147" s="420"/>
      <c r="R147" s="191"/>
    </row>
    <row r="148" spans="1:18">
      <c r="A148" s="191"/>
      <c r="B148" s="191"/>
      <c r="C148" s="191"/>
      <c r="D148" s="191"/>
      <c r="E148" s="191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  <c r="P148" s="191"/>
      <c r="Q148" s="420"/>
      <c r="R148" s="191"/>
    </row>
    <row r="149" spans="1:18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>
        <f>SUM(N115:N148)</f>
        <v>309680</v>
      </c>
      <c r="O149" s="66"/>
      <c r="P149" s="66"/>
      <c r="Q149" s="420">
        <v>309680</v>
      </c>
      <c r="R149" s="191"/>
    </row>
    <row r="150" spans="1:18">
      <c r="A150" s="191"/>
      <c r="B150" s="191"/>
      <c r="C150" s="191"/>
      <c r="D150" s="191"/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  <c r="P150" s="191"/>
      <c r="Q150" s="420"/>
      <c r="R150" s="191"/>
    </row>
    <row r="151" spans="1:18" ht="17.25">
      <c r="A151" s="310" t="s">
        <v>3685</v>
      </c>
      <c r="B151" s="250">
        <v>1</v>
      </c>
      <c r="C151" s="319"/>
      <c r="D151" s="374" t="s">
        <v>3686</v>
      </c>
      <c r="E151" s="192">
        <v>776128544881</v>
      </c>
      <c r="F151" s="303" t="s">
        <v>546</v>
      </c>
      <c r="G151" s="193" t="s">
        <v>3687</v>
      </c>
      <c r="H151" s="137" t="s">
        <v>2</v>
      </c>
      <c r="I151" s="194">
        <v>13</v>
      </c>
      <c r="J151" s="194">
        <f t="shared" ref="J151:J209" si="31">K151*L151*M151/5000</f>
        <v>11.712</v>
      </c>
      <c r="K151" s="137">
        <v>16</v>
      </c>
      <c r="L151" s="137">
        <v>61</v>
      </c>
      <c r="M151" s="137">
        <v>60</v>
      </c>
      <c r="N151" s="420">
        <f>550*I151</f>
        <v>7150</v>
      </c>
      <c r="O151" s="191"/>
      <c r="P151" s="191"/>
      <c r="Q151" s="420"/>
      <c r="R151" s="191"/>
    </row>
    <row r="152" spans="1:18" ht="17.25">
      <c r="A152" s="310" t="s">
        <v>3685</v>
      </c>
      <c r="B152" s="250">
        <v>2</v>
      </c>
      <c r="C152" s="319" t="s">
        <v>1430</v>
      </c>
      <c r="D152" s="374" t="s">
        <v>3688</v>
      </c>
      <c r="E152" s="192">
        <v>776128617343</v>
      </c>
      <c r="F152" s="303" t="s">
        <v>546</v>
      </c>
      <c r="G152" s="193" t="s">
        <v>3689</v>
      </c>
      <c r="H152" s="137" t="s">
        <v>96</v>
      </c>
      <c r="I152" s="194">
        <v>13</v>
      </c>
      <c r="J152" s="194">
        <f t="shared" si="31"/>
        <v>9.0288000000000004</v>
      </c>
      <c r="K152" s="137">
        <v>36</v>
      </c>
      <c r="L152" s="137">
        <v>38</v>
      </c>
      <c r="M152" s="137">
        <v>33</v>
      </c>
      <c r="N152" s="420">
        <f>570*I152</f>
        <v>7410</v>
      </c>
      <c r="O152" s="191"/>
      <c r="P152" s="191"/>
      <c r="Q152" s="420"/>
      <c r="R152" s="191"/>
    </row>
    <row r="153" spans="1:18" ht="17.25">
      <c r="A153" s="310" t="s">
        <v>3685</v>
      </c>
      <c r="B153" s="250">
        <v>3</v>
      </c>
      <c r="C153" s="319" t="s">
        <v>1430</v>
      </c>
      <c r="D153" s="374" t="s">
        <v>3690</v>
      </c>
      <c r="E153" s="192">
        <v>776129578268</v>
      </c>
      <c r="F153" s="303" t="s">
        <v>546</v>
      </c>
      <c r="G153" s="193" t="s">
        <v>3691</v>
      </c>
      <c r="H153" s="137" t="s">
        <v>2</v>
      </c>
      <c r="I153" s="194">
        <v>13</v>
      </c>
      <c r="J153" s="194">
        <f t="shared" si="31"/>
        <v>8.8320000000000007</v>
      </c>
      <c r="K153" s="137">
        <v>32</v>
      </c>
      <c r="L153" s="137">
        <v>30</v>
      </c>
      <c r="M153" s="137">
        <v>46</v>
      </c>
      <c r="N153" s="420">
        <f>550*I153</f>
        <v>7150</v>
      </c>
      <c r="O153" s="191"/>
      <c r="P153" s="191"/>
      <c r="Q153" s="420"/>
      <c r="R153" s="191"/>
    </row>
    <row r="154" spans="1:18" ht="17.25">
      <c r="A154" s="310" t="s">
        <v>3685</v>
      </c>
      <c r="B154" s="250">
        <v>4</v>
      </c>
      <c r="C154" s="319"/>
      <c r="D154" s="374" t="s">
        <v>3692</v>
      </c>
      <c r="E154" s="192">
        <v>776224730605</v>
      </c>
      <c r="F154" s="303" t="s">
        <v>546</v>
      </c>
      <c r="G154" s="193" t="s">
        <v>3693</v>
      </c>
      <c r="H154" s="137" t="s">
        <v>8</v>
      </c>
      <c r="I154" s="194">
        <v>21</v>
      </c>
      <c r="J154" s="194">
        <f t="shared" si="31"/>
        <v>14.601599999999999</v>
      </c>
      <c r="K154" s="137">
        <v>36</v>
      </c>
      <c r="L154" s="137">
        <v>52</v>
      </c>
      <c r="M154" s="137">
        <v>39</v>
      </c>
      <c r="N154" s="420">
        <f>550*I154</f>
        <v>11550</v>
      </c>
      <c r="O154" s="191"/>
      <c r="P154" s="191"/>
      <c r="Q154" s="420"/>
      <c r="R154" s="191"/>
    </row>
    <row r="155" spans="1:18" ht="17.25">
      <c r="A155" s="310" t="s">
        <v>3685</v>
      </c>
      <c r="B155" s="250">
        <v>5</v>
      </c>
      <c r="C155" s="319" t="s">
        <v>1430</v>
      </c>
      <c r="D155" s="374" t="s">
        <v>3694</v>
      </c>
      <c r="E155" s="192">
        <v>776128169233</v>
      </c>
      <c r="F155" s="303" t="s">
        <v>546</v>
      </c>
      <c r="G155" s="193" t="s">
        <v>3695</v>
      </c>
      <c r="H155" s="137" t="s">
        <v>8</v>
      </c>
      <c r="I155" s="194">
        <v>11</v>
      </c>
      <c r="J155" s="194">
        <f t="shared" si="31"/>
        <v>9.9876000000000005</v>
      </c>
      <c r="K155" s="137">
        <v>42</v>
      </c>
      <c r="L155" s="137">
        <v>41</v>
      </c>
      <c r="M155" s="137">
        <v>29</v>
      </c>
      <c r="N155" s="420">
        <f>590*I155</f>
        <v>6490</v>
      </c>
      <c r="O155" s="191"/>
      <c r="P155" s="191"/>
      <c r="Q155" s="420"/>
      <c r="R155" s="191"/>
    </row>
    <row r="156" spans="1:18" ht="17.25">
      <c r="A156" s="310" t="s">
        <v>3685</v>
      </c>
      <c r="B156" s="250">
        <v>6</v>
      </c>
      <c r="C156" s="319" t="s">
        <v>1430</v>
      </c>
      <c r="D156" s="374" t="s">
        <v>3696</v>
      </c>
      <c r="E156" s="192">
        <v>776129611731</v>
      </c>
      <c r="F156" s="303" t="s">
        <v>546</v>
      </c>
      <c r="G156" s="193" t="s">
        <v>3697</v>
      </c>
      <c r="H156" s="137" t="s">
        <v>2</v>
      </c>
      <c r="I156" s="194">
        <v>13</v>
      </c>
      <c r="J156" s="194">
        <f t="shared" si="31"/>
        <v>12.6126</v>
      </c>
      <c r="K156" s="137">
        <v>39</v>
      </c>
      <c r="L156" s="137">
        <v>49</v>
      </c>
      <c r="M156" s="137">
        <v>33</v>
      </c>
      <c r="N156" s="420">
        <f>550*I156</f>
        <v>7150</v>
      </c>
      <c r="O156" s="191"/>
      <c r="P156" s="191"/>
      <c r="Q156" s="420"/>
      <c r="R156" s="191"/>
    </row>
    <row r="157" spans="1:18" ht="17.25">
      <c r="A157" s="310" t="s">
        <v>3685</v>
      </c>
      <c r="B157" s="250">
        <v>7</v>
      </c>
      <c r="C157" s="319" t="s">
        <v>1430</v>
      </c>
      <c r="D157" s="374" t="s">
        <v>3698</v>
      </c>
      <c r="E157" s="192">
        <v>776227069226</v>
      </c>
      <c r="F157" s="303" t="s">
        <v>546</v>
      </c>
      <c r="G157" s="193" t="s">
        <v>3699</v>
      </c>
      <c r="H157" s="137" t="s">
        <v>4</v>
      </c>
      <c r="I157" s="194">
        <v>28</v>
      </c>
      <c r="J157" s="194">
        <f t="shared" si="31"/>
        <v>22.14</v>
      </c>
      <c r="K157" s="137">
        <v>54</v>
      </c>
      <c r="L157" s="137">
        <v>41</v>
      </c>
      <c r="M157" s="137">
        <v>50</v>
      </c>
      <c r="N157" s="420">
        <f>550*I157</f>
        <v>15400</v>
      </c>
      <c r="O157" s="191"/>
      <c r="P157" s="191"/>
      <c r="Q157" s="420"/>
      <c r="R157" s="191"/>
    </row>
    <row r="158" spans="1:18" ht="17.25">
      <c r="A158" s="310" t="s">
        <v>3685</v>
      </c>
      <c r="B158" s="250">
        <v>8</v>
      </c>
      <c r="C158" s="319" t="s">
        <v>138</v>
      </c>
      <c r="D158" s="374" t="s">
        <v>3700</v>
      </c>
      <c r="E158" s="192">
        <v>776154688869</v>
      </c>
      <c r="F158" s="303" t="s">
        <v>546</v>
      </c>
      <c r="G158" s="193" t="s">
        <v>2309</v>
      </c>
      <c r="H158" s="137" t="s">
        <v>35</v>
      </c>
      <c r="I158" s="194">
        <v>24</v>
      </c>
      <c r="J158" s="194">
        <f t="shared" si="31"/>
        <v>23.073599999999999</v>
      </c>
      <c r="K158" s="137">
        <v>44</v>
      </c>
      <c r="L158" s="137">
        <v>57</v>
      </c>
      <c r="M158" s="137">
        <v>46</v>
      </c>
      <c r="N158" s="420">
        <f>600*I158</f>
        <v>14400</v>
      </c>
      <c r="O158" s="191"/>
      <c r="P158" s="191"/>
      <c r="Q158" s="420"/>
      <c r="R158" s="191"/>
    </row>
    <row r="159" spans="1:18" ht="17.25">
      <c r="A159" s="310"/>
      <c r="B159" s="250"/>
      <c r="C159" s="319"/>
      <c r="D159" s="374"/>
      <c r="E159" s="192"/>
      <c r="F159" s="303"/>
      <c r="G159" s="193"/>
      <c r="H159" s="137"/>
      <c r="I159" s="194"/>
      <c r="J159" s="194"/>
      <c r="K159" s="137"/>
      <c r="L159" s="137"/>
      <c r="M159" s="137"/>
      <c r="N159" s="420">
        <v>500</v>
      </c>
      <c r="O159" s="191"/>
      <c r="P159" s="191"/>
      <c r="Q159" s="420"/>
      <c r="R159" s="191"/>
    </row>
    <row r="160" spans="1:18" ht="17.25">
      <c r="A160" s="310" t="s">
        <v>3685</v>
      </c>
      <c r="B160" s="250">
        <v>9</v>
      </c>
      <c r="C160" s="319"/>
      <c r="D160" s="374" t="s">
        <v>3701</v>
      </c>
      <c r="E160" s="192">
        <v>776129043800</v>
      </c>
      <c r="F160" s="303" t="s">
        <v>546</v>
      </c>
      <c r="G160" s="193" t="s">
        <v>3702</v>
      </c>
      <c r="H160" s="137" t="s">
        <v>96</v>
      </c>
      <c r="I160" s="194">
        <v>24</v>
      </c>
      <c r="J160" s="194">
        <f t="shared" si="31"/>
        <v>19.968</v>
      </c>
      <c r="K160" s="137">
        <v>52</v>
      </c>
      <c r="L160" s="137">
        <v>48</v>
      </c>
      <c r="M160" s="137">
        <v>40</v>
      </c>
      <c r="N160" s="420">
        <f>560*I160</f>
        <v>13440</v>
      </c>
      <c r="O160" s="191"/>
      <c r="P160" s="191"/>
      <c r="Q160" s="420"/>
      <c r="R160" s="191"/>
    </row>
    <row r="161" spans="1:18" ht="17.25">
      <c r="A161" s="310" t="s">
        <v>3685</v>
      </c>
      <c r="B161" s="250">
        <v>10</v>
      </c>
      <c r="C161" s="319" t="s">
        <v>1430</v>
      </c>
      <c r="D161" s="374" t="s">
        <v>3703</v>
      </c>
      <c r="E161" s="192">
        <v>776167782429</v>
      </c>
      <c r="F161" s="303" t="s">
        <v>546</v>
      </c>
      <c r="G161" s="193" t="s">
        <v>3704</v>
      </c>
      <c r="H161" s="137" t="s">
        <v>4</v>
      </c>
      <c r="I161" s="194">
        <v>11</v>
      </c>
      <c r="J161" s="194">
        <f t="shared" si="31"/>
        <v>9.2159999999999993</v>
      </c>
      <c r="K161" s="137">
        <v>32</v>
      </c>
      <c r="L161" s="137">
        <v>40</v>
      </c>
      <c r="M161" s="137">
        <v>36</v>
      </c>
      <c r="N161" s="420">
        <f>590*I161</f>
        <v>6490</v>
      </c>
      <c r="O161" s="191"/>
      <c r="P161" s="191"/>
      <c r="Q161" s="420"/>
      <c r="R161" s="191"/>
    </row>
    <row r="162" spans="1:18" ht="17.25">
      <c r="A162" s="310" t="s">
        <v>3685</v>
      </c>
      <c r="B162" s="250">
        <v>11</v>
      </c>
      <c r="C162" s="319"/>
      <c r="D162" s="421" t="s">
        <v>3705</v>
      </c>
      <c r="E162" s="192">
        <v>776151236655</v>
      </c>
      <c r="F162" s="193" t="s">
        <v>546</v>
      </c>
      <c r="G162" s="193" t="s">
        <v>3706</v>
      </c>
      <c r="H162" s="193" t="s">
        <v>2</v>
      </c>
      <c r="I162" s="193">
        <v>11</v>
      </c>
      <c r="J162" s="193">
        <f t="shared" si="31"/>
        <v>10.404400000000001</v>
      </c>
      <c r="K162" s="193">
        <v>37</v>
      </c>
      <c r="L162" s="193">
        <v>37</v>
      </c>
      <c r="M162" s="193">
        <v>38</v>
      </c>
      <c r="N162" s="420">
        <f>570*I162</f>
        <v>6270</v>
      </c>
      <c r="O162" s="191"/>
      <c r="P162" s="191"/>
      <c r="Q162" s="420"/>
      <c r="R162" s="191"/>
    </row>
    <row r="163" spans="1:18" ht="17.25">
      <c r="A163" s="310" t="s">
        <v>3685</v>
      </c>
      <c r="B163" s="250">
        <v>12</v>
      </c>
      <c r="C163" s="319"/>
      <c r="D163" s="374" t="s">
        <v>3707</v>
      </c>
      <c r="E163" s="192">
        <v>776216605761</v>
      </c>
      <c r="F163" s="303" t="s">
        <v>546</v>
      </c>
      <c r="G163" s="193" t="s">
        <v>3708</v>
      </c>
      <c r="H163" s="137" t="s">
        <v>4</v>
      </c>
      <c r="I163" s="194">
        <v>21</v>
      </c>
      <c r="J163" s="194">
        <f t="shared" si="31"/>
        <v>19.135999999999999</v>
      </c>
      <c r="K163" s="137">
        <v>52</v>
      </c>
      <c r="L163" s="137">
        <v>40</v>
      </c>
      <c r="M163" s="137">
        <v>46</v>
      </c>
      <c r="N163" s="420">
        <f t="shared" ref="N163:N164" si="32">550*I163</f>
        <v>11550</v>
      </c>
      <c r="O163" s="191"/>
      <c r="P163" s="191"/>
      <c r="Q163" s="420"/>
      <c r="R163" s="191"/>
    </row>
    <row r="164" spans="1:18" ht="17.25">
      <c r="A164" s="310" t="s">
        <v>3685</v>
      </c>
      <c r="B164" s="250">
        <v>13</v>
      </c>
      <c r="C164" s="319"/>
      <c r="D164" s="374" t="s">
        <v>3709</v>
      </c>
      <c r="E164" s="192">
        <v>776225658829</v>
      </c>
      <c r="F164" s="303" t="s">
        <v>546</v>
      </c>
      <c r="G164" s="193" t="s">
        <v>3710</v>
      </c>
      <c r="H164" s="137" t="s">
        <v>4</v>
      </c>
      <c r="I164" s="194">
        <v>28</v>
      </c>
      <c r="J164" s="194">
        <f t="shared" si="31"/>
        <v>26.196000000000002</v>
      </c>
      <c r="K164" s="137">
        <v>59</v>
      </c>
      <c r="L164" s="137">
        <v>60</v>
      </c>
      <c r="M164" s="137">
        <v>37</v>
      </c>
      <c r="N164" s="420">
        <f t="shared" si="32"/>
        <v>15400</v>
      </c>
      <c r="O164" s="191"/>
      <c r="P164" s="191"/>
      <c r="Q164" s="420"/>
      <c r="R164" s="191"/>
    </row>
    <row r="165" spans="1:18" ht="17.25">
      <c r="A165" s="310" t="s">
        <v>3685</v>
      </c>
      <c r="B165" s="250">
        <v>14</v>
      </c>
      <c r="C165" s="319"/>
      <c r="D165" s="374" t="s">
        <v>3711</v>
      </c>
      <c r="E165" s="192">
        <v>776128531296</v>
      </c>
      <c r="F165" s="303" t="s">
        <v>546</v>
      </c>
      <c r="G165" s="193" t="s">
        <v>3712</v>
      </c>
      <c r="H165" s="137" t="s">
        <v>2</v>
      </c>
      <c r="I165" s="194">
        <v>9</v>
      </c>
      <c r="J165" s="194">
        <f t="shared" si="31"/>
        <v>5.3280000000000003</v>
      </c>
      <c r="K165" s="137">
        <v>37</v>
      </c>
      <c r="L165" s="137">
        <v>30</v>
      </c>
      <c r="M165" s="137">
        <v>24</v>
      </c>
      <c r="N165" s="420">
        <f>570*I165</f>
        <v>5130</v>
      </c>
      <c r="O165" s="191"/>
      <c r="P165" s="191"/>
      <c r="Q165" s="420"/>
      <c r="R165" s="191"/>
    </row>
    <row r="166" spans="1:18" ht="17.25">
      <c r="A166" s="310" t="s">
        <v>3685</v>
      </c>
      <c r="B166" s="250">
        <v>15</v>
      </c>
      <c r="C166" s="319"/>
      <c r="D166" s="374" t="s">
        <v>3713</v>
      </c>
      <c r="E166" s="192">
        <v>776128430047</v>
      </c>
      <c r="F166" s="303" t="s">
        <v>546</v>
      </c>
      <c r="G166" s="193" t="s">
        <v>3714</v>
      </c>
      <c r="H166" s="137" t="s">
        <v>2</v>
      </c>
      <c r="I166" s="194">
        <v>9</v>
      </c>
      <c r="J166" s="194">
        <f t="shared" si="31"/>
        <v>5.3567999999999998</v>
      </c>
      <c r="K166" s="137">
        <v>36</v>
      </c>
      <c r="L166" s="137">
        <v>31</v>
      </c>
      <c r="M166" s="137">
        <v>24</v>
      </c>
      <c r="N166" s="420">
        <f>570*I166</f>
        <v>5130</v>
      </c>
      <c r="O166" s="191"/>
      <c r="P166" s="191"/>
      <c r="Q166" s="420"/>
      <c r="R166" s="191"/>
    </row>
    <row r="167" spans="1:18" ht="17.25">
      <c r="A167" s="310" t="s">
        <v>3685</v>
      </c>
      <c r="B167" s="250">
        <v>16</v>
      </c>
      <c r="C167" s="275"/>
      <c r="D167" s="374" t="s">
        <v>3715</v>
      </c>
      <c r="E167" s="192">
        <v>776154673259</v>
      </c>
      <c r="F167" s="303" t="s">
        <v>546</v>
      </c>
      <c r="G167" s="193" t="s">
        <v>3716</v>
      </c>
      <c r="H167" s="137" t="s">
        <v>4</v>
      </c>
      <c r="I167" s="194">
        <v>21</v>
      </c>
      <c r="J167" s="194">
        <f t="shared" si="31"/>
        <v>16.473800000000001</v>
      </c>
      <c r="K167" s="137">
        <v>49</v>
      </c>
      <c r="L167" s="137">
        <v>41</v>
      </c>
      <c r="M167" s="137">
        <v>41</v>
      </c>
      <c r="N167" s="420">
        <f t="shared" ref="N167:N187" si="33">550*I167</f>
        <v>11550</v>
      </c>
      <c r="O167" s="191"/>
      <c r="P167" s="191"/>
      <c r="Q167" s="420"/>
      <c r="R167" s="191"/>
    </row>
    <row r="168" spans="1:18" ht="17.25">
      <c r="A168" s="310" t="s">
        <v>3685</v>
      </c>
      <c r="B168" s="250">
        <v>17</v>
      </c>
      <c r="C168" s="319" t="s">
        <v>1430</v>
      </c>
      <c r="D168" s="374" t="s">
        <v>3717</v>
      </c>
      <c r="E168" s="192">
        <v>776216596498</v>
      </c>
      <c r="F168" s="303" t="s">
        <v>546</v>
      </c>
      <c r="G168" s="193" t="s">
        <v>3718</v>
      </c>
      <c r="H168" s="137" t="s">
        <v>4</v>
      </c>
      <c r="I168" s="194">
        <v>29</v>
      </c>
      <c r="J168" s="194">
        <f t="shared" si="31"/>
        <v>25.267199999999999</v>
      </c>
      <c r="K168" s="137">
        <v>56</v>
      </c>
      <c r="L168" s="137">
        <v>48</v>
      </c>
      <c r="M168" s="137">
        <v>47</v>
      </c>
      <c r="N168" s="420">
        <f t="shared" si="33"/>
        <v>15950</v>
      </c>
      <c r="O168" s="191"/>
      <c r="P168" s="191"/>
      <c r="Q168" s="420"/>
      <c r="R168" s="191"/>
    </row>
    <row r="169" spans="1:18" ht="17.25">
      <c r="A169" s="310" t="s">
        <v>3685</v>
      </c>
      <c r="B169" s="250">
        <v>18</v>
      </c>
      <c r="C169" s="319" t="s">
        <v>2236</v>
      </c>
      <c r="D169" s="374" t="s">
        <v>3719</v>
      </c>
      <c r="E169" s="192">
        <v>776154640511</v>
      </c>
      <c r="F169" s="303" t="s">
        <v>546</v>
      </c>
      <c r="G169" s="193" t="s">
        <v>3720</v>
      </c>
      <c r="H169" s="137" t="s">
        <v>4</v>
      </c>
      <c r="I169" s="194">
        <v>20</v>
      </c>
      <c r="J169" s="194">
        <f t="shared" si="31"/>
        <v>17.1462</v>
      </c>
      <c r="K169" s="137">
        <v>51</v>
      </c>
      <c r="L169" s="137">
        <v>41</v>
      </c>
      <c r="M169" s="137">
        <v>41</v>
      </c>
      <c r="N169" s="420">
        <f t="shared" si="33"/>
        <v>11000</v>
      </c>
      <c r="O169" s="191"/>
      <c r="P169" s="191"/>
      <c r="Q169" s="420"/>
      <c r="R169" s="191"/>
    </row>
    <row r="170" spans="1:18" ht="17.25">
      <c r="A170" s="310" t="s">
        <v>3685</v>
      </c>
      <c r="B170" s="250">
        <v>19</v>
      </c>
      <c r="C170" s="319" t="s">
        <v>1430</v>
      </c>
      <c r="D170" s="374" t="s">
        <v>3721</v>
      </c>
      <c r="E170" s="192">
        <v>776129548520</v>
      </c>
      <c r="F170" s="303" t="s">
        <v>546</v>
      </c>
      <c r="G170" s="193" t="s">
        <v>3722</v>
      </c>
      <c r="H170" s="137" t="s">
        <v>96</v>
      </c>
      <c r="I170" s="194">
        <v>16</v>
      </c>
      <c r="J170" s="194">
        <f t="shared" si="31"/>
        <v>11.843999999999999</v>
      </c>
      <c r="K170" s="137">
        <v>42</v>
      </c>
      <c r="L170" s="137">
        <v>30</v>
      </c>
      <c r="M170" s="137">
        <v>47</v>
      </c>
      <c r="N170" s="420">
        <f>560*I170</f>
        <v>8960</v>
      </c>
      <c r="O170" s="191"/>
      <c r="P170" s="191"/>
      <c r="Q170" s="420"/>
      <c r="R170" s="191"/>
    </row>
    <row r="171" spans="1:18" ht="17.25">
      <c r="A171" s="310" t="s">
        <v>3685</v>
      </c>
      <c r="B171" s="250">
        <v>20</v>
      </c>
      <c r="C171" s="319"/>
      <c r="D171" s="374" t="s">
        <v>3723</v>
      </c>
      <c r="E171" s="192">
        <v>776129086803</v>
      </c>
      <c r="F171" s="303" t="s">
        <v>546</v>
      </c>
      <c r="G171" s="193" t="s">
        <v>3724</v>
      </c>
      <c r="H171" s="137" t="s">
        <v>672</v>
      </c>
      <c r="I171" s="194">
        <v>18</v>
      </c>
      <c r="J171" s="194">
        <f t="shared" si="31"/>
        <v>17.958400000000001</v>
      </c>
      <c r="K171" s="137">
        <v>61</v>
      </c>
      <c r="L171" s="137">
        <v>46</v>
      </c>
      <c r="M171" s="137">
        <v>32</v>
      </c>
      <c r="N171" s="420">
        <f>560*I171</f>
        <v>10080</v>
      </c>
      <c r="O171" s="191"/>
      <c r="P171" s="191"/>
      <c r="Q171" s="420"/>
      <c r="R171" s="191"/>
    </row>
    <row r="172" spans="1:18" ht="17.25">
      <c r="A172" s="310" t="s">
        <v>3685</v>
      </c>
      <c r="B172" s="250">
        <v>21</v>
      </c>
      <c r="C172" s="319" t="s">
        <v>1430</v>
      </c>
      <c r="D172" s="374" t="s">
        <v>3725</v>
      </c>
      <c r="E172" s="192">
        <v>776216600450</v>
      </c>
      <c r="F172" s="303" t="s">
        <v>546</v>
      </c>
      <c r="G172" s="193" t="s">
        <v>3726</v>
      </c>
      <c r="H172" s="137" t="s">
        <v>4</v>
      </c>
      <c r="I172" s="194">
        <v>27</v>
      </c>
      <c r="J172" s="194">
        <f t="shared" si="31"/>
        <v>26.275200000000002</v>
      </c>
      <c r="K172" s="137">
        <v>56</v>
      </c>
      <c r="L172" s="137">
        <v>51</v>
      </c>
      <c r="M172" s="137">
        <v>46</v>
      </c>
      <c r="N172" s="420">
        <f t="shared" si="33"/>
        <v>14850</v>
      </c>
      <c r="O172" s="191"/>
      <c r="P172" s="191"/>
      <c r="Q172" s="420"/>
      <c r="R172" s="191"/>
    </row>
    <row r="173" spans="1:18" ht="17.25">
      <c r="A173" s="310" t="s">
        <v>3685</v>
      </c>
      <c r="B173" s="250">
        <v>22</v>
      </c>
      <c r="C173" s="319" t="s">
        <v>1430</v>
      </c>
      <c r="D173" s="374" t="s">
        <v>3727</v>
      </c>
      <c r="E173" s="192">
        <v>776216591761</v>
      </c>
      <c r="F173" s="303" t="s">
        <v>546</v>
      </c>
      <c r="G173" s="193" t="s">
        <v>3728</v>
      </c>
      <c r="H173" s="137" t="s">
        <v>4</v>
      </c>
      <c r="I173" s="194">
        <v>30</v>
      </c>
      <c r="J173" s="194">
        <f t="shared" si="31"/>
        <v>20.16</v>
      </c>
      <c r="K173" s="137">
        <v>60</v>
      </c>
      <c r="L173" s="137">
        <v>42</v>
      </c>
      <c r="M173" s="137">
        <v>40</v>
      </c>
      <c r="N173" s="420">
        <f t="shared" si="33"/>
        <v>16500</v>
      </c>
      <c r="O173" s="191"/>
      <c r="P173" s="191"/>
      <c r="Q173" s="420"/>
      <c r="R173" s="191"/>
    </row>
    <row r="174" spans="1:18" ht="17.25">
      <c r="A174" s="310" t="s">
        <v>3685</v>
      </c>
      <c r="B174" s="250">
        <v>23</v>
      </c>
      <c r="C174" s="319"/>
      <c r="D174" s="374" t="s">
        <v>3729</v>
      </c>
      <c r="E174" s="192">
        <v>776225877017</v>
      </c>
      <c r="F174" s="303" t="s">
        <v>546</v>
      </c>
      <c r="G174" s="193" t="s">
        <v>3730</v>
      </c>
      <c r="H174" s="137" t="s">
        <v>4</v>
      </c>
      <c r="I174" s="194">
        <v>21</v>
      </c>
      <c r="J174" s="194">
        <f t="shared" si="31"/>
        <v>19.000800000000002</v>
      </c>
      <c r="K174" s="137">
        <v>58</v>
      </c>
      <c r="L174" s="137">
        <v>42</v>
      </c>
      <c r="M174" s="137">
        <v>39</v>
      </c>
      <c r="N174" s="420">
        <f t="shared" si="33"/>
        <v>11550</v>
      </c>
      <c r="O174" s="191"/>
      <c r="P174" s="191"/>
      <c r="Q174" s="420"/>
      <c r="R174" s="191"/>
    </row>
    <row r="175" spans="1:18" ht="17.25">
      <c r="A175" s="310" t="s">
        <v>3685</v>
      </c>
      <c r="B175" s="250">
        <v>24</v>
      </c>
      <c r="C175" s="319" t="s">
        <v>1430</v>
      </c>
      <c r="D175" s="374" t="s">
        <v>3731</v>
      </c>
      <c r="E175" s="192">
        <v>776128777087</v>
      </c>
      <c r="F175" s="303" t="s">
        <v>546</v>
      </c>
      <c r="G175" s="193" t="s">
        <v>3732</v>
      </c>
      <c r="H175" s="137" t="s">
        <v>96</v>
      </c>
      <c r="I175" s="194">
        <v>15</v>
      </c>
      <c r="J175" s="194">
        <f t="shared" si="31"/>
        <v>12.3728</v>
      </c>
      <c r="K175" s="137">
        <v>38</v>
      </c>
      <c r="L175" s="137">
        <v>44</v>
      </c>
      <c r="M175" s="137">
        <v>37</v>
      </c>
      <c r="N175" s="420">
        <f>570*I175</f>
        <v>8550</v>
      </c>
      <c r="O175" s="191"/>
      <c r="P175" s="191"/>
      <c r="Q175" s="420"/>
      <c r="R175" s="191"/>
    </row>
    <row r="176" spans="1:18" ht="17.25">
      <c r="A176" s="310" t="s">
        <v>3685</v>
      </c>
      <c r="B176" s="250">
        <v>25</v>
      </c>
      <c r="C176" s="319" t="s">
        <v>1430</v>
      </c>
      <c r="D176" s="374" t="s">
        <v>3733</v>
      </c>
      <c r="E176" s="192">
        <v>776227325317</v>
      </c>
      <c r="F176" s="303" t="s">
        <v>546</v>
      </c>
      <c r="G176" s="193" t="s">
        <v>3734</v>
      </c>
      <c r="H176" s="137" t="s">
        <v>4</v>
      </c>
      <c r="I176" s="194">
        <v>24</v>
      </c>
      <c r="J176" s="194">
        <f t="shared" si="31"/>
        <v>20.040800000000001</v>
      </c>
      <c r="K176" s="137">
        <v>47</v>
      </c>
      <c r="L176" s="137">
        <v>52</v>
      </c>
      <c r="M176" s="137">
        <v>41</v>
      </c>
      <c r="N176" s="420">
        <f t="shared" si="33"/>
        <v>13200</v>
      </c>
      <c r="O176" s="191"/>
      <c r="P176" s="191"/>
      <c r="Q176" s="420"/>
      <c r="R176" s="191"/>
    </row>
    <row r="177" spans="1:18" ht="17.25">
      <c r="A177" s="310" t="s">
        <v>3685</v>
      </c>
      <c r="B177" s="250">
        <v>26</v>
      </c>
      <c r="C177" s="319" t="s">
        <v>1430</v>
      </c>
      <c r="D177" s="374" t="s">
        <v>3735</v>
      </c>
      <c r="E177" s="192">
        <v>776225194385</v>
      </c>
      <c r="F177" s="303" t="s">
        <v>546</v>
      </c>
      <c r="G177" s="193" t="s">
        <v>3736</v>
      </c>
      <c r="H177" s="137" t="s">
        <v>4</v>
      </c>
      <c r="I177" s="194">
        <v>27</v>
      </c>
      <c r="J177" s="194">
        <f t="shared" si="31"/>
        <v>23.362400000000001</v>
      </c>
      <c r="K177" s="137">
        <v>58</v>
      </c>
      <c r="L177" s="137">
        <v>53</v>
      </c>
      <c r="M177" s="137">
        <v>38</v>
      </c>
      <c r="N177" s="420">
        <f t="shared" si="33"/>
        <v>14850</v>
      </c>
      <c r="O177" s="191"/>
      <c r="P177" s="191"/>
      <c r="Q177" s="420"/>
      <c r="R177" s="191"/>
    </row>
    <row r="178" spans="1:18" ht="17.25">
      <c r="A178" s="310" t="s">
        <v>3685</v>
      </c>
      <c r="B178" s="250">
        <v>27</v>
      </c>
      <c r="C178" s="319"/>
      <c r="D178" s="374" t="s">
        <v>3737</v>
      </c>
      <c r="E178" s="192">
        <v>776216623820</v>
      </c>
      <c r="F178" s="303" t="s">
        <v>546</v>
      </c>
      <c r="G178" s="193" t="s">
        <v>3738</v>
      </c>
      <c r="H178" s="137" t="s">
        <v>4</v>
      </c>
      <c r="I178" s="194">
        <v>24</v>
      </c>
      <c r="J178" s="194">
        <f t="shared" si="31"/>
        <v>23.883199999999999</v>
      </c>
      <c r="K178" s="137">
        <v>59</v>
      </c>
      <c r="L178" s="137">
        <v>44</v>
      </c>
      <c r="M178" s="137">
        <v>46</v>
      </c>
      <c r="N178" s="420">
        <f t="shared" si="33"/>
        <v>13200</v>
      </c>
      <c r="O178" s="191"/>
      <c r="P178" s="191"/>
      <c r="Q178" s="420"/>
      <c r="R178" s="191"/>
    </row>
    <row r="179" spans="1:18" ht="17.25">
      <c r="A179" s="310" t="s">
        <v>3685</v>
      </c>
      <c r="B179" s="250">
        <v>28</v>
      </c>
      <c r="C179" s="319"/>
      <c r="D179" s="374" t="s">
        <v>3739</v>
      </c>
      <c r="E179" s="192">
        <v>776128913162</v>
      </c>
      <c r="F179" s="303" t="s">
        <v>546</v>
      </c>
      <c r="G179" s="193" t="s">
        <v>3740</v>
      </c>
      <c r="H179" s="137" t="s">
        <v>4</v>
      </c>
      <c r="I179" s="194">
        <v>21</v>
      </c>
      <c r="J179" s="194">
        <f t="shared" si="31"/>
        <v>17.632000000000001</v>
      </c>
      <c r="K179" s="137">
        <v>58</v>
      </c>
      <c r="L179" s="137">
        <v>40</v>
      </c>
      <c r="M179" s="137">
        <v>38</v>
      </c>
      <c r="N179" s="420">
        <f t="shared" si="33"/>
        <v>11550</v>
      </c>
      <c r="O179" s="191"/>
      <c r="P179" s="191"/>
      <c r="Q179" s="420"/>
      <c r="R179" s="191"/>
    </row>
    <row r="180" spans="1:18" ht="17.25">
      <c r="A180" s="310" t="s">
        <v>3685</v>
      </c>
      <c r="B180" s="250">
        <v>29</v>
      </c>
      <c r="C180" s="319" t="s">
        <v>1430</v>
      </c>
      <c r="D180" s="374" t="s">
        <v>3741</v>
      </c>
      <c r="E180" s="192">
        <v>776226023515</v>
      </c>
      <c r="F180" s="303" t="s">
        <v>546</v>
      </c>
      <c r="G180" s="193" t="s">
        <v>3742</v>
      </c>
      <c r="H180" s="137" t="s">
        <v>4</v>
      </c>
      <c r="I180" s="194">
        <v>19</v>
      </c>
      <c r="J180" s="194">
        <f t="shared" si="31"/>
        <v>18.548400000000001</v>
      </c>
      <c r="K180" s="137">
        <v>58</v>
      </c>
      <c r="L180" s="137">
        <v>41</v>
      </c>
      <c r="M180" s="137">
        <v>39</v>
      </c>
      <c r="N180" s="420">
        <f t="shared" si="33"/>
        <v>10450</v>
      </c>
      <c r="O180" s="191"/>
      <c r="P180" s="191"/>
      <c r="Q180" s="420"/>
      <c r="R180" s="191"/>
    </row>
    <row r="181" spans="1:18" ht="17.25">
      <c r="A181" s="310" t="s">
        <v>3685</v>
      </c>
      <c r="B181" s="250">
        <v>30</v>
      </c>
      <c r="C181" s="319" t="s">
        <v>1430</v>
      </c>
      <c r="D181" s="374" t="s">
        <v>3743</v>
      </c>
      <c r="E181" s="192">
        <v>776128928430</v>
      </c>
      <c r="F181" s="303" t="s">
        <v>546</v>
      </c>
      <c r="G181" s="193" t="s">
        <v>3744</v>
      </c>
      <c r="H181" s="137" t="s">
        <v>4</v>
      </c>
      <c r="I181" s="194">
        <v>19</v>
      </c>
      <c r="J181" s="194">
        <f t="shared" si="31"/>
        <v>20.0928</v>
      </c>
      <c r="K181" s="137">
        <v>56</v>
      </c>
      <c r="L181" s="137">
        <v>39</v>
      </c>
      <c r="M181" s="137">
        <v>46</v>
      </c>
      <c r="N181" s="420">
        <f t="shared" si="33"/>
        <v>10450</v>
      </c>
      <c r="O181" s="191"/>
      <c r="P181" s="191"/>
      <c r="Q181" s="420"/>
      <c r="R181" s="191"/>
    </row>
    <row r="182" spans="1:18" ht="17.25">
      <c r="A182" s="310" t="s">
        <v>3685</v>
      </c>
      <c r="B182" s="250">
        <v>31</v>
      </c>
      <c r="C182" s="319" t="s">
        <v>15</v>
      </c>
      <c r="D182" s="374" t="s">
        <v>3745</v>
      </c>
      <c r="E182" s="192">
        <v>776154666717</v>
      </c>
      <c r="F182" s="303" t="s">
        <v>546</v>
      </c>
      <c r="G182" s="193" t="s">
        <v>3746</v>
      </c>
      <c r="H182" s="137" t="s">
        <v>4</v>
      </c>
      <c r="I182" s="194">
        <v>30</v>
      </c>
      <c r="J182" s="194">
        <f t="shared" si="31"/>
        <v>25.244800000000001</v>
      </c>
      <c r="K182" s="137">
        <v>49</v>
      </c>
      <c r="L182" s="137">
        <v>56</v>
      </c>
      <c r="M182" s="137">
        <v>46</v>
      </c>
      <c r="N182" s="420">
        <f t="shared" si="33"/>
        <v>16500</v>
      </c>
      <c r="O182" s="191"/>
      <c r="P182" s="191"/>
      <c r="Q182" s="420"/>
      <c r="R182" s="191"/>
    </row>
    <row r="183" spans="1:18" ht="17.25">
      <c r="A183" s="310"/>
      <c r="B183" s="250"/>
      <c r="C183" s="319"/>
      <c r="D183" s="374"/>
      <c r="E183" s="192"/>
      <c r="F183" s="303"/>
      <c r="G183" s="193"/>
      <c r="H183" s="137"/>
      <c r="I183" s="194"/>
      <c r="J183" s="194"/>
      <c r="K183" s="137"/>
      <c r="L183" s="137"/>
      <c r="M183" s="137"/>
      <c r="N183" s="420">
        <v>500</v>
      </c>
      <c r="O183" s="191"/>
      <c r="P183" s="191"/>
      <c r="Q183" s="420"/>
      <c r="R183" s="191"/>
    </row>
    <row r="184" spans="1:18" ht="17.25">
      <c r="A184" s="310" t="s">
        <v>3685</v>
      </c>
      <c r="B184" s="250">
        <v>32</v>
      </c>
      <c r="C184" s="319" t="s">
        <v>1430</v>
      </c>
      <c r="D184" s="374" t="s">
        <v>3747</v>
      </c>
      <c r="E184" s="192" t="s">
        <v>3748</v>
      </c>
      <c r="F184" s="303" t="s">
        <v>546</v>
      </c>
      <c r="G184" s="193" t="s">
        <v>3749</v>
      </c>
      <c r="H184" s="137" t="s">
        <v>8</v>
      </c>
      <c r="I184" s="194">
        <v>17</v>
      </c>
      <c r="J184" s="194">
        <f t="shared" si="31"/>
        <v>12.24</v>
      </c>
      <c r="K184" s="137">
        <v>50</v>
      </c>
      <c r="L184" s="137">
        <v>34</v>
      </c>
      <c r="M184" s="137">
        <v>36</v>
      </c>
      <c r="N184" s="420">
        <f t="shared" si="33"/>
        <v>9350</v>
      </c>
      <c r="O184" s="191"/>
      <c r="P184" s="191"/>
      <c r="Q184" s="420"/>
      <c r="R184" s="191"/>
    </row>
    <row r="185" spans="1:18" ht="17.25">
      <c r="A185" s="310" t="s">
        <v>3685</v>
      </c>
      <c r="B185" s="250">
        <v>33</v>
      </c>
      <c r="C185" s="319"/>
      <c r="D185" s="374" t="s">
        <v>3750</v>
      </c>
      <c r="E185" s="192">
        <v>776128564758</v>
      </c>
      <c r="F185" s="303" t="s">
        <v>546</v>
      </c>
      <c r="G185" s="193" t="s">
        <v>3751</v>
      </c>
      <c r="H185" s="137" t="s">
        <v>2</v>
      </c>
      <c r="I185" s="194">
        <v>11</v>
      </c>
      <c r="J185" s="194">
        <f t="shared" si="31"/>
        <v>10.295999999999999</v>
      </c>
      <c r="K185" s="137">
        <v>30</v>
      </c>
      <c r="L185" s="137">
        <v>39</v>
      </c>
      <c r="M185" s="137">
        <v>44</v>
      </c>
      <c r="N185" s="420">
        <f>570*I185</f>
        <v>6270</v>
      </c>
      <c r="O185" s="191"/>
      <c r="P185" s="191"/>
      <c r="Q185" s="420"/>
      <c r="R185" s="191"/>
    </row>
    <row r="186" spans="1:18" ht="17.25">
      <c r="A186" s="310" t="s">
        <v>3685</v>
      </c>
      <c r="B186" s="250">
        <v>34</v>
      </c>
      <c r="C186" s="319"/>
      <c r="D186" s="374" t="s">
        <v>3752</v>
      </c>
      <c r="E186" s="192">
        <v>776216617386</v>
      </c>
      <c r="F186" s="303" t="s">
        <v>546</v>
      </c>
      <c r="G186" s="193" t="s">
        <v>3753</v>
      </c>
      <c r="H186" s="137" t="s">
        <v>8</v>
      </c>
      <c r="I186" s="194">
        <v>17</v>
      </c>
      <c r="J186" s="194">
        <f t="shared" si="31"/>
        <v>15.651</v>
      </c>
      <c r="K186" s="137">
        <v>47</v>
      </c>
      <c r="L186" s="137">
        <v>37</v>
      </c>
      <c r="M186" s="137">
        <v>45</v>
      </c>
      <c r="N186" s="420">
        <f t="shared" si="33"/>
        <v>9350</v>
      </c>
      <c r="O186" s="191"/>
      <c r="P186" s="191"/>
      <c r="Q186" s="420"/>
      <c r="R186" s="191"/>
    </row>
    <row r="187" spans="1:18" ht="17.25">
      <c r="A187" s="310" t="s">
        <v>3685</v>
      </c>
      <c r="B187" s="250">
        <v>35</v>
      </c>
      <c r="C187" s="319"/>
      <c r="D187" s="374" t="s">
        <v>3754</v>
      </c>
      <c r="E187" s="192">
        <v>776216613461</v>
      </c>
      <c r="F187" s="303" t="s">
        <v>546</v>
      </c>
      <c r="G187" s="193" t="s">
        <v>3755</v>
      </c>
      <c r="H187" s="137" t="s">
        <v>8</v>
      </c>
      <c r="I187" s="194">
        <v>21</v>
      </c>
      <c r="J187" s="194">
        <f t="shared" si="31"/>
        <v>18.096</v>
      </c>
      <c r="K187" s="137">
        <v>40</v>
      </c>
      <c r="L187" s="137">
        <v>58</v>
      </c>
      <c r="M187" s="137">
        <v>39</v>
      </c>
      <c r="N187" s="420">
        <f t="shared" si="33"/>
        <v>11550</v>
      </c>
      <c r="O187" s="191"/>
      <c r="P187" s="191"/>
      <c r="Q187" s="420"/>
      <c r="R187" s="191"/>
    </row>
    <row r="188" spans="1:18" ht="17.25">
      <c r="A188" s="310" t="s">
        <v>3685</v>
      </c>
      <c r="B188" s="250">
        <v>36</v>
      </c>
      <c r="C188" s="319" t="s">
        <v>1430</v>
      </c>
      <c r="D188" s="374" t="s">
        <v>3756</v>
      </c>
      <c r="E188" s="192">
        <v>776129642145</v>
      </c>
      <c r="F188" s="303" t="s">
        <v>546</v>
      </c>
      <c r="G188" s="193" t="s">
        <v>3757</v>
      </c>
      <c r="H188" s="137" t="s">
        <v>2</v>
      </c>
      <c r="I188" s="194">
        <v>14</v>
      </c>
      <c r="J188" s="194">
        <f t="shared" si="31"/>
        <v>10.824</v>
      </c>
      <c r="K188" s="137">
        <v>40</v>
      </c>
      <c r="L188" s="137">
        <v>41</v>
      </c>
      <c r="M188" s="137">
        <v>33</v>
      </c>
      <c r="N188" s="420">
        <f>550*I188</f>
        <v>7700</v>
      </c>
      <c r="O188" s="191"/>
      <c r="P188" s="191"/>
      <c r="Q188" s="420"/>
      <c r="R188" s="191"/>
    </row>
    <row r="189" spans="1:18" ht="17.25">
      <c r="A189" s="310" t="s">
        <v>3685</v>
      </c>
      <c r="B189" s="250">
        <v>37</v>
      </c>
      <c r="C189" s="319" t="s">
        <v>1430</v>
      </c>
      <c r="D189" s="374" t="s">
        <v>3758</v>
      </c>
      <c r="E189" s="192">
        <v>776216619893</v>
      </c>
      <c r="F189" s="303" t="s">
        <v>546</v>
      </c>
      <c r="G189" s="193" t="s">
        <v>3759</v>
      </c>
      <c r="H189" s="137" t="s">
        <v>4</v>
      </c>
      <c r="I189" s="194">
        <v>11</v>
      </c>
      <c r="J189" s="194">
        <f>K189*L189*M189/5000</f>
        <v>4.7952000000000004</v>
      </c>
      <c r="K189" s="137">
        <v>37</v>
      </c>
      <c r="L189" s="137">
        <v>24</v>
      </c>
      <c r="M189" s="137">
        <v>27</v>
      </c>
      <c r="N189" s="420">
        <f>590*I189</f>
        <v>6490</v>
      </c>
      <c r="O189" s="191"/>
      <c r="P189" s="191"/>
      <c r="Q189" s="420"/>
      <c r="R189" s="191"/>
    </row>
    <row r="190" spans="1:18" ht="17.25">
      <c r="A190" s="310" t="s">
        <v>3685</v>
      </c>
      <c r="B190" s="250">
        <v>38</v>
      </c>
      <c r="C190" s="319"/>
      <c r="D190" s="374" t="s">
        <v>3760</v>
      </c>
      <c r="E190" s="192">
        <v>776225558480</v>
      </c>
      <c r="F190" s="303" t="s">
        <v>546</v>
      </c>
      <c r="G190" s="193" t="s">
        <v>3761</v>
      </c>
      <c r="H190" s="137" t="s">
        <v>4</v>
      </c>
      <c r="I190" s="194">
        <v>29</v>
      </c>
      <c r="J190" s="194">
        <f t="shared" si="31"/>
        <v>26.1812</v>
      </c>
      <c r="K190" s="137">
        <v>58</v>
      </c>
      <c r="L190" s="137">
        <v>61</v>
      </c>
      <c r="M190" s="137">
        <v>37</v>
      </c>
      <c r="N190" s="420">
        <f t="shared" ref="N190:N191" si="34">550*I190</f>
        <v>15950</v>
      </c>
      <c r="O190" s="191"/>
      <c r="P190" s="191"/>
      <c r="Q190" s="420"/>
      <c r="R190" s="191"/>
    </row>
    <row r="191" spans="1:18" ht="17.25">
      <c r="A191" s="310" t="s">
        <v>3685</v>
      </c>
      <c r="B191" s="250">
        <v>39</v>
      </c>
      <c r="C191" s="319"/>
      <c r="D191" s="374" t="s">
        <v>3762</v>
      </c>
      <c r="E191" s="192">
        <v>776216621390</v>
      </c>
      <c r="F191" s="303" t="s">
        <v>546</v>
      </c>
      <c r="G191" s="193" t="s">
        <v>3763</v>
      </c>
      <c r="H191" s="137" t="s">
        <v>4</v>
      </c>
      <c r="I191" s="194">
        <v>28</v>
      </c>
      <c r="J191" s="194">
        <f t="shared" si="31"/>
        <v>27.791599999999999</v>
      </c>
      <c r="K191" s="137">
        <v>34</v>
      </c>
      <c r="L191" s="137">
        <v>67</v>
      </c>
      <c r="M191" s="137">
        <v>61</v>
      </c>
      <c r="N191" s="420">
        <f t="shared" si="34"/>
        <v>15400</v>
      </c>
      <c r="O191" s="191"/>
      <c r="P191" s="191"/>
      <c r="Q191" s="420"/>
      <c r="R191" s="191"/>
    </row>
    <row r="192" spans="1:18" ht="17.25">
      <c r="A192" s="310" t="s">
        <v>3685</v>
      </c>
      <c r="B192" s="250">
        <v>40</v>
      </c>
      <c r="C192" s="319"/>
      <c r="D192" s="374" t="s">
        <v>3764</v>
      </c>
      <c r="E192" s="192">
        <v>776129099045</v>
      </c>
      <c r="F192" s="303" t="s">
        <v>546</v>
      </c>
      <c r="G192" s="193" t="s">
        <v>3765</v>
      </c>
      <c r="H192" s="137" t="s">
        <v>2</v>
      </c>
      <c r="I192" s="194">
        <v>23</v>
      </c>
      <c r="J192" s="194">
        <f t="shared" si="31"/>
        <v>22.982399999999998</v>
      </c>
      <c r="K192" s="137">
        <v>57</v>
      </c>
      <c r="L192" s="137">
        <v>42</v>
      </c>
      <c r="M192" s="137">
        <v>48</v>
      </c>
      <c r="N192" s="191">
        <f t="shared" ref="N192:N193" si="35">540*I192</f>
        <v>12420</v>
      </c>
      <c r="O192" s="191"/>
      <c r="P192" s="191"/>
      <c r="Q192" s="420"/>
      <c r="R192" s="191"/>
    </row>
    <row r="193" spans="1:18" ht="17.25">
      <c r="A193" s="310" t="s">
        <v>3685</v>
      </c>
      <c r="B193" s="250">
        <v>41</v>
      </c>
      <c r="C193" s="319"/>
      <c r="D193" s="374" t="s">
        <v>3766</v>
      </c>
      <c r="E193" s="192">
        <v>776128424729</v>
      </c>
      <c r="F193" s="303" t="s">
        <v>546</v>
      </c>
      <c r="G193" s="193" t="s">
        <v>3767</v>
      </c>
      <c r="H193" s="137" t="s">
        <v>2</v>
      </c>
      <c r="I193" s="194">
        <v>28</v>
      </c>
      <c r="J193" s="194">
        <f t="shared" si="31"/>
        <v>24.646799999999999</v>
      </c>
      <c r="K193" s="137">
        <v>57</v>
      </c>
      <c r="L193" s="137">
        <v>46</v>
      </c>
      <c r="M193" s="137">
        <v>47</v>
      </c>
      <c r="N193" s="191">
        <f t="shared" si="35"/>
        <v>15120</v>
      </c>
      <c r="O193" s="191"/>
      <c r="P193" s="191"/>
      <c r="Q193" s="420"/>
      <c r="R193" s="191"/>
    </row>
    <row r="194" spans="1:18" ht="17.25">
      <c r="A194" s="310" t="s">
        <v>3685</v>
      </c>
      <c r="B194" s="250">
        <v>42</v>
      </c>
      <c r="C194" s="319" t="s">
        <v>138</v>
      </c>
      <c r="D194" s="374" t="s">
        <v>3768</v>
      </c>
      <c r="E194" s="192">
        <v>776154713348</v>
      </c>
      <c r="F194" s="303" t="s">
        <v>546</v>
      </c>
      <c r="G194" s="193" t="s">
        <v>3769</v>
      </c>
      <c r="H194" s="137" t="s">
        <v>3770</v>
      </c>
      <c r="I194" s="194">
        <v>19</v>
      </c>
      <c r="J194" s="194">
        <f t="shared" si="31"/>
        <v>17.924199999999999</v>
      </c>
      <c r="K194" s="137">
        <v>59</v>
      </c>
      <c r="L194" s="137">
        <v>49</v>
      </c>
      <c r="M194" s="137">
        <v>31</v>
      </c>
      <c r="N194" s="420">
        <f>600*I194</f>
        <v>11400</v>
      </c>
      <c r="O194" s="191"/>
      <c r="P194" s="191"/>
      <c r="Q194" s="420"/>
      <c r="R194" s="191"/>
    </row>
    <row r="195" spans="1:18" ht="17.25">
      <c r="A195" s="310"/>
      <c r="B195" s="250"/>
      <c r="C195" s="319"/>
      <c r="D195" s="374"/>
      <c r="E195" s="192"/>
      <c r="F195" s="303"/>
      <c r="G195" s="193"/>
      <c r="H195" s="137"/>
      <c r="I195" s="194"/>
      <c r="J195" s="194"/>
      <c r="K195" s="137"/>
      <c r="L195" s="137"/>
      <c r="M195" s="137"/>
      <c r="N195" s="420">
        <v>500</v>
      </c>
      <c r="O195" s="191"/>
      <c r="P195" s="191"/>
      <c r="Q195" s="420"/>
      <c r="R195" s="191"/>
    </row>
    <row r="196" spans="1:18" ht="17.25">
      <c r="A196" s="310" t="s">
        <v>3685</v>
      </c>
      <c r="B196" s="250">
        <v>43</v>
      </c>
      <c r="C196" s="319"/>
      <c r="D196" s="374" t="s">
        <v>3771</v>
      </c>
      <c r="E196" s="192">
        <v>776129079786</v>
      </c>
      <c r="F196" s="303" t="s">
        <v>546</v>
      </c>
      <c r="G196" s="193" t="s">
        <v>3617</v>
      </c>
      <c r="H196" s="137" t="s">
        <v>2</v>
      </c>
      <c r="I196" s="194">
        <v>24</v>
      </c>
      <c r="J196" s="194">
        <f t="shared" si="31"/>
        <v>22.655999999999999</v>
      </c>
      <c r="K196" s="137">
        <v>40</v>
      </c>
      <c r="L196" s="137">
        <v>59</v>
      </c>
      <c r="M196" s="137">
        <v>48</v>
      </c>
      <c r="N196" s="191">
        <f t="shared" ref="N196:N199" si="36">540*I196</f>
        <v>12960</v>
      </c>
      <c r="O196" s="191"/>
      <c r="P196" s="191"/>
      <c r="Q196" s="420"/>
      <c r="R196" s="191"/>
    </row>
    <row r="197" spans="1:18" ht="17.25">
      <c r="A197" s="310" t="s">
        <v>3685</v>
      </c>
      <c r="B197" s="250">
        <v>44</v>
      </c>
      <c r="C197" s="319"/>
      <c r="D197" s="374" t="s">
        <v>3772</v>
      </c>
      <c r="E197" s="192">
        <v>776129063353</v>
      </c>
      <c r="F197" s="303" t="s">
        <v>546</v>
      </c>
      <c r="G197" s="193" t="s">
        <v>3773</v>
      </c>
      <c r="H197" s="137" t="s">
        <v>2</v>
      </c>
      <c r="I197" s="194">
        <v>28</v>
      </c>
      <c r="J197" s="194">
        <f t="shared" si="31"/>
        <v>25.872</v>
      </c>
      <c r="K197" s="137">
        <v>56</v>
      </c>
      <c r="L197" s="137">
        <v>42</v>
      </c>
      <c r="M197" s="137">
        <v>55</v>
      </c>
      <c r="N197" s="191">
        <f t="shared" si="36"/>
        <v>15120</v>
      </c>
      <c r="O197" s="191"/>
      <c r="P197" s="191"/>
      <c r="Q197" s="420"/>
      <c r="R197" s="191"/>
    </row>
    <row r="198" spans="1:18" ht="17.25">
      <c r="A198" s="310" t="s">
        <v>3685</v>
      </c>
      <c r="B198" s="250">
        <v>45</v>
      </c>
      <c r="C198" s="319"/>
      <c r="D198" s="374" t="s">
        <v>3774</v>
      </c>
      <c r="E198" s="192">
        <v>776128580490</v>
      </c>
      <c r="F198" s="303" t="s">
        <v>546</v>
      </c>
      <c r="G198" s="193" t="s">
        <v>3775</v>
      </c>
      <c r="H198" s="137" t="s">
        <v>2</v>
      </c>
      <c r="I198" s="194">
        <v>24</v>
      </c>
      <c r="J198" s="194">
        <f t="shared" si="31"/>
        <v>23.872800000000002</v>
      </c>
      <c r="K198" s="137">
        <v>58</v>
      </c>
      <c r="L198" s="137">
        <v>42</v>
      </c>
      <c r="M198" s="137">
        <v>49</v>
      </c>
      <c r="N198" s="191">
        <f t="shared" si="36"/>
        <v>12960</v>
      </c>
      <c r="O198" s="191"/>
      <c r="P198" s="191"/>
      <c r="Q198" s="420"/>
      <c r="R198" s="191"/>
    </row>
    <row r="199" spans="1:18" ht="17.25">
      <c r="A199" s="310" t="s">
        <v>3685</v>
      </c>
      <c r="B199" s="250">
        <v>46</v>
      </c>
      <c r="C199" s="319"/>
      <c r="D199" s="374" t="s">
        <v>3776</v>
      </c>
      <c r="E199" s="192">
        <v>776128517682</v>
      </c>
      <c r="F199" s="303" t="s">
        <v>546</v>
      </c>
      <c r="G199" s="193" t="s">
        <v>3777</v>
      </c>
      <c r="H199" s="137" t="s">
        <v>2</v>
      </c>
      <c r="I199" s="194">
        <v>24</v>
      </c>
      <c r="J199" s="194">
        <f t="shared" si="31"/>
        <v>23.872800000000002</v>
      </c>
      <c r="K199" s="137">
        <v>58</v>
      </c>
      <c r="L199" s="137">
        <v>42</v>
      </c>
      <c r="M199" s="137">
        <v>49</v>
      </c>
      <c r="N199" s="191">
        <f t="shared" si="36"/>
        <v>12960</v>
      </c>
      <c r="O199" s="191"/>
      <c r="P199" s="191"/>
      <c r="Q199" s="420"/>
      <c r="R199" s="191"/>
    </row>
    <row r="200" spans="1:18" ht="17.25">
      <c r="A200" s="386" t="s">
        <v>3685</v>
      </c>
      <c r="B200" s="387">
        <v>47</v>
      </c>
      <c r="C200" s="319" t="s">
        <v>3778</v>
      </c>
      <c r="D200" s="374" t="s">
        <v>3779</v>
      </c>
      <c r="E200" s="192">
        <v>776227440559</v>
      </c>
      <c r="F200" s="303" t="s">
        <v>546</v>
      </c>
      <c r="G200" s="193" t="s">
        <v>3780</v>
      </c>
      <c r="H200" s="137" t="s">
        <v>4</v>
      </c>
      <c r="I200" s="194">
        <v>11</v>
      </c>
      <c r="J200" s="194">
        <f t="shared" si="31"/>
        <v>6.944</v>
      </c>
      <c r="K200" s="137">
        <v>32</v>
      </c>
      <c r="L200" s="137">
        <v>31</v>
      </c>
      <c r="M200" s="137">
        <v>35</v>
      </c>
      <c r="N200" s="420">
        <f>590*I200</f>
        <v>6490</v>
      </c>
      <c r="O200" s="191"/>
      <c r="P200" s="191"/>
      <c r="Q200" s="420"/>
      <c r="R200" s="191"/>
    </row>
    <row r="201" spans="1:18" ht="17.25">
      <c r="A201" s="388"/>
      <c r="B201" s="389"/>
      <c r="C201" s="319" t="s">
        <v>3781</v>
      </c>
      <c r="D201" s="374" t="s">
        <v>3782</v>
      </c>
      <c r="E201" s="192" t="s">
        <v>3783</v>
      </c>
      <c r="F201" s="303" t="s">
        <v>546</v>
      </c>
      <c r="G201" s="193" t="s">
        <v>3784</v>
      </c>
      <c r="H201" s="137" t="s">
        <v>4</v>
      </c>
      <c r="I201" s="194">
        <v>25</v>
      </c>
      <c r="J201" s="194">
        <f t="shared" si="31"/>
        <v>21.594000000000001</v>
      </c>
      <c r="K201" s="137">
        <v>61</v>
      </c>
      <c r="L201" s="137">
        <v>59</v>
      </c>
      <c r="M201" s="137">
        <v>30</v>
      </c>
      <c r="N201" s="420">
        <f t="shared" ref="N201:N210" si="37">550*I201</f>
        <v>13750</v>
      </c>
      <c r="O201" s="191"/>
      <c r="P201" s="191"/>
      <c r="Q201" s="420"/>
      <c r="R201" s="191"/>
    </row>
    <row r="202" spans="1:18" ht="17.25">
      <c r="A202" s="310" t="s">
        <v>3685</v>
      </c>
      <c r="B202" s="250">
        <v>48</v>
      </c>
      <c r="C202" s="319" t="s">
        <v>1430</v>
      </c>
      <c r="D202" s="374" t="s">
        <v>3785</v>
      </c>
      <c r="E202" s="192">
        <v>776216616037</v>
      </c>
      <c r="F202" s="303" t="s">
        <v>546</v>
      </c>
      <c r="G202" s="193" t="s">
        <v>3786</v>
      </c>
      <c r="H202" s="137" t="s">
        <v>8</v>
      </c>
      <c r="I202" s="194">
        <v>25</v>
      </c>
      <c r="J202" s="194">
        <f>K202*L202*M202/5000</f>
        <v>20.9</v>
      </c>
      <c r="K202" s="137">
        <v>55</v>
      </c>
      <c r="L202" s="137">
        <v>38</v>
      </c>
      <c r="M202" s="137">
        <v>50</v>
      </c>
      <c r="N202" s="420">
        <f t="shared" si="37"/>
        <v>13750</v>
      </c>
      <c r="O202" s="191"/>
      <c r="P202" s="191"/>
      <c r="Q202" s="420"/>
      <c r="R202" s="191"/>
    </row>
    <row r="203" spans="1:18" ht="17.25">
      <c r="A203" s="310" t="s">
        <v>3685</v>
      </c>
      <c r="B203" s="250">
        <v>49</v>
      </c>
      <c r="C203" s="319" t="s">
        <v>1430</v>
      </c>
      <c r="D203" s="374" t="s">
        <v>3787</v>
      </c>
      <c r="E203" s="192">
        <v>776216608440</v>
      </c>
      <c r="F203" s="303" t="s">
        <v>546</v>
      </c>
      <c r="G203" s="193" t="s">
        <v>3788</v>
      </c>
      <c r="H203" s="137" t="s">
        <v>4</v>
      </c>
      <c r="I203" s="194">
        <v>21</v>
      </c>
      <c r="J203" s="194">
        <f t="shared" ref="J203" si="38">K203*L203*M203/5000</f>
        <v>19.788599999999999</v>
      </c>
      <c r="K203" s="137">
        <v>59</v>
      </c>
      <c r="L203" s="137">
        <v>43</v>
      </c>
      <c r="M203" s="137">
        <v>39</v>
      </c>
      <c r="N203" s="420">
        <f t="shared" si="37"/>
        <v>11550</v>
      </c>
      <c r="O203" s="191"/>
      <c r="P203" s="191"/>
      <c r="Q203" s="420"/>
      <c r="R203" s="191"/>
    </row>
    <row r="204" spans="1:18" ht="17.25">
      <c r="A204" s="310" t="s">
        <v>3685</v>
      </c>
      <c r="B204" s="250">
        <v>50</v>
      </c>
      <c r="C204" s="319" t="s">
        <v>1430</v>
      </c>
      <c r="D204" s="374" t="s">
        <v>3789</v>
      </c>
      <c r="E204" s="192">
        <v>776227192867</v>
      </c>
      <c r="F204" s="303" t="s">
        <v>546</v>
      </c>
      <c r="G204" s="193" t="s">
        <v>3790</v>
      </c>
      <c r="H204" s="137" t="s">
        <v>4</v>
      </c>
      <c r="I204" s="194">
        <v>24</v>
      </c>
      <c r="J204" s="194">
        <f t="shared" si="31"/>
        <v>19.552</v>
      </c>
      <c r="K204" s="137">
        <v>52</v>
      </c>
      <c r="L204" s="137">
        <v>40</v>
      </c>
      <c r="M204" s="137">
        <v>47</v>
      </c>
      <c r="N204" s="420">
        <f t="shared" si="37"/>
        <v>13200</v>
      </c>
      <c r="O204" s="191"/>
      <c r="P204" s="191"/>
      <c r="Q204" s="420"/>
      <c r="R204" s="191"/>
    </row>
    <row r="205" spans="1:18" ht="17.25">
      <c r="A205" s="310" t="s">
        <v>3685</v>
      </c>
      <c r="B205" s="250">
        <v>51</v>
      </c>
      <c r="C205" s="319" t="s">
        <v>1430</v>
      </c>
      <c r="D205" s="374" t="s">
        <v>3791</v>
      </c>
      <c r="E205" s="192">
        <v>776225762467</v>
      </c>
      <c r="F205" s="303" t="s">
        <v>546</v>
      </c>
      <c r="G205" s="193" t="s">
        <v>3792</v>
      </c>
      <c r="H205" s="137" t="s">
        <v>4</v>
      </c>
      <c r="I205" s="194">
        <v>26</v>
      </c>
      <c r="J205" s="194">
        <f t="shared" si="31"/>
        <v>19.712</v>
      </c>
      <c r="K205" s="137">
        <v>35</v>
      </c>
      <c r="L205" s="137">
        <v>44</v>
      </c>
      <c r="M205" s="137">
        <v>64</v>
      </c>
      <c r="N205" s="420">
        <f t="shared" si="37"/>
        <v>14300</v>
      </c>
      <c r="O205" s="191"/>
      <c r="P205" s="191"/>
      <c r="Q205" s="420"/>
      <c r="R205" s="191"/>
    </row>
    <row r="206" spans="1:18" ht="17.25">
      <c r="A206" s="310" t="s">
        <v>3685</v>
      </c>
      <c r="B206" s="250">
        <v>52</v>
      </c>
      <c r="C206" s="319" t="s">
        <v>1430</v>
      </c>
      <c r="D206" s="374" t="s">
        <v>3793</v>
      </c>
      <c r="E206" s="192">
        <v>776227548335</v>
      </c>
      <c r="F206" s="303" t="s">
        <v>546</v>
      </c>
      <c r="G206" s="193" t="s">
        <v>3794</v>
      </c>
      <c r="H206" s="137" t="s">
        <v>4</v>
      </c>
      <c r="I206" s="194">
        <v>20</v>
      </c>
      <c r="J206" s="194">
        <f t="shared" si="31"/>
        <v>19.646000000000001</v>
      </c>
      <c r="K206" s="137">
        <v>38</v>
      </c>
      <c r="L206" s="137">
        <v>55</v>
      </c>
      <c r="M206" s="137">
        <v>47</v>
      </c>
      <c r="N206" s="420">
        <f t="shared" si="37"/>
        <v>11000</v>
      </c>
      <c r="O206" s="191"/>
      <c r="P206" s="191"/>
      <c r="Q206" s="420"/>
      <c r="R206" s="191"/>
    </row>
    <row r="207" spans="1:18" ht="17.25">
      <c r="A207" s="386" t="s">
        <v>3685</v>
      </c>
      <c r="B207" s="387">
        <v>53</v>
      </c>
      <c r="C207" s="319" t="s">
        <v>2866</v>
      </c>
      <c r="D207" s="374" t="s">
        <v>3795</v>
      </c>
      <c r="E207" s="192">
        <v>776225471990</v>
      </c>
      <c r="F207" s="303" t="s">
        <v>546</v>
      </c>
      <c r="G207" s="193" t="s">
        <v>3796</v>
      </c>
      <c r="H207" s="137" t="s">
        <v>4</v>
      </c>
      <c r="I207" s="194">
        <v>30</v>
      </c>
      <c r="J207" s="194">
        <f t="shared" si="31"/>
        <v>3.1152000000000002</v>
      </c>
      <c r="K207" s="137">
        <v>6</v>
      </c>
      <c r="L207" s="137">
        <v>59</v>
      </c>
      <c r="M207" s="137">
        <v>44</v>
      </c>
      <c r="N207" s="420">
        <f t="shared" si="37"/>
        <v>16500</v>
      </c>
      <c r="O207" s="191"/>
      <c r="P207" s="191"/>
      <c r="Q207" s="420"/>
      <c r="R207" s="191"/>
    </row>
    <row r="208" spans="1:18" ht="17.25">
      <c r="A208" s="388"/>
      <c r="B208" s="389"/>
      <c r="C208" s="319" t="s">
        <v>2869</v>
      </c>
      <c r="D208" s="374" t="s">
        <v>3797</v>
      </c>
      <c r="E208" s="192">
        <v>776226197900</v>
      </c>
      <c r="F208" s="303" t="s">
        <v>546</v>
      </c>
      <c r="G208" s="193" t="s">
        <v>3798</v>
      </c>
      <c r="H208" s="137" t="s">
        <v>4</v>
      </c>
      <c r="I208" s="194">
        <v>13</v>
      </c>
      <c r="J208" s="194">
        <f t="shared" si="31"/>
        <v>10.647</v>
      </c>
      <c r="K208" s="137">
        <v>39</v>
      </c>
      <c r="L208" s="137">
        <v>39</v>
      </c>
      <c r="M208" s="137">
        <v>35</v>
      </c>
      <c r="N208" s="420">
        <f>560*I208</f>
        <v>7280</v>
      </c>
      <c r="O208" s="191"/>
      <c r="P208" s="191"/>
      <c r="Q208" s="420"/>
      <c r="R208" s="191"/>
    </row>
    <row r="209" spans="1:18" ht="17.25">
      <c r="A209" s="310" t="s">
        <v>3685</v>
      </c>
      <c r="B209" s="250">
        <v>54</v>
      </c>
      <c r="C209" s="319" t="s">
        <v>1430</v>
      </c>
      <c r="D209" s="374" t="s">
        <v>3799</v>
      </c>
      <c r="E209" s="192">
        <v>776226952089</v>
      </c>
      <c r="F209" s="303" t="s">
        <v>546</v>
      </c>
      <c r="G209" s="193" t="s">
        <v>3800</v>
      </c>
      <c r="H209" s="137" t="s">
        <v>4</v>
      </c>
      <c r="I209" s="194">
        <v>22</v>
      </c>
      <c r="J209" s="194">
        <f t="shared" si="31"/>
        <v>10.828799999999999</v>
      </c>
      <c r="K209" s="137">
        <v>32</v>
      </c>
      <c r="L209" s="137">
        <v>47</v>
      </c>
      <c r="M209" s="137">
        <v>36</v>
      </c>
      <c r="N209" s="420">
        <f t="shared" si="37"/>
        <v>12100</v>
      </c>
      <c r="O209" s="191"/>
      <c r="P209" s="191"/>
      <c r="Q209" s="420"/>
      <c r="R209" s="191"/>
    </row>
    <row r="210" spans="1:18" ht="17.25">
      <c r="A210" s="310" t="s">
        <v>3685</v>
      </c>
      <c r="B210" s="250">
        <v>55</v>
      </c>
      <c r="C210" s="319" t="s">
        <v>1430</v>
      </c>
      <c r="D210" s="374" t="s">
        <v>3801</v>
      </c>
      <c r="E210" s="192">
        <v>776216625134</v>
      </c>
      <c r="F210" s="303" t="s">
        <v>546</v>
      </c>
      <c r="G210" s="193" t="s">
        <v>3802</v>
      </c>
      <c r="H210" s="137" t="s">
        <v>4</v>
      </c>
      <c r="I210" s="194">
        <v>27</v>
      </c>
      <c r="J210" s="194">
        <f>K210*L210*M210/5000</f>
        <v>23.587199999999999</v>
      </c>
      <c r="K210" s="137">
        <v>48</v>
      </c>
      <c r="L210" s="137">
        <v>63</v>
      </c>
      <c r="M210" s="137">
        <v>39</v>
      </c>
      <c r="N210" s="420">
        <f t="shared" si="37"/>
        <v>14850</v>
      </c>
      <c r="O210" s="191"/>
      <c r="P210" s="191"/>
      <c r="Q210" s="420"/>
      <c r="R210" s="191"/>
    </row>
    <row r="211" spans="1:18" ht="17.25">
      <c r="A211" s="310"/>
      <c r="B211" s="250"/>
      <c r="C211" s="319"/>
      <c r="D211" s="374"/>
      <c r="E211" s="192"/>
      <c r="F211" s="303"/>
      <c r="G211" s="193"/>
      <c r="H211" s="137"/>
      <c r="I211" s="284"/>
      <c r="J211" s="194"/>
      <c r="K211" s="137"/>
      <c r="L211" s="137"/>
      <c r="M211" s="137"/>
      <c r="N211" s="420"/>
      <c r="O211" s="191"/>
      <c r="P211" s="191"/>
      <c r="Q211" s="420"/>
      <c r="R211" s="191"/>
    </row>
    <row r="212" spans="1:18">
      <c r="A212" s="191"/>
      <c r="B212" s="191"/>
      <c r="C212" s="191"/>
      <c r="D212" s="191"/>
      <c r="E212" s="191"/>
      <c r="F212" s="19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/>
      <c r="Q212" s="420"/>
      <c r="R212" s="191"/>
    </row>
    <row r="213" spans="1:18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>
        <f>SUM(N151:N212)</f>
        <v>650570</v>
      </c>
      <c r="O213" s="66"/>
      <c r="P213" s="66"/>
      <c r="Q213" s="420">
        <v>650570</v>
      </c>
      <c r="R213" s="66"/>
    </row>
    <row r="214" spans="1:18">
      <c r="A214" s="191"/>
      <c r="B214" s="191"/>
      <c r="C214" s="191"/>
      <c r="D214" s="191"/>
      <c r="E214" s="191"/>
      <c r="F214" s="191"/>
      <c r="G214" s="191"/>
      <c r="H214" s="191"/>
      <c r="I214" s="420"/>
      <c r="J214" s="191"/>
      <c r="K214" s="191"/>
      <c r="L214" s="191"/>
      <c r="M214" s="191"/>
      <c r="N214" s="191"/>
      <c r="O214" s="191"/>
      <c r="P214" s="191"/>
      <c r="Q214" s="420"/>
      <c r="R214" s="191"/>
    </row>
    <row r="215" spans="1:18" ht="17.25">
      <c r="A215" s="376">
        <v>44617</v>
      </c>
      <c r="B215" s="377">
        <v>1</v>
      </c>
      <c r="C215" s="319" t="s">
        <v>3417</v>
      </c>
      <c r="D215" s="422" t="s">
        <v>3803</v>
      </c>
      <c r="E215" s="423" t="s">
        <v>284</v>
      </c>
      <c r="F215" s="303"/>
      <c r="G215" s="193"/>
      <c r="H215" s="137"/>
      <c r="I215" s="284"/>
      <c r="J215" s="194"/>
      <c r="K215" s="137"/>
      <c r="L215" s="137"/>
      <c r="M215" s="137"/>
      <c r="N215" s="191"/>
      <c r="O215" s="191"/>
      <c r="P215" s="191"/>
      <c r="Q215" s="420"/>
      <c r="R215" s="191"/>
    </row>
    <row r="216" spans="1:18" ht="17.25">
      <c r="A216" s="376"/>
      <c r="B216" s="377"/>
      <c r="C216" s="319" t="s">
        <v>3804</v>
      </c>
      <c r="D216" s="374" t="s">
        <v>3805</v>
      </c>
      <c r="E216" s="192">
        <v>776152471442</v>
      </c>
      <c r="F216" s="193" t="s">
        <v>546</v>
      </c>
      <c r="G216" s="193" t="s">
        <v>3806</v>
      </c>
      <c r="H216" s="193" t="s">
        <v>2</v>
      </c>
      <c r="I216" s="282">
        <v>18</v>
      </c>
      <c r="J216" s="193">
        <f t="shared" ref="J216:J218" si="39">K216*L216*M216/5000</f>
        <v>15.5844</v>
      </c>
      <c r="K216" s="193">
        <v>54</v>
      </c>
      <c r="L216" s="193">
        <v>39</v>
      </c>
      <c r="M216" s="193">
        <v>37</v>
      </c>
      <c r="N216" s="191">
        <f t="shared" ref="N216:N218" si="40">540*I216</f>
        <v>9720</v>
      </c>
      <c r="O216" s="191"/>
      <c r="P216" s="191"/>
      <c r="Q216" s="420"/>
      <c r="R216" s="191"/>
    </row>
    <row r="217" spans="1:18" ht="17.25">
      <c r="A217" s="310">
        <v>44617</v>
      </c>
      <c r="B217" s="250">
        <v>2</v>
      </c>
      <c r="C217" s="319" t="s">
        <v>1430</v>
      </c>
      <c r="D217" s="374" t="s">
        <v>3807</v>
      </c>
      <c r="E217" s="192">
        <v>776152451760</v>
      </c>
      <c r="F217" s="193" t="s">
        <v>546</v>
      </c>
      <c r="G217" s="193" t="s">
        <v>3808</v>
      </c>
      <c r="H217" s="193" t="s">
        <v>96</v>
      </c>
      <c r="I217" s="282">
        <v>21</v>
      </c>
      <c r="J217" s="193">
        <f t="shared" si="39"/>
        <v>17.2302</v>
      </c>
      <c r="K217" s="193">
        <v>47</v>
      </c>
      <c r="L217" s="193">
        <v>39</v>
      </c>
      <c r="M217" s="193">
        <v>47</v>
      </c>
      <c r="N217" s="191">
        <f>570*I217</f>
        <v>11970</v>
      </c>
      <c r="O217" s="191"/>
      <c r="P217" s="191"/>
      <c r="Q217" s="420"/>
      <c r="R217" s="191"/>
    </row>
    <row r="218" spans="1:18" ht="17.25">
      <c r="A218" s="310">
        <v>44617</v>
      </c>
      <c r="B218" s="250">
        <v>3</v>
      </c>
      <c r="C218" s="319" t="s">
        <v>1430</v>
      </c>
      <c r="D218" s="374" t="s">
        <v>3809</v>
      </c>
      <c r="E218" s="192">
        <v>776151223313</v>
      </c>
      <c r="F218" s="193" t="s">
        <v>546</v>
      </c>
      <c r="G218" s="193" t="s">
        <v>3810</v>
      </c>
      <c r="H218" s="193" t="s">
        <v>2</v>
      </c>
      <c r="I218" s="282">
        <v>23</v>
      </c>
      <c r="J218" s="193">
        <f t="shared" si="39"/>
        <v>20.481999999999999</v>
      </c>
      <c r="K218" s="193">
        <v>55</v>
      </c>
      <c r="L218" s="193">
        <v>38</v>
      </c>
      <c r="M218" s="193">
        <v>49</v>
      </c>
      <c r="N218" s="191">
        <f t="shared" si="40"/>
        <v>12420</v>
      </c>
      <c r="O218" s="191"/>
      <c r="P218" s="191"/>
      <c r="Q218" s="420"/>
      <c r="R218" s="191"/>
    </row>
    <row r="219" spans="1:18" ht="17.25">
      <c r="A219" s="310">
        <v>44617</v>
      </c>
      <c r="B219" s="250">
        <v>4</v>
      </c>
      <c r="C219" s="319"/>
      <c r="D219" s="320" t="s">
        <v>3811</v>
      </c>
      <c r="E219" s="320" t="s">
        <v>3812</v>
      </c>
      <c r="F219" s="303"/>
      <c r="G219" s="193"/>
      <c r="H219" s="137"/>
      <c r="I219" s="284"/>
      <c r="J219" s="194"/>
      <c r="K219" s="137"/>
      <c r="L219" s="137"/>
      <c r="M219" s="137"/>
      <c r="N219" s="204"/>
      <c r="O219" s="191"/>
      <c r="P219" s="191"/>
      <c r="Q219" s="420"/>
      <c r="R219" s="191"/>
    </row>
    <row r="220" spans="1:18" ht="17.25">
      <c r="A220" s="310">
        <v>44617</v>
      </c>
      <c r="B220" s="250">
        <v>5</v>
      </c>
      <c r="C220" s="319"/>
      <c r="D220" s="422" t="s">
        <v>3813</v>
      </c>
      <c r="E220" s="423" t="s">
        <v>284</v>
      </c>
      <c r="F220" s="303"/>
      <c r="G220" s="193"/>
      <c r="H220" s="137"/>
      <c r="I220" s="284"/>
      <c r="J220" s="194"/>
      <c r="K220" s="137"/>
      <c r="L220" s="137"/>
      <c r="M220" s="137"/>
      <c r="N220" s="191"/>
      <c r="O220" s="191"/>
      <c r="P220" s="191"/>
      <c r="Q220" s="420"/>
      <c r="R220" s="191"/>
    </row>
    <row r="221" spans="1:18" ht="17.25">
      <c r="A221" s="310">
        <v>44617</v>
      </c>
      <c r="B221" s="250">
        <v>6</v>
      </c>
      <c r="C221" s="319" t="s">
        <v>1430</v>
      </c>
      <c r="D221" s="374" t="s">
        <v>3814</v>
      </c>
      <c r="E221" s="192">
        <v>776142188151</v>
      </c>
      <c r="F221" s="193" t="s">
        <v>546</v>
      </c>
      <c r="G221" s="193" t="s">
        <v>3815</v>
      </c>
      <c r="H221" s="193" t="s">
        <v>96</v>
      </c>
      <c r="I221" s="282">
        <v>18</v>
      </c>
      <c r="J221" s="193">
        <f t="shared" ref="J221:J226" si="41">K221*L221*M221/5000</f>
        <v>15.36</v>
      </c>
      <c r="K221" s="193">
        <v>48</v>
      </c>
      <c r="L221" s="193">
        <v>40</v>
      </c>
      <c r="M221" s="193">
        <v>40</v>
      </c>
      <c r="N221" s="191">
        <f>570*I221</f>
        <v>10260</v>
      </c>
      <c r="O221" s="191"/>
      <c r="P221" s="191"/>
      <c r="Q221" s="420"/>
      <c r="R221" s="191"/>
    </row>
    <row r="222" spans="1:18" ht="17.25">
      <c r="A222" s="376">
        <v>44617</v>
      </c>
      <c r="B222" s="377">
        <v>7</v>
      </c>
      <c r="C222" s="319" t="s">
        <v>3816</v>
      </c>
      <c r="D222" s="374" t="s">
        <v>3817</v>
      </c>
      <c r="E222" s="192">
        <v>776142327615</v>
      </c>
      <c r="F222" s="193" t="s">
        <v>546</v>
      </c>
      <c r="G222" s="193" t="s">
        <v>3818</v>
      </c>
      <c r="H222" s="193" t="s">
        <v>2</v>
      </c>
      <c r="I222" s="282">
        <v>30</v>
      </c>
      <c r="J222" s="193">
        <f t="shared" si="41"/>
        <v>15.0306</v>
      </c>
      <c r="K222" s="193">
        <v>47</v>
      </c>
      <c r="L222" s="193">
        <v>41</v>
      </c>
      <c r="M222" s="193">
        <v>39</v>
      </c>
      <c r="N222" s="191">
        <f t="shared" ref="N222:N225" si="42">540*I222</f>
        <v>16200</v>
      </c>
      <c r="O222" s="191"/>
      <c r="P222" s="191"/>
      <c r="Q222" s="420"/>
      <c r="R222" s="191"/>
    </row>
    <row r="223" spans="1:18" ht="17.25">
      <c r="A223" s="376"/>
      <c r="B223" s="377"/>
      <c r="C223" s="319" t="s">
        <v>3819</v>
      </c>
      <c r="D223" s="374" t="s">
        <v>3820</v>
      </c>
      <c r="E223" s="192">
        <v>776142286975</v>
      </c>
      <c r="F223" s="193" t="s">
        <v>546</v>
      </c>
      <c r="G223" s="193" t="s">
        <v>3821</v>
      </c>
      <c r="H223" s="193" t="s">
        <v>2</v>
      </c>
      <c r="I223" s="282">
        <v>16</v>
      </c>
      <c r="J223" s="193">
        <f t="shared" si="41"/>
        <v>15.04</v>
      </c>
      <c r="K223" s="193">
        <v>47</v>
      </c>
      <c r="L223" s="193">
        <v>40</v>
      </c>
      <c r="M223" s="193">
        <v>40</v>
      </c>
      <c r="N223" s="191">
        <f t="shared" si="42"/>
        <v>8640</v>
      </c>
      <c r="O223" s="191"/>
      <c r="P223" s="191"/>
      <c r="Q223" s="420"/>
      <c r="R223" s="191"/>
    </row>
    <row r="224" spans="1:18" ht="17.25">
      <c r="A224" s="376">
        <v>44617</v>
      </c>
      <c r="B224" s="377">
        <v>8</v>
      </c>
      <c r="C224" s="319" t="s">
        <v>3822</v>
      </c>
      <c r="D224" s="374" t="s">
        <v>3823</v>
      </c>
      <c r="E224" s="192">
        <v>776152464429</v>
      </c>
      <c r="F224" s="193" t="s">
        <v>546</v>
      </c>
      <c r="G224" s="193" t="s">
        <v>3824</v>
      </c>
      <c r="H224" s="193" t="s">
        <v>2</v>
      </c>
      <c r="I224" s="282">
        <v>18</v>
      </c>
      <c r="J224" s="193">
        <f t="shared" si="41"/>
        <v>11.1228</v>
      </c>
      <c r="K224" s="193">
        <v>39</v>
      </c>
      <c r="L224" s="193">
        <v>46</v>
      </c>
      <c r="M224" s="193">
        <v>31</v>
      </c>
      <c r="N224" s="191">
        <f t="shared" si="42"/>
        <v>9720</v>
      </c>
      <c r="O224" s="191"/>
      <c r="P224" s="191"/>
      <c r="Q224" s="420"/>
      <c r="R224" s="191"/>
    </row>
    <row r="225" spans="1:18" ht="17.25">
      <c r="A225" s="376"/>
      <c r="B225" s="377"/>
      <c r="C225" s="319" t="s">
        <v>3825</v>
      </c>
      <c r="D225" s="374" t="s">
        <v>3823</v>
      </c>
      <c r="E225" s="192">
        <v>776152464142</v>
      </c>
      <c r="F225" s="193" t="s">
        <v>546</v>
      </c>
      <c r="G225" s="193" t="s">
        <v>3826</v>
      </c>
      <c r="H225" s="193" t="s">
        <v>2</v>
      </c>
      <c r="I225" s="282">
        <v>16</v>
      </c>
      <c r="J225" s="193">
        <f t="shared" si="41"/>
        <v>8.9280000000000008</v>
      </c>
      <c r="K225" s="193">
        <v>32</v>
      </c>
      <c r="L225" s="193">
        <v>45</v>
      </c>
      <c r="M225" s="193">
        <v>31</v>
      </c>
      <c r="N225" s="191">
        <f t="shared" si="42"/>
        <v>8640</v>
      </c>
      <c r="O225" s="191"/>
      <c r="P225" s="191"/>
      <c r="Q225" s="420"/>
      <c r="R225" s="191"/>
    </row>
    <row r="226" spans="1:18" ht="17.25">
      <c r="A226" s="310">
        <v>44617</v>
      </c>
      <c r="B226" s="250">
        <v>9</v>
      </c>
      <c r="C226" s="319" t="s">
        <v>1430</v>
      </c>
      <c r="D226" s="374" t="s">
        <v>3827</v>
      </c>
      <c r="E226" s="192">
        <v>776152453719</v>
      </c>
      <c r="F226" s="193" t="s">
        <v>546</v>
      </c>
      <c r="G226" s="193" t="s">
        <v>3828</v>
      </c>
      <c r="H226" s="193" t="s">
        <v>96</v>
      </c>
      <c r="I226" s="282">
        <v>19</v>
      </c>
      <c r="J226" s="193">
        <f t="shared" si="41"/>
        <v>13.275600000000001</v>
      </c>
      <c r="K226" s="193">
        <v>46</v>
      </c>
      <c r="L226" s="193">
        <v>39</v>
      </c>
      <c r="M226" s="193">
        <v>37</v>
      </c>
      <c r="N226" s="191">
        <f>570*I226</f>
        <v>10830</v>
      </c>
      <c r="O226" s="191"/>
      <c r="P226" s="191"/>
      <c r="Q226" s="420"/>
      <c r="R226" s="191"/>
    </row>
    <row r="227" spans="1:18" ht="17.25">
      <c r="A227" s="310">
        <v>44617</v>
      </c>
      <c r="B227" s="250">
        <v>10</v>
      </c>
      <c r="C227" s="319"/>
      <c r="D227" s="422" t="s">
        <v>3829</v>
      </c>
      <c r="E227" s="423" t="s">
        <v>284</v>
      </c>
      <c r="F227" s="303"/>
      <c r="G227" s="193"/>
      <c r="H227" s="137"/>
      <c r="I227" s="284"/>
      <c r="J227" s="194"/>
      <c r="K227" s="137"/>
      <c r="L227" s="137"/>
      <c r="M227" s="137"/>
      <c r="N227" s="191"/>
      <c r="O227" s="191"/>
      <c r="P227" s="191"/>
      <c r="Q227" s="420"/>
      <c r="R227" s="191"/>
    </row>
    <row r="228" spans="1:18" ht="17.25">
      <c r="A228" s="310">
        <v>44617</v>
      </c>
      <c r="B228" s="250">
        <v>11</v>
      </c>
      <c r="C228" s="319" t="s">
        <v>1430</v>
      </c>
      <c r="D228" s="374" t="s">
        <v>3830</v>
      </c>
      <c r="E228" s="192">
        <v>776142236547</v>
      </c>
      <c r="F228" s="193" t="s">
        <v>546</v>
      </c>
      <c r="G228" s="193" t="s">
        <v>3831</v>
      </c>
      <c r="H228" s="193" t="s">
        <v>96</v>
      </c>
      <c r="I228" s="282">
        <v>18</v>
      </c>
      <c r="J228" s="193">
        <f t="shared" ref="J228:J246" si="43">K228*L228*M228/5000</f>
        <v>12.792</v>
      </c>
      <c r="K228" s="193">
        <v>41</v>
      </c>
      <c r="L228" s="193">
        <v>39</v>
      </c>
      <c r="M228" s="193">
        <v>40</v>
      </c>
      <c r="N228" s="191">
        <f>570*I228</f>
        <v>10260</v>
      </c>
      <c r="O228" s="191"/>
      <c r="P228" s="191"/>
      <c r="Q228" s="420"/>
      <c r="R228" s="191"/>
    </row>
    <row r="229" spans="1:18" ht="17.25">
      <c r="A229" s="376">
        <v>44617</v>
      </c>
      <c r="B229" s="377">
        <v>12</v>
      </c>
      <c r="C229" s="319" t="s">
        <v>3417</v>
      </c>
      <c r="D229" s="374" t="s">
        <v>3832</v>
      </c>
      <c r="E229" s="192">
        <v>776152455295</v>
      </c>
      <c r="F229" s="193" t="s">
        <v>546</v>
      </c>
      <c r="G229" s="193" t="s">
        <v>3833</v>
      </c>
      <c r="H229" s="193" t="s">
        <v>2</v>
      </c>
      <c r="I229" s="282">
        <v>28</v>
      </c>
      <c r="J229" s="193">
        <f t="shared" si="43"/>
        <v>26.082000000000001</v>
      </c>
      <c r="K229" s="193">
        <v>45</v>
      </c>
      <c r="L229" s="193">
        <v>63</v>
      </c>
      <c r="M229" s="193">
        <v>46</v>
      </c>
      <c r="N229" s="191">
        <f t="shared" ref="N229:N232" si="44">540*I229</f>
        <v>15120</v>
      </c>
      <c r="O229" s="191"/>
      <c r="P229" s="191"/>
      <c r="Q229" s="420"/>
      <c r="R229" s="191"/>
    </row>
    <row r="230" spans="1:18" ht="17.25">
      <c r="A230" s="376"/>
      <c r="B230" s="377"/>
      <c r="C230" s="319" t="s">
        <v>2869</v>
      </c>
      <c r="D230" s="374" t="s">
        <v>3832</v>
      </c>
      <c r="E230" s="192">
        <v>776152458949</v>
      </c>
      <c r="F230" s="193" t="s">
        <v>546</v>
      </c>
      <c r="G230" s="193" t="s">
        <v>3834</v>
      </c>
      <c r="H230" s="193" t="s">
        <v>2</v>
      </c>
      <c r="I230" s="282">
        <v>28</v>
      </c>
      <c r="J230" s="193">
        <f t="shared" si="43"/>
        <v>26.238399999999999</v>
      </c>
      <c r="K230" s="193">
        <v>46</v>
      </c>
      <c r="L230" s="193">
        <v>62</v>
      </c>
      <c r="M230" s="193">
        <v>46</v>
      </c>
      <c r="N230" s="191">
        <f t="shared" si="44"/>
        <v>15120</v>
      </c>
      <c r="O230" s="191"/>
      <c r="P230" s="191"/>
      <c r="Q230" s="420"/>
      <c r="R230" s="191"/>
    </row>
    <row r="231" spans="1:18" ht="17.25">
      <c r="A231" s="376">
        <v>44617</v>
      </c>
      <c r="B231" s="377">
        <v>13</v>
      </c>
      <c r="C231" s="319" t="s">
        <v>2866</v>
      </c>
      <c r="D231" s="374" t="s">
        <v>3835</v>
      </c>
      <c r="E231" s="192">
        <v>776141845644</v>
      </c>
      <c r="F231" s="193" t="s">
        <v>546</v>
      </c>
      <c r="G231" s="193" t="s">
        <v>3836</v>
      </c>
      <c r="H231" s="193" t="s">
        <v>2</v>
      </c>
      <c r="I231" s="282">
        <v>27</v>
      </c>
      <c r="J231" s="193">
        <f t="shared" si="43"/>
        <v>26.808800000000002</v>
      </c>
      <c r="K231" s="193">
        <v>62</v>
      </c>
      <c r="L231" s="193">
        <v>46</v>
      </c>
      <c r="M231" s="193">
        <v>47</v>
      </c>
      <c r="N231" s="191">
        <f t="shared" si="44"/>
        <v>14580</v>
      </c>
      <c r="O231" s="191"/>
      <c r="P231" s="191"/>
      <c r="Q231" s="420"/>
      <c r="R231" s="191"/>
    </row>
    <row r="232" spans="1:18" ht="17.25">
      <c r="A232" s="376"/>
      <c r="B232" s="377"/>
      <c r="C232" s="319" t="s">
        <v>3837</v>
      </c>
      <c r="D232" s="374" t="s">
        <v>3835</v>
      </c>
      <c r="E232" s="192">
        <v>776141840859</v>
      </c>
      <c r="F232" s="193" t="s">
        <v>546</v>
      </c>
      <c r="G232" s="193" t="s">
        <v>3834</v>
      </c>
      <c r="H232" s="193" t="s">
        <v>2</v>
      </c>
      <c r="I232" s="282">
        <v>27</v>
      </c>
      <c r="J232" s="193">
        <f t="shared" si="43"/>
        <v>26.808800000000002</v>
      </c>
      <c r="K232" s="193">
        <v>62</v>
      </c>
      <c r="L232" s="193">
        <v>46</v>
      </c>
      <c r="M232" s="193">
        <v>47</v>
      </c>
      <c r="N232" s="191">
        <f t="shared" si="44"/>
        <v>14580</v>
      </c>
      <c r="O232" s="191"/>
      <c r="P232" s="191"/>
      <c r="Q232" s="420"/>
      <c r="R232" s="191"/>
    </row>
    <row r="233" spans="1:18" ht="17.25">
      <c r="A233" s="310">
        <v>44617</v>
      </c>
      <c r="B233" s="250">
        <v>14</v>
      </c>
      <c r="C233" s="319"/>
      <c r="D233" s="374" t="s">
        <v>3838</v>
      </c>
      <c r="E233" s="192">
        <v>776142039312</v>
      </c>
      <c r="F233" s="193" t="s">
        <v>546</v>
      </c>
      <c r="G233" s="193" t="s">
        <v>3839</v>
      </c>
      <c r="H233" s="193" t="s">
        <v>96</v>
      </c>
      <c r="I233" s="282">
        <v>23</v>
      </c>
      <c r="J233" s="193">
        <f t="shared" si="43"/>
        <v>21.196999999999999</v>
      </c>
      <c r="K233" s="193">
        <v>55</v>
      </c>
      <c r="L233" s="193">
        <v>47</v>
      </c>
      <c r="M233" s="193">
        <v>41</v>
      </c>
      <c r="N233" s="191">
        <f t="shared" ref="N233:N234" si="45">570*I233</f>
        <v>13110</v>
      </c>
      <c r="O233" s="191"/>
      <c r="P233" s="191"/>
      <c r="Q233" s="420"/>
      <c r="R233" s="191"/>
    </row>
    <row r="234" spans="1:18" ht="17.25">
      <c r="A234" s="310">
        <v>44617</v>
      </c>
      <c r="B234" s="250">
        <v>15</v>
      </c>
      <c r="C234" s="319" t="s">
        <v>1430</v>
      </c>
      <c r="D234" s="374" t="s">
        <v>3840</v>
      </c>
      <c r="E234" s="192">
        <v>776151196018</v>
      </c>
      <c r="F234" s="193" t="s">
        <v>546</v>
      </c>
      <c r="G234" s="193" t="s">
        <v>3841</v>
      </c>
      <c r="H234" s="193" t="s">
        <v>96</v>
      </c>
      <c r="I234" s="282">
        <v>23</v>
      </c>
      <c r="J234" s="193">
        <f t="shared" si="43"/>
        <v>17.632000000000001</v>
      </c>
      <c r="K234" s="193">
        <v>40</v>
      </c>
      <c r="L234" s="193">
        <v>58</v>
      </c>
      <c r="M234" s="193">
        <v>38</v>
      </c>
      <c r="N234" s="191">
        <f t="shared" si="45"/>
        <v>13110</v>
      </c>
      <c r="O234" s="191"/>
      <c r="P234" s="191"/>
      <c r="Q234" s="420"/>
      <c r="R234" s="191"/>
    </row>
    <row r="235" spans="1:18" ht="17.25">
      <c r="A235" s="310">
        <v>44617</v>
      </c>
      <c r="B235" s="250">
        <v>16</v>
      </c>
      <c r="C235" s="319" t="s">
        <v>1430</v>
      </c>
      <c r="D235" s="374" t="s">
        <v>3842</v>
      </c>
      <c r="E235" s="192">
        <v>776151421408</v>
      </c>
      <c r="F235" s="193" t="s">
        <v>546</v>
      </c>
      <c r="G235" s="193" t="s">
        <v>3843</v>
      </c>
      <c r="H235" s="193" t="s">
        <v>2</v>
      </c>
      <c r="I235" s="282">
        <v>27</v>
      </c>
      <c r="J235" s="193">
        <f t="shared" si="43"/>
        <v>15.582000000000001</v>
      </c>
      <c r="K235" s="193">
        <v>49</v>
      </c>
      <c r="L235" s="193">
        <v>53</v>
      </c>
      <c r="M235" s="193">
        <v>30</v>
      </c>
      <c r="N235" s="191">
        <f t="shared" ref="N235:N240" si="46">540*I235</f>
        <v>14580</v>
      </c>
      <c r="O235" s="191"/>
      <c r="P235" s="191"/>
      <c r="Q235" s="420"/>
      <c r="R235" s="191"/>
    </row>
    <row r="236" spans="1:18" ht="17.25">
      <c r="A236" s="310">
        <v>44617</v>
      </c>
      <c r="B236" s="250">
        <v>17</v>
      </c>
      <c r="C236" s="319" t="s">
        <v>1430</v>
      </c>
      <c r="D236" s="374" t="s">
        <v>3844</v>
      </c>
      <c r="E236" s="192">
        <v>776152451624</v>
      </c>
      <c r="F236" s="193" t="s">
        <v>546</v>
      </c>
      <c r="G236" s="193" t="s">
        <v>3845</v>
      </c>
      <c r="H236" s="193" t="s">
        <v>2</v>
      </c>
      <c r="I236" s="282">
        <v>25</v>
      </c>
      <c r="J236" s="193">
        <f t="shared" si="43"/>
        <v>16.8</v>
      </c>
      <c r="K236" s="193">
        <v>42</v>
      </c>
      <c r="L236" s="193">
        <v>50</v>
      </c>
      <c r="M236" s="193">
        <v>40</v>
      </c>
      <c r="N236" s="191">
        <f t="shared" si="46"/>
        <v>13500</v>
      </c>
      <c r="O236" s="191"/>
      <c r="P236" s="191"/>
      <c r="Q236" s="420"/>
      <c r="R236" s="191"/>
    </row>
    <row r="237" spans="1:18" ht="17.25">
      <c r="A237" s="310">
        <v>44617</v>
      </c>
      <c r="B237" s="250">
        <v>18</v>
      </c>
      <c r="C237" s="319" t="s">
        <v>2236</v>
      </c>
      <c r="D237" s="374" t="s">
        <v>3846</v>
      </c>
      <c r="E237" s="192">
        <v>776152463525</v>
      </c>
      <c r="F237" s="193" t="s">
        <v>546</v>
      </c>
      <c r="G237" s="193" t="s">
        <v>3847</v>
      </c>
      <c r="H237" s="193" t="s">
        <v>2</v>
      </c>
      <c r="I237" s="282">
        <v>20</v>
      </c>
      <c r="J237" s="193">
        <f t="shared" si="43"/>
        <v>19.743200000000002</v>
      </c>
      <c r="K237" s="193">
        <v>46</v>
      </c>
      <c r="L237" s="193">
        <v>58</v>
      </c>
      <c r="M237" s="193">
        <v>37</v>
      </c>
      <c r="N237" s="191">
        <f t="shared" si="46"/>
        <v>10800</v>
      </c>
      <c r="O237" s="191"/>
      <c r="P237" s="191"/>
      <c r="Q237" s="420"/>
      <c r="R237" s="191"/>
    </row>
    <row r="238" spans="1:18" ht="17.25">
      <c r="A238" s="310">
        <v>44617</v>
      </c>
      <c r="B238" s="250">
        <v>19</v>
      </c>
      <c r="C238" s="319"/>
      <c r="D238" s="374" t="s">
        <v>3848</v>
      </c>
      <c r="E238" s="192">
        <v>776141571194</v>
      </c>
      <c r="F238" s="193" t="s">
        <v>546</v>
      </c>
      <c r="G238" s="193" t="s">
        <v>3849</v>
      </c>
      <c r="H238" s="193" t="s">
        <v>2</v>
      </c>
      <c r="I238" s="282">
        <v>21</v>
      </c>
      <c r="J238" s="193">
        <f t="shared" si="43"/>
        <v>18.491</v>
      </c>
      <c r="K238" s="193">
        <v>55</v>
      </c>
      <c r="L238" s="193">
        <v>41</v>
      </c>
      <c r="M238" s="193">
        <v>41</v>
      </c>
      <c r="N238" s="191">
        <f t="shared" si="46"/>
        <v>11340</v>
      </c>
      <c r="O238" s="191"/>
      <c r="P238" s="191"/>
      <c r="Q238" s="420"/>
      <c r="R238" s="191"/>
    </row>
    <row r="239" spans="1:18" ht="17.25">
      <c r="A239" s="376">
        <v>44617</v>
      </c>
      <c r="B239" s="377">
        <v>20</v>
      </c>
      <c r="C239" s="319" t="s">
        <v>3850</v>
      </c>
      <c r="D239" s="374" t="s">
        <v>3851</v>
      </c>
      <c r="E239" s="192">
        <v>776141662972</v>
      </c>
      <c r="F239" s="193" t="s">
        <v>546</v>
      </c>
      <c r="G239" s="193" t="s">
        <v>3852</v>
      </c>
      <c r="H239" s="193" t="s">
        <v>2</v>
      </c>
      <c r="I239" s="282">
        <v>20</v>
      </c>
      <c r="J239" s="193">
        <f t="shared" si="43"/>
        <v>19.281199999999998</v>
      </c>
      <c r="K239" s="193">
        <v>59</v>
      </c>
      <c r="L239" s="193">
        <v>43</v>
      </c>
      <c r="M239" s="193">
        <v>38</v>
      </c>
      <c r="N239" s="191">
        <f t="shared" si="46"/>
        <v>10800</v>
      </c>
      <c r="O239" s="191"/>
      <c r="P239" s="191"/>
      <c r="Q239" s="420"/>
      <c r="R239" s="191"/>
    </row>
    <row r="240" spans="1:18" ht="17.25">
      <c r="A240" s="376"/>
      <c r="B240" s="377"/>
      <c r="C240" s="319" t="s">
        <v>2869</v>
      </c>
      <c r="D240" s="374" t="s">
        <v>3851</v>
      </c>
      <c r="E240" s="192">
        <v>776141233942</v>
      </c>
      <c r="F240" s="193" t="s">
        <v>546</v>
      </c>
      <c r="G240" s="193" t="s">
        <v>3853</v>
      </c>
      <c r="H240" s="193" t="s">
        <v>2</v>
      </c>
      <c r="I240" s="282">
        <v>25</v>
      </c>
      <c r="J240" s="193">
        <f t="shared" si="43"/>
        <v>16.559999999999999</v>
      </c>
      <c r="K240" s="193">
        <v>45</v>
      </c>
      <c r="L240" s="193">
        <v>46</v>
      </c>
      <c r="M240" s="193">
        <v>40</v>
      </c>
      <c r="N240" s="191">
        <f t="shared" si="46"/>
        <v>13500</v>
      </c>
      <c r="O240" s="191"/>
      <c r="P240" s="191"/>
      <c r="Q240" s="420"/>
      <c r="R240" s="191"/>
    </row>
    <row r="241" spans="1:18" ht="17.25">
      <c r="A241" s="310">
        <v>44617</v>
      </c>
      <c r="B241" s="250">
        <v>21</v>
      </c>
      <c r="C241" s="319" t="s">
        <v>1430</v>
      </c>
      <c r="D241" s="374" t="s">
        <v>3854</v>
      </c>
      <c r="E241" s="192">
        <v>776151236986</v>
      </c>
      <c r="F241" s="193" t="s">
        <v>546</v>
      </c>
      <c r="G241" s="193" t="s">
        <v>3855</v>
      </c>
      <c r="H241" s="193" t="s">
        <v>96</v>
      </c>
      <c r="I241" s="282">
        <v>23</v>
      </c>
      <c r="J241" s="193">
        <f t="shared" si="43"/>
        <v>17.632000000000001</v>
      </c>
      <c r="K241" s="193">
        <v>40</v>
      </c>
      <c r="L241" s="193">
        <v>58</v>
      </c>
      <c r="M241" s="193">
        <v>38</v>
      </c>
      <c r="N241" s="191">
        <f t="shared" ref="N241" si="47">570*I241</f>
        <v>13110</v>
      </c>
      <c r="O241" s="191"/>
      <c r="P241" s="191"/>
      <c r="Q241" s="420"/>
      <c r="R241" s="191"/>
    </row>
    <row r="242" spans="1:18" ht="17.25">
      <c r="A242" s="310">
        <v>44617</v>
      </c>
      <c r="B242" s="250">
        <v>22</v>
      </c>
      <c r="C242" s="319" t="s">
        <v>1430</v>
      </c>
      <c r="D242" s="374" t="s">
        <v>3856</v>
      </c>
      <c r="E242" s="192">
        <v>776151423488</v>
      </c>
      <c r="F242" s="193" t="s">
        <v>546</v>
      </c>
      <c r="G242" s="193" t="s">
        <v>3857</v>
      </c>
      <c r="H242" s="193" t="s">
        <v>2</v>
      </c>
      <c r="I242" s="282">
        <v>21</v>
      </c>
      <c r="J242" s="193">
        <f t="shared" si="43"/>
        <v>17.568000000000001</v>
      </c>
      <c r="K242" s="193">
        <v>61</v>
      </c>
      <c r="L242" s="193">
        <v>32</v>
      </c>
      <c r="M242" s="193">
        <v>45</v>
      </c>
      <c r="N242" s="191">
        <f t="shared" ref="N242" si="48">540*I242</f>
        <v>11340</v>
      </c>
      <c r="O242" s="191"/>
      <c r="P242" s="191"/>
      <c r="Q242" s="420"/>
      <c r="R242" s="191"/>
    </row>
    <row r="243" spans="1:18" ht="17.25">
      <c r="A243" s="376">
        <v>44617</v>
      </c>
      <c r="B243" s="377">
        <v>23</v>
      </c>
      <c r="C243" s="319" t="s">
        <v>3816</v>
      </c>
      <c r="D243" s="374" t="s">
        <v>3858</v>
      </c>
      <c r="E243" s="192">
        <v>776151214775</v>
      </c>
      <c r="F243" s="193" t="s">
        <v>546</v>
      </c>
      <c r="G243" s="193" t="s">
        <v>3859</v>
      </c>
      <c r="H243" s="193" t="s">
        <v>2</v>
      </c>
      <c r="I243" s="282">
        <v>13</v>
      </c>
      <c r="J243" s="193">
        <f t="shared" si="43"/>
        <v>12.775600000000001</v>
      </c>
      <c r="K243" s="193">
        <v>38</v>
      </c>
      <c r="L243" s="193">
        <v>41</v>
      </c>
      <c r="M243" s="193">
        <v>41</v>
      </c>
      <c r="N243" s="420">
        <f>550*I243</f>
        <v>7150</v>
      </c>
      <c r="O243" s="191"/>
      <c r="P243" s="191"/>
      <c r="Q243" s="420"/>
      <c r="R243" s="191"/>
    </row>
    <row r="244" spans="1:18" ht="17.25">
      <c r="A244" s="376"/>
      <c r="B244" s="377"/>
      <c r="C244" s="319" t="s">
        <v>3860</v>
      </c>
      <c r="D244" s="374" t="s">
        <v>3861</v>
      </c>
      <c r="E244" s="192">
        <v>776194030919</v>
      </c>
      <c r="F244" s="303" t="s">
        <v>546</v>
      </c>
      <c r="G244" s="193" t="s">
        <v>3862</v>
      </c>
      <c r="H244" s="137" t="s">
        <v>2</v>
      </c>
      <c r="I244" s="284">
        <v>13</v>
      </c>
      <c r="J244" s="194">
        <f t="shared" si="43"/>
        <v>11.968</v>
      </c>
      <c r="K244" s="137">
        <v>32</v>
      </c>
      <c r="L244" s="137">
        <v>55</v>
      </c>
      <c r="M244" s="137">
        <v>34</v>
      </c>
      <c r="N244" s="420">
        <f>550*I244</f>
        <v>7150</v>
      </c>
      <c r="O244" s="191"/>
      <c r="P244" s="191"/>
      <c r="Q244" s="420"/>
      <c r="R244" s="191"/>
    </row>
    <row r="245" spans="1:18" ht="17.25">
      <c r="A245" s="376">
        <v>44617</v>
      </c>
      <c r="B245" s="377">
        <v>24</v>
      </c>
      <c r="C245" s="319" t="s">
        <v>3822</v>
      </c>
      <c r="D245" s="374" t="s">
        <v>3863</v>
      </c>
      <c r="E245" s="192">
        <v>776152461680</v>
      </c>
      <c r="F245" s="193" t="s">
        <v>546</v>
      </c>
      <c r="G245" s="193" t="s">
        <v>3864</v>
      </c>
      <c r="H245" s="193" t="s">
        <v>2</v>
      </c>
      <c r="I245" s="282">
        <v>19</v>
      </c>
      <c r="J245" s="193">
        <f t="shared" si="43"/>
        <v>15.2684</v>
      </c>
      <c r="K245" s="193">
        <v>38</v>
      </c>
      <c r="L245" s="193">
        <v>49</v>
      </c>
      <c r="M245" s="193">
        <v>41</v>
      </c>
      <c r="N245" s="191">
        <f t="shared" ref="N245:N246" si="49">540*I245</f>
        <v>10260</v>
      </c>
      <c r="O245" s="191"/>
      <c r="P245" s="191"/>
      <c r="Q245" s="420"/>
      <c r="R245" s="191"/>
    </row>
    <row r="246" spans="1:18" ht="17.25">
      <c r="A246" s="376"/>
      <c r="B246" s="377"/>
      <c r="C246" s="319" t="s">
        <v>3825</v>
      </c>
      <c r="D246" s="374" t="s">
        <v>3863</v>
      </c>
      <c r="E246" s="192">
        <v>776152462687</v>
      </c>
      <c r="F246" s="193" t="s">
        <v>546</v>
      </c>
      <c r="G246" s="193" t="s">
        <v>3865</v>
      </c>
      <c r="H246" s="193" t="s">
        <v>2</v>
      </c>
      <c r="I246" s="282">
        <v>20</v>
      </c>
      <c r="J246" s="193">
        <f t="shared" si="43"/>
        <v>15.5496</v>
      </c>
      <c r="K246" s="193">
        <v>57</v>
      </c>
      <c r="L246" s="193">
        <v>44</v>
      </c>
      <c r="M246" s="193">
        <v>31</v>
      </c>
      <c r="N246" s="191">
        <f t="shared" si="49"/>
        <v>10800</v>
      </c>
      <c r="O246" s="191"/>
      <c r="P246" s="191"/>
      <c r="Q246" s="420"/>
      <c r="R246" s="191"/>
    </row>
    <row r="247" spans="1:18" ht="17.25">
      <c r="A247" s="276"/>
      <c r="B247" s="250"/>
      <c r="C247" s="319" t="s">
        <v>2866</v>
      </c>
      <c r="D247" s="422" t="s">
        <v>3866</v>
      </c>
      <c r="E247" s="423" t="s">
        <v>284</v>
      </c>
      <c r="F247" s="193"/>
      <c r="G247" s="193"/>
      <c r="H247" s="193"/>
      <c r="I247" s="282"/>
      <c r="J247" s="193"/>
      <c r="K247" s="193"/>
      <c r="L247" s="193"/>
      <c r="M247" s="193"/>
      <c r="N247" s="191"/>
      <c r="O247" s="191"/>
      <c r="P247" s="191"/>
      <c r="Q247" s="420"/>
      <c r="R247" s="191"/>
    </row>
    <row r="248" spans="1:18" ht="17.25">
      <c r="A248" s="310">
        <v>44617</v>
      </c>
      <c r="B248" s="250">
        <v>25</v>
      </c>
      <c r="C248" s="319" t="s">
        <v>2869</v>
      </c>
      <c r="D248" s="422" t="s">
        <v>3866</v>
      </c>
      <c r="E248" s="423" t="s">
        <v>284</v>
      </c>
      <c r="F248" s="303"/>
      <c r="G248" s="193"/>
      <c r="H248" s="137"/>
      <c r="I248" s="284"/>
      <c r="J248" s="194"/>
      <c r="K248" s="137"/>
      <c r="L248" s="137"/>
      <c r="M248" s="137"/>
      <c r="N248" s="191"/>
      <c r="O248" s="191"/>
      <c r="P248" s="191"/>
      <c r="Q248" s="420"/>
      <c r="R248" s="191"/>
    </row>
    <row r="249" spans="1:18" ht="17.25">
      <c r="A249" s="310">
        <v>44617</v>
      </c>
      <c r="B249" s="250">
        <v>26</v>
      </c>
      <c r="C249" s="319" t="s">
        <v>1430</v>
      </c>
      <c r="D249" s="374" t="s">
        <v>3867</v>
      </c>
      <c r="E249" s="192">
        <v>776140622880</v>
      </c>
      <c r="F249" s="193" t="s">
        <v>546</v>
      </c>
      <c r="G249" s="193" t="s">
        <v>3868</v>
      </c>
      <c r="H249" s="193" t="s">
        <v>4</v>
      </c>
      <c r="I249" s="282">
        <v>26</v>
      </c>
      <c r="J249" s="193">
        <f t="shared" ref="J249:J266" si="50">K249*L249*M249/5000</f>
        <v>19.328399999999998</v>
      </c>
      <c r="K249" s="193">
        <v>59</v>
      </c>
      <c r="L249" s="193">
        <v>42</v>
      </c>
      <c r="M249" s="193">
        <v>39</v>
      </c>
      <c r="N249" s="420">
        <f t="shared" ref="N249:N254" si="51">550*I249</f>
        <v>14300</v>
      </c>
      <c r="O249" s="191"/>
      <c r="P249" s="191"/>
      <c r="Q249" s="420"/>
      <c r="R249" s="191"/>
    </row>
    <row r="250" spans="1:18" ht="17.25">
      <c r="A250" s="310">
        <v>44617</v>
      </c>
      <c r="B250" s="250">
        <v>27</v>
      </c>
      <c r="C250" s="319" t="s">
        <v>1430</v>
      </c>
      <c r="D250" s="374" t="s">
        <v>3869</v>
      </c>
      <c r="E250" s="192">
        <v>776151430696</v>
      </c>
      <c r="F250" s="193" t="s">
        <v>546</v>
      </c>
      <c r="G250" s="193" t="s">
        <v>3868</v>
      </c>
      <c r="H250" s="193" t="s">
        <v>4</v>
      </c>
      <c r="I250" s="282">
        <v>22</v>
      </c>
      <c r="J250" s="193">
        <f t="shared" si="50"/>
        <v>18.832799999999999</v>
      </c>
      <c r="K250" s="193">
        <v>59</v>
      </c>
      <c r="L250" s="193">
        <v>42</v>
      </c>
      <c r="M250" s="193">
        <v>38</v>
      </c>
      <c r="N250" s="420">
        <f t="shared" si="51"/>
        <v>12100</v>
      </c>
      <c r="O250" s="191"/>
      <c r="P250" s="191"/>
      <c r="Q250" s="420"/>
      <c r="R250" s="191"/>
    </row>
    <row r="251" spans="1:18" ht="17.25">
      <c r="A251" s="310">
        <v>44617</v>
      </c>
      <c r="B251" s="250">
        <v>28</v>
      </c>
      <c r="C251" s="319" t="s">
        <v>1430</v>
      </c>
      <c r="D251" s="374" t="s">
        <v>3870</v>
      </c>
      <c r="E251" s="192">
        <v>776151436308</v>
      </c>
      <c r="F251" s="193" t="s">
        <v>546</v>
      </c>
      <c r="G251" s="193" t="s">
        <v>3871</v>
      </c>
      <c r="H251" s="193" t="s">
        <v>3872</v>
      </c>
      <c r="I251" s="282">
        <v>24</v>
      </c>
      <c r="J251" s="193">
        <f t="shared" si="50"/>
        <v>16.028400000000001</v>
      </c>
      <c r="K251" s="193">
        <v>57</v>
      </c>
      <c r="L251" s="193">
        <v>37</v>
      </c>
      <c r="M251" s="193">
        <v>38</v>
      </c>
      <c r="N251" s="420">
        <f t="shared" si="51"/>
        <v>13200</v>
      </c>
      <c r="O251" s="191"/>
      <c r="P251" s="191"/>
      <c r="Q251" s="420"/>
      <c r="R251" s="191"/>
    </row>
    <row r="252" spans="1:18" ht="17.25">
      <c r="A252" s="310">
        <v>44617</v>
      </c>
      <c r="B252" s="250">
        <v>29</v>
      </c>
      <c r="C252" s="319"/>
      <c r="D252" s="374" t="s">
        <v>3873</v>
      </c>
      <c r="E252" s="192">
        <v>776152475507</v>
      </c>
      <c r="F252" s="193" t="s">
        <v>546</v>
      </c>
      <c r="G252" s="193" t="s">
        <v>3874</v>
      </c>
      <c r="H252" s="193" t="s">
        <v>4</v>
      </c>
      <c r="I252" s="282">
        <v>21</v>
      </c>
      <c r="J252" s="193">
        <f t="shared" si="50"/>
        <v>18.878399999999999</v>
      </c>
      <c r="K252" s="193">
        <v>54</v>
      </c>
      <c r="L252" s="193">
        <v>46</v>
      </c>
      <c r="M252" s="193">
        <v>38</v>
      </c>
      <c r="N252" s="420">
        <f t="shared" si="51"/>
        <v>11550</v>
      </c>
      <c r="O252" s="191"/>
      <c r="P252" s="191"/>
      <c r="Q252" s="420"/>
      <c r="R252" s="191"/>
    </row>
    <row r="253" spans="1:18" ht="17.25">
      <c r="A253" s="310">
        <v>44617</v>
      </c>
      <c r="B253" s="250">
        <v>30</v>
      </c>
      <c r="C253" s="319" t="s">
        <v>1430</v>
      </c>
      <c r="D253" s="374" t="s">
        <v>3875</v>
      </c>
      <c r="E253" s="192">
        <v>776152475231</v>
      </c>
      <c r="F253" s="193" t="s">
        <v>546</v>
      </c>
      <c r="G253" s="193" t="s">
        <v>3876</v>
      </c>
      <c r="H253" s="193" t="s">
        <v>4</v>
      </c>
      <c r="I253" s="282">
        <v>21</v>
      </c>
      <c r="J253" s="193">
        <f t="shared" si="50"/>
        <v>10.602</v>
      </c>
      <c r="K253" s="193">
        <v>45</v>
      </c>
      <c r="L253" s="193">
        <v>31</v>
      </c>
      <c r="M253" s="193">
        <v>38</v>
      </c>
      <c r="N253" s="420">
        <f t="shared" si="51"/>
        <v>11550</v>
      </c>
      <c r="O253" s="191"/>
      <c r="P253" s="191"/>
      <c r="Q253" s="420"/>
      <c r="R253" s="191"/>
    </row>
    <row r="254" spans="1:18" ht="17.25">
      <c r="A254" s="310">
        <v>44617</v>
      </c>
      <c r="B254" s="250">
        <v>31</v>
      </c>
      <c r="C254" s="319" t="s">
        <v>1430</v>
      </c>
      <c r="D254" s="374" t="s">
        <v>3877</v>
      </c>
      <c r="E254" s="192">
        <v>776151231686</v>
      </c>
      <c r="F254" s="193" t="s">
        <v>546</v>
      </c>
      <c r="G254" s="193" t="s">
        <v>3878</v>
      </c>
      <c r="H254" s="193" t="s">
        <v>3872</v>
      </c>
      <c r="I254" s="282">
        <v>25</v>
      </c>
      <c r="J254" s="193">
        <f t="shared" si="50"/>
        <v>21.84</v>
      </c>
      <c r="K254" s="193">
        <v>56</v>
      </c>
      <c r="L254" s="193">
        <v>39</v>
      </c>
      <c r="M254" s="193">
        <v>50</v>
      </c>
      <c r="N254" s="420">
        <f t="shared" si="51"/>
        <v>13750</v>
      </c>
      <c r="O254" s="191"/>
      <c r="P254" s="191"/>
      <c r="Q254" s="420"/>
      <c r="R254" s="191"/>
    </row>
    <row r="255" spans="1:18" ht="17.25">
      <c r="A255" s="310">
        <v>44617</v>
      </c>
      <c r="B255" s="250">
        <v>32</v>
      </c>
      <c r="C255" s="319" t="s">
        <v>1430</v>
      </c>
      <c r="D255" s="374" t="s">
        <v>3879</v>
      </c>
      <c r="E255" s="192">
        <v>776142085469</v>
      </c>
      <c r="F255" s="193" t="s">
        <v>546</v>
      </c>
      <c r="G255" s="193" t="s">
        <v>3880</v>
      </c>
      <c r="H255" s="193" t="s">
        <v>2</v>
      </c>
      <c r="I255" s="282">
        <v>29</v>
      </c>
      <c r="J255" s="193">
        <f t="shared" si="50"/>
        <v>24.140799999999999</v>
      </c>
      <c r="K255" s="193">
        <v>64</v>
      </c>
      <c r="L255" s="193">
        <v>41</v>
      </c>
      <c r="M255" s="193">
        <v>46</v>
      </c>
      <c r="N255" s="191">
        <f t="shared" ref="N255:N258" si="52">540*I255</f>
        <v>15660</v>
      </c>
      <c r="O255" s="191"/>
      <c r="P255" s="191"/>
      <c r="Q255" s="420"/>
      <c r="R255" s="191"/>
    </row>
    <row r="256" spans="1:18" ht="17.25">
      <c r="A256" s="376">
        <v>44617</v>
      </c>
      <c r="B256" s="377">
        <v>33</v>
      </c>
      <c r="C256" s="319" t="s">
        <v>3881</v>
      </c>
      <c r="D256" s="374" t="s">
        <v>3882</v>
      </c>
      <c r="E256" s="192">
        <v>776151337676</v>
      </c>
      <c r="F256" s="193" t="s">
        <v>546</v>
      </c>
      <c r="G256" s="193" t="s">
        <v>3883</v>
      </c>
      <c r="H256" s="193" t="s">
        <v>2</v>
      </c>
      <c r="I256" s="282">
        <v>17</v>
      </c>
      <c r="J256" s="193">
        <f t="shared" si="50"/>
        <v>13.984</v>
      </c>
      <c r="K256" s="193">
        <v>40</v>
      </c>
      <c r="L256" s="193">
        <v>46</v>
      </c>
      <c r="M256" s="193">
        <v>38</v>
      </c>
      <c r="N256" s="191">
        <f t="shared" si="52"/>
        <v>9180</v>
      </c>
      <c r="O256" s="191"/>
      <c r="P256" s="191"/>
      <c r="Q256" s="420"/>
      <c r="R256" s="191"/>
    </row>
    <row r="257" spans="1:18" ht="17.25">
      <c r="A257" s="376"/>
      <c r="B257" s="377"/>
      <c r="C257" s="319" t="s">
        <v>3884</v>
      </c>
      <c r="D257" s="374" t="s">
        <v>3882</v>
      </c>
      <c r="E257" s="192">
        <v>776151353216</v>
      </c>
      <c r="F257" s="193" t="s">
        <v>546</v>
      </c>
      <c r="G257" s="193" t="s">
        <v>3885</v>
      </c>
      <c r="H257" s="193" t="s">
        <v>2</v>
      </c>
      <c r="I257" s="282">
        <v>18</v>
      </c>
      <c r="J257" s="193">
        <f t="shared" si="50"/>
        <v>14.288</v>
      </c>
      <c r="K257" s="193">
        <v>40</v>
      </c>
      <c r="L257" s="193">
        <v>47</v>
      </c>
      <c r="M257" s="193">
        <v>38</v>
      </c>
      <c r="N257" s="191">
        <f t="shared" si="52"/>
        <v>9720</v>
      </c>
      <c r="O257" s="191"/>
      <c r="P257" s="191"/>
      <c r="Q257" s="420"/>
      <c r="R257" s="191"/>
    </row>
    <row r="258" spans="1:18" ht="17.25">
      <c r="A258" s="310">
        <v>44617</v>
      </c>
      <c r="B258" s="250">
        <v>34</v>
      </c>
      <c r="C258" s="319" t="s">
        <v>1430</v>
      </c>
      <c r="D258" s="374" t="s">
        <v>3886</v>
      </c>
      <c r="E258" s="192">
        <v>776142131440</v>
      </c>
      <c r="F258" s="193" t="s">
        <v>546</v>
      </c>
      <c r="G258" s="193" t="s">
        <v>3887</v>
      </c>
      <c r="H258" s="193" t="s">
        <v>2</v>
      </c>
      <c r="I258" s="282">
        <v>18</v>
      </c>
      <c r="J258" s="193">
        <f t="shared" si="50"/>
        <v>16.463999999999999</v>
      </c>
      <c r="K258" s="193">
        <v>42</v>
      </c>
      <c r="L258" s="193">
        <v>49</v>
      </c>
      <c r="M258" s="193">
        <v>40</v>
      </c>
      <c r="N258" s="191">
        <f t="shared" si="52"/>
        <v>9720</v>
      </c>
      <c r="O258" s="191"/>
      <c r="P258" s="191"/>
      <c r="Q258" s="420"/>
      <c r="R258" s="191"/>
    </row>
    <row r="259" spans="1:18" ht="17.25">
      <c r="A259" s="310">
        <v>44617</v>
      </c>
      <c r="B259" s="250">
        <v>35</v>
      </c>
      <c r="C259" s="319" t="s">
        <v>15</v>
      </c>
      <c r="D259" s="374" t="s">
        <v>3888</v>
      </c>
      <c r="E259" s="192">
        <v>776152460868</v>
      </c>
      <c r="F259" s="193" t="s">
        <v>546</v>
      </c>
      <c r="G259" s="193" t="s">
        <v>3889</v>
      </c>
      <c r="H259" s="193" t="s">
        <v>96</v>
      </c>
      <c r="I259" s="282">
        <v>20</v>
      </c>
      <c r="J259" s="193">
        <f t="shared" si="50"/>
        <v>19.743200000000002</v>
      </c>
      <c r="K259" s="193">
        <v>46</v>
      </c>
      <c r="L259" s="193">
        <v>58</v>
      </c>
      <c r="M259" s="193">
        <v>37</v>
      </c>
      <c r="N259" s="191">
        <f t="shared" ref="N259:N264" si="53">570*I259</f>
        <v>11400</v>
      </c>
      <c r="O259" s="191"/>
      <c r="P259" s="191"/>
      <c r="Q259" s="420"/>
      <c r="R259" s="191"/>
    </row>
    <row r="260" spans="1:18" ht="17.25">
      <c r="A260" s="310">
        <v>44617</v>
      </c>
      <c r="B260" s="250">
        <v>36</v>
      </c>
      <c r="C260" s="319" t="s">
        <v>1430</v>
      </c>
      <c r="D260" s="374" t="s">
        <v>3890</v>
      </c>
      <c r="E260" s="192">
        <v>776151427141</v>
      </c>
      <c r="F260" s="193" t="s">
        <v>546</v>
      </c>
      <c r="G260" s="193" t="s">
        <v>3891</v>
      </c>
      <c r="H260" s="193" t="s">
        <v>96</v>
      </c>
      <c r="I260" s="282">
        <v>32</v>
      </c>
      <c r="J260" s="193">
        <f t="shared" si="50"/>
        <v>31.281600000000001</v>
      </c>
      <c r="K260" s="193">
        <v>57</v>
      </c>
      <c r="L260" s="193">
        <v>56</v>
      </c>
      <c r="M260" s="193">
        <v>49</v>
      </c>
      <c r="N260" s="191">
        <f t="shared" si="53"/>
        <v>18240</v>
      </c>
      <c r="O260" s="191"/>
      <c r="P260" s="191"/>
      <c r="Q260" s="420"/>
      <c r="R260" s="191"/>
    </row>
    <row r="261" spans="1:18" ht="17.25">
      <c r="A261" s="376">
        <v>44617</v>
      </c>
      <c r="B261" s="377">
        <v>37</v>
      </c>
      <c r="C261" s="319" t="s">
        <v>3892</v>
      </c>
      <c r="D261" s="374" t="s">
        <v>3893</v>
      </c>
      <c r="E261" s="192">
        <v>776152470240</v>
      </c>
      <c r="F261" s="193" t="s">
        <v>546</v>
      </c>
      <c r="G261" s="193" t="s">
        <v>3894</v>
      </c>
      <c r="H261" s="193" t="s">
        <v>96</v>
      </c>
      <c r="I261" s="282">
        <v>16</v>
      </c>
      <c r="J261" s="193">
        <f t="shared" si="50"/>
        <v>15.2684</v>
      </c>
      <c r="K261" s="193">
        <v>41</v>
      </c>
      <c r="L261" s="193">
        <v>38</v>
      </c>
      <c r="M261" s="193">
        <v>49</v>
      </c>
      <c r="N261" s="191">
        <f t="shared" si="53"/>
        <v>9120</v>
      </c>
      <c r="O261" s="191"/>
      <c r="P261" s="191"/>
      <c r="Q261" s="420"/>
      <c r="R261" s="191"/>
    </row>
    <row r="262" spans="1:18" ht="17.25">
      <c r="A262" s="376"/>
      <c r="B262" s="377"/>
      <c r="C262" s="319" t="s">
        <v>3895</v>
      </c>
      <c r="D262" s="374" t="s">
        <v>3893</v>
      </c>
      <c r="E262" s="192">
        <v>776151232763</v>
      </c>
      <c r="F262" s="193" t="s">
        <v>546</v>
      </c>
      <c r="G262" s="193" t="s">
        <v>3896</v>
      </c>
      <c r="H262" s="193" t="s">
        <v>96</v>
      </c>
      <c r="I262" s="282">
        <v>15</v>
      </c>
      <c r="J262" s="193">
        <f t="shared" si="50"/>
        <v>14.2974</v>
      </c>
      <c r="K262" s="193">
        <v>39</v>
      </c>
      <c r="L262" s="193">
        <v>47</v>
      </c>
      <c r="M262" s="193">
        <v>39</v>
      </c>
      <c r="N262" s="191">
        <f>570*I262</f>
        <v>8550</v>
      </c>
      <c r="O262" s="191"/>
      <c r="P262" s="191"/>
      <c r="Q262" s="420"/>
      <c r="R262" s="191"/>
    </row>
    <row r="263" spans="1:18" ht="17.25">
      <c r="A263" s="376"/>
      <c r="B263" s="377"/>
      <c r="C263" s="319" t="s">
        <v>3897</v>
      </c>
      <c r="D263" s="374" t="s">
        <v>3893</v>
      </c>
      <c r="E263" s="192">
        <v>776151240772</v>
      </c>
      <c r="F263" s="193" t="s">
        <v>546</v>
      </c>
      <c r="G263" s="193" t="s">
        <v>3898</v>
      </c>
      <c r="H263" s="193" t="s">
        <v>96</v>
      </c>
      <c r="I263" s="282">
        <v>17</v>
      </c>
      <c r="J263" s="193">
        <f t="shared" si="50"/>
        <v>14.288</v>
      </c>
      <c r="K263" s="193">
        <v>40</v>
      </c>
      <c r="L263" s="193">
        <v>47</v>
      </c>
      <c r="M263" s="193">
        <v>38</v>
      </c>
      <c r="N263" s="191">
        <f t="shared" si="53"/>
        <v>9690</v>
      </c>
      <c r="O263" s="191"/>
      <c r="P263" s="191"/>
      <c r="Q263" s="420"/>
      <c r="R263" s="191"/>
    </row>
    <row r="264" spans="1:18" ht="17.25">
      <c r="A264" s="376">
        <v>44617</v>
      </c>
      <c r="B264" s="377">
        <v>38</v>
      </c>
      <c r="C264" s="319" t="s">
        <v>3899</v>
      </c>
      <c r="D264" s="374" t="s">
        <v>3900</v>
      </c>
      <c r="E264" s="192">
        <v>776143433881</v>
      </c>
      <c r="F264" s="193" t="s">
        <v>546</v>
      </c>
      <c r="G264" s="193" t="s">
        <v>3901</v>
      </c>
      <c r="H264" s="193" t="s">
        <v>96</v>
      </c>
      <c r="I264" s="282">
        <v>16</v>
      </c>
      <c r="J264" s="193">
        <f t="shared" si="50"/>
        <v>15.555</v>
      </c>
      <c r="K264" s="193">
        <v>61</v>
      </c>
      <c r="L264" s="193">
        <v>51</v>
      </c>
      <c r="M264" s="193">
        <v>25</v>
      </c>
      <c r="N264" s="191">
        <f t="shared" si="53"/>
        <v>9120</v>
      </c>
      <c r="O264" s="191"/>
      <c r="P264" s="191"/>
      <c r="Q264" s="420"/>
      <c r="R264" s="191"/>
    </row>
    <row r="265" spans="1:18" ht="17.25">
      <c r="A265" s="376"/>
      <c r="B265" s="377"/>
      <c r="C265" s="319" t="s">
        <v>3902</v>
      </c>
      <c r="D265" s="374" t="s">
        <v>3900</v>
      </c>
      <c r="E265" s="192">
        <v>776143645012</v>
      </c>
      <c r="F265" s="193" t="s">
        <v>546</v>
      </c>
      <c r="G265" s="193" t="s">
        <v>3903</v>
      </c>
      <c r="H265" s="193" t="s">
        <v>96</v>
      </c>
      <c r="I265" s="282">
        <v>9</v>
      </c>
      <c r="J265" s="193">
        <f t="shared" si="50"/>
        <v>8.1999999999999993</v>
      </c>
      <c r="K265" s="193">
        <v>41</v>
      </c>
      <c r="L265" s="193">
        <v>40</v>
      </c>
      <c r="M265" s="193">
        <v>25</v>
      </c>
      <c r="N265" s="191">
        <f>590*I265</f>
        <v>5310</v>
      </c>
      <c r="O265" s="191"/>
      <c r="P265" s="191"/>
      <c r="Q265" s="420"/>
      <c r="R265" s="191"/>
    </row>
    <row r="266" spans="1:18" ht="17.25">
      <c r="A266" s="310">
        <v>44617</v>
      </c>
      <c r="B266" s="250">
        <v>39</v>
      </c>
      <c r="C266" s="319" t="s">
        <v>3816</v>
      </c>
      <c r="D266" s="374" t="s">
        <v>3904</v>
      </c>
      <c r="E266" s="192">
        <v>776142375672</v>
      </c>
      <c r="F266" s="193" t="s">
        <v>546</v>
      </c>
      <c r="G266" s="193" t="s">
        <v>3905</v>
      </c>
      <c r="H266" s="193" t="s">
        <v>96</v>
      </c>
      <c r="I266" s="282">
        <v>15</v>
      </c>
      <c r="J266" s="193">
        <f t="shared" si="50"/>
        <v>14.76</v>
      </c>
      <c r="K266" s="193">
        <v>30</v>
      </c>
      <c r="L266" s="193">
        <v>41</v>
      </c>
      <c r="M266" s="193">
        <v>60</v>
      </c>
      <c r="N266" s="191">
        <f>570*I266</f>
        <v>8550</v>
      </c>
      <c r="O266" s="191"/>
      <c r="P266" s="191"/>
      <c r="Q266" s="420"/>
      <c r="R266" s="191"/>
    </row>
    <row r="267" spans="1:18">
      <c r="A267" s="191"/>
      <c r="B267" s="191"/>
      <c r="C267" s="191"/>
      <c r="D267" s="191"/>
      <c r="E267" s="191"/>
      <c r="F267" s="191"/>
      <c r="G267" s="191" t="s">
        <v>94</v>
      </c>
      <c r="H267" s="191"/>
      <c r="I267" s="420"/>
      <c r="J267" s="191"/>
      <c r="K267" s="191"/>
      <c r="L267" s="191"/>
      <c r="M267" s="191"/>
      <c r="N267" s="191">
        <v>4500</v>
      </c>
      <c r="O267" s="191"/>
      <c r="P267" s="191"/>
      <c r="Q267" s="420"/>
      <c r="R267" s="191"/>
    </row>
    <row r="268" spans="1:1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>
        <f>SUM(N216:N267)</f>
        <v>533820</v>
      </c>
      <c r="O268" s="66"/>
      <c r="P268" s="66"/>
      <c r="Q268" s="420">
        <v>533820</v>
      </c>
      <c r="R268" s="66"/>
    </row>
    <row r="269" spans="1:18">
      <c r="A269" s="191"/>
      <c r="B269" s="191"/>
      <c r="C269" s="191"/>
      <c r="D269" s="191"/>
      <c r="E269" s="191"/>
      <c r="F269" s="191"/>
      <c r="G269" s="191"/>
      <c r="H269" s="191"/>
      <c r="I269" s="191"/>
      <c r="J269" s="191"/>
      <c r="K269" s="191"/>
      <c r="L269" s="191"/>
      <c r="M269" s="191"/>
      <c r="N269" s="191"/>
      <c r="O269" s="191"/>
      <c r="P269" s="191"/>
      <c r="Q269" s="420"/>
      <c r="R269" s="191"/>
    </row>
    <row r="270" spans="1:18" ht="17.25">
      <c r="A270" s="310">
        <v>44622</v>
      </c>
      <c r="B270" s="250">
        <v>1</v>
      </c>
      <c r="C270" s="319" t="s">
        <v>1430</v>
      </c>
      <c r="D270" s="374" t="s">
        <v>3906</v>
      </c>
      <c r="E270" s="192">
        <v>776167772222</v>
      </c>
      <c r="F270" s="303" t="s">
        <v>546</v>
      </c>
      <c r="G270" s="193" t="s">
        <v>3907</v>
      </c>
      <c r="H270" s="137" t="s">
        <v>96</v>
      </c>
      <c r="I270" s="284">
        <v>25</v>
      </c>
      <c r="J270" s="194">
        <f t="shared" ref="J270:J281" si="54">K270*L270*M270/5000</f>
        <v>18.252800000000001</v>
      </c>
      <c r="K270" s="137">
        <v>46</v>
      </c>
      <c r="L270" s="137">
        <v>32</v>
      </c>
      <c r="M270" s="137">
        <v>62</v>
      </c>
      <c r="N270" s="191">
        <f>560*I270</f>
        <v>14000</v>
      </c>
      <c r="O270" s="191"/>
      <c r="P270" s="191"/>
      <c r="Q270" s="420"/>
      <c r="R270" s="191"/>
    </row>
    <row r="271" spans="1:18" ht="17.25">
      <c r="A271" s="310">
        <v>44622</v>
      </c>
      <c r="B271" s="250">
        <v>2</v>
      </c>
      <c r="C271" s="319" t="s">
        <v>1430</v>
      </c>
      <c r="D271" s="374" t="s">
        <v>3908</v>
      </c>
      <c r="E271" s="192">
        <v>776167791191</v>
      </c>
      <c r="F271" s="303" t="s">
        <v>546</v>
      </c>
      <c r="G271" s="193" t="s">
        <v>3909</v>
      </c>
      <c r="H271" s="137" t="s">
        <v>96</v>
      </c>
      <c r="I271" s="284">
        <v>22</v>
      </c>
      <c r="J271" s="194">
        <f t="shared" si="54"/>
        <v>17.664000000000001</v>
      </c>
      <c r="K271" s="137">
        <v>60</v>
      </c>
      <c r="L271" s="137">
        <v>32</v>
      </c>
      <c r="M271" s="137">
        <v>46</v>
      </c>
      <c r="N271" s="191">
        <f t="shared" ref="N271:N273" si="55">560*I271</f>
        <v>12320</v>
      </c>
      <c r="O271" s="191"/>
      <c r="P271" s="191"/>
      <c r="Q271" s="420"/>
      <c r="R271" s="191"/>
    </row>
    <row r="272" spans="1:18" ht="17.25">
      <c r="A272" s="310">
        <v>44622</v>
      </c>
      <c r="B272" s="250">
        <v>3</v>
      </c>
      <c r="C272" s="319"/>
      <c r="D272" s="374" t="s">
        <v>3910</v>
      </c>
      <c r="E272" s="192">
        <v>776155943560</v>
      </c>
      <c r="F272" s="303" t="s">
        <v>546</v>
      </c>
      <c r="G272" s="193" t="s">
        <v>3911</v>
      </c>
      <c r="H272" s="137" t="s">
        <v>96</v>
      </c>
      <c r="I272" s="284">
        <v>28</v>
      </c>
      <c r="J272" s="194">
        <f t="shared" si="54"/>
        <v>28.7684</v>
      </c>
      <c r="K272" s="137">
        <v>59</v>
      </c>
      <c r="L272" s="137">
        <v>46</v>
      </c>
      <c r="M272" s="137">
        <v>53</v>
      </c>
      <c r="N272" s="191">
        <f t="shared" si="55"/>
        <v>15680</v>
      </c>
      <c r="O272" s="191"/>
      <c r="P272" s="191"/>
      <c r="Q272" s="420"/>
      <c r="R272" s="191"/>
    </row>
    <row r="273" spans="1:18" ht="17.25">
      <c r="A273" s="310">
        <v>44622</v>
      </c>
      <c r="B273" s="250">
        <v>4</v>
      </c>
      <c r="C273" s="319" t="s">
        <v>1430</v>
      </c>
      <c r="D273" s="374" t="s">
        <v>3912</v>
      </c>
      <c r="E273" s="192">
        <v>776154468390</v>
      </c>
      <c r="F273" s="303" t="s">
        <v>546</v>
      </c>
      <c r="G273" s="193" t="s">
        <v>758</v>
      </c>
      <c r="H273" s="137" t="s">
        <v>96</v>
      </c>
      <c r="I273" s="284">
        <v>20</v>
      </c>
      <c r="J273" s="194">
        <f t="shared" si="54"/>
        <v>19.232399999999998</v>
      </c>
      <c r="K273" s="137">
        <v>62</v>
      </c>
      <c r="L273" s="137">
        <v>33</v>
      </c>
      <c r="M273" s="137">
        <v>47</v>
      </c>
      <c r="N273" s="191">
        <f t="shared" si="55"/>
        <v>11200</v>
      </c>
      <c r="O273" s="191"/>
      <c r="P273" s="191"/>
      <c r="Q273" s="420"/>
      <c r="R273" s="191"/>
    </row>
    <row r="274" spans="1:18" ht="17.25">
      <c r="A274" s="376">
        <v>44622</v>
      </c>
      <c r="B274" s="377">
        <v>5</v>
      </c>
      <c r="C274" s="319" t="s">
        <v>3913</v>
      </c>
      <c r="D274" s="374" t="s">
        <v>3914</v>
      </c>
      <c r="E274" s="192">
        <v>776181957986</v>
      </c>
      <c r="F274" s="193" t="s">
        <v>546</v>
      </c>
      <c r="G274" s="193" t="s">
        <v>3915</v>
      </c>
      <c r="H274" s="193" t="s">
        <v>2</v>
      </c>
      <c r="I274" s="282">
        <v>18</v>
      </c>
      <c r="J274" s="193">
        <f t="shared" si="54"/>
        <v>15.2988</v>
      </c>
      <c r="K274" s="193">
        <v>38</v>
      </c>
      <c r="L274" s="193">
        <v>61</v>
      </c>
      <c r="M274" s="193">
        <v>33</v>
      </c>
      <c r="N274" s="191">
        <f t="shared" ref="N274:N277" si="56">540*I274</f>
        <v>9720</v>
      </c>
      <c r="O274" s="191"/>
      <c r="P274" s="191"/>
      <c r="Q274" s="420"/>
      <c r="R274" s="191"/>
    </row>
    <row r="275" spans="1:18" ht="17.25">
      <c r="A275" s="376"/>
      <c r="B275" s="377"/>
      <c r="C275" s="319" t="s">
        <v>3819</v>
      </c>
      <c r="D275" s="374" t="s">
        <v>3914</v>
      </c>
      <c r="E275" s="192">
        <v>776181772650</v>
      </c>
      <c r="F275" s="193" t="s">
        <v>546</v>
      </c>
      <c r="G275" s="193" t="s">
        <v>3916</v>
      </c>
      <c r="H275" s="193" t="s">
        <v>2</v>
      </c>
      <c r="I275" s="282">
        <v>21</v>
      </c>
      <c r="J275" s="193">
        <f t="shared" si="54"/>
        <v>18.9222</v>
      </c>
      <c r="K275" s="193">
        <v>61</v>
      </c>
      <c r="L275" s="193">
        <v>33</v>
      </c>
      <c r="M275" s="193">
        <v>47</v>
      </c>
      <c r="N275" s="191">
        <f t="shared" si="56"/>
        <v>11340</v>
      </c>
      <c r="O275" s="191"/>
      <c r="P275" s="191"/>
      <c r="Q275" s="420"/>
      <c r="R275" s="191"/>
    </row>
    <row r="276" spans="1:18" ht="17.25">
      <c r="A276" s="310">
        <v>44622</v>
      </c>
      <c r="B276" s="250">
        <v>6</v>
      </c>
      <c r="C276" s="319" t="s">
        <v>1430</v>
      </c>
      <c r="D276" s="374" t="s">
        <v>3917</v>
      </c>
      <c r="E276" s="192">
        <v>776156063964</v>
      </c>
      <c r="F276" s="303" t="s">
        <v>546</v>
      </c>
      <c r="G276" s="193" t="s">
        <v>3918</v>
      </c>
      <c r="H276" s="137" t="s">
        <v>2</v>
      </c>
      <c r="I276" s="284">
        <v>21</v>
      </c>
      <c r="J276" s="194">
        <f t="shared" si="54"/>
        <v>16.8264</v>
      </c>
      <c r="K276" s="137">
        <v>38</v>
      </c>
      <c r="L276" s="137">
        <v>54</v>
      </c>
      <c r="M276" s="137">
        <v>41</v>
      </c>
      <c r="N276" s="191">
        <f t="shared" si="56"/>
        <v>11340</v>
      </c>
      <c r="O276" s="191"/>
      <c r="P276" s="191"/>
      <c r="Q276" s="420"/>
      <c r="R276" s="191"/>
    </row>
    <row r="277" spans="1:18" ht="17.25">
      <c r="A277" s="376">
        <v>44622</v>
      </c>
      <c r="B277" s="377">
        <v>7</v>
      </c>
      <c r="C277" s="319" t="s">
        <v>3913</v>
      </c>
      <c r="D277" s="374" t="s">
        <v>3919</v>
      </c>
      <c r="E277" s="192">
        <v>776167852680</v>
      </c>
      <c r="F277" s="303" t="s">
        <v>546</v>
      </c>
      <c r="G277" s="193" t="s">
        <v>3920</v>
      </c>
      <c r="H277" s="137" t="s">
        <v>2</v>
      </c>
      <c r="I277" s="284">
        <v>26</v>
      </c>
      <c r="J277" s="194">
        <f t="shared" si="54"/>
        <v>23.37</v>
      </c>
      <c r="K277" s="137">
        <v>41</v>
      </c>
      <c r="L277" s="137">
        <v>57</v>
      </c>
      <c r="M277" s="137">
        <v>50</v>
      </c>
      <c r="N277" s="191">
        <f t="shared" si="56"/>
        <v>14040</v>
      </c>
      <c r="O277" s="191"/>
      <c r="P277" s="191"/>
      <c r="Q277" s="420"/>
      <c r="R277" s="191"/>
    </row>
    <row r="278" spans="1:18" ht="17.25">
      <c r="A278" s="376"/>
      <c r="B278" s="377"/>
      <c r="C278" s="319" t="s">
        <v>3819</v>
      </c>
      <c r="D278" s="374" t="s">
        <v>3919</v>
      </c>
      <c r="E278" s="192">
        <v>776181988702</v>
      </c>
      <c r="F278" s="193" t="s">
        <v>546</v>
      </c>
      <c r="G278" s="193" t="s">
        <v>3921</v>
      </c>
      <c r="H278" s="193" t="s">
        <v>2</v>
      </c>
      <c r="I278" s="282">
        <v>11</v>
      </c>
      <c r="J278" s="193">
        <f t="shared" si="54"/>
        <v>11.151999999999999</v>
      </c>
      <c r="K278" s="193">
        <v>40</v>
      </c>
      <c r="L278" s="193">
        <v>41</v>
      </c>
      <c r="M278" s="193">
        <v>34</v>
      </c>
      <c r="N278" s="191">
        <f>570*I278</f>
        <v>6270</v>
      </c>
      <c r="O278" s="191"/>
      <c r="P278" s="191"/>
      <c r="Q278" s="420"/>
      <c r="R278" s="191"/>
    </row>
    <row r="279" spans="1:18" ht="17.25">
      <c r="A279" s="310">
        <v>44622</v>
      </c>
      <c r="B279" s="250">
        <v>8</v>
      </c>
      <c r="C279" s="319" t="s">
        <v>1430</v>
      </c>
      <c r="D279" s="374" t="s">
        <v>3922</v>
      </c>
      <c r="E279" s="192">
        <v>776156011625</v>
      </c>
      <c r="F279" s="303" t="s">
        <v>546</v>
      </c>
      <c r="G279" s="193" t="s">
        <v>3923</v>
      </c>
      <c r="H279" s="137" t="s">
        <v>96</v>
      </c>
      <c r="I279" s="284">
        <v>29</v>
      </c>
      <c r="J279" s="194">
        <f t="shared" si="54"/>
        <v>26.4</v>
      </c>
      <c r="K279" s="137">
        <v>50</v>
      </c>
      <c r="L279" s="137">
        <v>48</v>
      </c>
      <c r="M279" s="137">
        <v>55</v>
      </c>
      <c r="N279" s="191">
        <f t="shared" ref="N279:N282" si="57">560*I279</f>
        <v>16240</v>
      </c>
      <c r="O279" s="191"/>
      <c r="P279" s="191"/>
      <c r="Q279" s="420"/>
      <c r="R279" s="191"/>
    </row>
    <row r="280" spans="1:18" ht="17.25">
      <c r="A280" s="310">
        <v>44622</v>
      </c>
      <c r="B280" s="250">
        <v>9</v>
      </c>
      <c r="C280" s="319"/>
      <c r="D280" s="374" t="s">
        <v>3924</v>
      </c>
      <c r="E280" s="192">
        <v>776156126414</v>
      </c>
      <c r="F280" s="303" t="s">
        <v>546</v>
      </c>
      <c r="G280" s="193" t="s">
        <v>3925</v>
      </c>
      <c r="H280" s="137" t="s">
        <v>2</v>
      </c>
      <c r="I280" s="284">
        <v>29</v>
      </c>
      <c r="J280" s="194">
        <f t="shared" si="54"/>
        <v>28.886399999999998</v>
      </c>
      <c r="K280" s="137">
        <v>59</v>
      </c>
      <c r="L280" s="137">
        <v>48</v>
      </c>
      <c r="M280" s="137">
        <v>51</v>
      </c>
      <c r="N280" s="191">
        <f t="shared" ref="N280" si="58">540*I280</f>
        <v>15660</v>
      </c>
      <c r="O280" s="191"/>
      <c r="P280" s="191"/>
      <c r="Q280" s="420"/>
      <c r="R280" s="191"/>
    </row>
    <row r="281" spans="1:18" ht="17.25">
      <c r="A281" s="376">
        <v>44622</v>
      </c>
      <c r="B281" s="377">
        <v>10</v>
      </c>
      <c r="C281" s="319" t="s">
        <v>3892</v>
      </c>
      <c r="D281" s="374" t="s">
        <v>3926</v>
      </c>
      <c r="E281" s="192">
        <v>776169020940</v>
      </c>
      <c r="F281" s="303" t="s">
        <v>546</v>
      </c>
      <c r="G281" s="193" t="s">
        <v>3927</v>
      </c>
      <c r="H281" s="137" t="s">
        <v>96</v>
      </c>
      <c r="I281" s="284">
        <v>20</v>
      </c>
      <c r="J281" s="194">
        <f t="shared" si="54"/>
        <v>15.801399999999999</v>
      </c>
      <c r="K281" s="137">
        <v>41</v>
      </c>
      <c r="L281" s="137">
        <v>47</v>
      </c>
      <c r="M281" s="137">
        <v>41</v>
      </c>
      <c r="N281" s="191">
        <f t="shared" si="57"/>
        <v>11200</v>
      </c>
      <c r="O281" s="191"/>
      <c r="P281" s="191"/>
      <c r="Q281" s="420"/>
      <c r="R281" s="191"/>
    </row>
    <row r="282" spans="1:18" ht="17.25">
      <c r="A282" s="376"/>
      <c r="B282" s="377"/>
      <c r="C282" s="319" t="s">
        <v>3895</v>
      </c>
      <c r="D282" s="374" t="s">
        <v>3926</v>
      </c>
      <c r="E282" s="192">
        <v>776206261005</v>
      </c>
      <c r="F282" s="303" t="s">
        <v>546</v>
      </c>
      <c r="G282" s="193" t="s">
        <v>3928</v>
      </c>
      <c r="H282" s="137" t="s">
        <v>96</v>
      </c>
      <c r="I282" s="284">
        <v>18</v>
      </c>
      <c r="J282" s="194">
        <v>16.728000000000002</v>
      </c>
      <c r="K282" s="137">
        <v>51</v>
      </c>
      <c r="L282" s="137">
        <v>40</v>
      </c>
      <c r="M282" s="137">
        <v>41</v>
      </c>
      <c r="N282" s="191">
        <f t="shared" si="57"/>
        <v>10080</v>
      </c>
      <c r="O282" s="191"/>
      <c r="P282" s="191"/>
      <c r="Q282" s="420"/>
      <c r="R282" s="191"/>
    </row>
    <row r="283" spans="1:18" ht="17.25">
      <c r="A283" s="310">
        <v>44622</v>
      </c>
      <c r="B283" s="250">
        <v>11</v>
      </c>
      <c r="C283" s="319"/>
      <c r="D283" s="374" t="s">
        <v>3929</v>
      </c>
      <c r="E283" s="192">
        <v>776167774100</v>
      </c>
      <c r="F283" s="303" t="s">
        <v>546</v>
      </c>
      <c r="G283" s="193" t="s">
        <v>3930</v>
      </c>
      <c r="H283" s="137" t="s">
        <v>4</v>
      </c>
      <c r="I283" s="284">
        <v>20</v>
      </c>
      <c r="J283" s="194">
        <f t="shared" ref="J283:J299" si="59">K283*L283*M283/5000</f>
        <v>19.024000000000001</v>
      </c>
      <c r="K283" s="137">
        <v>58</v>
      </c>
      <c r="L283" s="137">
        <v>41</v>
      </c>
      <c r="M283" s="137">
        <v>40</v>
      </c>
      <c r="N283" s="420">
        <f t="shared" ref="N283:N286" si="60">550*I283</f>
        <v>11000</v>
      </c>
      <c r="O283" s="191"/>
      <c r="P283" s="191"/>
      <c r="Q283" s="420"/>
      <c r="R283" s="191"/>
    </row>
    <row r="284" spans="1:18" ht="17.25">
      <c r="A284" s="310">
        <v>44622</v>
      </c>
      <c r="B284" s="250">
        <v>12</v>
      </c>
      <c r="C284" s="319"/>
      <c r="D284" s="374" t="s">
        <v>3931</v>
      </c>
      <c r="E284" s="192">
        <v>776167823010</v>
      </c>
      <c r="F284" s="303" t="s">
        <v>546</v>
      </c>
      <c r="G284" s="193" t="s">
        <v>3932</v>
      </c>
      <c r="H284" s="137" t="s">
        <v>4</v>
      </c>
      <c r="I284" s="284">
        <v>21</v>
      </c>
      <c r="J284" s="194">
        <f t="shared" si="59"/>
        <v>18.548400000000001</v>
      </c>
      <c r="K284" s="137">
        <v>58</v>
      </c>
      <c r="L284" s="137">
        <v>39</v>
      </c>
      <c r="M284" s="137">
        <v>41</v>
      </c>
      <c r="N284" s="420">
        <f t="shared" si="60"/>
        <v>11550</v>
      </c>
      <c r="O284" s="191"/>
      <c r="P284" s="191"/>
      <c r="Q284" s="420"/>
      <c r="R284" s="191"/>
    </row>
    <row r="285" spans="1:18" ht="17.25">
      <c r="A285" s="310">
        <v>44622</v>
      </c>
      <c r="B285" s="250">
        <v>13</v>
      </c>
      <c r="C285" s="319"/>
      <c r="D285" s="374" t="s">
        <v>3933</v>
      </c>
      <c r="E285" s="192">
        <v>776154635637</v>
      </c>
      <c r="F285" s="303" t="s">
        <v>546</v>
      </c>
      <c r="G285" s="193" t="s">
        <v>3934</v>
      </c>
      <c r="H285" s="137" t="s">
        <v>4</v>
      </c>
      <c r="I285" s="284">
        <v>21</v>
      </c>
      <c r="J285" s="194">
        <f t="shared" si="59"/>
        <v>18.548400000000001</v>
      </c>
      <c r="K285" s="137">
        <v>58</v>
      </c>
      <c r="L285" s="137">
        <v>39</v>
      </c>
      <c r="M285" s="137">
        <v>41</v>
      </c>
      <c r="N285" s="420">
        <f t="shared" si="60"/>
        <v>11550</v>
      </c>
      <c r="O285" s="191"/>
      <c r="P285" s="191"/>
      <c r="Q285" s="420"/>
      <c r="R285" s="191"/>
    </row>
    <row r="286" spans="1:18" ht="17.25">
      <c r="A286" s="310">
        <v>44622</v>
      </c>
      <c r="B286" s="250">
        <v>14</v>
      </c>
      <c r="C286" s="319" t="s">
        <v>1430</v>
      </c>
      <c r="D286" s="374" t="s">
        <v>3935</v>
      </c>
      <c r="E286" s="192">
        <v>776184202957</v>
      </c>
      <c r="F286" s="303" t="s">
        <v>546</v>
      </c>
      <c r="G286" s="193" t="s">
        <v>3936</v>
      </c>
      <c r="H286" s="137" t="s">
        <v>4</v>
      </c>
      <c r="I286" s="284">
        <v>24</v>
      </c>
      <c r="J286" s="194">
        <f t="shared" si="59"/>
        <v>18.231999999999999</v>
      </c>
      <c r="K286" s="137">
        <v>53</v>
      </c>
      <c r="L286" s="137">
        <v>43</v>
      </c>
      <c r="M286" s="137">
        <v>40</v>
      </c>
      <c r="N286" s="420">
        <f t="shared" si="60"/>
        <v>13200</v>
      </c>
      <c r="O286" s="191"/>
      <c r="P286" s="191"/>
      <c r="Q286" s="420"/>
      <c r="R286" s="191"/>
    </row>
    <row r="287" spans="1:18" ht="17.25">
      <c r="A287" s="310">
        <v>44622</v>
      </c>
      <c r="B287" s="250">
        <v>15</v>
      </c>
      <c r="C287" s="319"/>
      <c r="D287" s="374" t="s">
        <v>3937</v>
      </c>
      <c r="E287" s="192">
        <v>776167894859</v>
      </c>
      <c r="F287" s="303" t="s">
        <v>546</v>
      </c>
      <c r="G287" s="193" t="s">
        <v>3938</v>
      </c>
      <c r="H287" s="137" t="s">
        <v>4</v>
      </c>
      <c r="I287" s="284">
        <v>12</v>
      </c>
      <c r="J287" s="194">
        <f t="shared" si="59"/>
        <v>8.2302</v>
      </c>
      <c r="K287" s="137">
        <v>43</v>
      </c>
      <c r="L287" s="137">
        <v>29</v>
      </c>
      <c r="M287" s="137">
        <v>33</v>
      </c>
      <c r="N287" s="420">
        <f>570*I287</f>
        <v>6840</v>
      </c>
      <c r="O287" s="191"/>
      <c r="P287" s="191"/>
      <c r="Q287" s="420"/>
      <c r="R287" s="191"/>
    </row>
    <row r="288" spans="1:18" ht="17.25">
      <c r="A288" s="310">
        <v>44622</v>
      </c>
      <c r="B288" s="250">
        <v>16</v>
      </c>
      <c r="C288" s="319" t="s">
        <v>1430</v>
      </c>
      <c r="D288" s="374" t="s">
        <v>3939</v>
      </c>
      <c r="E288" s="192">
        <v>776167875912</v>
      </c>
      <c r="F288" s="303" t="s">
        <v>546</v>
      </c>
      <c r="G288" s="193" t="s">
        <v>3940</v>
      </c>
      <c r="H288" s="137" t="s">
        <v>4</v>
      </c>
      <c r="I288" s="284">
        <v>19</v>
      </c>
      <c r="J288" s="194">
        <f t="shared" si="59"/>
        <v>11.28</v>
      </c>
      <c r="K288" s="137">
        <v>47</v>
      </c>
      <c r="L288" s="137">
        <v>40</v>
      </c>
      <c r="M288" s="137">
        <v>30</v>
      </c>
      <c r="N288" s="420">
        <f t="shared" ref="N288:N289" si="61">550*I288</f>
        <v>10450</v>
      </c>
      <c r="O288" s="191"/>
      <c r="P288" s="191"/>
      <c r="Q288" s="420"/>
      <c r="R288" s="191"/>
    </row>
    <row r="289" spans="1:18" ht="17.25">
      <c r="A289" s="310">
        <v>44622</v>
      </c>
      <c r="B289" s="250">
        <v>17</v>
      </c>
      <c r="C289" s="319" t="s">
        <v>1430</v>
      </c>
      <c r="D289" s="374" t="s">
        <v>3941</v>
      </c>
      <c r="E289" s="192">
        <v>776167728660</v>
      </c>
      <c r="F289" s="303" t="s">
        <v>546</v>
      </c>
      <c r="G289" s="193" t="s">
        <v>3942</v>
      </c>
      <c r="H289" s="137" t="s">
        <v>4</v>
      </c>
      <c r="I289" s="284">
        <v>30</v>
      </c>
      <c r="J289" s="194">
        <f t="shared" si="59"/>
        <v>21.46</v>
      </c>
      <c r="K289" s="137">
        <v>58</v>
      </c>
      <c r="L289" s="137">
        <v>50</v>
      </c>
      <c r="M289" s="137">
        <v>37</v>
      </c>
      <c r="N289" s="420">
        <f t="shared" si="61"/>
        <v>16500</v>
      </c>
      <c r="O289" s="191"/>
      <c r="P289" s="191"/>
      <c r="Q289" s="420"/>
      <c r="R289" s="191"/>
    </row>
    <row r="290" spans="1:18" ht="17.25">
      <c r="A290" s="310">
        <v>44622</v>
      </c>
      <c r="B290" s="250">
        <v>18</v>
      </c>
      <c r="C290" s="319"/>
      <c r="D290" s="374" t="s">
        <v>3943</v>
      </c>
      <c r="E290" s="192">
        <v>776167918036</v>
      </c>
      <c r="F290" s="303" t="s">
        <v>546</v>
      </c>
      <c r="G290" s="193" t="s">
        <v>3944</v>
      </c>
      <c r="H290" s="137" t="s">
        <v>4</v>
      </c>
      <c r="I290" s="284">
        <v>9</v>
      </c>
      <c r="J290" s="194">
        <f t="shared" si="59"/>
        <v>8.1663999999999994</v>
      </c>
      <c r="K290" s="137">
        <v>44</v>
      </c>
      <c r="L290" s="137">
        <v>29</v>
      </c>
      <c r="M290" s="137">
        <v>32</v>
      </c>
      <c r="N290" s="191">
        <f>590*I290</f>
        <v>5310</v>
      </c>
      <c r="O290" s="191"/>
      <c r="P290" s="191"/>
      <c r="Q290" s="420"/>
      <c r="R290" s="191"/>
    </row>
    <row r="291" spans="1:18" ht="17.25">
      <c r="A291" s="310">
        <v>44622</v>
      </c>
      <c r="B291" s="250">
        <v>19</v>
      </c>
      <c r="C291" s="319" t="s">
        <v>1430</v>
      </c>
      <c r="D291" s="374" t="s">
        <v>3945</v>
      </c>
      <c r="E291" s="192">
        <v>776167966461</v>
      </c>
      <c r="F291" s="303" t="s">
        <v>546</v>
      </c>
      <c r="G291" s="193" t="s">
        <v>3946</v>
      </c>
      <c r="H291" s="137" t="s">
        <v>4</v>
      </c>
      <c r="I291" s="284">
        <v>22</v>
      </c>
      <c r="J291" s="194">
        <f t="shared" si="59"/>
        <v>21.030799999999999</v>
      </c>
      <c r="K291" s="137">
        <v>58</v>
      </c>
      <c r="L291" s="137">
        <v>49</v>
      </c>
      <c r="M291" s="137">
        <v>37</v>
      </c>
      <c r="N291" s="420">
        <f t="shared" ref="N291:N297" si="62">550*I291</f>
        <v>12100</v>
      </c>
      <c r="O291" s="191"/>
      <c r="P291" s="191"/>
      <c r="Q291" s="420"/>
      <c r="R291" s="191"/>
    </row>
    <row r="292" spans="1:18" ht="17.25">
      <c r="A292" s="310">
        <v>44622</v>
      </c>
      <c r="B292" s="250">
        <v>20</v>
      </c>
      <c r="C292" s="319" t="s">
        <v>1430</v>
      </c>
      <c r="D292" s="374" t="s">
        <v>3947</v>
      </c>
      <c r="E292" s="192">
        <v>776167942578</v>
      </c>
      <c r="F292" s="303" t="s">
        <v>546</v>
      </c>
      <c r="G292" s="193" t="s">
        <v>3718</v>
      </c>
      <c r="H292" s="137" t="s">
        <v>4</v>
      </c>
      <c r="I292" s="284">
        <v>27</v>
      </c>
      <c r="J292" s="194">
        <f t="shared" si="59"/>
        <v>22.175999999999998</v>
      </c>
      <c r="K292" s="137">
        <v>55</v>
      </c>
      <c r="L292" s="137">
        <v>42</v>
      </c>
      <c r="M292" s="137">
        <v>48</v>
      </c>
      <c r="N292" s="420">
        <f t="shared" si="62"/>
        <v>14850</v>
      </c>
      <c r="O292" s="191"/>
      <c r="P292" s="191"/>
      <c r="Q292" s="420"/>
      <c r="R292" s="191"/>
    </row>
    <row r="293" spans="1:18" ht="17.25">
      <c r="A293" s="310">
        <v>44622</v>
      </c>
      <c r="B293" s="250">
        <v>21</v>
      </c>
      <c r="C293" s="319"/>
      <c r="D293" s="374" t="s">
        <v>3948</v>
      </c>
      <c r="E293" s="192">
        <v>776167744494</v>
      </c>
      <c r="F293" s="303" t="s">
        <v>546</v>
      </c>
      <c r="G293" s="193" t="s">
        <v>3949</v>
      </c>
      <c r="H293" s="137" t="s">
        <v>4</v>
      </c>
      <c r="I293" s="284">
        <v>10</v>
      </c>
      <c r="J293" s="194">
        <f t="shared" si="59"/>
        <v>10.763999999999999</v>
      </c>
      <c r="K293" s="137">
        <v>46</v>
      </c>
      <c r="L293" s="137">
        <v>30</v>
      </c>
      <c r="M293" s="137">
        <v>39</v>
      </c>
      <c r="N293" s="191">
        <f>590*I293</f>
        <v>5900</v>
      </c>
      <c r="O293" s="191"/>
      <c r="P293" s="191"/>
      <c r="Q293" s="420"/>
      <c r="R293" s="191"/>
    </row>
    <row r="294" spans="1:18" ht="17.25">
      <c r="A294" s="310">
        <v>44622</v>
      </c>
      <c r="B294" s="250">
        <v>22</v>
      </c>
      <c r="C294" s="319"/>
      <c r="D294" s="374" t="s">
        <v>3950</v>
      </c>
      <c r="E294" s="192">
        <v>776154142381</v>
      </c>
      <c r="F294" s="303" t="s">
        <v>546</v>
      </c>
      <c r="G294" s="193" t="s">
        <v>3951</v>
      </c>
      <c r="H294" s="137" t="s">
        <v>4</v>
      </c>
      <c r="I294" s="284">
        <v>17</v>
      </c>
      <c r="J294" s="194">
        <f t="shared" si="59"/>
        <v>16.137599999999999</v>
      </c>
      <c r="K294" s="137">
        <v>41</v>
      </c>
      <c r="L294" s="137">
        <v>48</v>
      </c>
      <c r="M294" s="137">
        <v>41</v>
      </c>
      <c r="N294" s="420">
        <f t="shared" si="62"/>
        <v>9350</v>
      </c>
      <c r="O294" s="191"/>
      <c r="P294" s="191"/>
      <c r="Q294" s="420"/>
      <c r="R294" s="191"/>
    </row>
    <row r="295" spans="1:18" ht="17.25">
      <c r="A295" s="310">
        <v>44622</v>
      </c>
      <c r="B295" s="250">
        <v>23</v>
      </c>
      <c r="C295" s="319" t="s">
        <v>1430</v>
      </c>
      <c r="D295" s="374" t="s">
        <v>3952</v>
      </c>
      <c r="E295" s="192">
        <v>776167760744</v>
      </c>
      <c r="F295" s="303" t="s">
        <v>546</v>
      </c>
      <c r="G295" s="193" t="s">
        <v>3953</v>
      </c>
      <c r="H295" s="137" t="s">
        <v>4</v>
      </c>
      <c r="I295" s="284">
        <v>24</v>
      </c>
      <c r="J295" s="194">
        <f t="shared" si="59"/>
        <v>20.9</v>
      </c>
      <c r="K295" s="137">
        <v>55</v>
      </c>
      <c r="L295" s="137">
        <v>38</v>
      </c>
      <c r="M295" s="137">
        <v>50</v>
      </c>
      <c r="N295" s="420">
        <f t="shared" si="62"/>
        <v>13200</v>
      </c>
      <c r="O295" s="191"/>
      <c r="P295" s="191"/>
      <c r="Q295" s="420"/>
      <c r="R295" s="191"/>
    </row>
    <row r="296" spans="1:18" ht="17.25">
      <c r="A296" s="310">
        <v>44622</v>
      </c>
      <c r="B296" s="250">
        <v>24</v>
      </c>
      <c r="C296" s="319" t="s">
        <v>1430</v>
      </c>
      <c r="D296" s="374" t="s">
        <v>3954</v>
      </c>
      <c r="E296" s="192">
        <v>776167708555</v>
      </c>
      <c r="F296" s="303" t="s">
        <v>546</v>
      </c>
      <c r="G296" s="193" t="s">
        <v>3955</v>
      </c>
      <c r="H296" s="137" t="s">
        <v>4</v>
      </c>
      <c r="I296" s="284">
        <v>27</v>
      </c>
      <c r="J296" s="194">
        <f t="shared" si="59"/>
        <v>22</v>
      </c>
      <c r="K296" s="137">
        <v>55</v>
      </c>
      <c r="L296" s="137">
        <v>40</v>
      </c>
      <c r="M296" s="137">
        <v>50</v>
      </c>
      <c r="N296" s="420">
        <f t="shared" si="62"/>
        <v>14850</v>
      </c>
      <c r="O296" s="191"/>
      <c r="P296" s="191"/>
      <c r="Q296" s="420"/>
      <c r="R296" s="191"/>
    </row>
    <row r="297" spans="1:18" ht="17.25">
      <c r="A297" s="310">
        <v>44622</v>
      </c>
      <c r="B297" s="250">
        <v>25</v>
      </c>
      <c r="C297" s="319" t="s">
        <v>1430</v>
      </c>
      <c r="D297" s="374" t="s">
        <v>3956</v>
      </c>
      <c r="E297" s="192">
        <v>776167745034</v>
      </c>
      <c r="F297" s="303" t="s">
        <v>546</v>
      </c>
      <c r="G297" s="193" t="s">
        <v>3957</v>
      </c>
      <c r="H297" s="137" t="s">
        <v>4</v>
      </c>
      <c r="I297" s="284">
        <v>29</v>
      </c>
      <c r="J297" s="194">
        <f t="shared" si="59"/>
        <v>17.05</v>
      </c>
      <c r="K297" s="137">
        <v>55</v>
      </c>
      <c r="L297" s="137">
        <v>31</v>
      </c>
      <c r="M297" s="137">
        <v>50</v>
      </c>
      <c r="N297" s="420">
        <f t="shared" si="62"/>
        <v>15950</v>
      </c>
      <c r="O297" s="191"/>
      <c r="P297" s="191"/>
      <c r="Q297" s="420"/>
      <c r="R297" s="191"/>
    </row>
    <row r="298" spans="1:18" ht="17.25">
      <c r="A298" s="310">
        <v>44622</v>
      </c>
      <c r="B298" s="250">
        <v>26</v>
      </c>
      <c r="C298" s="319"/>
      <c r="D298" s="374" t="s">
        <v>3958</v>
      </c>
      <c r="E298" s="192">
        <v>776154612956</v>
      </c>
      <c r="F298" s="303" t="s">
        <v>546</v>
      </c>
      <c r="G298" s="193" t="s">
        <v>3959</v>
      </c>
      <c r="H298" s="137" t="s">
        <v>4</v>
      </c>
      <c r="I298" s="284">
        <v>22</v>
      </c>
      <c r="J298" s="194">
        <f t="shared" si="59"/>
        <v>22</v>
      </c>
      <c r="K298" s="137">
        <v>50</v>
      </c>
      <c r="L298" s="137">
        <v>50</v>
      </c>
      <c r="M298" s="137">
        <v>44</v>
      </c>
      <c r="N298" s="420">
        <f t="shared" ref="N298:N299" si="63">570*I298</f>
        <v>12540</v>
      </c>
      <c r="O298" s="191"/>
      <c r="P298" s="191"/>
      <c r="Q298" s="420"/>
      <c r="R298" s="191"/>
    </row>
    <row r="299" spans="1:18" ht="17.25">
      <c r="A299" s="310">
        <v>44622</v>
      </c>
      <c r="B299" s="250">
        <v>27</v>
      </c>
      <c r="C299" s="319"/>
      <c r="D299" s="374" t="s">
        <v>3960</v>
      </c>
      <c r="E299" s="192">
        <v>776154115804</v>
      </c>
      <c r="F299" s="303" t="s">
        <v>546</v>
      </c>
      <c r="G299" s="193" t="s">
        <v>3961</v>
      </c>
      <c r="H299" s="137" t="s">
        <v>4</v>
      </c>
      <c r="I299" s="284">
        <v>13</v>
      </c>
      <c r="J299" s="194">
        <f t="shared" si="59"/>
        <v>12.868600000000001</v>
      </c>
      <c r="K299" s="137">
        <v>37</v>
      </c>
      <c r="L299" s="137">
        <v>47</v>
      </c>
      <c r="M299" s="137">
        <v>37</v>
      </c>
      <c r="N299" s="420">
        <f t="shared" si="63"/>
        <v>7410</v>
      </c>
      <c r="O299" s="191"/>
      <c r="P299" s="191"/>
      <c r="Q299" s="420"/>
      <c r="R299" s="191"/>
    </row>
    <row r="300" spans="1:18" ht="17.25">
      <c r="A300" s="310">
        <v>44622</v>
      </c>
      <c r="B300" s="250">
        <v>28</v>
      </c>
      <c r="C300" s="319"/>
      <c r="D300" s="422" t="s">
        <v>3962</v>
      </c>
      <c r="E300" s="423" t="s">
        <v>284</v>
      </c>
      <c r="F300" s="193"/>
      <c r="G300" s="193"/>
      <c r="H300" s="193"/>
      <c r="I300" s="282"/>
      <c r="J300" s="193"/>
      <c r="K300" s="193"/>
      <c r="L300" s="193"/>
      <c r="M300" s="193"/>
      <c r="N300" s="191"/>
      <c r="O300" s="191"/>
      <c r="P300" s="191"/>
      <c r="Q300" s="420"/>
      <c r="R300" s="191"/>
    </row>
    <row r="301" spans="1:18" ht="17.25">
      <c r="A301" s="310">
        <v>44622</v>
      </c>
      <c r="B301" s="250">
        <v>29</v>
      </c>
      <c r="C301" s="319" t="s">
        <v>1430</v>
      </c>
      <c r="D301" s="374" t="s">
        <v>3963</v>
      </c>
      <c r="E301" s="192">
        <v>776167830733</v>
      </c>
      <c r="F301" s="303" t="s">
        <v>546</v>
      </c>
      <c r="G301" s="193" t="s">
        <v>3802</v>
      </c>
      <c r="H301" s="137" t="s">
        <v>4</v>
      </c>
      <c r="I301" s="284">
        <v>26</v>
      </c>
      <c r="J301" s="194">
        <f t="shared" ref="J301:J303" si="64">K301*L301*M301/5000</f>
        <v>24.460799999999999</v>
      </c>
      <c r="K301" s="137">
        <v>49</v>
      </c>
      <c r="L301" s="137">
        <v>39</v>
      </c>
      <c r="M301" s="137">
        <v>64</v>
      </c>
      <c r="N301" s="420">
        <f t="shared" ref="N301:N303" si="65">550*I301</f>
        <v>14300</v>
      </c>
      <c r="O301" s="191"/>
      <c r="P301" s="191"/>
      <c r="Q301" s="420"/>
      <c r="R301" s="191"/>
    </row>
    <row r="302" spans="1:18" ht="17.25">
      <c r="A302" s="310">
        <v>44622</v>
      </c>
      <c r="B302" s="250">
        <v>30</v>
      </c>
      <c r="C302" s="319" t="s">
        <v>1430</v>
      </c>
      <c r="D302" s="374" t="s">
        <v>3964</v>
      </c>
      <c r="E302" s="192">
        <v>776184003682</v>
      </c>
      <c r="F302" s="303" t="s">
        <v>546</v>
      </c>
      <c r="G302" s="193" t="s">
        <v>3965</v>
      </c>
      <c r="H302" s="137" t="s">
        <v>4</v>
      </c>
      <c r="I302" s="284">
        <v>24</v>
      </c>
      <c r="J302" s="194">
        <f t="shared" si="64"/>
        <v>23.808</v>
      </c>
      <c r="K302" s="137">
        <v>48</v>
      </c>
      <c r="L302" s="137">
        <v>62</v>
      </c>
      <c r="M302" s="137">
        <v>40</v>
      </c>
      <c r="N302" s="420">
        <f t="shared" si="65"/>
        <v>13200</v>
      </c>
      <c r="O302" s="191"/>
      <c r="P302" s="191"/>
      <c r="Q302" s="420"/>
      <c r="R302" s="191"/>
    </row>
    <row r="303" spans="1:18" ht="17.25">
      <c r="A303" s="310">
        <v>44622</v>
      </c>
      <c r="B303" s="250">
        <v>31</v>
      </c>
      <c r="C303" s="319"/>
      <c r="D303" s="374" t="s">
        <v>3966</v>
      </c>
      <c r="E303" s="192">
        <v>776154093828</v>
      </c>
      <c r="F303" s="303" t="s">
        <v>546</v>
      </c>
      <c r="G303" s="193" t="s">
        <v>3967</v>
      </c>
      <c r="H303" s="137" t="s">
        <v>4</v>
      </c>
      <c r="I303" s="284">
        <v>24</v>
      </c>
      <c r="J303" s="194">
        <f t="shared" si="64"/>
        <v>23.058</v>
      </c>
      <c r="K303" s="137">
        <v>45</v>
      </c>
      <c r="L303" s="137">
        <v>42</v>
      </c>
      <c r="M303" s="137">
        <v>61</v>
      </c>
      <c r="N303" s="420">
        <f t="shared" si="65"/>
        <v>13200</v>
      </c>
      <c r="O303" s="191"/>
      <c r="P303" s="191"/>
      <c r="Q303" s="420"/>
      <c r="R303" s="191"/>
    </row>
    <row r="304" spans="1:18" ht="17.25">
      <c r="A304" s="310">
        <v>44622</v>
      </c>
      <c r="B304" s="250">
        <v>32</v>
      </c>
      <c r="C304" s="319"/>
      <c r="D304" s="422" t="s">
        <v>3968</v>
      </c>
      <c r="E304" s="423" t="s">
        <v>284</v>
      </c>
      <c r="F304" s="193"/>
      <c r="G304" s="193"/>
      <c r="H304" s="193"/>
      <c r="I304" s="282"/>
      <c r="J304" s="193"/>
      <c r="K304" s="193"/>
      <c r="L304" s="193"/>
      <c r="M304" s="193"/>
      <c r="N304" s="191"/>
      <c r="O304" s="191"/>
      <c r="P304" s="191"/>
      <c r="Q304" s="420"/>
      <c r="R304" s="191"/>
    </row>
    <row r="305" spans="1:18" ht="17.25">
      <c r="A305" s="310">
        <v>44622</v>
      </c>
      <c r="B305" s="250">
        <v>33</v>
      </c>
      <c r="C305" s="319"/>
      <c r="D305" s="374" t="s">
        <v>3969</v>
      </c>
      <c r="E305" s="192">
        <v>776167793507</v>
      </c>
      <c r="F305" s="303" t="s">
        <v>546</v>
      </c>
      <c r="G305" s="193" t="s">
        <v>3970</v>
      </c>
      <c r="H305" s="137" t="s">
        <v>4</v>
      </c>
      <c r="I305" s="284">
        <v>20</v>
      </c>
      <c r="J305" s="194">
        <f t="shared" ref="J305:J320" si="66">K305*L305*M305/5000</f>
        <v>26.523599999999998</v>
      </c>
      <c r="K305" s="137">
        <v>62</v>
      </c>
      <c r="L305" s="137">
        <v>31</v>
      </c>
      <c r="M305" s="137">
        <v>69</v>
      </c>
      <c r="N305" s="420">
        <f t="shared" ref="N305:N307" si="67">550*I305</f>
        <v>11000</v>
      </c>
      <c r="O305" s="191"/>
      <c r="P305" s="191"/>
      <c r="Q305" s="420"/>
      <c r="R305" s="191"/>
    </row>
    <row r="306" spans="1:18" ht="17.25">
      <c r="A306" s="310">
        <v>44622</v>
      </c>
      <c r="B306" s="250">
        <v>34</v>
      </c>
      <c r="C306" s="319"/>
      <c r="D306" s="374" t="s">
        <v>3971</v>
      </c>
      <c r="E306" s="192">
        <v>776167720876</v>
      </c>
      <c r="F306" s="303" t="s">
        <v>546</v>
      </c>
      <c r="G306" s="193" t="s">
        <v>3972</v>
      </c>
      <c r="H306" s="137" t="s">
        <v>4</v>
      </c>
      <c r="I306" s="284">
        <v>19</v>
      </c>
      <c r="J306" s="194">
        <f t="shared" si="66"/>
        <v>2.448</v>
      </c>
      <c r="K306" s="137">
        <v>34</v>
      </c>
      <c r="L306" s="137">
        <v>24</v>
      </c>
      <c r="M306" s="137">
        <v>15</v>
      </c>
      <c r="N306" s="420">
        <f t="shared" si="67"/>
        <v>10450</v>
      </c>
      <c r="O306" s="191"/>
      <c r="P306" s="191"/>
      <c r="Q306" s="420"/>
      <c r="R306" s="191"/>
    </row>
    <row r="307" spans="1:18" ht="17.25">
      <c r="A307" s="310">
        <v>44622</v>
      </c>
      <c r="B307" s="250">
        <v>35</v>
      </c>
      <c r="C307" s="319" t="s">
        <v>1430</v>
      </c>
      <c r="D307" s="374" t="s">
        <v>3973</v>
      </c>
      <c r="E307" s="192">
        <v>776167814016</v>
      </c>
      <c r="F307" s="303" t="s">
        <v>546</v>
      </c>
      <c r="G307" s="193" t="s">
        <v>3974</v>
      </c>
      <c r="H307" s="137" t="s">
        <v>4</v>
      </c>
      <c r="I307" s="284">
        <v>23</v>
      </c>
      <c r="J307" s="194">
        <f t="shared" si="66"/>
        <v>22.96</v>
      </c>
      <c r="K307" s="137">
        <v>41</v>
      </c>
      <c r="L307" s="137">
        <v>56</v>
      </c>
      <c r="M307" s="137">
        <v>50</v>
      </c>
      <c r="N307" s="420">
        <f t="shared" si="67"/>
        <v>12650</v>
      </c>
      <c r="O307" s="191"/>
      <c r="P307" s="191"/>
      <c r="Q307" s="420"/>
      <c r="R307" s="191"/>
    </row>
    <row r="308" spans="1:18" ht="17.25">
      <c r="A308" s="310">
        <v>44622</v>
      </c>
      <c r="B308" s="250">
        <v>36</v>
      </c>
      <c r="C308" s="319"/>
      <c r="D308" s="374" t="s">
        <v>3975</v>
      </c>
      <c r="E308" s="192">
        <v>776154590178</v>
      </c>
      <c r="F308" s="303" t="s">
        <v>546</v>
      </c>
      <c r="G308" s="193" t="s">
        <v>3976</v>
      </c>
      <c r="H308" s="137" t="s">
        <v>25</v>
      </c>
      <c r="I308" s="284">
        <v>7</v>
      </c>
      <c r="J308" s="194">
        <f t="shared" si="66"/>
        <v>6.8171999999999997</v>
      </c>
      <c r="K308" s="137">
        <v>39</v>
      </c>
      <c r="L308" s="137">
        <v>46</v>
      </c>
      <c r="M308" s="137">
        <v>19</v>
      </c>
      <c r="N308" s="191">
        <v>6000</v>
      </c>
      <c r="O308" s="191"/>
      <c r="P308" s="191"/>
      <c r="Q308" s="420"/>
      <c r="R308" s="191"/>
    </row>
    <row r="309" spans="1:18" ht="17.25">
      <c r="A309" s="310">
        <v>44622</v>
      </c>
      <c r="B309" s="250">
        <v>37</v>
      </c>
      <c r="C309" s="319"/>
      <c r="D309" s="374" t="s">
        <v>3977</v>
      </c>
      <c r="E309" s="192">
        <v>776206215900</v>
      </c>
      <c r="F309" s="303" t="s">
        <v>546</v>
      </c>
      <c r="G309" s="193" t="s">
        <v>3978</v>
      </c>
      <c r="H309" s="137" t="s">
        <v>8</v>
      </c>
      <c r="I309" s="284">
        <v>8</v>
      </c>
      <c r="J309" s="194">
        <f t="shared" si="66"/>
        <v>7.68</v>
      </c>
      <c r="K309" s="137">
        <v>120</v>
      </c>
      <c r="L309" s="137">
        <v>20</v>
      </c>
      <c r="M309" s="137">
        <v>16</v>
      </c>
      <c r="N309" s="191">
        <f>590*I309</f>
        <v>4720</v>
      </c>
      <c r="O309" s="191"/>
      <c r="P309" s="191"/>
      <c r="Q309" s="420"/>
      <c r="R309" s="191"/>
    </row>
    <row r="310" spans="1:18" ht="17.25">
      <c r="A310" s="310">
        <v>44622</v>
      </c>
      <c r="B310" s="250">
        <v>38</v>
      </c>
      <c r="C310" s="319" t="s">
        <v>1430</v>
      </c>
      <c r="D310" s="374" t="s">
        <v>3979</v>
      </c>
      <c r="E310" s="192">
        <v>776183594401</v>
      </c>
      <c r="F310" s="303" t="s">
        <v>546</v>
      </c>
      <c r="G310" s="193" t="s">
        <v>3980</v>
      </c>
      <c r="H310" s="137" t="s">
        <v>4</v>
      </c>
      <c r="I310" s="284">
        <v>25</v>
      </c>
      <c r="J310" s="194">
        <f t="shared" si="66"/>
        <v>17.484000000000002</v>
      </c>
      <c r="K310" s="137">
        <v>30</v>
      </c>
      <c r="L310" s="137">
        <v>47</v>
      </c>
      <c r="M310" s="137">
        <v>62</v>
      </c>
      <c r="N310" s="420">
        <f t="shared" ref="N310" si="68">550*I310</f>
        <v>13750</v>
      </c>
      <c r="O310" s="191"/>
      <c r="P310" s="191"/>
      <c r="Q310" s="420"/>
      <c r="R310" s="191"/>
    </row>
    <row r="311" spans="1:18" ht="17.25">
      <c r="A311" s="310">
        <v>44622</v>
      </c>
      <c r="B311" s="250">
        <v>39</v>
      </c>
      <c r="C311" s="319"/>
      <c r="D311" s="374" t="s">
        <v>3981</v>
      </c>
      <c r="E311" s="192">
        <v>776167705394</v>
      </c>
      <c r="F311" s="303" t="s">
        <v>546</v>
      </c>
      <c r="G311" s="193" t="s">
        <v>3982</v>
      </c>
      <c r="H311" s="137" t="s">
        <v>35</v>
      </c>
      <c r="I311" s="284">
        <v>11</v>
      </c>
      <c r="J311" s="194">
        <f t="shared" si="66"/>
        <v>6.6096000000000004</v>
      </c>
      <c r="K311" s="137">
        <v>68</v>
      </c>
      <c r="L311" s="137">
        <v>54</v>
      </c>
      <c r="M311" s="137">
        <v>9</v>
      </c>
      <c r="N311" s="191">
        <f>600*I311</f>
        <v>6600</v>
      </c>
      <c r="O311" s="191"/>
      <c r="P311" s="191"/>
      <c r="Q311" s="420"/>
      <c r="R311" s="191"/>
    </row>
    <row r="312" spans="1:18" ht="17.25">
      <c r="A312" s="310">
        <v>44622</v>
      </c>
      <c r="B312" s="250">
        <v>40</v>
      </c>
      <c r="C312" s="319" t="s">
        <v>1430</v>
      </c>
      <c r="D312" s="374" t="s">
        <v>3983</v>
      </c>
      <c r="E312" s="192">
        <v>776154508788</v>
      </c>
      <c r="F312" s="303" t="s">
        <v>546</v>
      </c>
      <c r="G312" s="193" t="s">
        <v>3984</v>
      </c>
      <c r="H312" s="137" t="s">
        <v>2</v>
      </c>
      <c r="I312" s="284">
        <v>11</v>
      </c>
      <c r="J312" s="194">
        <f t="shared" si="66"/>
        <v>8.5559999999999992</v>
      </c>
      <c r="K312" s="137">
        <v>30</v>
      </c>
      <c r="L312" s="137">
        <v>31</v>
      </c>
      <c r="M312" s="137">
        <v>46</v>
      </c>
      <c r="N312" s="191">
        <f>570*I312</f>
        <v>6270</v>
      </c>
      <c r="O312" s="191"/>
      <c r="P312" s="191"/>
      <c r="Q312" s="420"/>
      <c r="R312" s="191"/>
    </row>
    <row r="313" spans="1:18" ht="17.25">
      <c r="A313" s="310">
        <v>44622</v>
      </c>
      <c r="B313" s="250">
        <v>41</v>
      </c>
      <c r="C313" s="319" t="s">
        <v>1430</v>
      </c>
      <c r="D313" s="374" t="s">
        <v>3985</v>
      </c>
      <c r="E313" s="192">
        <v>776184107511</v>
      </c>
      <c r="F313" s="303" t="s">
        <v>546</v>
      </c>
      <c r="G313" s="193" t="s">
        <v>3986</v>
      </c>
      <c r="H313" s="137" t="s">
        <v>4</v>
      </c>
      <c r="I313" s="284">
        <v>23</v>
      </c>
      <c r="J313" s="194">
        <f t="shared" si="66"/>
        <v>19.488</v>
      </c>
      <c r="K313" s="137">
        <v>42</v>
      </c>
      <c r="L313" s="137">
        <v>58</v>
      </c>
      <c r="M313" s="137">
        <v>40</v>
      </c>
      <c r="N313" s="420">
        <f t="shared" ref="N313:N317" si="69">550*I313</f>
        <v>12650</v>
      </c>
      <c r="O313" s="191"/>
      <c r="P313" s="191"/>
      <c r="Q313" s="420"/>
      <c r="R313" s="191"/>
    </row>
    <row r="314" spans="1:18" ht="17.25">
      <c r="A314" s="310">
        <v>44622</v>
      </c>
      <c r="B314" s="250">
        <v>42</v>
      </c>
      <c r="C314" s="319" t="s">
        <v>2682</v>
      </c>
      <c r="D314" s="374" t="s">
        <v>3987</v>
      </c>
      <c r="E314" s="192">
        <v>776183699027</v>
      </c>
      <c r="F314" s="303" t="s">
        <v>546</v>
      </c>
      <c r="G314" s="193" t="s">
        <v>3988</v>
      </c>
      <c r="H314" s="137" t="s">
        <v>4</v>
      </c>
      <c r="I314" s="284">
        <v>25</v>
      </c>
      <c r="J314" s="194">
        <f t="shared" si="66"/>
        <v>18.673200000000001</v>
      </c>
      <c r="K314" s="137">
        <v>57</v>
      </c>
      <c r="L314" s="137">
        <v>42</v>
      </c>
      <c r="M314" s="137">
        <v>39</v>
      </c>
      <c r="N314" s="420">
        <f t="shared" si="69"/>
        <v>13750</v>
      </c>
      <c r="O314" s="191"/>
      <c r="P314" s="191"/>
      <c r="Q314" s="420"/>
      <c r="R314" s="191"/>
    </row>
    <row r="315" spans="1:18" ht="17.25">
      <c r="A315" s="310">
        <v>44622</v>
      </c>
      <c r="B315" s="250">
        <v>43</v>
      </c>
      <c r="C315" s="319" t="s">
        <v>2682</v>
      </c>
      <c r="D315" s="374" t="s">
        <v>3989</v>
      </c>
      <c r="E315" s="192">
        <v>776183897442</v>
      </c>
      <c r="F315" s="303" t="s">
        <v>546</v>
      </c>
      <c r="G315" s="193" t="s">
        <v>3990</v>
      </c>
      <c r="H315" s="137" t="s">
        <v>4</v>
      </c>
      <c r="I315" s="284">
        <v>22</v>
      </c>
      <c r="J315" s="194">
        <f t="shared" si="66"/>
        <v>20.248799999999999</v>
      </c>
      <c r="K315" s="137">
        <v>59</v>
      </c>
      <c r="L315" s="137">
        <v>39</v>
      </c>
      <c r="M315" s="137">
        <v>44</v>
      </c>
      <c r="N315" s="420">
        <f t="shared" si="69"/>
        <v>12100</v>
      </c>
      <c r="O315" s="191"/>
      <c r="P315" s="191"/>
      <c r="Q315" s="420"/>
      <c r="R315" s="191"/>
    </row>
    <row r="316" spans="1:18" ht="17.25">
      <c r="A316" s="310">
        <v>44622</v>
      </c>
      <c r="B316" s="250">
        <v>44</v>
      </c>
      <c r="C316" s="319" t="s">
        <v>1430</v>
      </c>
      <c r="D316" s="374" t="s">
        <v>3991</v>
      </c>
      <c r="E316" s="192">
        <v>776183788802</v>
      </c>
      <c r="F316" s="303" t="s">
        <v>546</v>
      </c>
      <c r="G316" s="193" t="s">
        <v>3992</v>
      </c>
      <c r="H316" s="137" t="s">
        <v>4</v>
      </c>
      <c r="I316" s="284">
        <v>26</v>
      </c>
      <c r="J316" s="194">
        <f t="shared" si="66"/>
        <v>26.367000000000001</v>
      </c>
      <c r="K316" s="137">
        <v>55</v>
      </c>
      <c r="L316" s="137">
        <v>47</v>
      </c>
      <c r="M316" s="137">
        <v>51</v>
      </c>
      <c r="N316" s="420">
        <f t="shared" si="69"/>
        <v>14300</v>
      </c>
      <c r="O316" s="191"/>
      <c r="P316" s="191"/>
      <c r="Q316" s="420"/>
      <c r="R316" s="191"/>
    </row>
    <row r="317" spans="1:18" ht="17.25">
      <c r="A317" s="310">
        <v>44622</v>
      </c>
      <c r="B317" s="250">
        <v>45</v>
      </c>
      <c r="C317" s="319" t="s">
        <v>1430</v>
      </c>
      <c r="D317" s="374" t="s">
        <v>3993</v>
      </c>
      <c r="E317" s="192">
        <v>776183524666</v>
      </c>
      <c r="F317" s="303" t="s">
        <v>546</v>
      </c>
      <c r="G317" s="193" t="s">
        <v>3994</v>
      </c>
      <c r="H317" s="137" t="s">
        <v>4</v>
      </c>
      <c r="I317" s="284">
        <v>30</v>
      </c>
      <c r="J317" s="194">
        <f t="shared" si="66"/>
        <v>22.88</v>
      </c>
      <c r="K317" s="137">
        <v>65</v>
      </c>
      <c r="L317" s="137">
        <v>44</v>
      </c>
      <c r="M317" s="137">
        <v>40</v>
      </c>
      <c r="N317" s="420">
        <f t="shared" si="69"/>
        <v>16500</v>
      </c>
      <c r="O317" s="191"/>
      <c r="P317" s="191"/>
      <c r="Q317" s="420"/>
      <c r="R317" s="191"/>
    </row>
    <row r="318" spans="1:18" ht="17.25">
      <c r="A318" s="376">
        <v>44622</v>
      </c>
      <c r="B318" s="377">
        <v>46</v>
      </c>
      <c r="C318" s="319" t="s">
        <v>3913</v>
      </c>
      <c r="D318" s="374" t="s">
        <v>3995</v>
      </c>
      <c r="E318" s="192">
        <v>776181822577</v>
      </c>
      <c r="F318" s="303" t="s">
        <v>546</v>
      </c>
      <c r="G318" s="193" t="s">
        <v>3996</v>
      </c>
      <c r="H318" s="137" t="s">
        <v>96</v>
      </c>
      <c r="I318" s="284">
        <v>26</v>
      </c>
      <c r="J318" s="194">
        <f t="shared" si="66"/>
        <v>22.927600000000002</v>
      </c>
      <c r="K318" s="137">
        <v>43</v>
      </c>
      <c r="L318" s="137">
        <v>62</v>
      </c>
      <c r="M318" s="137">
        <v>43</v>
      </c>
      <c r="N318" s="191">
        <f t="shared" ref="N318:N320" si="70">560*I318</f>
        <v>14560</v>
      </c>
      <c r="O318" s="191"/>
      <c r="P318" s="191"/>
      <c r="Q318" s="420"/>
      <c r="R318" s="191"/>
    </row>
    <row r="319" spans="1:18" ht="17.25">
      <c r="A319" s="376"/>
      <c r="B319" s="377"/>
      <c r="C319" s="319" t="s">
        <v>3819</v>
      </c>
      <c r="D319" s="374" t="s">
        <v>3995</v>
      </c>
      <c r="E319" s="192">
        <v>776181894484</v>
      </c>
      <c r="F319" s="303" t="s">
        <v>546</v>
      </c>
      <c r="G319" s="193" t="s">
        <v>3997</v>
      </c>
      <c r="H319" s="137" t="s">
        <v>96</v>
      </c>
      <c r="I319" s="284">
        <v>22</v>
      </c>
      <c r="J319" s="194">
        <f t="shared" si="66"/>
        <v>19.824000000000002</v>
      </c>
      <c r="K319" s="137">
        <v>59</v>
      </c>
      <c r="L319" s="137">
        <v>40</v>
      </c>
      <c r="M319" s="137">
        <v>42</v>
      </c>
      <c r="N319" s="191">
        <f t="shared" si="70"/>
        <v>12320</v>
      </c>
      <c r="O319" s="191"/>
      <c r="P319" s="191"/>
      <c r="Q319" s="420"/>
      <c r="R319" s="191"/>
    </row>
    <row r="320" spans="1:18" ht="17.25">
      <c r="A320" s="310">
        <v>44622</v>
      </c>
      <c r="B320" s="250">
        <v>47</v>
      </c>
      <c r="C320" s="319" t="s">
        <v>1430</v>
      </c>
      <c r="D320" s="374" t="s">
        <v>3998</v>
      </c>
      <c r="E320" s="192">
        <v>776182022777</v>
      </c>
      <c r="F320" s="303" t="s">
        <v>546</v>
      </c>
      <c r="G320" s="193" t="s">
        <v>3999</v>
      </c>
      <c r="H320" s="137" t="s">
        <v>96</v>
      </c>
      <c r="I320" s="284">
        <v>30</v>
      </c>
      <c r="J320" s="194">
        <f t="shared" si="66"/>
        <v>18.096</v>
      </c>
      <c r="K320" s="137">
        <v>58</v>
      </c>
      <c r="L320" s="137">
        <v>39</v>
      </c>
      <c r="M320" s="137">
        <v>40</v>
      </c>
      <c r="N320" s="191">
        <f t="shared" si="70"/>
        <v>16800</v>
      </c>
      <c r="O320" s="191"/>
      <c r="P320" s="191"/>
      <c r="Q320" s="420"/>
      <c r="R320" s="191"/>
    </row>
    <row r="321" spans="1:18">
      <c r="A321" s="191"/>
      <c r="B321" s="191"/>
      <c r="C321" s="191"/>
      <c r="D321" s="191"/>
      <c r="E321" s="191"/>
      <c r="F321" s="191"/>
      <c r="G321" s="191" t="s">
        <v>94</v>
      </c>
      <c r="H321" s="191"/>
      <c r="I321" s="420"/>
      <c r="J321" s="191"/>
      <c r="K321" s="191"/>
      <c r="L321" s="191"/>
      <c r="M321" s="191"/>
      <c r="N321" s="191">
        <v>1000</v>
      </c>
      <c r="O321" s="191"/>
      <c r="P321" s="191"/>
      <c r="Q321" s="420"/>
      <c r="R321" s="191"/>
    </row>
    <row r="322" spans="1:18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>
        <f>SUM(N270:N321)</f>
        <v>577760</v>
      </c>
      <c r="O322" s="66"/>
      <c r="P322" s="66"/>
      <c r="Q322" s="420">
        <v>577760</v>
      </c>
      <c r="R322" s="66"/>
    </row>
    <row r="323" spans="1:18">
      <c r="A323" s="191"/>
      <c r="B323" s="191"/>
      <c r="C323" s="191"/>
      <c r="D323" s="191"/>
      <c r="E323" s="191"/>
      <c r="F323" s="191"/>
      <c r="G323" s="191"/>
      <c r="H323" s="191"/>
      <c r="I323" s="420"/>
      <c r="J323" s="191"/>
      <c r="K323" s="191"/>
      <c r="L323" s="191"/>
      <c r="M323" s="191"/>
      <c r="N323" s="191"/>
      <c r="O323" s="191"/>
      <c r="P323" s="191"/>
      <c r="Q323" s="420"/>
      <c r="R323" s="191"/>
    </row>
    <row r="324" spans="1:18" ht="17.25">
      <c r="A324" s="310">
        <v>44622</v>
      </c>
      <c r="B324" s="250">
        <v>1</v>
      </c>
      <c r="C324" s="319" t="s">
        <v>1430</v>
      </c>
      <c r="D324" s="374" t="s">
        <v>4000</v>
      </c>
      <c r="E324" s="192">
        <v>776193396465</v>
      </c>
      <c r="F324" s="303" t="s">
        <v>4001</v>
      </c>
      <c r="G324" s="193" t="s">
        <v>4002</v>
      </c>
      <c r="H324" s="137" t="s">
        <v>35</v>
      </c>
      <c r="I324" s="284">
        <v>10</v>
      </c>
      <c r="J324" s="194">
        <f t="shared" ref="J324:J328" si="71">K324*L324*M324/5000</f>
        <v>5.2439999999999998</v>
      </c>
      <c r="K324" s="137">
        <v>38</v>
      </c>
      <c r="L324" s="137">
        <v>30</v>
      </c>
      <c r="M324" s="137">
        <v>23</v>
      </c>
      <c r="N324" s="191">
        <f>650*I324</f>
        <v>6500</v>
      </c>
      <c r="O324" s="191"/>
      <c r="P324" s="191"/>
      <c r="Q324" s="420"/>
      <c r="R324" s="191"/>
    </row>
    <row r="325" spans="1:18" ht="17.25">
      <c r="A325" s="310">
        <v>44622</v>
      </c>
      <c r="B325" s="250">
        <v>2</v>
      </c>
      <c r="C325" s="319"/>
      <c r="D325" s="374" t="s">
        <v>4003</v>
      </c>
      <c r="E325" s="192">
        <v>776206346773</v>
      </c>
      <c r="F325" s="303" t="s">
        <v>4001</v>
      </c>
      <c r="G325" s="193" t="s">
        <v>4004</v>
      </c>
      <c r="H325" s="137" t="s">
        <v>35</v>
      </c>
      <c r="I325" s="284">
        <v>23</v>
      </c>
      <c r="J325" s="194">
        <f t="shared" si="71"/>
        <v>22.323599999999999</v>
      </c>
      <c r="K325" s="137">
        <v>54</v>
      </c>
      <c r="L325" s="137">
        <v>53</v>
      </c>
      <c r="M325" s="137">
        <v>39</v>
      </c>
      <c r="N325" s="191">
        <f>590*I325</f>
        <v>13570</v>
      </c>
      <c r="O325" s="191"/>
      <c r="P325" s="191"/>
      <c r="Q325" s="420"/>
      <c r="R325" s="191"/>
    </row>
    <row r="326" spans="1:18" ht="17.25">
      <c r="A326" s="310">
        <v>44622</v>
      </c>
      <c r="B326" s="250">
        <v>3</v>
      </c>
      <c r="C326" s="319"/>
      <c r="D326" s="374" t="s">
        <v>4005</v>
      </c>
      <c r="E326" s="192">
        <v>776206430398</v>
      </c>
      <c r="F326" s="303" t="s">
        <v>4001</v>
      </c>
      <c r="G326" s="193" t="s">
        <v>4006</v>
      </c>
      <c r="H326" s="137" t="s">
        <v>2</v>
      </c>
      <c r="I326" s="284">
        <v>12</v>
      </c>
      <c r="J326" s="194">
        <f t="shared" si="71"/>
        <v>9.1199999999999992</v>
      </c>
      <c r="K326" s="137">
        <v>30</v>
      </c>
      <c r="L326" s="137">
        <v>38</v>
      </c>
      <c r="M326" s="137">
        <v>40</v>
      </c>
      <c r="N326" s="191">
        <f>550*I326</f>
        <v>6600</v>
      </c>
      <c r="O326" s="191"/>
      <c r="P326" s="191"/>
      <c r="Q326" s="420"/>
      <c r="R326" s="191"/>
    </row>
    <row r="327" spans="1:18" ht="17.25">
      <c r="A327" s="310">
        <v>44622</v>
      </c>
      <c r="B327" s="250">
        <v>4</v>
      </c>
      <c r="C327" s="319"/>
      <c r="D327" s="374" t="s">
        <v>4007</v>
      </c>
      <c r="E327" s="192">
        <v>776193854900</v>
      </c>
      <c r="F327" s="303" t="s">
        <v>4001</v>
      </c>
      <c r="G327" s="193" t="s">
        <v>4008</v>
      </c>
      <c r="H327" s="137" t="s">
        <v>2</v>
      </c>
      <c r="I327" s="284">
        <v>4.5</v>
      </c>
      <c r="J327" s="194">
        <f t="shared" si="71"/>
        <v>4.1887999999999996</v>
      </c>
      <c r="K327" s="137">
        <v>28</v>
      </c>
      <c r="L327" s="137">
        <v>34</v>
      </c>
      <c r="M327" s="137">
        <v>22</v>
      </c>
      <c r="N327" s="191">
        <v>3550</v>
      </c>
      <c r="O327" s="191"/>
      <c r="P327" s="191"/>
      <c r="Q327" s="420"/>
      <c r="R327" s="191"/>
    </row>
    <row r="328" spans="1:18" ht="17.25">
      <c r="A328" s="310">
        <v>44622</v>
      </c>
      <c r="B328" s="250">
        <v>5</v>
      </c>
      <c r="C328" s="319"/>
      <c r="D328" s="374" t="s">
        <v>4009</v>
      </c>
      <c r="E328" s="192">
        <v>776206409245</v>
      </c>
      <c r="F328" s="303" t="s">
        <v>4001</v>
      </c>
      <c r="G328" s="193" t="s">
        <v>4010</v>
      </c>
      <c r="H328" s="137" t="s">
        <v>2</v>
      </c>
      <c r="I328" s="284">
        <v>11</v>
      </c>
      <c r="J328" s="194">
        <f t="shared" si="71"/>
        <v>9.5039999999999996</v>
      </c>
      <c r="K328" s="137">
        <v>48</v>
      </c>
      <c r="L328" s="137">
        <v>30</v>
      </c>
      <c r="M328" s="137">
        <v>33</v>
      </c>
      <c r="N328" s="191">
        <f>570*I328</f>
        <v>6270</v>
      </c>
      <c r="O328" s="191"/>
      <c r="P328" s="191"/>
      <c r="Q328" s="420"/>
      <c r="R328" s="191"/>
    </row>
    <row r="329" spans="1:18" ht="17.25">
      <c r="A329" s="310">
        <v>44622</v>
      </c>
      <c r="B329" s="250">
        <v>6</v>
      </c>
      <c r="C329" s="319" t="s">
        <v>1430</v>
      </c>
      <c r="D329" s="374" t="s">
        <v>4011</v>
      </c>
      <c r="E329" s="192">
        <v>776206352702</v>
      </c>
      <c r="F329" s="303" t="s">
        <v>4001</v>
      </c>
      <c r="G329" s="193" t="s">
        <v>4012</v>
      </c>
      <c r="H329" s="137" t="s">
        <v>2</v>
      </c>
      <c r="I329" s="284">
        <v>8</v>
      </c>
      <c r="J329" s="194">
        <f>K329*L329*M329/5000</f>
        <v>5.3760000000000003</v>
      </c>
      <c r="K329" s="137">
        <v>32</v>
      </c>
      <c r="L329" s="137">
        <v>28</v>
      </c>
      <c r="M329" s="137">
        <v>30</v>
      </c>
      <c r="N329" s="191">
        <f>570*I329</f>
        <v>4560</v>
      </c>
      <c r="O329" s="191"/>
      <c r="P329" s="191"/>
      <c r="Q329" s="420"/>
      <c r="R329" s="191"/>
    </row>
    <row r="330" spans="1:18" ht="17.25">
      <c r="A330" s="310">
        <v>44622</v>
      </c>
      <c r="B330" s="250">
        <v>7</v>
      </c>
      <c r="C330" s="319" t="s">
        <v>1430</v>
      </c>
      <c r="D330" s="374" t="s">
        <v>4013</v>
      </c>
      <c r="E330" s="192">
        <v>776206350033</v>
      </c>
      <c r="F330" s="303" t="s">
        <v>4001</v>
      </c>
      <c r="G330" s="193" t="s">
        <v>2348</v>
      </c>
      <c r="H330" s="137" t="s">
        <v>96</v>
      </c>
      <c r="I330" s="284">
        <v>8</v>
      </c>
      <c r="J330" s="194">
        <f t="shared" ref="J330:J334" si="72">K330*L330*M330/5000</f>
        <v>5.3760000000000003</v>
      </c>
      <c r="K330" s="137">
        <v>32</v>
      </c>
      <c r="L330" s="137">
        <v>28</v>
      </c>
      <c r="M330" s="137">
        <v>30</v>
      </c>
      <c r="N330" s="191">
        <f>590*I330</f>
        <v>4720</v>
      </c>
      <c r="O330" s="191"/>
      <c r="P330" s="191"/>
      <c r="Q330" s="420"/>
      <c r="R330" s="191"/>
    </row>
    <row r="331" spans="1:18" ht="17.25">
      <c r="A331" s="310">
        <v>44622</v>
      </c>
      <c r="B331" s="250">
        <v>8</v>
      </c>
      <c r="C331" s="319" t="s">
        <v>1430</v>
      </c>
      <c r="D331" s="374" t="s">
        <v>4014</v>
      </c>
      <c r="E331" s="192">
        <v>776206378389</v>
      </c>
      <c r="F331" s="303" t="s">
        <v>4001</v>
      </c>
      <c r="G331" s="193" t="s">
        <v>4015</v>
      </c>
      <c r="H331" s="137" t="s">
        <v>2</v>
      </c>
      <c r="I331" s="284">
        <v>8</v>
      </c>
      <c r="J331" s="194">
        <f t="shared" si="72"/>
        <v>6.0236000000000001</v>
      </c>
      <c r="K331" s="137">
        <v>37</v>
      </c>
      <c r="L331" s="137">
        <v>37</v>
      </c>
      <c r="M331" s="137">
        <v>22</v>
      </c>
      <c r="N331" s="191">
        <f>570*I331</f>
        <v>4560</v>
      </c>
      <c r="O331" s="191"/>
      <c r="P331" s="191"/>
      <c r="Q331" s="420"/>
      <c r="R331" s="191"/>
    </row>
    <row r="332" spans="1:18" ht="17.25">
      <c r="A332" s="310">
        <v>44622</v>
      </c>
      <c r="B332" s="250">
        <v>9</v>
      </c>
      <c r="C332" s="319"/>
      <c r="D332" s="374" t="s">
        <v>4016</v>
      </c>
      <c r="E332" s="192">
        <v>776206397215</v>
      </c>
      <c r="F332" s="303" t="s">
        <v>4001</v>
      </c>
      <c r="G332" s="193" t="s">
        <v>3334</v>
      </c>
      <c r="H332" s="137" t="s">
        <v>2355</v>
      </c>
      <c r="I332" s="284">
        <v>26</v>
      </c>
      <c r="J332" s="194">
        <f t="shared" si="72"/>
        <v>18.103999999999999</v>
      </c>
      <c r="K332" s="137">
        <v>73</v>
      </c>
      <c r="L332" s="137">
        <v>40</v>
      </c>
      <c r="M332" s="137">
        <v>31</v>
      </c>
      <c r="N332" s="191">
        <f>590*I332</f>
        <v>15340</v>
      </c>
      <c r="O332" s="191"/>
      <c r="P332" s="191"/>
      <c r="Q332" s="420"/>
      <c r="R332" s="191"/>
    </row>
    <row r="333" spans="1:18" ht="17.25">
      <c r="A333" s="310">
        <v>44622</v>
      </c>
      <c r="B333" s="250">
        <v>10</v>
      </c>
      <c r="C333" s="319"/>
      <c r="D333" s="374" t="s">
        <v>4017</v>
      </c>
      <c r="E333" s="192">
        <v>776193415810</v>
      </c>
      <c r="F333" s="303" t="s">
        <v>4001</v>
      </c>
      <c r="G333" s="193" t="s">
        <v>4018</v>
      </c>
      <c r="H333" s="137" t="s">
        <v>4019</v>
      </c>
      <c r="I333" s="284">
        <v>11</v>
      </c>
      <c r="J333" s="194">
        <f t="shared" si="72"/>
        <v>8.8320000000000007</v>
      </c>
      <c r="K333" s="137">
        <v>48</v>
      </c>
      <c r="L333" s="137">
        <v>40</v>
      </c>
      <c r="M333" s="137">
        <v>23</v>
      </c>
      <c r="N333" s="191">
        <f>600*I333</f>
        <v>6600</v>
      </c>
      <c r="O333" s="191"/>
      <c r="P333" s="191"/>
      <c r="Q333" s="420"/>
      <c r="R333" s="191"/>
    </row>
    <row r="334" spans="1:18" ht="17.25">
      <c r="A334" s="310">
        <v>44622</v>
      </c>
      <c r="B334" s="250">
        <v>11</v>
      </c>
      <c r="C334" s="319"/>
      <c r="D334" s="374" t="s">
        <v>4020</v>
      </c>
      <c r="E334" s="192">
        <v>776193557599</v>
      </c>
      <c r="F334" s="303" t="s">
        <v>4001</v>
      </c>
      <c r="G334" s="193" t="s">
        <v>4021</v>
      </c>
      <c r="H334" s="137" t="s">
        <v>3108</v>
      </c>
      <c r="I334" s="284">
        <v>8</v>
      </c>
      <c r="J334" s="194">
        <f t="shared" si="72"/>
        <v>8.8800000000000008</v>
      </c>
      <c r="K334" s="137">
        <v>50</v>
      </c>
      <c r="L334" s="137">
        <v>37</v>
      </c>
      <c r="M334" s="137">
        <v>24</v>
      </c>
      <c r="N334" s="191">
        <f>650*I334</f>
        <v>5200</v>
      </c>
      <c r="O334" s="191"/>
      <c r="P334" s="191"/>
      <c r="Q334" s="420"/>
      <c r="R334" s="191"/>
    </row>
    <row r="335" spans="1:18" ht="17.25">
      <c r="A335" s="310">
        <v>44622</v>
      </c>
      <c r="B335" s="250">
        <v>12</v>
      </c>
      <c r="C335" s="319"/>
      <c r="D335" s="320" t="s">
        <v>4022</v>
      </c>
      <c r="E335" s="320" t="s">
        <v>2311</v>
      </c>
      <c r="F335" s="303"/>
      <c r="G335" s="193"/>
      <c r="H335" s="137"/>
      <c r="I335" s="284"/>
      <c r="J335" s="194"/>
      <c r="K335" s="137"/>
      <c r="L335" s="137"/>
      <c r="M335" s="137"/>
      <c r="N335" s="191"/>
      <c r="O335" s="191"/>
      <c r="P335" s="191"/>
      <c r="Q335" s="420"/>
      <c r="R335" s="191"/>
    </row>
    <row r="336" spans="1:18" ht="17.25">
      <c r="A336" s="310">
        <v>44622</v>
      </c>
      <c r="B336" s="250">
        <v>13</v>
      </c>
      <c r="C336" s="319" t="s">
        <v>1430</v>
      </c>
      <c r="D336" s="374" t="s">
        <v>4023</v>
      </c>
      <c r="E336" s="192">
        <v>776206396311</v>
      </c>
      <c r="F336" s="303" t="s">
        <v>4001</v>
      </c>
      <c r="G336" s="193" t="s">
        <v>4024</v>
      </c>
      <c r="H336" s="137" t="s">
        <v>96</v>
      </c>
      <c r="I336" s="284">
        <v>11</v>
      </c>
      <c r="J336" s="194">
        <f t="shared" ref="J336:J339" si="73">K336*L336*M336/5000</f>
        <v>5.6550000000000002</v>
      </c>
      <c r="K336" s="137">
        <v>39</v>
      </c>
      <c r="L336" s="137">
        <v>25</v>
      </c>
      <c r="M336" s="137">
        <v>29</v>
      </c>
      <c r="N336" s="191">
        <f>590*I336</f>
        <v>6490</v>
      </c>
      <c r="O336" s="191"/>
      <c r="P336" s="191"/>
      <c r="Q336" s="420"/>
      <c r="R336" s="191"/>
    </row>
    <row r="337" spans="1:18" ht="17.25">
      <c r="A337" s="310">
        <v>44622</v>
      </c>
      <c r="B337" s="250">
        <v>14</v>
      </c>
      <c r="C337" s="319" t="s">
        <v>1430</v>
      </c>
      <c r="D337" s="374" t="s">
        <v>4025</v>
      </c>
      <c r="E337" s="192">
        <v>776206372200</v>
      </c>
      <c r="F337" s="303" t="s">
        <v>4001</v>
      </c>
      <c r="G337" s="193" t="s">
        <v>4026</v>
      </c>
      <c r="H337" s="137" t="s">
        <v>96</v>
      </c>
      <c r="I337" s="284">
        <v>12</v>
      </c>
      <c r="J337" s="194">
        <f t="shared" si="73"/>
        <v>9.5904000000000007</v>
      </c>
      <c r="K337" s="137">
        <v>37</v>
      </c>
      <c r="L337" s="137">
        <v>36</v>
      </c>
      <c r="M337" s="137">
        <v>36</v>
      </c>
      <c r="N337" s="191">
        <f>570*I337</f>
        <v>6840</v>
      </c>
      <c r="O337" s="191"/>
      <c r="P337" s="191"/>
      <c r="Q337" s="420"/>
      <c r="R337" s="191"/>
    </row>
    <row r="338" spans="1:18" ht="17.25">
      <c r="A338" s="310">
        <v>44622</v>
      </c>
      <c r="B338" s="250">
        <v>15</v>
      </c>
      <c r="C338" s="319" t="s">
        <v>1430</v>
      </c>
      <c r="D338" s="374" t="s">
        <v>4027</v>
      </c>
      <c r="E338" s="192">
        <v>776193376956</v>
      </c>
      <c r="F338" s="303" t="s">
        <v>4001</v>
      </c>
      <c r="G338" s="193" t="s">
        <v>4028</v>
      </c>
      <c r="H338" s="137" t="s">
        <v>96</v>
      </c>
      <c r="I338" s="284">
        <v>18</v>
      </c>
      <c r="J338" s="194">
        <f t="shared" si="73"/>
        <v>16.787199999999999</v>
      </c>
      <c r="K338" s="137">
        <v>61</v>
      </c>
      <c r="L338" s="137">
        <v>43</v>
      </c>
      <c r="M338" s="137">
        <v>32</v>
      </c>
      <c r="N338" s="191">
        <f t="shared" ref="N338" si="74">560*I338</f>
        <v>10080</v>
      </c>
      <c r="O338" s="191"/>
      <c r="P338" s="191"/>
      <c r="Q338" s="420"/>
      <c r="R338" s="191"/>
    </row>
    <row r="339" spans="1:18" ht="17.25">
      <c r="A339" s="310">
        <v>44622</v>
      </c>
      <c r="B339" s="250">
        <v>16</v>
      </c>
      <c r="C339" s="319" t="s">
        <v>2236</v>
      </c>
      <c r="D339" s="374" t="s">
        <v>4029</v>
      </c>
      <c r="E339" s="192">
        <v>776206378140</v>
      </c>
      <c r="F339" s="303" t="s">
        <v>4001</v>
      </c>
      <c r="G339" s="193" t="s">
        <v>4030</v>
      </c>
      <c r="H339" s="137" t="s">
        <v>31</v>
      </c>
      <c r="I339" s="284">
        <v>21</v>
      </c>
      <c r="J339" s="194">
        <f t="shared" si="73"/>
        <v>18.143999999999998</v>
      </c>
      <c r="K339" s="137">
        <v>42</v>
      </c>
      <c r="L339" s="137">
        <v>54</v>
      </c>
      <c r="M339" s="137">
        <v>40</v>
      </c>
      <c r="N339" s="191">
        <f>590*I339</f>
        <v>12390</v>
      </c>
      <c r="O339" s="191"/>
      <c r="P339" s="191"/>
      <c r="Q339" s="420"/>
      <c r="R339" s="191"/>
    </row>
    <row r="340" spans="1:18" ht="17.25">
      <c r="A340" s="310"/>
      <c r="B340" s="250"/>
      <c r="C340" s="319"/>
      <c r="D340" s="374"/>
      <c r="E340" s="192"/>
      <c r="F340" s="303"/>
      <c r="G340" s="193"/>
      <c r="H340" s="137"/>
      <c r="I340" s="284"/>
      <c r="J340" s="194"/>
      <c r="K340" s="137"/>
      <c r="L340" s="137"/>
      <c r="M340" s="137"/>
      <c r="N340" s="191"/>
      <c r="O340" s="191"/>
      <c r="P340" s="191"/>
      <c r="Q340" s="420"/>
      <c r="R340" s="191"/>
    </row>
    <row r="341" spans="1:18" ht="17.25">
      <c r="A341" s="36"/>
      <c r="B341" s="147"/>
      <c r="C341" s="424"/>
      <c r="D341" s="425"/>
      <c r="E341" s="99"/>
      <c r="F341" s="347"/>
      <c r="G341" s="28"/>
      <c r="H341" s="29"/>
      <c r="I341" s="101"/>
      <c r="J341" s="101"/>
      <c r="K341" s="29"/>
      <c r="L341" s="29"/>
      <c r="M341" s="29"/>
      <c r="N341" s="66">
        <f>SUM(N324:N340)</f>
        <v>113270</v>
      </c>
      <c r="O341" s="66"/>
      <c r="P341" s="66"/>
      <c r="Q341" s="420">
        <v>113270</v>
      </c>
      <c r="R341" s="66"/>
    </row>
    <row r="342" spans="1:18" ht="17.25">
      <c r="A342" s="310"/>
      <c r="B342" s="250"/>
      <c r="C342" s="319"/>
      <c r="D342" s="374"/>
      <c r="E342" s="192"/>
      <c r="F342" s="303"/>
      <c r="G342" s="193"/>
      <c r="H342" s="137"/>
      <c r="I342" s="284"/>
      <c r="J342" s="194"/>
      <c r="K342" s="137"/>
      <c r="L342" s="137"/>
      <c r="M342" s="137"/>
      <c r="N342" s="191"/>
      <c r="O342" s="191"/>
      <c r="P342" s="191"/>
      <c r="Q342" s="420"/>
      <c r="R342" s="191"/>
    </row>
    <row r="343" spans="1:18" ht="17.25">
      <c r="A343" s="310">
        <v>44624</v>
      </c>
      <c r="B343" s="250">
        <v>1</v>
      </c>
      <c r="C343" s="319"/>
      <c r="D343" s="374" t="s">
        <v>4031</v>
      </c>
      <c r="E343" s="192">
        <v>776216675746</v>
      </c>
      <c r="F343" s="303" t="s">
        <v>4001</v>
      </c>
      <c r="G343" s="193"/>
      <c r="H343" s="137" t="s">
        <v>96</v>
      </c>
      <c r="I343" s="194">
        <v>21</v>
      </c>
      <c r="J343" s="194">
        <f t="shared" ref="J343:J354" si="75">K343*L343*M343/5000</f>
        <v>13.4232</v>
      </c>
      <c r="K343" s="137">
        <v>34</v>
      </c>
      <c r="L343" s="137">
        <v>47</v>
      </c>
      <c r="M343" s="137">
        <v>42</v>
      </c>
      <c r="N343" s="191">
        <f>560*I343</f>
        <v>11760</v>
      </c>
      <c r="O343" s="191"/>
      <c r="P343" s="191"/>
      <c r="Q343" s="420"/>
      <c r="R343" s="191"/>
    </row>
    <row r="344" spans="1:18" ht="17.25">
      <c r="A344" s="386">
        <v>44624</v>
      </c>
      <c r="B344" s="387">
        <v>2</v>
      </c>
      <c r="C344" s="319" t="s">
        <v>2866</v>
      </c>
      <c r="D344" s="374" t="s">
        <v>4032</v>
      </c>
      <c r="E344" s="192">
        <v>776216710546</v>
      </c>
      <c r="F344" s="303" t="s">
        <v>4001</v>
      </c>
      <c r="G344" s="193" t="s">
        <v>4033</v>
      </c>
      <c r="H344" s="137" t="s">
        <v>35</v>
      </c>
      <c r="I344" s="194">
        <v>32</v>
      </c>
      <c r="J344" s="194">
        <f t="shared" si="75"/>
        <v>31.751999999999999</v>
      </c>
      <c r="K344" s="137">
        <v>60</v>
      </c>
      <c r="L344" s="137">
        <v>54</v>
      </c>
      <c r="M344" s="137">
        <v>49</v>
      </c>
      <c r="N344" s="191">
        <f>590*I344</f>
        <v>18880</v>
      </c>
      <c r="O344" s="191"/>
      <c r="P344" s="191"/>
      <c r="Q344" s="420"/>
      <c r="R344" s="191"/>
    </row>
    <row r="345" spans="1:18" ht="17.25">
      <c r="A345" s="388"/>
      <c r="B345" s="389"/>
      <c r="C345" s="319" t="s">
        <v>2869</v>
      </c>
      <c r="D345" s="374" t="s">
        <v>4032</v>
      </c>
      <c r="E345" s="192">
        <v>776216709623</v>
      </c>
      <c r="F345" s="303" t="s">
        <v>4001</v>
      </c>
      <c r="G345" s="193" t="s">
        <v>4034</v>
      </c>
      <c r="H345" s="137" t="s">
        <v>35</v>
      </c>
      <c r="I345" s="194">
        <v>26</v>
      </c>
      <c r="J345" s="194">
        <f t="shared" si="75"/>
        <v>15.332800000000001</v>
      </c>
      <c r="K345" s="137">
        <v>37</v>
      </c>
      <c r="L345" s="137">
        <v>56</v>
      </c>
      <c r="M345" s="137">
        <v>37</v>
      </c>
      <c r="N345" s="191">
        <f t="shared" ref="N345:N346" si="76">590*I345</f>
        <v>15340</v>
      </c>
      <c r="O345" s="191"/>
      <c r="P345" s="191"/>
      <c r="Q345" s="420"/>
      <c r="R345" s="191"/>
    </row>
    <row r="346" spans="1:18" ht="17.25">
      <c r="A346" s="310">
        <v>44624</v>
      </c>
      <c r="B346" s="250">
        <v>3</v>
      </c>
      <c r="C346" s="319"/>
      <c r="D346" s="374" t="s">
        <v>4035</v>
      </c>
      <c r="E346" s="192">
        <v>776216712869</v>
      </c>
      <c r="F346" s="303" t="s">
        <v>4001</v>
      </c>
      <c r="G346" s="193" t="s">
        <v>4036</v>
      </c>
      <c r="H346" s="137" t="s">
        <v>35</v>
      </c>
      <c r="I346" s="194">
        <v>21</v>
      </c>
      <c r="J346" s="194">
        <f t="shared" si="75"/>
        <v>20.02</v>
      </c>
      <c r="K346" s="137">
        <v>52</v>
      </c>
      <c r="L346" s="137">
        <v>55</v>
      </c>
      <c r="M346" s="137">
        <v>35</v>
      </c>
      <c r="N346" s="191">
        <f t="shared" si="76"/>
        <v>12390</v>
      </c>
      <c r="O346" s="191"/>
      <c r="P346" s="191"/>
      <c r="Q346" s="420"/>
      <c r="R346" s="191"/>
    </row>
    <row r="347" spans="1:18" ht="17.25">
      <c r="A347" s="310">
        <v>44624</v>
      </c>
      <c r="B347" s="250">
        <v>4</v>
      </c>
      <c r="C347" s="319" t="s">
        <v>1430</v>
      </c>
      <c r="D347" s="374" t="s">
        <v>4037</v>
      </c>
      <c r="E347" s="192">
        <v>776216670538</v>
      </c>
      <c r="F347" s="303" t="s">
        <v>4001</v>
      </c>
      <c r="G347" s="193" t="s">
        <v>4038</v>
      </c>
      <c r="H347" s="137" t="s">
        <v>2</v>
      </c>
      <c r="I347" s="194">
        <v>9</v>
      </c>
      <c r="J347" s="194">
        <f t="shared" si="75"/>
        <v>7.3925999999999998</v>
      </c>
      <c r="K347" s="137">
        <v>37</v>
      </c>
      <c r="L347" s="137">
        <v>37</v>
      </c>
      <c r="M347" s="137">
        <v>27</v>
      </c>
      <c r="N347" s="191">
        <f>610*I347</f>
        <v>5490</v>
      </c>
      <c r="O347" s="191"/>
      <c r="P347" s="191"/>
      <c r="Q347" s="420"/>
      <c r="R347" s="191"/>
    </row>
    <row r="348" spans="1:18" ht="17.25">
      <c r="A348" s="386">
        <v>44624</v>
      </c>
      <c r="B348" s="387">
        <v>5</v>
      </c>
      <c r="C348" s="319" t="s">
        <v>3420</v>
      </c>
      <c r="D348" s="374" t="s">
        <v>4039</v>
      </c>
      <c r="E348" s="192">
        <v>776216666546</v>
      </c>
      <c r="F348" s="303" t="s">
        <v>4001</v>
      </c>
      <c r="G348" s="193" t="s">
        <v>4040</v>
      </c>
      <c r="H348" s="137" t="s">
        <v>96</v>
      </c>
      <c r="I348" s="194">
        <v>14</v>
      </c>
      <c r="J348" s="194">
        <f t="shared" si="75"/>
        <v>12.654</v>
      </c>
      <c r="K348" s="137">
        <v>45</v>
      </c>
      <c r="L348" s="137">
        <v>38</v>
      </c>
      <c r="M348" s="137">
        <v>37</v>
      </c>
      <c r="N348" s="191">
        <f>570*I348</f>
        <v>7980</v>
      </c>
      <c r="O348" s="191"/>
      <c r="P348" s="191"/>
      <c r="Q348" s="420"/>
      <c r="R348" s="191"/>
    </row>
    <row r="349" spans="1:18" ht="17.25">
      <c r="A349" s="388"/>
      <c r="B349" s="389"/>
      <c r="C349" s="319" t="s">
        <v>3420</v>
      </c>
      <c r="D349" s="374" t="s">
        <v>4039</v>
      </c>
      <c r="E349" s="192">
        <v>776216666546</v>
      </c>
      <c r="F349" s="303" t="s">
        <v>4001</v>
      </c>
      <c r="G349" s="193" t="s">
        <v>4040</v>
      </c>
      <c r="H349" s="137" t="s">
        <v>96</v>
      </c>
      <c r="I349" s="194">
        <v>14</v>
      </c>
      <c r="J349" s="194">
        <f t="shared" si="75"/>
        <v>12.654</v>
      </c>
      <c r="K349" s="137">
        <v>45</v>
      </c>
      <c r="L349" s="137">
        <v>38</v>
      </c>
      <c r="M349" s="137">
        <v>37</v>
      </c>
      <c r="N349" s="191">
        <f t="shared" ref="N349:N350" si="77">570*I349</f>
        <v>7980</v>
      </c>
      <c r="O349" s="191"/>
      <c r="P349" s="191"/>
      <c r="Q349" s="420"/>
      <c r="R349" s="191"/>
    </row>
    <row r="350" spans="1:18" ht="17.25">
      <c r="A350" s="310">
        <v>44624</v>
      </c>
      <c r="B350" s="250">
        <v>6</v>
      </c>
      <c r="C350" s="319"/>
      <c r="D350" s="374" t="s">
        <v>4041</v>
      </c>
      <c r="E350" s="192">
        <v>776216648320</v>
      </c>
      <c r="F350" s="303" t="s">
        <v>4001</v>
      </c>
      <c r="G350" s="193" t="s">
        <v>4042</v>
      </c>
      <c r="H350" s="137" t="s">
        <v>96</v>
      </c>
      <c r="I350" s="194">
        <v>17</v>
      </c>
      <c r="J350" s="194">
        <f t="shared" si="75"/>
        <v>15.207599999999999</v>
      </c>
      <c r="K350" s="137">
        <v>57</v>
      </c>
      <c r="L350" s="137">
        <v>46</v>
      </c>
      <c r="M350" s="137">
        <v>29</v>
      </c>
      <c r="N350" s="191">
        <f t="shared" si="77"/>
        <v>9690</v>
      </c>
      <c r="O350" s="191"/>
      <c r="P350" s="191"/>
      <c r="Q350" s="420"/>
      <c r="R350" s="191"/>
    </row>
    <row r="351" spans="1:18" ht="17.25">
      <c r="A351" s="310">
        <v>44624</v>
      </c>
      <c r="B351" s="250">
        <v>7</v>
      </c>
      <c r="C351" s="319"/>
      <c r="D351" s="374" t="s">
        <v>4043</v>
      </c>
      <c r="E351" s="192">
        <v>776216652414</v>
      </c>
      <c r="F351" s="303" t="s">
        <v>4001</v>
      </c>
      <c r="G351" s="193" t="s">
        <v>4044</v>
      </c>
      <c r="H351" s="137" t="s">
        <v>96</v>
      </c>
      <c r="I351" s="194">
        <v>21</v>
      </c>
      <c r="J351" s="194">
        <f t="shared" si="75"/>
        <v>18.899999999999999</v>
      </c>
      <c r="K351" s="137">
        <v>63</v>
      </c>
      <c r="L351" s="137">
        <v>50</v>
      </c>
      <c r="M351" s="137">
        <v>30</v>
      </c>
      <c r="N351" s="191">
        <f>560*I351</f>
        <v>11760</v>
      </c>
      <c r="O351" s="191"/>
      <c r="P351" s="191"/>
      <c r="Q351" s="420"/>
      <c r="R351" s="191"/>
    </row>
    <row r="352" spans="1:18" ht="17.25">
      <c r="A352" s="310">
        <v>44624</v>
      </c>
      <c r="B352" s="250">
        <v>8</v>
      </c>
      <c r="C352" s="319"/>
      <c r="D352" s="374" t="s">
        <v>4045</v>
      </c>
      <c r="E352" s="192">
        <v>776216650801</v>
      </c>
      <c r="F352" s="303" t="s">
        <v>4001</v>
      </c>
      <c r="G352" s="193" t="s">
        <v>4046</v>
      </c>
      <c r="H352" s="137" t="s">
        <v>2</v>
      </c>
      <c r="I352" s="194">
        <v>11</v>
      </c>
      <c r="J352" s="194">
        <f t="shared" si="75"/>
        <v>8.9466000000000001</v>
      </c>
      <c r="K352" s="137">
        <v>39</v>
      </c>
      <c r="L352" s="137">
        <v>37</v>
      </c>
      <c r="M352" s="137">
        <v>31</v>
      </c>
      <c r="N352" s="191">
        <f>550*I352</f>
        <v>6050</v>
      </c>
      <c r="O352" s="191"/>
      <c r="P352" s="191"/>
      <c r="Q352" s="420"/>
      <c r="R352" s="191"/>
    </row>
    <row r="353" spans="1:18" ht="17.25">
      <c r="A353" s="310">
        <v>44624</v>
      </c>
      <c r="B353" s="250">
        <v>9</v>
      </c>
      <c r="C353" s="319"/>
      <c r="D353" s="374" t="s">
        <v>4047</v>
      </c>
      <c r="E353" s="192">
        <v>776216672953</v>
      </c>
      <c r="F353" s="303" t="s">
        <v>4001</v>
      </c>
      <c r="G353" s="193" t="s">
        <v>4048</v>
      </c>
      <c r="H353" s="137" t="s">
        <v>2</v>
      </c>
      <c r="I353" s="194">
        <v>30</v>
      </c>
      <c r="J353" s="194">
        <f t="shared" si="75"/>
        <v>29.0016</v>
      </c>
      <c r="K353" s="137">
        <v>57</v>
      </c>
      <c r="L353" s="137">
        <v>53</v>
      </c>
      <c r="M353" s="137">
        <v>48</v>
      </c>
      <c r="N353" s="191">
        <f>540*I353</f>
        <v>16200</v>
      </c>
      <c r="O353" s="191"/>
      <c r="P353" s="191"/>
      <c r="Q353" s="420"/>
      <c r="R353" s="191"/>
    </row>
    <row r="354" spans="1:18" ht="17.25">
      <c r="A354" s="310">
        <v>44624</v>
      </c>
      <c r="B354" s="250">
        <v>10</v>
      </c>
      <c r="C354" s="319"/>
      <c r="D354" s="374" t="s">
        <v>4049</v>
      </c>
      <c r="E354" s="192">
        <v>776216715857</v>
      </c>
      <c r="F354" s="303" t="s">
        <v>4001</v>
      </c>
      <c r="G354" s="193" t="s">
        <v>4050</v>
      </c>
      <c r="H354" s="137" t="s">
        <v>35</v>
      </c>
      <c r="I354" s="194">
        <v>20</v>
      </c>
      <c r="J354" s="194">
        <f t="shared" si="75"/>
        <v>19.968</v>
      </c>
      <c r="K354" s="137">
        <v>40</v>
      </c>
      <c r="L354" s="137">
        <v>52</v>
      </c>
      <c r="M354" s="137">
        <v>48</v>
      </c>
      <c r="N354" s="191">
        <f t="shared" ref="N354" si="78">590*I354</f>
        <v>11800</v>
      </c>
      <c r="O354" s="191"/>
      <c r="P354" s="191"/>
      <c r="Q354" s="420"/>
      <c r="R354" s="191"/>
    </row>
    <row r="355" spans="1:18" ht="17.25">
      <c r="A355" s="310">
        <v>44624</v>
      </c>
      <c r="B355" s="250">
        <v>11</v>
      </c>
      <c r="C355" s="319"/>
      <c r="D355" s="422" t="s">
        <v>4051</v>
      </c>
      <c r="E355" s="423" t="s">
        <v>284</v>
      </c>
      <c r="F355" s="303"/>
      <c r="G355" s="193"/>
      <c r="H355" s="137"/>
      <c r="I355" s="194"/>
      <c r="J355" s="194"/>
      <c r="K355" s="137"/>
      <c r="L355" s="137"/>
      <c r="M355" s="137"/>
      <c r="N355" s="191"/>
      <c r="O355" s="191"/>
      <c r="P355" s="191"/>
      <c r="Q355" s="420"/>
      <c r="R355" s="191"/>
    </row>
    <row r="356" spans="1:18" ht="17.25">
      <c r="A356" s="310"/>
      <c r="B356" s="250"/>
      <c r="C356" s="319"/>
      <c r="D356" s="374"/>
      <c r="E356" s="192"/>
      <c r="F356" s="303"/>
      <c r="G356" s="193"/>
      <c r="H356" s="137"/>
      <c r="I356" s="284"/>
      <c r="J356" s="194"/>
      <c r="K356" s="137"/>
      <c r="L356" s="137"/>
      <c r="M356" s="137"/>
      <c r="N356" s="191"/>
      <c r="O356" s="191"/>
      <c r="P356" s="191"/>
      <c r="Q356" s="420"/>
      <c r="R356" s="191"/>
    </row>
    <row r="357" spans="1:18" ht="17.25">
      <c r="A357" s="36"/>
      <c r="B357" s="147"/>
      <c r="C357" s="424"/>
      <c r="D357" s="425"/>
      <c r="E357" s="99"/>
      <c r="F357" s="347"/>
      <c r="G357" s="28"/>
      <c r="H357" s="29"/>
      <c r="I357" s="101"/>
      <c r="J357" s="101"/>
      <c r="K357" s="29"/>
      <c r="L357" s="29"/>
      <c r="M357" s="29"/>
      <c r="N357" s="66">
        <f>SUM(N343:N356)</f>
        <v>135320</v>
      </c>
      <c r="O357" s="66"/>
      <c r="P357" s="66"/>
      <c r="Q357" s="420">
        <v>135320</v>
      </c>
      <c r="R357" s="66"/>
    </row>
    <row r="358" spans="1:18" ht="17.25">
      <c r="A358" s="310"/>
      <c r="B358" s="250"/>
      <c r="C358" s="319"/>
      <c r="D358" s="374"/>
      <c r="E358" s="192"/>
      <c r="F358" s="303"/>
      <c r="G358" s="193"/>
      <c r="H358" s="137"/>
      <c r="I358" s="284"/>
      <c r="J358" s="194"/>
      <c r="K358" s="137"/>
      <c r="L358" s="137"/>
      <c r="M358" s="137"/>
      <c r="N358" s="191"/>
      <c r="O358" s="191"/>
      <c r="P358" s="191"/>
      <c r="Q358" s="420"/>
      <c r="R358" s="191"/>
    </row>
    <row r="359" spans="1:18" ht="17.25">
      <c r="A359" s="310">
        <v>44776</v>
      </c>
      <c r="B359" s="250">
        <v>1</v>
      </c>
      <c r="C359" s="319" t="s">
        <v>1430</v>
      </c>
      <c r="D359" s="374" t="s">
        <v>4052</v>
      </c>
      <c r="E359" s="192">
        <v>776245350751</v>
      </c>
      <c r="F359" s="303" t="s">
        <v>4001</v>
      </c>
      <c r="G359" s="193" t="s">
        <v>4053</v>
      </c>
      <c r="H359" s="137" t="s">
        <v>2</v>
      </c>
      <c r="I359" s="194">
        <v>14</v>
      </c>
      <c r="J359" s="193">
        <f t="shared" ref="J359:J365" si="79">K359*L359*M359/5000</f>
        <v>10.405200000000001</v>
      </c>
      <c r="K359" s="137">
        <v>29</v>
      </c>
      <c r="L359" s="137">
        <v>46</v>
      </c>
      <c r="M359" s="137">
        <v>39</v>
      </c>
      <c r="N359" s="191">
        <f>580*I359</f>
        <v>8120</v>
      </c>
      <c r="O359" s="191"/>
      <c r="P359" s="191"/>
      <c r="Q359" s="420"/>
      <c r="R359" s="191"/>
    </row>
    <row r="360" spans="1:18" ht="17.25">
      <c r="A360" s="310">
        <v>44776</v>
      </c>
      <c r="B360" s="250">
        <v>2</v>
      </c>
      <c r="C360" s="319"/>
      <c r="D360" s="374" t="s">
        <v>4054</v>
      </c>
      <c r="E360" s="192">
        <v>776233253375</v>
      </c>
      <c r="F360" s="192" t="s">
        <v>4001</v>
      </c>
      <c r="G360" s="192" t="s">
        <v>4055</v>
      </c>
      <c r="H360" s="192" t="s">
        <v>35</v>
      </c>
      <c r="I360" s="192">
        <v>30</v>
      </c>
      <c r="J360" s="193">
        <f t="shared" si="79"/>
        <v>28.937999999999999</v>
      </c>
      <c r="K360" s="137">
        <v>53</v>
      </c>
      <c r="L360" s="137">
        <v>70</v>
      </c>
      <c r="M360" s="137">
        <v>39</v>
      </c>
      <c r="N360" s="191">
        <f t="shared" ref="N360" si="80">590*I360</f>
        <v>17700</v>
      </c>
      <c r="O360" s="191"/>
      <c r="P360" s="191"/>
      <c r="Q360" s="420"/>
      <c r="R360" s="191"/>
    </row>
    <row r="361" spans="1:18" ht="17.25">
      <c r="A361" s="310">
        <v>44776</v>
      </c>
      <c r="B361" s="250">
        <v>3</v>
      </c>
      <c r="C361" s="319"/>
      <c r="D361" s="374" t="s">
        <v>4056</v>
      </c>
      <c r="E361" s="192">
        <v>776233086452</v>
      </c>
      <c r="F361" s="192" t="s">
        <v>4001</v>
      </c>
      <c r="G361" s="192" t="s">
        <v>307</v>
      </c>
      <c r="H361" s="192" t="s">
        <v>35</v>
      </c>
      <c r="I361" s="192">
        <v>11</v>
      </c>
      <c r="J361" s="193">
        <f t="shared" si="79"/>
        <v>7.3710000000000004</v>
      </c>
      <c r="K361" s="137">
        <v>39</v>
      </c>
      <c r="L361" s="137">
        <v>45</v>
      </c>
      <c r="M361" s="137">
        <v>21</v>
      </c>
      <c r="N361" s="191">
        <f>600*I361</f>
        <v>6600</v>
      </c>
      <c r="O361" s="191"/>
      <c r="P361" s="191"/>
      <c r="Q361" s="420"/>
      <c r="R361" s="191"/>
    </row>
    <row r="362" spans="1:18" ht="17.25">
      <c r="A362" s="310">
        <v>44776</v>
      </c>
      <c r="B362" s="250">
        <v>4</v>
      </c>
      <c r="C362" s="319" t="s">
        <v>1430</v>
      </c>
      <c r="D362" s="374" t="s">
        <v>4057</v>
      </c>
      <c r="E362" s="192">
        <v>776245294574</v>
      </c>
      <c r="F362" s="303" t="s">
        <v>4001</v>
      </c>
      <c r="G362" s="193" t="s">
        <v>4058</v>
      </c>
      <c r="H362" s="137" t="s">
        <v>2</v>
      </c>
      <c r="I362" s="194">
        <v>11</v>
      </c>
      <c r="J362" s="193">
        <f t="shared" si="79"/>
        <v>10.66</v>
      </c>
      <c r="K362" s="137">
        <v>52</v>
      </c>
      <c r="L362" s="137">
        <v>41</v>
      </c>
      <c r="M362" s="137">
        <v>25</v>
      </c>
      <c r="N362" s="191">
        <f>580*I362</f>
        <v>6380</v>
      </c>
      <c r="O362" s="191"/>
      <c r="P362" s="191"/>
      <c r="Q362" s="420"/>
      <c r="R362" s="191"/>
    </row>
    <row r="363" spans="1:18" ht="17.25">
      <c r="A363" s="386">
        <v>44776</v>
      </c>
      <c r="B363" s="387">
        <v>5</v>
      </c>
      <c r="C363" s="319" t="s">
        <v>4059</v>
      </c>
      <c r="D363" s="374" t="s">
        <v>4060</v>
      </c>
      <c r="E363" s="192">
        <v>776233200636</v>
      </c>
      <c r="F363" s="192" t="s">
        <v>4001</v>
      </c>
      <c r="G363" s="192" t="s">
        <v>4061</v>
      </c>
      <c r="H363" s="192" t="s">
        <v>1616</v>
      </c>
      <c r="I363" s="192">
        <v>28</v>
      </c>
      <c r="J363" s="193">
        <f t="shared" si="79"/>
        <v>21.352799999999998</v>
      </c>
      <c r="K363" s="137">
        <v>42</v>
      </c>
      <c r="L363" s="137">
        <v>62</v>
      </c>
      <c r="M363" s="137">
        <v>41</v>
      </c>
      <c r="N363" s="191">
        <f>360*I363</f>
        <v>10080</v>
      </c>
      <c r="O363" s="191"/>
      <c r="P363" s="191"/>
      <c r="Q363" s="420"/>
      <c r="R363" s="191"/>
    </row>
    <row r="364" spans="1:18" ht="17.25">
      <c r="A364" s="388"/>
      <c r="B364" s="389"/>
      <c r="C364" s="319" t="s">
        <v>4062</v>
      </c>
      <c r="D364" s="374" t="s">
        <v>4060</v>
      </c>
      <c r="E364" s="192">
        <v>776233178777</v>
      </c>
      <c r="F364" s="192" t="s">
        <v>4001</v>
      </c>
      <c r="G364" s="192" t="s">
        <v>4063</v>
      </c>
      <c r="H364" s="192" t="s">
        <v>1616</v>
      </c>
      <c r="I364" s="192">
        <v>29</v>
      </c>
      <c r="J364" s="193">
        <f t="shared" si="79"/>
        <v>24.012</v>
      </c>
      <c r="K364" s="137">
        <v>46</v>
      </c>
      <c r="L364" s="137">
        <v>58</v>
      </c>
      <c r="M364" s="137">
        <v>45</v>
      </c>
      <c r="N364" s="191">
        <f>360*I364</f>
        <v>10440</v>
      </c>
      <c r="O364" s="191"/>
      <c r="P364" s="191"/>
      <c r="Q364" s="420"/>
      <c r="R364" s="191"/>
    </row>
    <row r="365" spans="1:18" ht="17.25">
      <c r="A365" s="310">
        <v>44776</v>
      </c>
      <c r="B365" s="250">
        <v>6</v>
      </c>
      <c r="C365" s="319"/>
      <c r="D365" s="374" t="s">
        <v>4064</v>
      </c>
      <c r="E365" s="192">
        <v>776233232517</v>
      </c>
      <c r="F365" s="192" t="s">
        <v>4001</v>
      </c>
      <c r="G365" s="192" t="s">
        <v>4065</v>
      </c>
      <c r="H365" s="192" t="s">
        <v>35</v>
      </c>
      <c r="I365" s="192">
        <v>24</v>
      </c>
      <c r="J365" s="193">
        <f t="shared" si="79"/>
        <v>18.815999999999999</v>
      </c>
      <c r="K365" s="137">
        <v>42</v>
      </c>
      <c r="L365" s="137">
        <v>56</v>
      </c>
      <c r="M365" s="137">
        <v>40</v>
      </c>
      <c r="N365" s="191">
        <f>590*I365</f>
        <v>14160</v>
      </c>
      <c r="O365" s="191"/>
      <c r="P365" s="191"/>
      <c r="Q365" s="420"/>
      <c r="R365" s="191"/>
    </row>
    <row r="366" spans="1:18" ht="17.25">
      <c r="A366" s="310">
        <v>44776</v>
      </c>
      <c r="B366" s="250">
        <v>7</v>
      </c>
      <c r="C366" s="319"/>
      <c r="D366" s="422" t="s">
        <v>4066</v>
      </c>
      <c r="E366" s="423" t="s">
        <v>284</v>
      </c>
      <c r="F366" s="303"/>
      <c r="G366" s="193"/>
      <c r="H366" s="137"/>
      <c r="I366" s="194"/>
      <c r="J366" s="193"/>
      <c r="K366" s="137"/>
      <c r="L366" s="137"/>
      <c r="M366" s="137"/>
      <c r="N366" s="191"/>
      <c r="O366" s="191"/>
      <c r="P366" s="191"/>
      <c r="Q366" s="420"/>
      <c r="R366" s="191"/>
    </row>
    <row r="367" spans="1:18" ht="17.25">
      <c r="A367" s="310">
        <v>44776</v>
      </c>
      <c r="B367" s="250">
        <v>8</v>
      </c>
      <c r="C367" s="319" t="s">
        <v>1430</v>
      </c>
      <c r="D367" s="374" t="s">
        <v>4067</v>
      </c>
      <c r="E367" s="192">
        <v>776245268305</v>
      </c>
      <c r="F367" s="303" t="s">
        <v>4001</v>
      </c>
      <c r="G367" s="193" t="s">
        <v>4068</v>
      </c>
      <c r="H367" s="137" t="s">
        <v>2</v>
      </c>
      <c r="I367" s="194">
        <v>14</v>
      </c>
      <c r="J367" s="193">
        <f t="shared" ref="J367:J369" si="81">K367*L367*M367/5000</f>
        <v>8.6999999999999993</v>
      </c>
      <c r="K367" s="137">
        <v>29</v>
      </c>
      <c r="L367" s="137">
        <v>50</v>
      </c>
      <c r="M367" s="137">
        <v>30</v>
      </c>
      <c r="N367" s="191">
        <f t="shared" ref="N367:N369" si="82">580*I367</f>
        <v>8120</v>
      </c>
      <c r="O367" s="191"/>
      <c r="P367" s="191"/>
      <c r="Q367" s="420"/>
      <c r="R367" s="191"/>
    </row>
    <row r="368" spans="1:18" ht="17.25">
      <c r="A368" s="310">
        <v>44776</v>
      </c>
      <c r="B368" s="250">
        <v>9</v>
      </c>
      <c r="C368" s="319" t="s">
        <v>1430</v>
      </c>
      <c r="D368" s="374" t="s">
        <v>4069</v>
      </c>
      <c r="E368" s="192">
        <v>776245201268</v>
      </c>
      <c r="F368" s="303" t="s">
        <v>4001</v>
      </c>
      <c r="G368" s="193" t="s">
        <v>4070</v>
      </c>
      <c r="H368" s="137" t="s">
        <v>2</v>
      </c>
      <c r="I368" s="194">
        <v>20</v>
      </c>
      <c r="J368" s="193">
        <f t="shared" si="81"/>
        <v>10.0776</v>
      </c>
      <c r="K368" s="137">
        <v>26</v>
      </c>
      <c r="L368" s="137">
        <v>51</v>
      </c>
      <c r="M368" s="137">
        <v>38</v>
      </c>
      <c r="N368" s="191">
        <f t="shared" si="82"/>
        <v>11600</v>
      </c>
      <c r="O368" s="191"/>
      <c r="P368" s="191"/>
      <c r="Q368" s="420"/>
      <c r="R368" s="191"/>
    </row>
    <row r="369" spans="1:18" ht="17.25">
      <c r="A369" s="310">
        <v>44776</v>
      </c>
      <c r="B369" s="250">
        <v>10</v>
      </c>
      <c r="C369" s="319" t="s">
        <v>1430</v>
      </c>
      <c r="D369" s="374" t="s">
        <v>4071</v>
      </c>
      <c r="E369" s="192">
        <v>776245243070</v>
      </c>
      <c r="F369" s="303" t="s">
        <v>4001</v>
      </c>
      <c r="G369" s="193" t="s">
        <v>4072</v>
      </c>
      <c r="H369" s="137" t="s">
        <v>2</v>
      </c>
      <c r="I369" s="194">
        <v>11</v>
      </c>
      <c r="J369" s="193">
        <f t="shared" si="81"/>
        <v>7.3567999999999998</v>
      </c>
      <c r="K369" s="137">
        <v>38</v>
      </c>
      <c r="L369" s="137">
        <v>44</v>
      </c>
      <c r="M369" s="137">
        <v>22</v>
      </c>
      <c r="N369" s="191">
        <f t="shared" si="82"/>
        <v>6380</v>
      </c>
      <c r="O369" s="191"/>
      <c r="P369" s="191"/>
      <c r="Q369" s="420"/>
      <c r="R369" s="191"/>
    </row>
    <row r="370" spans="1:18" ht="17.25">
      <c r="A370" s="310"/>
      <c r="B370" s="250"/>
      <c r="C370" s="319"/>
      <c r="D370" s="374"/>
      <c r="E370" s="192"/>
      <c r="F370" s="303"/>
      <c r="G370" s="193"/>
      <c r="H370" s="137"/>
      <c r="I370" s="284"/>
      <c r="J370" s="194"/>
      <c r="K370" s="137"/>
      <c r="L370" s="137"/>
      <c r="M370" s="137"/>
      <c r="N370" s="191"/>
      <c r="O370" s="191"/>
      <c r="P370" s="191"/>
      <c r="Q370" s="420"/>
      <c r="R370" s="191"/>
    </row>
    <row r="371" spans="1:18" ht="17.25">
      <c r="A371" s="36"/>
      <c r="B371" s="147"/>
      <c r="C371" s="424"/>
      <c r="D371" s="425"/>
      <c r="E371" s="99"/>
      <c r="F371" s="347"/>
      <c r="G371" s="28"/>
      <c r="H371" s="29"/>
      <c r="I371" s="101"/>
      <c r="J371" s="101"/>
      <c r="K371" s="29"/>
      <c r="L371" s="29"/>
      <c r="M371" s="29"/>
      <c r="N371" s="66">
        <f>SUM(N359:N370)</f>
        <v>99580</v>
      </c>
      <c r="O371" s="66"/>
      <c r="P371" s="66"/>
      <c r="Q371" s="66">
        <v>99580</v>
      </c>
      <c r="R371" s="66"/>
    </row>
    <row r="372" spans="1:18" ht="17.25">
      <c r="A372" s="310"/>
      <c r="B372" s="250"/>
      <c r="C372" s="319"/>
      <c r="D372" s="374"/>
      <c r="E372" s="192"/>
      <c r="F372" s="303"/>
      <c r="G372" s="193"/>
      <c r="H372" s="137"/>
      <c r="I372" s="284"/>
      <c r="J372" s="194"/>
      <c r="K372" s="137"/>
      <c r="L372" s="137"/>
      <c r="M372" s="137"/>
      <c r="N372" s="191"/>
      <c r="O372" s="191"/>
      <c r="P372" s="191"/>
      <c r="Q372" s="420"/>
      <c r="R372" s="191"/>
    </row>
    <row r="373" spans="1:18" ht="17.25">
      <c r="A373" s="310">
        <v>44807</v>
      </c>
      <c r="B373" s="250">
        <v>1</v>
      </c>
      <c r="C373" s="319" t="s">
        <v>1430</v>
      </c>
      <c r="D373" s="374" t="s">
        <v>4073</v>
      </c>
      <c r="E373" s="192">
        <v>776245944318</v>
      </c>
      <c r="F373" s="303" t="s">
        <v>4001</v>
      </c>
      <c r="G373" s="193" t="s">
        <v>4074</v>
      </c>
      <c r="H373" s="137" t="s">
        <v>2</v>
      </c>
      <c r="I373" s="194">
        <v>24</v>
      </c>
      <c r="J373" s="193">
        <f t="shared" ref="J373:J380" si="83">K373*L373*M373/5000</f>
        <v>22.556799999999999</v>
      </c>
      <c r="K373" s="137">
        <v>56</v>
      </c>
      <c r="L373" s="137">
        <v>53</v>
      </c>
      <c r="M373" s="137">
        <v>38</v>
      </c>
      <c r="N373" s="191">
        <f>570*I373</f>
        <v>13680</v>
      </c>
      <c r="O373" s="191"/>
      <c r="P373" s="191"/>
      <c r="Q373" s="420"/>
      <c r="R373" s="191"/>
    </row>
    <row r="374" spans="1:18" ht="17.25">
      <c r="A374" s="310">
        <v>44807</v>
      </c>
      <c r="B374" s="250">
        <v>2</v>
      </c>
      <c r="C374" s="319" t="s">
        <v>1430</v>
      </c>
      <c r="D374" s="374" t="s">
        <v>4075</v>
      </c>
      <c r="E374" s="192">
        <v>776245460343</v>
      </c>
      <c r="F374" s="303" t="s">
        <v>4001</v>
      </c>
      <c r="G374" s="193" t="s">
        <v>4076</v>
      </c>
      <c r="H374" s="137" t="s">
        <v>2</v>
      </c>
      <c r="I374" s="194">
        <v>30</v>
      </c>
      <c r="J374" s="193">
        <f t="shared" si="83"/>
        <v>14.352</v>
      </c>
      <c r="K374" s="137">
        <v>46</v>
      </c>
      <c r="L374" s="137">
        <v>60</v>
      </c>
      <c r="M374" s="137">
        <v>26</v>
      </c>
      <c r="N374" s="191">
        <f>570*I374</f>
        <v>17100</v>
      </c>
      <c r="O374" s="191"/>
      <c r="P374" s="191"/>
      <c r="Q374" s="420"/>
      <c r="R374" s="191"/>
    </row>
    <row r="375" spans="1:18" ht="17.25">
      <c r="A375" s="310">
        <v>44807</v>
      </c>
      <c r="B375" s="250">
        <v>3</v>
      </c>
      <c r="C375" s="319" t="s">
        <v>1430</v>
      </c>
      <c r="D375" s="374" t="s">
        <v>4077</v>
      </c>
      <c r="E375" s="192">
        <v>776245085677</v>
      </c>
      <c r="F375" s="303" t="s">
        <v>4001</v>
      </c>
      <c r="G375" s="193" t="s">
        <v>4078</v>
      </c>
      <c r="H375" s="137" t="s">
        <v>2</v>
      </c>
      <c r="I375" s="194">
        <v>14</v>
      </c>
      <c r="J375" s="193">
        <f t="shared" si="83"/>
        <v>11.223000000000001</v>
      </c>
      <c r="K375" s="137">
        <v>43</v>
      </c>
      <c r="L375" s="137">
        <v>45</v>
      </c>
      <c r="M375" s="137">
        <v>29</v>
      </c>
      <c r="N375" s="191">
        <f>580*I375</f>
        <v>8120</v>
      </c>
      <c r="O375" s="191"/>
      <c r="P375" s="191"/>
      <c r="Q375" s="420"/>
      <c r="R375" s="191"/>
    </row>
    <row r="376" spans="1:18" ht="17.25">
      <c r="A376" s="310">
        <v>44807</v>
      </c>
      <c r="B376" s="250">
        <v>4</v>
      </c>
      <c r="C376" s="319" t="s">
        <v>1430</v>
      </c>
      <c r="D376" s="374" t="s">
        <v>4079</v>
      </c>
      <c r="E376" s="192">
        <v>776245390939</v>
      </c>
      <c r="F376" s="303" t="s">
        <v>4001</v>
      </c>
      <c r="G376" s="193" t="s">
        <v>4080</v>
      </c>
      <c r="H376" s="137" t="s">
        <v>2</v>
      </c>
      <c r="I376" s="194">
        <v>26</v>
      </c>
      <c r="J376" s="193">
        <f t="shared" si="83"/>
        <v>25.344000000000001</v>
      </c>
      <c r="K376" s="137">
        <v>48</v>
      </c>
      <c r="L376" s="137">
        <v>55</v>
      </c>
      <c r="M376" s="137">
        <v>48</v>
      </c>
      <c r="N376" s="191">
        <f>570*I376</f>
        <v>14820</v>
      </c>
      <c r="O376" s="191"/>
      <c r="P376" s="191"/>
      <c r="Q376" s="420"/>
      <c r="R376" s="191"/>
    </row>
    <row r="377" spans="1:18" ht="17.25">
      <c r="A377" s="310">
        <v>44807</v>
      </c>
      <c r="B377" s="250">
        <v>5</v>
      </c>
      <c r="C377" s="319"/>
      <c r="D377" s="374" t="s">
        <v>4081</v>
      </c>
      <c r="E377" s="192">
        <v>776245602806</v>
      </c>
      <c r="F377" s="303" t="s">
        <v>4001</v>
      </c>
      <c r="G377" s="193" t="s">
        <v>4082</v>
      </c>
      <c r="H377" s="137" t="s">
        <v>96</v>
      </c>
      <c r="I377" s="194">
        <v>23</v>
      </c>
      <c r="J377" s="193">
        <f t="shared" si="83"/>
        <v>17.320399999999999</v>
      </c>
      <c r="K377" s="137">
        <v>43</v>
      </c>
      <c r="L377" s="137">
        <v>53</v>
      </c>
      <c r="M377" s="137">
        <v>38</v>
      </c>
      <c r="N377" s="191">
        <f>560*I377</f>
        <v>12880</v>
      </c>
      <c r="O377" s="191"/>
      <c r="P377" s="191"/>
      <c r="Q377" s="420"/>
      <c r="R377" s="191"/>
    </row>
    <row r="378" spans="1:18" ht="17.25">
      <c r="A378" s="310">
        <v>44807</v>
      </c>
      <c r="B378" s="250">
        <v>6</v>
      </c>
      <c r="C378" s="319"/>
      <c r="D378" s="374" t="s">
        <v>4083</v>
      </c>
      <c r="E378" s="192">
        <v>776245557100</v>
      </c>
      <c r="F378" s="303" t="s">
        <v>4001</v>
      </c>
      <c r="G378" s="193" t="s">
        <v>4084</v>
      </c>
      <c r="H378" s="137" t="s">
        <v>2</v>
      </c>
      <c r="I378" s="194">
        <v>23</v>
      </c>
      <c r="J378" s="193">
        <f t="shared" si="83"/>
        <v>21.1968</v>
      </c>
      <c r="K378" s="137">
        <v>46</v>
      </c>
      <c r="L378" s="137">
        <v>72</v>
      </c>
      <c r="M378" s="137">
        <v>32</v>
      </c>
      <c r="N378" s="191">
        <f>540*I378</f>
        <v>12420</v>
      </c>
      <c r="O378" s="191"/>
      <c r="P378" s="191"/>
      <c r="Q378" s="420"/>
      <c r="R378" s="191"/>
    </row>
    <row r="379" spans="1:18" ht="17.25">
      <c r="A379" s="310">
        <v>44807</v>
      </c>
      <c r="B379" s="250">
        <v>7</v>
      </c>
      <c r="C379" s="319"/>
      <c r="D379" s="374" t="s">
        <v>4085</v>
      </c>
      <c r="E379" s="192">
        <v>776245650315</v>
      </c>
      <c r="F379" s="303" t="s">
        <v>4001</v>
      </c>
      <c r="G379" s="193" t="s">
        <v>4086</v>
      </c>
      <c r="H379" s="137" t="s">
        <v>2</v>
      </c>
      <c r="I379" s="194">
        <v>24</v>
      </c>
      <c r="J379" s="193">
        <f t="shared" si="83"/>
        <v>20.462399999999999</v>
      </c>
      <c r="K379" s="137">
        <v>49</v>
      </c>
      <c r="L379" s="137">
        <v>72</v>
      </c>
      <c r="M379" s="137">
        <v>29</v>
      </c>
      <c r="N379" s="191">
        <f>540*I379</f>
        <v>12960</v>
      </c>
      <c r="O379" s="191"/>
      <c r="P379" s="191"/>
      <c r="Q379" s="420"/>
      <c r="R379" s="191"/>
    </row>
    <row r="380" spans="1:18" ht="17.25">
      <c r="A380" s="310">
        <v>44807</v>
      </c>
      <c r="B380" s="250">
        <v>8</v>
      </c>
      <c r="C380" s="319" t="s">
        <v>4087</v>
      </c>
      <c r="D380" s="374" t="s">
        <v>4088</v>
      </c>
      <c r="E380" s="192">
        <v>776245182821</v>
      </c>
      <c r="F380" s="303" t="s">
        <v>4001</v>
      </c>
      <c r="G380" s="193" t="s">
        <v>4089</v>
      </c>
      <c r="H380" s="137" t="s">
        <v>2</v>
      </c>
      <c r="I380" s="194">
        <v>14</v>
      </c>
      <c r="J380" s="193">
        <f t="shared" si="83"/>
        <v>8.0909999999999993</v>
      </c>
      <c r="K380" s="137">
        <v>29</v>
      </c>
      <c r="L380" s="137">
        <v>45</v>
      </c>
      <c r="M380" s="137">
        <v>31</v>
      </c>
      <c r="N380" s="191">
        <f>580*I380</f>
        <v>8120</v>
      </c>
      <c r="O380" s="191"/>
      <c r="P380" s="191"/>
      <c r="Q380" s="420"/>
      <c r="R380" s="191"/>
    </row>
    <row r="381" spans="1:18" ht="17.25">
      <c r="A381" s="310"/>
      <c r="B381" s="250"/>
      <c r="C381" s="319"/>
      <c r="D381" s="374"/>
      <c r="E381" s="192"/>
      <c r="F381" s="303"/>
      <c r="G381" s="193"/>
      <c r="H381" s="137"/>
      <c r="I381" s="194"/>
      <c r="J381" s="193"/>
      <c r="K381" s="137"/>
      <c r="L381" s="137"/>
      <c r="M381" s="137"/>
      <c r="N381" s="191">
        <v>500</v>
      </c>
      <c r="O381" s="191"/>
      <c r="P381" s="191"/>
      <c r="Q381" s="420"/>
      <c r="R381" s="191"/>
    </row>
    <row r="382" spans="1:18" ht="17.25">
      <c r="A382" s="310">
        <v>44807</v>
      </c>
      <c r="B382" s="250">
        <v>9</v>
      </c>
      <c r="C382" s="319"/>
      <c r="D382" s="426" t="s">
        <v>4090</v>
      </c>
      <c r="E382" s="426" t="s">
        <v>3286</v>
      </c>
      <c r="F382" s="303"/>
      <c r="G382" s="193"/>
      <c r="H382" s="137"/>
      <c r="I382" s="194"/>
      <c r="J382" s="193"/>
      <c r="K382" s="137"/>
      <c r="L382" s="137"/>
      <c r="M382" s="137"/>
      <c r="N382" s="191"/>
      <c r="O382" s="191"/>
      <c r="P382" s="191"/>
      <c r="Q382" s="420"/>
      <c r="R382" s="191"/>
    </row>
    <row r="383" spans="1:18" ht="17.25">
      <c r="A383" s="310">
        <v>44807</v>
      </c>
      <c r="B383" s="250">
        <v>10</v>
      </c>
      <c r="C383" s="319"/>
      <c r="D383" s="426" t="s">
        <v>4091</v>
      </c>
      <c r="E383" s="426" t="s">
        <v>3286</v>
      </c>
      <c r="F383" s="303"/>
      <c r="G383" s="193"/>
      <c r="H383" s="137"/>
      <c r="I383" s="194"/>
      <c r="J383" s="193"/>
      <c r="K383" s="137"/>
      <c r="L383" s="137"/>
      <c r="M383" s="137"/>
      <c r="N383" s="191"/>
      <c r="O383" s="191"/>
      <c r="P383" s="191"/>
      <c r="Q383" s="420"/>
      <c r="R383" s="191"/>
    </row>
    <row r="384" spans="1:18" ht="17.25">
      <c r="A384" s="310">
        <v>44807</v>
      </c>
      <c r="B384" s="250">
        <v>11</v>
      </c>
      <c r="C384" s="319"/>
      <c r="D384" s="374" t="s">
        <v>4092</v>
      </c>
      <c r="E384" s="192">
        <v>776245665020</v>
      </c>
      <c r="F384" s="303" t="s">
        <v>4001</v>
      </c>
      <c r="G384" s="193" t="s">
        <v>4093</v>
      </c>
      <c r="H384" s="137" t="s">
        <v>2</v>
      </c>
      <c r="I384" s="194">
        <v>24</v>
      </c>
      <c r="J384" s="193">
        <f t="shared" ref="J384:J390" si="84">K384*L384*M384/5000</f>
        <v>20.462399999999999</v>
      </c>
      <c r="K384" s="137">
        <v>49</v>
      </c>
      <c r="L384" s="137">
        <v>72</v>
      </c>
      <c r="M384" s="137">
        <v>29</v>
      </c>
      <c r="N384" s="191">
        <f>540*I384</f>
        <v>12960</v>
      </c>
      <c r="O384" s="191"/>
      <c r="P384" s="191"/>
      <c r="Q384" s="420"/>
      <c r="R384" s="191"/>
    </row>
    <row r="385" spans="1:18" ht="17.25">
      <c r="A385" s="310">
        <v>44807</v>
      </c>
      <c r="B385" s="250">
        <v>12</v>
      </c>
      <c r="C385" s="319" t="s">
        <v>1430</v>
      </c>
      <c r="D385" s="374" t="s">
        <v>4094</v>
      </c>
      <c r="E385" s="192">
        <v>776245128364</v>
      </c>
      <c r="F385" s="303" t="s">
        <v>4001</v>
      </c>
      <c r="G385" s="193" t="s">
        <v>4095</v>
      </c>
      <c r="H385" s="137" t="s">
        <v>96</v>
      </c>
      <c r="I385" s="194">
        <v>15</v>
      </c>
      <c r="J385" s="193">
        <f t="shared" si="84"/>
        <v>14.5656</v>
      </c>
      <c r="K385" s="137">
        <v>42</v>
      </c>
      <c r="L385" s="137">
        <v>51</v>
      </c>
      <c r="M385" s="137">
        <v>34</v>
      </c>
      <c r="N385" s="191">
        <f>590*I385</f>
        <v>8850</v>
      </c>
      <c r="O385" s="191"/>
      <c r="P385" s="191"/>
      <c r="Q385" s="420"/>
      <c r="R385" s="191"/>
    </row>
    <row r="386" spans="1:18" ht="17.25">
      <c r="A386" s="310">
        <v>44807</v>
      </c>
      <c r="B386" s="250">
        <v>13</v>
      </c>
      <c r="C386" s="319" t="s">
        <v>1430</v>
      </c>
      <c r="D386" s="374" t="s">
        <v>4096</v>
      </c>
      <c r="E386" s="192">
        <v>776245101611</v>
      </c>
      <c r="F386" s="303" t="s">
        <v>4001</v>
      </c>
      <c r="G386" s="193" t="s">
        <v>4097</v>
      </c>
      <c r="H386" s="137" t="s">
        <v>2</v>
      </c>
      <c r="I386" s="194">
        <v>8</v>
      </c>
      <c r="J386" s="193">
        <f t="shared" si="84"/>
        <v>2.9807999999999999</v>
      </c>
      <c r="K386" s="137">
        <v>24</v>
      </c>
      <c r="L386" s="137">
        <v>27</v>
      </c>
      <c r="M386" s="137">
        <v>23</v>
      </c>
      <c r="N386" s="191">
        <f>600*I386</f>
        <v>4800</v>
      </c>
      <c r="O386" s="191"/>
      <c r="P386" s="191"/>
      <c r="Q386" s="420"/>
      <c r="R386" s="191"/>
    </row>
    <row r="387" spans="1:18" ht="17.25">
      <c r="A387" s="310">
        <v>44807</v>
      </c>
      <c r="B387" s="250">
        <v>14</v>
      </c>
      <c r="C387" s="319" t="s">
        <v>2682</v>
      </c>
      <c r="D387" s="374" t="s">
        <v>4098</v>
      </c>
      <c r="E387" s="192">
        <v>776245535941</v>
      </c>
      <c r="F387" s="303" t="s">
        <v>4001</v>
      </c>
      <c r="G387" s="193" t="s">
        <v>4099</v>
      </c>
      <c r="H387" s="137" t="s">
        <v>2</v>
      </c>
      <c r="I387" s="194">
        <v>22</v>
      </c>
      <c r="J387" s="193">
        <f t="shared" si="84"/>
        <v>18.600000000000001</v>
      </c>
      <c r="K387" s="137">
        <v>50</v>
      </c>
      <c r="L387" s="137">
        <v>60</v>
      </c>
      <c r="M387" s="137">
        <v>31</v>
      </c>
      <c r="N387" s="191">
        <f>570*I387</f>
        <v>12540</v>
      </c>
      <c r="O387" s="191"/>
      <c r="P387" s="191"/>
      <c r="Q387" s="420"/>
      <c r="R387" s="191"/>
    </row>
    <row r="388" spans="1:18" ht="17.25">
      <c r="A388" s="310"/>
      <c r="B388" s="250"/>
      <c r="C388" s="319"/>
      <c r="D388" s="374"/>
      <c r="E388" s="192"/>
      <c r="F388" s="303"/>
      <c r="G388" s="193"/>
      <c r="H388" s="137"/>
      <c r="I388" s="194"/>
      <c r="J388" s="193"/>
      <c r="K388" s="137"/>
      <c r="L388" s="137"/>
      <c r="M388" s="137"/>
      <c r="N388" s="191">
        <v>500</v>
      </c>
      <c r="O388" s="191"/>
      <c r="P388" s="191"/>
      <c r="Q388" s="420"/>
      <c r="R388" s="191"/>
    </row>
    <row r="389" spans="1:18" ht="17.25">
      <c r="A389" s="310">
        <v>44807</v>
      </c>
      <c r="B389" s="250">
        <v>15</v>
      </c>
      <c r="C389" s="319" t="s">
        <v>1430</v>
      </c>
      <c r="D389" s="374" t="s">
        <v>4100</v>
      </c>
      <c r="E389" s="192">
        <v>776245145687</v>
      </c>
      <c r="F389" s="303" t="s">
        <v>4001</v>
      </c>
      <c r="G389" s="193" t="s">
        <v>4101</v>
      </c>
      <c r="H389" s="137" t="s">
        <v>96</v>
      </c>
      <c r="I389" s="194">
        <v>17</v>
      </c>
      <c r="J389" s="193">
        <f t="shared" si="84"/>
        <v>13.391999999999999</v>
      </c>
      <c r="K389" s="137">
        <v>31</v>
      </c>
      <c r="L389" s="137">
        <v>48</v>
      </c>
      <c r="M389" s="137">
        <v>45</v>
      </c>
      <c r="N389" s="191">
        <f>590*I389</f>
        <v>10030</v>
      </c>
      <c r="O389" s="191"/>
      <c r="P389" s="191"/>
      <c r="Q389" s="420"/>
      <c r="R389" s="191"/>
    </row>
    <row r="390" spans="1:18" ht="17.25">
      <c r="A390" s="310">
        <v>44807</v>
      </c>
      <c r="B390" s="250">
        <v>16</v>
      </c>
      <c r="C390" s="319" t="s">
        <v>1430</v>
      </c>
      <c r="D390" s="374" t="s">
        <v>4102</v>
      </c>
      <c r="E390" s="192">
        <v>776245163138</v>
      </c>
      <c r="F390" s="303" t="s">
        <v>4001</v>
      </c>
      <c r="G390" s="193" t="s">
        <v>4103</v>
      </c>
      <c r="H390" s="137" t="s">
        <v>96</v>
      </c>
      <c r="I390" s="194">
        <v>17</v>
      </c>
      <c r="J390" s="193">
        <f t="shared" si="84"/>
        <v>14.2272</v>
      </c>
      <c r="K390" s="137">
        <v>39</v>
      </c>
      <c r="L390" s="137">
        <v>48</v>
      </c>
      <c r="M390" s="137">
        <v>38</v>
      </c>
      <c r="N390" s="191">
        <f>590*I390</f>
        <v>10030</v>
      </c>
      <c r="O390" s="191"/>
      <c r="P390" s="191"/>
      <c r="Q390" s="420"/>
      <c r="R390" s="191"/>
    </row>
    <row r="391" spans="1:18" ht="17.25">
      <c r="A391" s="310">
        <v>44807</v>
      </c>
      <c r="B391" s="250">
        <v>17</v>
      </c>
      <c r="C391" s="319"/>
      <c r="D391" s="426" t="s">
        <v>4104</v>
      </c>
      <c r="E391" s="426" t="s">
        <v>3286</v>
      </c>
      <c r="F391" s="303"/>
      <c r="G391" s="193"/>
      <c r="H391" s="137"/>
      <c r="I391" s="194"/>
      <c r="J391" s="193"/>
      <c r="K391" s="137"/>
      <c r="L391" s="137"/>
      <c r="M391" s="137"/>
      <c r="N391" s="191"/>
      <c r="O391" s="191"/>
      <c r="P391" s="191"/>
      <c r="Q391" s="420"/>
      <c r="R391" s="191"/>
    </row>
    <row r="392" spans="1:18" ht="17.25">
      <c r="A392" s="310">
        <v>44807</v>
      </c>
      <c r="B392" s="250">
        <v>18</v>
      </c>
      <c r="C392" s="319" t="s">
        <v>1430</v>
      </c>
      <c r="D392" s="374" t="s">
        <v>4105</v>
      </c>
      <c r="E392" s="192">
        <v>776245430260</v>
      </c>
      <c r="F392" s="303" t="s">
        <v>4001</v>
      </c>
      <c r="G392" s="193" t="s">
        <v>4106</v>
      </c>
      <c r="H392" s="137" t="s">
        <v>35</v>
      </c>
      <c r="I392" s="194">
        <v>24</v>
      </c>
      <c r="J392" s="193">
        <f t="shared" ref="J392:J393" si="85">K392*L392*M392/5000</f>
        <v>22.841999999999999</v>
      </c>
      <c r="K392" s="137">
        <v>45</v>
      </c>
      <c r="L392" s="137">
        <v>54</v>
      </c>
      <c r="M392" s="137">
        <v>47</v>
      </c>
      <c r="N392" s="191">
        <f>590*I392</f>
        <v>14160</v>
      </c>
      <c r="O392" s="191"/>
      <c r="P392" s="191"/>
      <c r="Q392" s="420"/>
      <c r="R392" s="191"/>
    </row>
    <row r="393" spans="1:18" ht="17.25">
      <c r="A393" s="310">
        <v>44807</v>
      </c>
      <c r="B393" s="250">
        <v>19</v>
      </c>
      <c r="C393" s="319" t="s">
        <v>1430</v>
      </c>
      <c r="D393" s="374" t="s">
        <v>4107</v>
      </c>
      <c r="E393" s="192">
        <v>776245400510</v>
      </c>
      <c r="F393" s="303" t="s">
        <v>4001</v>
      </c>
      <c r="G393" s="193" t="s">
        <v>4108</v>
      </c>
      <c r="H393" s="137" t="s">
        <v>35</v>
      </c>
      <c r="I393" s="194">
        <v>25</v>
      </c>
      <c r="J393" s="193">
        <f t="shared" si="85"/>
        <v>22.334399999999999</v>
      </c>
      <c r="K393" s="137">
        <v>44</v>
      </c>
      <c r="L393" s="137">
        <v>54</v>
      </c>
      <c r="M393" s="137">
        <v>47</v>
      </c>
      <c r="N393" s="191">
        <f>590*I393</f>
        <v>14750</v>
      </c>
      <c r="O393" s="191"/>
      <c r="P393" s="191"/>
      <c r="Q393" s="420"/>
      <c r="R393" s="191"/>
    </row>
    <row r="394" spans="1:18" ht="17.25">
      <c r="A394" s="310"/>
      <c r="B394" s="250"/>
      <c r="C394" s="319"/>
      <c r="D394" s="374"/>
      <c r="E394" s="192"/>
      <c r="F394" s="303"/>
      <c r="G394" s="193"/>
      <c r="H394" s="137"/>
      <c r="I394" s="284"/>
      <c r="J394" s="194"/>
      <c r="K394" s="137"/>
      <c r="L394" s="137"/>
      <c r="M394" s="137"/>
      <c r="N394" s="191"/>
      <c r="O394" s="191"/>
      <c r="P394" s="191"/>
      <c r="Q394" s="420"/>
      <c r="R394" s="191"/>
    </row>
    <row r="395" spans="1:18" ht="17.25">
      <c r="A395" s="36"/>
      <c r="B395" s="147"/>
      <c r="C395" s="424"/>
      <c r="D395" s="425"/>
      <c r="E395" s="99"/>
      <c r="F395" s="347"/>
      <c r="G395" s="28"/>
      <c r="H395" s="29"/>
      <c r="I395" s="101"/>
      <c r="J395" s="101"/>
      <c r="K395" s="29"/>
      <c r="L395" s="29"/>
      <c r="M395" s="29"/>
      <c r="N395" s="66">
        <f>SUM(N373:N394)</f>
        <v>189220</v>
      </c>
      <c r="O395" s="66"/>
      <c r="P395" s="66"/>
      <c r="Q395" s="66">
        <v>189220</v>
      </c>
      <c r="R395" s="66"/>
    </row>
    <row r="396" spans="1:18" ht="17.25">
      <c r="A396" s="310"/>
      <c r="B396" s="250"/>
      <c r="C396" s="319"/>
      <c r="D396" s="374"/>
      <c r="E396" s="192"/>
      <c r="F396" s="303"/>
      <c r="G396" s="193"/>
      <c r="H396" s="137"/>
      <c r="I396" s="284"/>
      <c r="J396" s="194"/>
      <c r="K396" s="137"/>
      <c r="L396" s="137"/>
      <c r="M396" s="137"/>
      <c r="N396" s="191"/>
      <c r="O396" s="191"/>
      <c r="P396" s="191"/>
      <c r="Q396" s="420"/>
      <c r="R396" s="191"/>
    </row>
    <row r="397" spans="1:18" ht="17.25">
      <c r="A397" s="310"/>
      <c r="B397" s="250"/>
      <c r="C397" s="319"/>
      <c r="D397" s="374"/>
      <c r="E397" s="192"/>
      <c r="F397" s="303"/>
      <c r="G397" s="193"/>
      <c r="H397" s="137"/>
      <c r="I397" s="284"/>
      <c r="J397" s="194"/>
      <c r="K397" s="137"/>
      <c r="L397" s="137"/>
      <c r="M397" s="137"/>
      <c r="N397" s="191"/>
      <c r="O397" s="191"/>
      <c r="P397" s="191"/>
      <c r="Q397" s="420"/>
      <c r="R397" s="191"/>
    </row>
    <row r="398" spans="1:18">
      <c r="A398" s="191"/>
      <c r="B398" s="191"/>
      <c r="C398" s="191"/>
      <c r="D398" s="191"/>
      <c r="E398" s="191"/>
      <c r="F398" s="191"/>
      <c r="G398" s="191"/>
      <c r="H398" s="191"/>
      <c r="I398" s="191"/>
      <c r="J398" s="191"/>
      <c r="K398" s="191"/>
      <c r="L398" s="191"/>
      <c r="M398" s="191"/>
      <c r="N398" s="191"/>
      <c r="O398" s="191"/>
      <c r="P398" s="191"/>
      <c r="Q398" s="420"/>
      <c r="R398" s="191"/>
    </row>
    <row r="399" spans="1:18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>
        <f>SUM(N324:N398)</f>
        <v>1074780</v>
      </c>
      <c r="O399" s="66"/>
      <c r="P399" s="66"/>
      <c r="Q399" s="420"/>
      <c r="R399" s="66"/>
    </row>
    <row r="400" spans="1:18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420"/>
      <c r="R400" s="66"/>
    </row>
    <row r="401" spans="1:18">
      <c r="A401" s="191"/>
      <c r="B401" s="191"/>
      <c r="C401" s="191"/>
      <c r="D401" s="191"/>
      <c r="E401" s="191"/>
      <c r="F401" s="191"/>
      <c r="G401" s="191"/>
      <c r="H401" s="191"/>
      <c r="I401" s="191"/>
      <c r="J401" s="191"/>
      <c r="K401" s="191"/>
      <c r="L401" s="191"/>
      <c r="M401" s="191"/>
      <c r="N401" s="191"/>
      <c r="O401" s="191"/>
      <c r="P401" s="191"/>
      <c r="Q401" s="420"/>
      <c r="R401" s="191"/>
    </row>
    <row r="402" spans="1:18">
      <c r="A402" s="191"/>
      <c r="B402" s="191"/>
      <c r="C402" s="191"/>
      <c r="D402" s="191"/>
      <c r="E402" s="191"/>
      <c r="F402" s="191"/>
      <c r="G402" s="191"/>
      <c r="H402" s="191"/>
      <c r="I402" s="191"/>
      <c r="J402" s="191"/>
      <c r="K402" s="191"/>
      <c r="L402" s="191"/>
      <c r="M402" s="191"/>
      <c r="N402" s="191"/>
      <c r="O402" s="191"/>
      <c r="P402" s="191"/>
      <c r="Q402" s="420"/>
      <c r="R402" s="191"/>
    </row>
    <row r="403" spans="1:18">
      <c r="A403" s="191"/>
      <c r="B403" s="191"/>
      <c r="C403" s="191"/>
      <c r="D403" s="191"/>
      <c r="E403" s="191"/>
      <c r="F403" s="191"/>
      <c r="G403" s="191"/>
      <c r="H403" s="191"/>
      <c r="I403" s="191"/>
      <c r="J403" s="191"/>
      <c r="K403" s="191"/>
      <c r="L403" s="191"/>
      <c r="M403" s="191"/>
      <c r="N403" s="204">
        <v>44610</v>
      </c>
      <c r="O403" s="191">
        <v>328000</v>
      </c>
      <c r="P403" s="191"/>
      <c r="Q403" s="420"/>
      <c r="R403" s="191"/>
    </row>
    <row r="404" spans="1:18">
      <c r="A404" s="191"/>
      <c r="B404" s="191"/>
      <c r="C404" s="191"/>
      <c r="D404" s="191"/>
      <c r="E404" s="191"/>
      <c r="F404" s="191"/>
      <c r="G404" s="191"/>
      <c r="H404" s="191"/>
      <c r="I404" s="191"/>
      <c r="J404" s="191"/>
      <c r="K404" s="191"/>
      <c r="L404" s="191"/>
      <c r="M404" s="191"/>
      <c r="N404" s="204">
        <v>44611</v>
      </c>
      <c r="O404" s="191">
        <v>556000</v>
      </c>
      <c r="P404" s="191"/>
      <c r="Q404" s="420"/>
      <c r="R404" s="191"/>
    </row>
    <row r="405" spans="1:18">
      <c r="A405" s="191"/>
      <c r="B405" s="191"/>
      <c r="C405" s="191"/>
      <c r="D405" s="191"/>
      <c r="E405" s="191"/>
      <c r="F405" s="191"/>
      <c r="G405" s="191"/>
      <c r="H405" s="191"/>
      <c r="I405" s="191"/>
      <c r="J405" s="191"/>
      <c r="K405" s="191"/>
      <c r="L405" s="191"/>
      <c r="M405" s="191"/>
      <c r="N405" s="204">
        <v>44615</v>
      </c>
      <c r="O405" s="191">
        <v>500000</v>
      </c>
      <c r="P405" s="191"/>
      <c r="Q405" s="420"/>
      <c r="R405" s="191"/>
    </row>
    <row r="406" spans="1:18">
      <c r="A406" s="191"/>
      <c r="B406" s="191"/>
      <c r="C406" s="191"/>
      <c r="D406" s="191"/>
      <c r="E406" s="191"/>
      <c r="F406" s="191"/>
      <c r="G406" s="191"/>
      <c r="H406" s="191"/>
      <c r="I406" s="191"/>
      <c r="J406" s="191"/>
      <c r="K406" s="191"/>
      <c r="L406" s="191"/>
      <c r="M406" s="191"/>
      <c r="N406" s="204">
        <v>44615</v>
      </c>
      <c r="O406" s="191">
        <v>500000</v>
      </c>
      <c r="P406" s="191"/>
      <c r="Q406" s="420"/>
      <c r="R406" s="191"/>
    </row>
    <row r="407" spans="1:18">
      <c r="A407" s="191"/>
      <c r="B407" s="191"/>
      <c r="C407" s="191"/>
      <c r="D407" s="191"/>
      <c r="E407" s="191"/>
      <c r="F407" s="191"/>
      <c r="G407" s="191"/>
      <c r="H407" s="191"/>
      <c r="I407" s="191"/>
      <c r="J407" s="191"/>
      <c r="K407" s="191"/>
      <c r="L407" s="191"/>
      <c r="M407" s="191"/>
      <c r="N407" s="204">
        <v>44617</v>
      </c>
      <c r="O407" s="191">
        <v>500000</v>
      </c>
      <c r="P407" s="191"/>
      <c r="Q407" s="420"/>
      <c r="R407" s="191"/>
    </row>
    <row r="408" spans="1:18">
      <c r="A408" s="191"/>
      <c r="B408" s="191"/>
      <c r="C408" s="191"/>
      <c r="D408" s="191"/>
      <c r="E408" s="191"/>
      <c r="F408" s="191"/>
      <c r="G408" s="191"/>
      <c r="H408" s="191"/>
      <c r="I408" s="191"/>
      <c r="J408" s="191"/>
      <c r="K408" s="191"/>
      <c r="L408" s="191"/>
      <c r="M408" s="191"/>
      <c r="N408" s="204">
        <v>44620</v>
      </c>
      <c r="O408" s="191">
        <v>500000</v>
      </c>
      <c r="P408" s="191"/>
      <c r="Q408" s="420"/>
      <c r="R408" s="191"/>
    </row>
    <row r="409" spans="1:18">
      <c r="A409" s="191"/>
      <c r="B409" s="191"/>
      <c r="C409" s="191"/>
      <c r="D409" s="191"/>
      <c r="E409" s="191"/>
      <c r="F409" s="191"/>
      <c r="G409" s="191"/>
      <c r="H409" s="191"/>
      <c r="I409" s="191"/>
      <c r="J409" s="191"/>
      <c r="K409" s="191"/>
      <c r="L409" s="191"/>
      <c r="M409" s="191"/>
      <c r="N409" s="204">
        <v>44623</v>
      </c>
      <c r="O409" s="191">
        <v>500000</v>
      </c>
      <c r="P409" s="191"/>
      <c r="Q409" s="420"/>
      <c r="R409" s="191"/>
    </row>
    <row r="410" spans="1:18">
      <c r="A410" s="191"/>
      <c r="B410" s="191"/>
      <c r="C410" s="191"/>
      <c r="D410" s="191"/>
      <c r="E410" s="191"/>
      <c r="F410" s="191"/>
      <c r="G410" s="191"/>
      <c r="H410" s="191"/>
      <c r="I410" s="191"/>
      <c r="J410" s="191"/>
      <c r="K410" s="191"/>
      <c r="L410" s="191"/>
      <c r="M410" s="191"/>
      <c r="N410" s="204">
        <v>44628</v>
      </c>
      <c r="O410" s="191">
        <v>500000</v>
      </c>
      <c r="P410" s="191"/>
      <c r="Q410" s="420"/>
      <c r="R410" s="191"/>
    </row>
    <row r="411" spans="1:18">
      <c r="A411" s="191"/>
      <c r="B411" s="191"/>
      <c r="C411" s="191"/>
      <c r="D411" s="191"/>
      <c r="E411" s="191"/>
      <c r="F411" s="191"/>
      <c r="G411" s="191"/>
      <c r="H411" s="191"/>
      <c r="I411" s="191"/>
      <c r="J411" s="191"/>
      <c r="K411" s="191"/>
      <c r="L411" s="191"/>
      <c r="M411" s="191"/>
      <c r="N411" s="204"/>
      <c r="O411" s="191"/>
      <c r="P411" s="191"/>
      <c r="Q411" s="420"/>
      <c r="R411" s="191"/>
    </row>
    <row r="412" spans="1:18">
      <c r="A412" s="191"/>
      <c r="B412" s="191"/>
      <c r="C412" s="191"/>
      <c r="D412" s="191"/>
      <c r="E412" s="57"/>
      <c r="F412" s="57"/>
      <c r="G412" s="57"/>
      <c r="H412" s="57" t="s">
        <v>4109</v>
      </c>
      <c r="I412" s="57"/>
      <c r="J412" s="57"/>
      <c r="K412" s="57"/>
      <c r="L412" s="57"/>
      <c r="M412" s="57"/>
      <c r="N412" s="57"/>
      <c r="O412" s="57"/>
      <c r="P412" s="57"/>
      <c r="Q412" s="420">
        <v>1874057</v>
      </c>
      <c r="R412" s="191"/>
    </row>
    <row r="413" spans="1:18">
      <c r="A413" s="191"/>
      <c r="B413" s="191"/>
      <c r="C413" s="191"/>
      <c r="D413" s="191"/>
      <c r="E413" s="191"/>
      <c r="F413" s="191"/>
      <c r="G413" s="191"/>
      <c r="H413" s="191"/>
      <c r="I413" s="191"/>
      <c r="J413" s="191"/>
      <c r="K413" s="191"/>
      <c r="L413" s="191"/>
      <c r="M413" s="191"/>
      <c r="N413" s="191"/>
      <c r="O413" s="191">
        <f>SUM(O403:O412)</f>
        <v>3884000</v>
      </c>
      <c r="P413" s="191"/>
      <c r="Q413" s="420">
        <f>SUM(Q62:Q412)</f>
        <v>5521177</v>
      </c>
      <c r="R413" s="57">
        <f>Q413-O413</f>
        <v>1637177</v>
      </c>
    </row>
  </sheetData>
  <mergeCells count="49">
    <mergeCell ref="A344:A345"/>
    <mergeCell ref="B344:B345"/>
    <mergeCell ref="A348:A349"/>
    <mergeCell ref="B348:B349"/>
    <mergeCell ref="A363:A364"/>
    <mergeCell ref="B363:B364"/>
    <mergeCell ref="A277:A278"/>
    <mergeCell ref="B277:B278"/>
    <mergeCell ref="A281:A282"/>
    <mergeCell ref="B281:B282"/>
    <mergeCell ref="A318:A319"/>
    <mergeCell ref="B318:B319"/>
    <mergeCell ref="A261:A263"/>
    <mergeCell ref="B261:B263"/>
    <mergeCell ref="A264:A265"/>
    <mergeCell ref="B264:B265"/>
    <mergeCell ref="A274:A275"/>
    <mergeCell ref="B274:B275"/>
    <mergeCell ref="A243:A244"/>
    <mergeCell ref="B243:B244"/>
    <mergeCell ref="A245:A246"/>
    <mergeCell ref="B245:B246"/>
    <mergeCell ref="A256:A257"/>
    <mergeCell ref="B256:B257"/>
    <mergeCell ref="A229:A230"/>
    <mergeCell ref="B229:B230"/>
    <mergeCell ref="A231:A232"/>
    <mergeCell ref="B231:B232"/>
    <mergeCell ref="A239:A240"/>
    <mergeCell ref="B239:B240"/>
    <mergeCell ref="A215:A216"/>
    <mergeCell ref="B215:B216"/>
    <mergeCell ref="A222:A223"/>
    <mergeCell ref="B222:B223"/>
    <mergeCell ref="A224:A225"/>
    <mergeCell ref="B224:B225"/>
    <mergeCell ref="A121:A122"/>
    <mergeCell ref="B121:B122"/>
    <mergeCell ref="A200:A201"/>
    <mergeCell ref="B200:B201"/>
    <mergeCell ref="A207:A208"/>
    <mergeCell ref="B207:B208"/>
    <mergeCell ref="B3:B4"/>
    <mergeCell ref="A72:A73"/>
    <mergeCell ref="B72:B73"/>
    <mergeCell ref="A92:A93"/>
    <mergeCell ref="B92:B93"/>
    <mergeCell ref="A102:A103"/>
    <mergeCell ref="B102:B103"/>
  </mergeCells>
  <conditionalFormatting sqref="E218">
    <cfRule type="duplicateValues" dxfId="14" priority="15"/>
  </conditionalFormatting>
  <conditionalFormatting sqref="E234">
    <cfRule type="duplicateValues" dxfId="13" priority="14"/>
  </conditionalFormatting>
  <conditionalFormatting sqref="E235">
    <cfRule type="duplicateValues" dxfId="12" priority="13"/>
  </conditionalFormatting>
  <conditionalFormatting sqref="E241">
    <cfRule type="duplicateValues" dxfId="11" priority="12"/>
  </conditionalFormatting>
  <conditionalFormatting sqref="E242:E243">
    <cfRule type="duplicateValues" dxfId="10" priority="11"/>
  </conditionalFormatting>
  <conditionalFormatting sqref="E243">
    <cfRule type="duplicateValues" dxfId="9" priority="10"/>
  </conditionalFormatting>
  <conditionalFormatting sqref="E250:E251">
    <cfRule type="duplicateValues" dxfId="8" priority="9"/>
  </conditionalFormatting>
  <conditionalFormatting sqref="E254">
    <cfRule type="duplicateValues" dxfId="7" priority="8"/>
  </conditionalFormatting>
  <conditionalFormatting sqref="E256">
    <cfRule type="duplicateValues" dxfId="6" priority="7"/>
  </conditionalFormatting>
  <conditionalFormatting sqref="E257">
    <cfRule type="duplicateValues" dxfId="5" priority="6"/>
  </conditionalFormatting>
  <conditionalFormatting sqref="E260 E262">
    <cfRule type="duplicateValues" dxfId="4" priority="5"/>
  </conditionalFormatting>
  <conditionalFormatting sqref="E262">
    <cfRule type="duplicateValues" dxfId="3" priority="4"/>
  </conditionalFormatting>
  <conditionalFormatting sqref="E263:E264">
    <cfRule type="duplicateValues" dxfId="2" priority="3"/>
  </conditionalFormatting>
  <conditionalFormatting sqref="E264:E265">
    <cfRule type="duplicateValues" dxfId="1" priority="2"/>
  </conditionalFormatting>
  <conditionalFormatting sqref="E16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SAI</vt:lpstr>
      <vt:lpstr>SAI CASH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2022-03-10T22:42:43Z</dcterms:created>
  <dcterms:modified xsi:type="dcterms:W3CDTF">2022-03-10T22:44:56Z</dcterms:modified>
</cp:coreProperties>
</file>