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" i="2" l="1"/>
  <c r="K13" i="2" s="1"/>
  <c r="K3" i="2"/>
  <c r="K11" i="2" s="1"/>
  <c r="D4" i="2" l="1"/>
  <c r="B4" i="2"/>
  <c r="F4" i="2"/>
  <c r="G4" i="2"/>
  <c r="G5" i="2" s="1"/>
  <c r="C4" i="2"/>
  <c r="E4" i="2"/>
  <c r="H4" i="1"/>
  <c r="H5" i="1"/>
  <c r="H6" i="1"/>
  <c r="H7" i="1"/>
  <c r="H8" i="1"/>
  <c r="H9" i="1"/>
  <c r="H10" i="1"/>
  <c r="H11" i="1"/>
  <c r="H12" i="1"/>
  <c r="H13" i="1"/>
  <c r="H14" i="1"/>
  <c r="H1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B5" i="2" l="1"/>
  <c r="F5" i="2"/>
  <c r="E5" i="2"/>
  <c r="D5" i="2"/>
  <c r="C5" i="2"/>
  <c r="E6" i="2" l="1"/>
  <c r="F7" i="2" s="1"/>
  <c r="F6" i="2"/>
  <c r="G6" i="2"/>
  <c r="G7" i="2"/>
  <c r="C6" i="2"/>
  <c r="B6" i="2"/>
  <c r="D6" i="2"/>
  <c r="E7" i="2" l="1"/>
  <c r="F8" i="2" s="1"/>
  <c r="G9" i="2" s="1"/>
  <c r="G8" i="2"/>
  <c r="D7" i="2"/>
  <c r="B7" i="2"/>
  <c r="C7" i="2"/>
  <c r="B8" i="2" l="1"/>
  <c r="E8" i="2"/>
  <c r="C8" i="2"/>
  <c r="F9" i="2"/>
  <c r="G10" i="2" s="1"/>
  <c r="B9" i="2"/>
  <c r="D8" i="2"/>
  <c r="D9" i="2" l="1"/>
  <c r="E9" i="2"/>
  <c r="C9" i="2"/>
  <c r="C10" i="2" l="1"/>
  <c r="E10" i="2"/>
  <c r="F10" i="2"/>
  <c r="B10" i="2"/>
  <c r="D10" i="2"/>
  <c r="B11" i="2" l="1"/>
  <c r="F11" i="2"/>
  <c r="G11" i="2"/>
  <c r="C11" i="2"/>
  <c r="D11" i="2"/>
  <c r="E11" i="2"/>
  <c r="B12" i="2" l="1"/>
  <c r="G12" i="2"/>
  <c r="C12" i="2"/>
  <c r="E12" i="2"/>
  <c r="F12" i="2"/>
  <c r="D12" i="2"/>
  <c r="G13" i="2" l="1"/>
  <c r="C13" i="2"/>
  <c r="B13" i="2"/>
  <c r="D13" i="2"/>
  <c r="E13" i="2"/>
  <c r="F13" i="2"/>
  <c r="G14" i="2" l="1"/>
  <c r="B14" i="2"/>
  <c r="F14" i="2"/>
  <c r="G15" i="2" s="1"/>
  <c r="C14" i="2"/>
  <c r="E14" i="2"/>
  <c r="D14" i="2"/>
  <c r="B15" i="2" l="1"/>
  <c r="F15" i="2"/>
  <c r="G16" i="2" s="1"/>
  <c r="D15" i="2"/>
  <c r="E15" i="2"/>
  <c r="C15" i="2"/>
  <c r="E16" i="2" l="1"/>
  <c r="C16" i="2"/>
  <c r="F16" i="2"/>
  <c r="G17" i="2" s="1"/>
  <c r="D16" i="2"/>
  <c r="B16" i="2"/>
  <c r="B17" i="2" l="1"/>
  <c r="D17" i="2"/>
  <c r="F17" i="2"/>
  <c r="G18" i="2" s="1"/>
  <c r="C17" i="2"/>
  <c r="E17" i="2"/>
  <c r="G19" i="2" l="1"/>
  <c r="C18" i="2"/>
  <c r="E18" i="2"/>
  <c r="F18" i="2"/>
  <c r="D18" i="2"/>
  <c r="B18" i="2"/>
  <c r="B19" i="2" s="1"/>
  <c r="E19" i="2" l="1"/>
  <c r="C19" i="2"/>
  <c r="B20" i="2" s="1"/>
  <c r="D19" i="2"/>
  <c r="F19" i="2"/>
  <c r="G20" i="2" s="1"/>
  <c r="F20" i="2" l="1"/>
  <c r="G21" i="2" s="1"/>
  <c r="D20" i="2"/>
  <c r="C20" i="2"/>
  <c r="E20" i="2"/>
  <c r="G22" i="2" l="1"/>
  <c r="E21" i="2"/>
  <c r="C21" i="2"/>
  <c r="F21" i="2"/>
  <c r="D21" i="2"/>
  <c r="B21" i="2"/>
  <c r="B22" i="2" l="1"/>
  <c r="D22" i="2"/>
  <c r="F22" i="2"/>
  <c r="G23" i="2" s="1"/>
  <c r="E22" i="2"/>
  <c r="C22" i="2"/>
  <c r="G24" i="2" l="1"/>
  <c r="C23" i="2"/>
  <c r="E23" i="2"/>
  <c r="F23" i="2"/>
  <c r="D23" i="2"/>
  <c r="B23" i="2"/>
  <c r="B24" i="2" s="1"/>
  <c r="G25" i="2" l="1"/>
  <c r="E24" i="2"/>
  <c r="D24" i="2"/>
  <c r="F24" i="2"/>
  <c r="C24" i="2"/>
  <c r="F25" i="2" l="1"/>
  <c r="G26" i="2" s="1"/>
  <c r="E25" i="2"/>
  <c r="C25" i="2"/>
  <c r="D25" i="2"/>
  <c r="B25" i="2"/>
  <c r="F26" i="2" l="1"/>
  <c r="G27" i="2" s="1"/>
  <c r="E26" i="2"/>
  <c r="B26" i="2"/>
  <c r="D26" i="2"/>
  <c r="C26" i="2"/>
  <c r="F27" i="2" l="1"/>
  <c r="G28" i="2" s="1"/>
  <c r="D27" i="2"/>
  <c r="E27" i="2"/>
  <c r="C27" i="2"/>
  <c r="B27" i="2"/>
  <c r="B28" i="2" s="1"/>
  <c r="F28" i="2" l="1"/>
  <c r="G29" i="2" s="1"/>
  <c r="D28" i="2"/>
  <c r="E28" i="2"/>
  <c r="C28" i="2"/>
  <c r="B29" i="2" s="1"/>
  <c r="E29" i="2" l="1"/>
  <c r="F29" i="2"/>
  <c r="G30" i="2" s="1"/>
  <c r="C29" i="2"/>
  <c r="B30" i="2" s="1"/>
  <c r="D29" i="2"/>
  <c r="F30" i="2" l="1"/>
  <c r="G31" i="2" s="1"/>
  <c r="D30" i="2"/>
  <c r="E30" i="2"/>
  <c r="C30" i="2"/>
  <c r="F31" i="2" l="1"/>
  <c r="G32" i="2" s="1"/>
  <c r="E31" i="2"/>
  <c r="C31" i="2"/>
  <c r="D31" i="2"/>
  <c r="B31" i="2"/>
  <c r="F32" i="2" l="1"/>
  <c r="G33" i="2" s="1"/>
  <c r="B32" i="2"/>
  <c r="E32" i="2"/>
  <c r="D32" i="2"/>
  <c r="C32" i="2"/>
  <c r="F33" i="2" l="1"/>
  <c r="G34" i="2" s="1"/>
  <c r="C33" i="2"/>
  <c r="D33" i="2"/>
  <c r="E33" i="2"/>
  <c r="F34" i="2" s="1"/>
  <c r="B33" i="2"/>
  <c r="G35" i="2" l="1"/>
  <c r="G36" i="2" s="1"/>
  <c r="B34" i="2"/>
  <c r="D34" i="2"/>
  <c r="E34" i="2"/>
  <c r="F35" i="2" s="1"/>
  <c r="C34" i="2"/>
  <c r="B35" i="2" s="1"/>
  <c r="E35" i="2" l="1"/>
  <c r="F36" i="2" s="1"/>
  <c r="G37" i="2" s="1"/>
  <c r="C35" i="2"/>
  <c r="B36" i="2" s="1"/>
  <c r="D35" i="2"/>
  <c r="E36" i="2" l="1"/>
  <c r="F37" i="2" s="1"/>
  <c r="G38" i="2" s="1"/>
  <c r="C36" i="2"/>
  <c r="B37" i="2" s="1"/>
  <c r="D36" i="2"/>
  <c r="C37" i="2" s="1"/>
  <c r="D37" i="2" l="1"/>
  <c r="C38" i="2" s="1"/>
  <c r="E37" i="2"/>
  <c r="B38" i="2"/>
  <c r="D38" i="2" l="1"/>
  <c r="B39" i="2"/>
  <c r="F38" i="2"/>
  <c r="G39" i="2" s="1"/>
  <c r="E38" i="2"/>
  <c r="C39" i="2"/>
  <c r="D39" i="2" l="1"/>
  <c r="C40" i="2" s="1"/>
  <c r="F39" i="2"/>
  <c r="E39" i="2"/>
  <c r="B40" i="2"/>
  <c r="D40" i="2" l="1"/>
  <c r="F40" i="2"/>
  <c r="G40" i="2"/>
  <c r="G41" i="2" s="1"/>
  <c r="E40" i="2"/>
  <c r="D41" i="2" s="1"/>
  <c r="B41" i="2"/>
  <c r="C41" i="2"/>
  <c r="E41" i="2" l="1"/>
  <c r="F41" i="2"/>
</calcChain>
</file>

<file path=xl/sharedStrings.xml><?xml version="1.0" encoding="utf-8"?>
<sst xmlns="http://schemas.openxmlformats.org/spreadsheetml/2006/main" count="33" uniqueCount="30">
  <si>
    <t>sec</t>
  </si>
  <si>
    <t>min</t>
  </si>
  <si>
    <t>Node 0</t>
  </si>
  <si>
    <t>Node 1</t>
  </si>
  <si>
    <t>Node 2</t>
  </si>
  <si>
    <t>Node 3</t>
  </si>
  <si>
    <t>Node 4</t>
  </si>
  <si>
    <t>Node 5</t>
  </si>
  <si>
    <t>time (sec)</t>
  </si>
  <si>
    <t>Temperature (deg C)</t>
  </si>
  <si>
    <t>alpha</t>
  </si>
  <si>
    <t>k</t>
  </si>
  <si>
    <t>rho</t>
  </si>
  <si>
    <t>c</t>
  </si>
  <si>
    <t>W/m-K</t>
  </si>
  <si>
    <t>kg/m3</t>
  </si>
  <si>
    <t>dx</t>
  </si>
  <si>
    <t>L</t>
  </si>
  <si>
    <t>m</t>
  </si>
  <si>
    <t>dt</t>
  </si>
  <si>
    <t>F0</t>
  </si>
  <si>
    <t>heatfrac</t>
  </si>
  <si>
    <t>Troom</t>
  </si>
  <si>
    <t>Toutside</t>
  </si>
  <si>
    <t>Q</t>
  </si>
  <si>
    <t>W/sqm</t>
  </si>
  <si>
    <t>C</t>
  </si>
  <si>
    <t>h</t>
  </si>
  <si>
    <t>Area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</si>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</sst>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wrapText="1"/>
    </xf>
    <xf numFmtId="43" fontId="0" fillId="0" borderId="0" xfId="1" applyFon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361950</xdr:colOff>
      <xdr:row>26</xdr:row>
      <xdr:rowOff>37256</xdr:rowOff>
    </xdr:from>
    <xdr:to>
      <xdr:col>13</xdr:col>
      <xdr:colOff>209550</xdr:colOff>
      <xdr:row>29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4990256"/>
          <a:ext cx="3562350" cy="639019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295274</xdr:colOff>
      <xdr:row>30</xdr:row>
      <xdr:rowOff>141942</xdr:rowOff>
    </xdr:from>
    <xdr:to>
      <xdr:col>17</xdr:col>
      <xdr:colOff>321449</xdr:colOff>
      <xdr:row>34</xdr:row>
      <xdr:rowOff>64275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4" y="5856942"/>
          <a:ext cx="6179325" cy="684333"/>
        </a:xfrm>
        <a:prstGeom prst="rect">
          <a:avLst/>
        </a:prstGeom>
      </xdr:spPr>
    </xdr:pic>
    <xdr:clientData/>
  </xdr:twoCellAnchor>
  <xdr:twoCellAnchor editAs="oneCell">
    <xdr:from>
      <xdr:col>7</xdr:col>
      <xdr:colOff>266699</xdr:colOff>
      <xdr:row>21</xdr:row>
      <xdr:rowOff>16880</xdr:rowOff>
    </xdr:from>
    <xdr:to>
      <xdr:col>18</xdr:col>
      <xdr:colOff>519074</xdr:colOff>
      <xdr:row>24</xdr:row>
      <xdr:rowOff>154044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899" y="4017380"/>
          <a:ext cx="7015125" cy="708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5"/>
  <sheetViews>
    <sheetView workbookViewId="0">
      <selection activeCell="H12" sqref="H12"/>
    </sheetView>
  </sheetViews>
  <sheetFormatPr defaultRowHeight="15" x14ac:dyDescent="0.25"/>
  <sheetData>
    <row r="2" spans="5:8" x14ac:dyDescent="0.25">
      <c r="G2" t="s">
        <v>0</v>
      </c>
      <c r="H2" t="s">
        <v>1</v>
      </c>
    </row>
    <row r="3" spans="5:8" x14ac:dyDescent="0.25">
      <c r="E3">
        <v>0</v>
      </c>
      <c r="F3">
        <v>36</v>
      </c>
      <c r="G3">
        <f>F3*E3</f>
        <v>0</v>
      </c>
      <c r="H3">
        <f>G3/60</f>
        <v>0</v>
      </c>
    </row>
    <row r="4" spans="5:8" x14ac:dyDescent="0.25">
      <c r="E4">
        <v>1</v>
      </c>
      <c r="F4">
        <v>36</v>
      </c>
      <c r="G4">
        <f t="shared" ref="G4:G15" si="0">F4*E4</f>
        <v>36</v>
      </c>
      <c r="H4">
        <f t="shared" ref="H4:H15" si="1">G4/60</f>
        <v>0.6</v>
      </c>
    </row>
    <row r="5" spans="5:8" x14ac:dyDescent="0.25">
      <c r="E5">
        <v>2</v>
      </c>
      <c r="F5">
        <v>36</v>
      </c>
      <c r="G5">
        <f t="shared" si="0"/>
        <v>72</v>
      </c>
      <c r="H5">
        <f t="shared" si="1"/>
        <v>1.2</v>
      </c>
    </row>
    <row r="6" spans="5:8" x14ac:dyDescent="0.25">
      <c r="E6">
        <v>3</v>
      </c>
      <c r="F6">
        <v>36</v>
      </c>
      <c r="G6">
        <f t="shared" si="0"/>
        <v>108</v>
      </c>
      <c r="H6">
        <f t="shared" si="1"/>
        <v>1.8</v>
      </c>
    </row>
    <row r="7" spans="5:8" x14ac:dyDescent="0.25">
      <c r="E7">
        <v>4</v>
      </c>
      <c r="F7">
        <v>36</v>
      </c>
      <c r="G7">
        <f t="shared" si="0"/>
        <v>144</v>
      </c>
      <c r="H7">
        <f t="shared" si="1"/>
        <v>2.4</v>
      </c>
    </row>
    <row r="8" spans="5:8" x14ac:dyDescent="0.25">
      <c r="E8">
        <v>5</v>
      </c>
      <c r="F8">
        <v>36</v>
      </c>
      <c r="G8">
        <f t="shared" si="0"/>
        <v>180</v>
      </c>
      <c r="H8">
        <f t="shared" si="1"/>
        <v>3</v>
      </c>
    </row>
    <row r="9" spans="5:8" x14ac:dyDescent="0.25">
      <c r="E9">
        <v>6</v>
      </c>
      <c r="F9">
        <v>36</v>
      </c>
      <c r="G9">
        <f t="shared" si="0"/>
        <v>216</v>
      </c>
      <c r="H9">
        <f t="shared" si="1"/>
        <v>3.6</v>
      </c>
    </row>
    <row r="10" spans="5:8" x14ac:dyDescent="0.25">
      <c r="E10">
        <v>7</v>
      </c>
      <c r="F10">
        <v>36</v>
      </c>
      <c r="G10">
        <f t="shared" si="0"/>
        <v>252</v>
      </c>
      <c r="H10">
        <f t="shared" si="1"/>
        <v>4.2</v>
      </c>
    </row>
    <row r="11" spans="5:8" x14ac:dyDescent="0.25">
      <c r="E11">
        <v>8</v>
      </c>
      <c r="F11">
        <v>36</v>
      </c>
      <c r="G11">
        <f t="shared" si="0"/>
        <v>288</v>
      </c>
      <c r="H11">
        <f t="shared" si="1"/>
        <v>4.8</v>
      </c>
    </row>
    <row r="12" spans="5:8" x14ac:dyDescent="0.25">
      <c r="E12">
        <v>9</v>
      </c>
      <c r="F12">
        <v>36</v>
      </c>
      <c r="G12">
        <f t="shared" si="0"/>
        <v>324</v>
      </c>
      <c r="H12">
        <f t="shared" si="1"/>
        <v>5.4</v>
      </c>
    </row>
    <row r="13" spans="5:8" x14ac:dyDescent="0.25">
      <c r="E13">
        <v>10</v>
      </c>
      <c r="F13">
        <v>36</v>
      </c>
      <c r="G13">
        <f t="shared" si="0"/>
        <v>360</v>
      </c>
      <c r="H13">
        <f t="shared" si="1"/>
        <v>6</v>
      </c>
    </row>
    <row r="14" spans="5:8" x14ac:dyDescent="0.25">
      <c r="E14">
        <v>11</v>
      </c>
      <c r="F14">
        <v>36</v>
      </c>
      <c r="G14">
        <f t="shared" si="0"/>
        <v>396</v>
      </c>
      <c r="H14">
        <f t="shared" si="1"/>
        <v>6.6</v>
      </c>
    </row>
    <row r="15" spans="5:8" x14ac:dyDescent="0.25">
      <c r="E15">
        <v>12</v>
      </c>
      <c r="F15">
        <v>36</v>
      </c>
      <c r="G15">
        <f t="shared" si="0"/>
        <v>432</v>
      </c>
      <c r="H15">
        <f t="shared" si="1"/>
        <v>7.2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K39" sqref="K39"/>
    </sheetView>
  </sheetViews>
  <sheetFormatPr defaultRowHeight="15" x14ac:dyDescent="0.25"/>
  <cols>
    <col min="11" max="11" width="10" bestFit="1" customWidth="1"/>
  </cols>
  <sheetData>
    <row r="1" spans="1:12" x14ac:dyDescent="0.25">
      <c r="B1" s="1" t="s">
        <v>9</v>
      </c>
      <c r="C1" s="1"/>
      <c r="D1" s="1"/>
      <c r="E1" s="1"/>
      <c r="F1" s="1"/>
      <c r="G1" s="1"/>
      <c r="J1" t="s">
        <v>28</v>
      </c>
      <c r="K1">
        <v>1</v>
      </c>
      <c r="L1" t="s">
        <v>29</v>
      </c>
    </row>
    <row r="2" spans="1:12" x14ac:dyDescent="0.25">
      <c r="A2" t="s">
        <v>8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17</v>
      </c>
      <c r="K2">
        <v>0.15</v>
      </c>
      <c r="L2" t="s">
        <v>18</v>
      </c>
    </row>
    <row r="3" spans="1:12" x14ac:dyDescent="0.25">
      <c r="A3">
        <v>0</v>
      </c>
      <c r="B3">
        <v>20</v>
      </c>
      <c r="C3">
        <v>20</v>
      </c>
      <c r="D3">
        <v>20</v>
      </c>
      <c r="E3">
        <v>20</v>
      </c>
      <c r="F3">
        <v>20</v>
      </c>
      <c r="G3">
        <v>20</v>
      </c>
      <c r="J3" t="s">
        <v>10</v>
      </c>
      <c r="K3">
        <f>K4/(K5*K6)</f>
        <v>4.1666666666666672E-7</v>
      </c>
    </row>
    <row r="4" spans="1:12" x14ac:dyDescent="0.25">
      <c r="A4">
        <v>30</v>
      </c>
      <c r="B4" s="2">
        <f>B3+$K$11*(C3-B3)+$K$11*$K$13*$K$17-$K$11*$K$13*$K$18*(B3-$K$16)</f>
        <v>29.404761904761905</v>
      </c>
      <c r="C4">
        <f>C3+$K$11*(B3-2*C3+D3)</f>
        <v>20</v>
      </c>
      <c r="D4">
        <f t="shared" ref="D4:F4" si="0">D3+$K$11*(C3-2*D3+E3)</f>
        <v>20</v>
      </c>
      <c r="E4">
        <f t="shared" si="0"/>
        <v>20</v>
      </c>
      <c r="F4">
        <f t="shared" si="0"/>
        <v>20</v>
      </c>
      <c r="G4" s="2">
        <f>G3+$K$11*(F3-G3)-$K$11*$K$13*$K$18*(G3-$K$15)</f>
        <v>18.095238095238095</v>
      </c>
      <c r="J4" t="s">
        <v>11</v>
      </c>
      <c r="K4">
        <v>3.5000000000000003E-2</v>
      </c>
      <c r="L4" t="s">
        <v>14</v>
      </c>
    </row>
    <row r="5" spans="1:12" x14ac:dyDescent="0.25">
      <c r="A5">
        <v>60</v>
      </c>
      <c r="B5" s="2">
        <f t="shared" ref="B5:B14" si="1">B4+$K$11*(C4-B4)+$K$11*$K$13*$K$17-$K$11*$K$13*$K$18*(B4-$K$16)</f>
        <v>36.439673091458808</v>
      </c>
      <c r="C5" s="2">
        <f>C4+$K$11*(B4-2*C4+D4)</f>
        <v>20.130621693121693</v>
      </c>
      <c r="D5" s="2">
        <f t="shared" ref="D5:D14" si="2">D4+$K$11*(C4-2*D4+E4)</f>
        <v>20</v>
      </c>
      <c r="E5" s="2">
        <f t="shared" ref="E5:E14" si="3">E4+$K$11*(D4-2*E4+F4)</f>
        <v>20</v>
      </c>
      <c r="F5" s="2">
        <f t="shared" ref="F5:F14" si="4">F4+$K$11*(E4-2*F4+G4)</f>
        <v>19.973544973544975</v>
      </c>
      <c r="G5" s="2">
        <f t="shared" ref="G5:G41" si="5">G4+$K$11*(F4-G4)-$K$11*$K$13*$K$18*(G4-$K$15)</f>
        <v>16.67044595616024</v>
      </c>
      <c r="J5" t="s">
        <v>12</v>
      </c>
      <c r="K5">
        <v>120</v>
      </c>
      <c r="L5" t="s">
        <v>15</v>
      </c>
    </row>
    <row r="6" spans="1:12" x14ac:dyDescent="0.25">
      <c r="A6">
        <v>90</v>
      </c>
      <c r="B6" s="2">
        <f t="shared" si="1"/>
        <v>41.70371251454727</v>
      </c>
      <c r="C6" s="2">
        <f>C5+$K$11*(B5-2*C5+D5)</f>
        <v>20.355322105694128</v>
      </c>
      <c r="D6" s="2">
        <f t="shared" si="2"/>
        <v>20.001814190182245</v>
      </c>
      <c r="E6" s="2">
        <f t="shared" si="3"/>
        <v>19.999632569077015</v>
      </c>
      <c r="F6" s="2">
        <f t="shared" si="4"/>
        <v>19.928036029226508</v>
      </c>
      <c r="G6" s="2">
        <f t="shared" si="5"/>
        <v>15.604311389458781</v>
      </c>
      <c r="J6" t="s">
        <v>13</v>
      </c>
      <c r="K6">
        <v>700</v>
      </c>
    </row>
    <row r="7" spans="1:12" x14ac:dyDescent="0.25">
      <c r="A7">
        <v>120</v>
      </c>
      <c r="B7" s="2">
        <f t="shared" si="1"/>
        <v>45.64441839826226</v>
      </c>
      <c r="C7" s="2">
        <f>C6+$K$11*(B6-2*C6+D6)</f>
        <v>20.646917695879424</v>
      </c>
      <c r="D7" s="2">
        <f t="shared" si="2"/>
        <v>20.006693722049004</v>
      </c>
      <c r="E7" s="2">
        <f t="shared" si="3"/>
        <v>19.998668472983329</v>
      </c>
      <c r="F7" s="2">
        <f t="shared" si="4"/>
        <v>19.868978694505437</v>
      </c>
      <c r="G7" s="2">
        <f t="shared" si="5"/>
        <v>14.806193742124099</v>
      </c>
    </row>
    <row r="8" spans="1:12" x14ac:dyDescent="0.25">
      <c r="A8">
        <v>150</v>
      </c>
      <c r="B8" s="2">
        <f t="shared" si="1"/>
        <v>48.596178888920697</v>
      </c>
      <c r="C8" s="2">
        <f>C7+$K$11*(B7-2*C7+D7)</f>
        <v>20.985213205998207</v>
      </c>
      <c r="D8" s="2">
        <f t="shared" si="2"/>
        <v>20.015474259892958</v>
      </c>
      <c r="E8" s="2">
        <f t="shared" si="3"/>
        <v>19.996978687852604</v>
      </c>
      <c r="F8" s="2">
        <f t="shared" si="4"/>
        <v>19.800463483756779</v>
      </c>
      <c r="G8" s="2">
        <f t="shared" si="5"/>
        <v>14.208368832623657</v>
      </c>
      <c r="J8" t="s">
        <v>16</v>
      </c>
      <c r="K8">
        <f>K2/5</f>
        <v>0.03</v>
      </c>
      <c r="L8" t="s">
        <v>18</v>
      </c>
    </row>
    <row r="9" spans="1:12" x14ac:dyDescent="0.25">
      <c r="A9">
        <v>180</v>
      </c>
      <c r="B9" s="2">
        <f t="shared" si="1"/>
        <v>50.808841138025976</v>
      </c>
      <c r="C9" s="2">
        <f>C8+$K$11*(B8-2*C8+D8)</f>
        <v>21.355230244009558</v>
      </c>
      <c r="D9" s="2">
        <f t="shared" si="2"/>
        <v>20.028685973421638</v>
      </c>
      <c r="E9" s="2">
        <f t="shared" si="3"/>
        <v>19.994506192962945</v>
      </c>
      <c r="F9" s="2">
        <f t="shared" si="4"/>
        <v>19.725524880325704</v>
      </c>
      <c r="G9" s="2">
        <f t="shared" si="5"/>
        <v>13.760234710883761</v>
      </c>
      <c r="J9" t="s">
        <v>19</v>
      </c>
      <c r="K9">
        <v>30</v>
      </c>
      <c r="L9" t="s">
        <v>0</v>
      </c>
    </row>
    <row r="10" spans="1:12" x14ac:dyDescent="0.25">
      <c r="A10">
        <v>210</v>
      </c>
      <c r="B10" s="2">
        <f t="shared" si="1"/>
        <v>52.469086747507667</v>
      </c>
      <c r="C10" s="2">
        <f>C9+$K$11*(B9-2*C9+D9)</f>
        <v>21.745883947112731</v>
      </c>
      <c r="D10" s="2">
        <f t="shared" si="2"/>
        <v>20.046635480228989</v>
      </c>
      <c r="E10" s="2">
        <f t="shared" si="3"/>
        <v>19.991245060571575</v>
      </c>
      <c r="F10" s="2">
        <f t="shared" si="4"/>
        <v>19.64640947953675</v>
      </c>
      <c r="G10" s="2">
        <f t="shared" si="5"/>
        <v>13.423982460645751</v>
      </c>
    </row>
    <row r="11" spans="1:12" x14ac:dyDescent="0.25">
      <c r="A11">
        <v>240</v>
      </c>
      <c r="B11" s="2">
        <f t="shared" si="1"/>
        <v>53.716402562381305</v>
      </c>
      <c r="C11" s="2">
        <f>C10+$K$11*(B10-2*C10+D10)</f>
        <v>22.148994423967054</v>
      </c>
      <c r="D11" s="2">
        <f t="shared" si="2"/>
        <v>20.069466841996022</v>
      </c>
      <c r="E11" s="2">
        <f t="shared" si="3"/>
        <v>19.987224988885778</v>
      </c>
      <c r="F11" s="2">
        <f t="shared" si="4"/>
        <v>19.564776265122081</v>
      </c>
      <c r="G11" s="2">
        <f t="shared" si="5"/>
        <v>13.171361615119455</v>
      </c>
      <c r="J11" t="s">
        <v>20</v>
      </c>
      <c r="K11" s="3">
        <f>K3*K9/(K8*K8)</f>
        <v>1.3888888888888892E-2</v>
      </c>
    </row>
    <row r="12" spans="1:12" x14ac:dyDescent="0.25">
      <c r="A12">
        <v>270</v>
      </c>
      <c r="B12" s="2">
        <f t="shared" si="1"/>
        <v>54.655013347193488</v>
      </c>
      <c r="C12" s="2">
        <f>C11+$K$11*(B11-2*C11+D11)</f>
        <v>22.558548320584322</v>
      </c>
      <c r="D12" s="2">
        <f t="shared" si="2"/>
        <v>20.097206921563533</v>
      </c>
      <c r="E12" s="2">
        <f t="shared" si="3"/>
        <v>19.982499893460037</v>
      </c>
      <c r="F12" s="2">
        <f t="shared" si="4"/>
        <v>19.481846182813207</v>
      </c>
      <c r="G12" s="2">
        <f t="shared" si="5"/>
        <v>12.981263418166446</v>
      </c>
    </row>
    <row r="13" spans="1:12" x14ac:dyDescent="0.25">
      <c r="A13">
        <v>300</v>
      </c>
      <c r="B13" s="2">
        <f t="shared" si="1"/>
        <v>55.36279736138102</v>
      </c>
      <c r="C13" s="2">
        <f>C12+$K$11*(B12-2*C12+D12)</f>
        <v>22.970147259856383</v>
      </c>
      <c r="D13" s="2">
        <f t="shared" si="2"/>
        <v>20.12979906560405</v>
      </c>
      <c r="E13" s="2">
        <f t="shared" si="3"/>
        <v>19.977139522869159</v>
      </c>
      <c r="F13" s="2">
        <f t="shared" si="4"/>
        <v>19.398513834840987</v>
      </c>
      <c r="G13" s="2">
        <f t="shared" si="5"/>
        <v>12.837915142715163</v>
      </c>
      <c r="J13" t="s">
        <v>21</v>
      </c>
      <c r="K13">
        <f>K8/(K4*K1)</f>
        <v>0.85714285714285698</v>
      </c>
    </row>
    <row r="14" spans="1:12" x14ac:dyDescent="0.25">
      <c r="A14">
        <v>330</v>
      </c>
      <c r="B14" s="2">
        <f t="shared" si="1"/>
        <v>55.897947690594521</v>
      </c>
      <c r="C14" s="2">
        <f>C13+$K$11*(B13-2*C13+D13)</f>
        <v>23.380595897457386</v>
      </c>
      <c r="D14" s="2">
        <f t="shared" si="2"/>
        <v>20.167128074652904</v>
      </c>
      <c r="E14" s="2">
        <f t="shared" si="3"/>
        <v>19.971223326406751</v>
      </c>
      <c r="F14" s="2">
        <f t="shared" si="4"/>
        <v>19.315430876450741</v>
      </c>
      <c r="G14" s="2">
        <f t="shared" si="5"/>
        <v>12.729530963586315</v>
      </c>
    </row>
    <row r="15" spans="1:12" x14ac:dyDescent="0.25">
      <c r="A15">
        <v>331</v>
      </c>
      <c r="B15" s="2">
        <f t="shared" ref="B15:B23" si="6">B14+$K$11*(C14-B14)+$K$11*$K$13*$K$17-$K$11*$K$13*$K$18*(B14-$K$16)</f>
        <v>56.303949306818126</v>
      </c>
      <c r="C15" s="2">
        <f t="shared" ref="C15:C23" si="7">C14+$K$11*(B14-2*C14+D14)</f>
        <v>23.78759428593423</v>
      </c>
      <c r="D15" s="2">
        <f t="shared" ref="D15:D23" si="8">D14+$K$11*(C14-2*D14+E14)</f>
        <v>20.209038672910658</v>
      </c>
      <c r="E15" s="2">
        <f t="shared" ref="E15:E23" si="9">E14+$K$11*(D14-2*E14+F14)</f>
        <v>19.964835997216337</v>
      </c>
      <c r="F15" s="2">
        <f t="shared" ref="F15:F23" si="10">F14+$K$11*(E14-2*F14+G14)</f>
        <v>19.233068272799233</v>
      </c>
      <c r="G15" s="2">
        <f t="shared" si="5"/>
        <v>12.6473039472365</v>
      </c>
      <c r="J15" t="s">
        <v>22</v>
      </c>
      <c r="K15">
        <v>12</v>
      </c>
      <c r="L15" t="s">
        <v>26</v>
      </c>
    </row>
    <row r="16" spans="1:12" x14ac:dyDescent="0.25">
      <c r="A16">
        <v>332</v>
      </c>
      <c r="B16" s="2">
        <f t="shared" si="6"/>
        <v>56.613297715618991</v>
      </c>
      <c r="C16" s="2">
        <f t="shared" si="7"/>
        <v>24.189508166598955</v>
      </c>
      <c r="D16" s="2">
        <f t="shared" si="8"/>
        <v>20.255349130373563</v>
      </c>
      <c r="E16" s="2">
        <f t="shared" si="9"/>
        <v>19.958064260428522</v>
      </c>
      <c r="F16" s="2">
        <f t="shared" si="10"/>
        <v>19.151762764449987</v>
      </c>
      <c r="G16" s="2">
        <f t="shared" si="5"/>
        <v>12.584652908765387</v>
      </c>
      <c r="J16" t="s">
        <v>23</v>
      </c>
      <c r="K16">
        <v>27</v>
      </c>
      <c r="L16" t="s">
        <v>26</v>
      </c>
    </row>
    <row r="17" spans="1:12" x14ac:dyDescent="0.25">
      <c r="A17">
        <v>333</v>
      </c>
      <c r="B17" s="2">
        <f t="shared" si="6"/>
        <v>56.850277372925696</v>
      </c>
      <c r="C17" s="2">
        <f t="shared" si="7"/>
        <v>24.585197479276658</v>
      </c>
      <c r="D17" s="2">
        <f t="shared" si="8"/>
        <v>20.305861271571903</v>
      </c>
      <c r="E17" s="2">
        <f t="shared" si="9"/>
        <v>19.950994585066944</v>
      </c>
      <c r="F17" s="2">
        <f t="shared" si="10"/>
        <v>19.071751537231847</v>
      </c>
      <c r="G17" s="2">
        <f t="shared" si="5"/>
        <v>12.536659694356548</v>
      </c>
      <c r="J17" t="s">
        <v>24</v>
      </c>
      <c r="K17">
        <v>650</v>
      </c>
      <c r="L17" t="s">
        <v>25</v>
      </c>
    </row>
    <row r="18" spans="1:12" x14ac:dyDescent="0.25">
      <c r="A18">
        <v>334</v>
      </c>
      <c r="B18" s="2">
        <f t="shared" si="6"/>
        <v>57.033037603071271</v>
      </c>
      <c r="C18" s="2">
        <f t="shared" si="7"/>
        <v>24.973888363803663</v>
      </c>
      <c r="D18" s="2">
        <f t="shared" si="8"/>
        <v>20.360367792699677</v>
      </c>
      <c r="E18" s="2">
        <f t="shared" si="9"/>
        <v>19.943711580048468</v>
      </c>
      <c r="F18" s="2">
        <f t="shared" si="10"/>
        <v>18.993198081745177</v>
      </c>
      <c r="G18" s="2">
        <f t="shared" si="5"/>
        <v>12.499648741136987</v>
      </c>
      <c r="J18" t="s">
        <v>27</v>
      </c>
      <c r="K18">
        <v>20</v>
      </c>
    </row>
    <row r="19" spans="1:12" x14ac:dyDescent="0.25">
      <c r="A19">
        <v>335</v>
      </c>
      <c r="B19" s="2">
        <f t="shared" si="6"/>
        <v>57.175143640683523</v>
      </c>
      <c r="C19" s="2">
        <f t="shared" si="7"/>
        <v>25.355077650861492</v>
      </c>
      <c r="D19" s="2">
        <f t="shared" si="8"/>
        <v>20.418657575455967</v>
      </c>
      <c r="E19" s="2">
        <f t="shared" si="9"/>
        <v>19.936296895525523</v>
      </c>
      <c r="F19" s="2">
        <f t="shared" si="10"/>
        <v>18.916211472824276</v>
      </c>
      <c r="G19" s="2">
        <f t="shared" si="5"/>
        <v>12.470872940438214</v>
      </c>
    </row>
    <row r="20" spans="1:12" x14ac:dyDescent="0.25">
      <c r="A20">
        <v>336</v>
      </c>
      <c r="B20" s="2">
        <f t="shared" si="6"/>
        <v>57.286735508122462</v>
      </c>
      <c r="C20" s="2">
        <f t="shared" si="7"/>
        <v>25.728461621895054</v>
      </c>
      <c r="D20" s="2">
        <f t="shared" si="8"/>
        <v>20.48051951150423</v>
      </c>
      <c r="E20" s="2">
        <f t="shared" si="9"/>
        <v>19.928828496320374</v>
      </c>
      <c r="F20" s="2">
        <f t="shared" si="10"/>
        <v>18.840860735189764</v>
      </c>
      <c r="G20" s="2">
        <f t="shared" si="5"/>
        <v>12.448278926299556</v>
      </c>
    </row>
    <row r="21" spans="1:12" x14ac:dyDescent="0.25">
      <c r="A21">
        <v>337</v>
      </c>
      <c r="B21" s="2">
        <f t="shared" si="6"/>
        <v>57.375393884752853</v>
      </c>
      <c r="C21" s="2">
        <f t="shared" si="7"/>
        <v>26.09388289655945</v>
      </c>
      <c r="D21" s="2">
        <f t="shared" si="8"/>
        <v>20.545745221159883</v>
      </c>
      <c r="E21" s="2">
        <f t="shared" si="9"/>
        <v>19.921380208182224</v>
      </c>
      <c r="F21" s="2">
        <f t="shared" si="10"/>
        <v>18.767185540081993</v>
      </c>
      <c r="G21" s="2">
        <f t="shared" si="5"/>
        <v>12.430331707065996</v>
      </c>
    </row>
    <row r="22" spans="1:12" x14ac:dyDescent="0.25">
      <c r="A22">
        <v>338</v>
      </c>
      <c r="B22" s="2">
        <f t="shared" si="6"/>
        <v>57.446787053229642</v>
      </c>
      <c r="C22" s="2">
        <f t="shared" si="7"/>
        <v>26.45129085923714</v>
      </c>
      <c r="D22" s="2">
        <f t="shared" si="8"/>
        <v>20.614130952582411</v>
      </c>
      <c r="E22" s="2">
        <f t="shared" si="9"/>
        <v>19.91402146297219</v>
      </c>
      <c r="F22" s="2">
        <f t="shared" si="10"/>
        <v>18.695204162791494</v>
      </c>
      <c r="G22" s="2">
        <f t="shared" si="5"/>
        <v>12.415883635604077</v>
      </c>
    </row>
    <row r="23" spans="1:12" x14ac:dyDescent="0.25">
      <c r="A23">
        <v>339</v>
      </c>
      <c r="B23" s="2">
        <f t="shared" si="6"/>
        <v>57.505154275956812</v>
      </c>
      <c r="C23" s="2">
        <f t="shared" si="7"/>
        <v>26.800712196561275</v>
      </c>
      <c r="D23" s="2">
        <f t="shared" si="8"/>
        <v>20.685478875041362</v>
      </c>
      <c r="E23" s="2">
        <f t="shared" si="9"/>
        <v>19.906817187825379</v>
      </c>
      <c r="F23" s="2">
        <f t="shared" si="10"/>
        <v>18.624919395749735</v>
      </c>
      <c r="G23" s="2">
        <f t="shared" si="5"/>
        <v>12.404076507464836</v>
      </c>
    </row>
    <row r="24" spans="1:12" x14ac:dyDescent="0.25">
      <c r="A24">
        <v>340</v>
      </c>
      <c r="B24" s="2">
        <f t="shared" ref="B24:B41" si="11">B23+$K$11*(C23-B23)+$K$11*$K$13*$K$17-$K$11*$K$13*$K$18*(B23-$K$16)</f>
        <v>57.553666959150092</v>
      </c>
      <c r="C24" s="2">
        <f t="shared" ref="C24:C41" si="12">C23+$K$11*(B23-2*C23+D23)</f>
        <v>27.142228984865103</v>
      </c>
      <c r="D24" s="2">
        <f t="shared" ref="D24:D41" si="13">D23+$K$11*(C23-2*D23+E23)</f>
        <v>20.759597925517806</v>
      </c>
      <c r="E24" s="2">
        <f t="shared" ref="E24:E41" si="14">E23+$K$11*(D23-2*E23+F23)</f>
        <v>19.899827797480107</v>
      </c>
      <c r="F24" s="2">
        <f t="shared" ref="F24:F41" si="15">F23+$K$11*(E23-2*F23+G23)</f>
        <v>18.556322936080161</v>
      </c>
      <c r="G24" s="2">
        <f t="shared" si="5"/>
        <v>12.394268410881928</v>
      </c>
    </row>
    <row r="25" spans="1:12" x14ac:dyDescent="0.25">
      <c r="A25">
        <v>341</v>
      </c>
      <c r="B25" s="2">
        <f t="shared" si="11"/>
        <v>57.594698504947694</v>
      </c>
      <c r="C25" s="2">
        <f t="shared" si="12"/>
        <v>27.475962414239238</v>
      </c>
      <c r="D25" s="2">
        <f t="shared" si="13"/>
        <v>20.836304327341551</v>
      </c>
      <c r="E25" s="2">
        <f t="shared" si="14"/>
        <v>19.893109259516741</v>
      </c>
      <c r="F25" s="2">
        <f t="shared" si="15"/>
        <v>18.489398635194075</v>
      </c>
      <c r="G25" s="2">
        <f t="shared" si="5"/>
        <v>12.385979070347318</v>
      </c>
    </row>
    <row r="26" spans="1:12" x14ac:dyDescent="0.25">
      <c r="A26">
        <v>342</v>
      </c>
      <c r="B26" s="2">
        <f t="shared" si="11"/>
        <v>57.63002593901777</v>
      </c>
      <c r="C26" s="2">
        <f t="shared" si="12"/>
        <v>27.80206071984772</v>
      </c>
      <c r="D26" s="2">
        <f t="shared" si="13"/>
        <v>20.915421869273118</v>
      </c>
      <c r="E26" s="2">
        <f t="shared" si="14"/>
        <v>19.886713210120938</v>
      </c>
      <c r="F26" s="2">
        <f t="shared" si="15"/>
        <v>18.424124899909017</v>
      </c>
      <c r="G26" s="2">
        <f t="shared" si="5"/>
        <v>12.37884900787162</v>
      </c>
    </row>
    <row r="27" spans="1:12" x14ac:dyDescent="0.25">
      <c r="A27">
        <v>343</v>
      </c>
      <c r="B27" s="2">
        <f t="shared" si="11"/>
        <v>57.660980563588552</v>
      </c>
      <c r="C27" s="2">
        <f t="shared" si="12"/>
        <v>28.120690252744879</v>
      </c>
      <c r="D27" s="2">
        <f t="shared" si="13"/>
        <v>20.996782010820652</v>
      </c>
      <c r="E27" s="2">
        <f t="shared" si="14"/>
        <v>19.880687103856218</v>
      </c>
      <c r="F27" s="2">
        <f t="shared" si="15"/>
        <v>18.360476461272551</v>
      </c>
      <c r="G27" s="2">
        <f t="shared" si="5"/>
        <v>12.372609028307469</v>
      </c>
    </row>
    <row r="28" spans="1:12" x14ac:dyDescent="0.25">
      <c r="A28">
        <v>344</v>
      </c>
      <c r="B28" s="2">
        <f t="shared" si="11"/>
        <v>57.688560524289883</v>
      </c>
      <c r="C28" s="2">
        <f t="shared" si="12"/>
        <v>28.432028892590981</v>
      </c>
      <c r="D28" s="2">
        <f t="shared" si="13"/>
        <v>21.080223862695092</v>
      </c>
      <c r="E28" s="2">
        <f t="shared" si="14"/>
        <v>19.87507438530595</v>
      </c>
      <c r="F28" s="2">
        <f t="shared" si="15"/>
        <v>18.298425672517254</v>
      </c>
      <c r="G28" s="2">
        <f t="shared" si="5"/>
        <v>12.367057418454015</v>
      </c>
    </row>
    <row r="29" spans="1:12" x14ac:dyDescent="0.25">
      <c r="A29">
        <v>345</v>
      </c>
      <c r="B29" s="2">
        <f t="shared" si="11"/>
        <v>57.713514920447274</v>
      </c>
      <c r="C29" s="2">
        <f t="shared" si="12"/>
        <v>28.736261206504913</v>
      </c>
      <c r="D29" s="2">
        <f t="shared" si="13"/>
        <v>21.165594078702131</v>
      </c>
      <c r="E29" s="2">
        <f t="shared" si="14"/>
        <v>19.869914673703178</v>
      </c>
      <c r="F29" s="2">
        <f t="shared" si="15"/>
        <v>18.237943456666219</v>
      </c>
      <c r="G29" s="2">
        <f t="shared" si="5"/>
        <v>12.362042909652351</v>
      </c>
    </row>
    <row r="30" spans="1:12" x14ac:dyDescent="0.25">
      <c r="A30">
        <v>346</v>
      </c>
      <c r="B30" s="2">
        <f t="shared" si="11"/>
        <v>57.736406653678891</v>
      </c>
      <c r="C30" s="2">
        <f t="shared" si="12"/>
        <v>29.033574909090184</v>
      </c>
      <c r="D30" s="2">
        <f t="shared" si="13"/>
        <v>21.252746685963295</v>
      </c>
      <c r="E30" s="2">
        <f t="shared" si="14"/>
        <v>19.86524395409154</v>
      </c>
      <c r="F30" s="2">
        <f t="shared" si="15"/>
        <v>18.178999993749873</v>
      </c>
      <c r="G30" s="2">
        <f t="shared" si="5"/>
        <v>12.357451946697619</v>
      </c>
    </row>
    <row r="31" spans="1:12" x14ac:dyDescent="0.25">
      <c r="A31">
        <v>347</v>
      </c>
      <c r="B31" s="2">
        <f t="shared" si="11"/>
        <v>57.757659390477329</v>
      </c>
      <c r="C31" s="2">
        <f t="shared" si="12"/>
        <v>29.324158291332708</v>
      </c>
      <c r="D31" s="2">
        <f t="shared" si="13"/>
        <v>21.34154287334184</v>
      </c>
      <c r="E31" s="2">
        <f t="shared" si="14"/>
        <v>19.86109477036279</v>
      </c>
      <c r="F31" s="2">
        <f t="shared" si="15"/>
        <v>18.121565214767781</v>
      </c>
      <c r="G31" s="2">
        <f t="shared" si="5"/>
        <v>12.35319917432788</v>
      </c>
    </row>
    <row r="32" spans="1:12" x14ac:dyDescent="0.25">
      <c r="A32">
        <v>348</v>
      </c>
      <c r="B32" s="2">
        <f t="shared" si="11"/>
        <v>57.777592655256512</v>
      </c>
      <c r="C32" s="2">
        <f t="shared" si="12"/>
        <v>29.60819837023762</v>
      </c>
      <c r="D32" s="2">
        <f t="shared" si="13"/>
        <v>21.431850752717004</v>
      </c>
      <c r="E32" s="2">
        <f t="shared" si="14"/>
        <v>19.857496416854236</v>
      </c>
      <c r="F32" s="2">
        <f t="shared" si="15"/>
        <v>18.065609152478267</v>
      </c>
      <c r="G32" s="2">
        <f t="shared" si="5"/>
        <v>12.349220327827352</v>
      </c>
    </row>
    <row r="33" spans="1:7" x14ac:dyDescent="0.25">
      <c r="A33">
        <v>349</v>
      </c>
      <c r="B33" s="2">
        <f t="shared" si="11"/>
        <v>57.796448054808273</v>
      </c>
      <c r="C33" s="2">
        <f t="shared" si="12"/>
        <v>29.885879573952874</v>
      </c>
      <c r="D33" s="2">
        <f t="shared" si="13"/>
        <v>21.523545103851141</v>
      </c>
      <c r="E33" s="2">
        <f t="shared" si="14"/>
        <v>19.854475126180443</v>
      </c>
      <c r="F33" s="2">
        <f t="shared" si="15"/>
        <v>18.011102186363338</v>
      </c>
      <c r="G33" s="2">
        <f t="shared" si="5"/>
        <v>12.345466919956865</v>
      </c>
    </row>
    <row r="34" spans="1:7" x14ac:dyDescent="0.25">
      <c r="A34">
        <v>350</v>
      </c>
      <c r="B34" s="2">
        <f t="shared" si="11"/>
        <v>57.814408876349979</v>
      </c>
      <c r="C34" s="2">
        <f t="shared" si="12"/>
        <v>30.157382824102232</v>
      </c>
      <c r="D34" s="2">
        <f t="shared" si="13"/>
        <v>21.61650711069046</v>
      </c>
      <c r="E34" s="2">
        <f t="shared" si="14"/>
        <v>19.852054251706186</v>
      </c>
      <c r="F34" s="2">
        <f t="shared" si="15"/>
        <v>17.958015209605154</v>
      </c>
      <c r="G34" s="2">
        <f t="shared" si="5"/>
        <v>12.341902270095797</v>
      </c>
    </row>
    <row r="35" spans="1:7" x14ac:dyDescent="0.25">
      <c r="A35">
        <v>351</v>
      </c>
      <c r="B35" s="2">
        <f t="shared" si="11"/>
        <v>57.831614734429884</v>
      </c>
      <c r="C35" s="2">
        <f t="shared" si="12"/>
        <v>30.422884912141619</v>
      </c>
      <c r="D35" s="2">
        <f t="shared" si="13"/>
        <v>21.710624094779732</v>
      </c>
      <c r="E35" s="2">
        <f t="shared" si="14"/>
        <v>19.850254443607341</v>
      </c>
      <c r="F35" s="2">
        <f t="shared" si="15"/>
        <v>17.906319738807817</v>
      </c>
      <c r="G35" s="2">
        <f t="shared" si="5"/>
        <v>12.338498536296333</v>
      </c>
    </row>
    <row r="36" spans="1:7" x14ac:dyDescent="0.25">
      <c r="A36">
        <v>352</v>
      </c>
      <c r="B36" s="2">
        <f t="shared" si="11"/>
        <v>57.848172518383045</v>
      </c>
      <c r="C36" s="2">
        <f t="shared" si="12"/>
        <v>30.682558092765596</v>
      </c>
      <c r="D36" s="2">
        <f t="shared" si="13"/>
        <v>21.805789249865697</v>
      </c>
      <c r="E36" s="2">
        <f t="shared" si="14"/>
        <v>19.849093817862521</v>
      </c>
      <c r="F36" s="2">
        <f t="shared" si="15"/>
        <v>17.855987981895151</v>
      </c>
      <c r="G36" s="2">
        <f t="shared" si="5"/>
        <v>12.335234496736849</v>
      </c>
    </row>
    <row r="37" spans="1:7" x14ac:dyDescent="0.25">
      <c r="A37">
        <v>353</v>
      </c>
      <c r="B37" s="2">
        <f t="shared" si="11"/>
        <v>57.864164575555094</v>
      </c>
      <c r="C37" s="2">
        <f t="shared" si="12"/>
        <v>30.936569836970008</v>
      </c>
      <c r="D37" s="2">
        <f t="shared" si="13"/>
        <v>21.901901380572596</v>
      </c>
      <c r="E37" s="2">
        <f t="shared" si="14"/>
        <v>19.848588117807463</v>
      </c>
      <c r="F37" s="2">
        <f t="shared" si="15"/>
        <v>17.806992875656388</v>
      </c>
      <c r="G37" s="2">
        <f t="shared" si="5"/>
        <v>12.332093891156861</v>
      </c>
    </row>
    <row r="38" spans="1:7" x14ac:dyDescent="0.25">
      <c r="A38">
        <v>354</v>
      </c>
      <c r="B38" s="2">
        <f t="shared" si="11"/>
        <v>57.879654829053699</v>
      </c>
      <c r="C38" s="2">
        <f t="shared" si="12"/>
        <v>31.185082702000393</v>
      </c>
      <c r="D38" s="2">
        <f t="shared" si="13"/>
        <v>21.998864647150821</v>
      </c>
      <c r="E38" s="2">
        <f t="shared" si="14"/>
        <v>19.84875086809377</v>
      </c>
      <c r="F38" s="2">
        <f t="shared" si="15"/>
        <v>17.759308101457105</v>
      </c>
      <c r="G38" s="2">
        <f t="shared" si="5"/>
        <v>12.329064180745499</v>
      </c>
    </row>
    <row r="39" spans="1:7" x14ac:dyDescent="0.25">
      <c r="A39">
        <v>355</v>
      </c>
      <c r="B39" s="2">
        <f t="shared" si="11"/>
        <v>57.894693352117557</v>
      </c>
      <c r="C39" s="2">
        <f t="shared" si="12"/>
        <v>31.428254286336557</v>
      </c>
      <c r="D39" s="2">
        <f t="shared" si="13"/>
        <v>22.096588317647939</v>
      </c>
      <c r="E39" s="2">
        <f t="shared" si="14"/>
        <v>19.849593521044053</v>
      </c>
      <c r="F39" s="2">
        <f t="shared" si="15"/>
        <v>17.712908085428285</v>
      </c>
      <c r="G39" s="2">
        <f t="shared" si="5"/>
        <v>12.326135620736613</v>
      </c>
    </row>
    <row r="40" spans="1:7" x14ac:dyDescent="0.25">
      <c r="A40">
        <v>356</v>
      </c>
      <c r="B40" s="2">
        <f t="shared" si="11"/>
        <v>57.909319789191812</v>
      </c>
      <c r="C40" s="2">
        <f t="shared" si="12"/>
        <v>31.666237246018397</v>
      </c>
      <c r="D40" s="2">
        <f t="shared" si="13"/>
        <v>22.194986528371338</v>
      </c>
      <c r="E40" s="2">
        <f t="shared" si="14"/>
        <v>19.851125595502221</v>
      </c>
      <c r="F40" s="2">
        <f t="shared" si="15"/>
        <v>17.667767987802232</v>
      </c>
      <c r="G40" s="2">
        <f t="shared" si="5"/>
        <v>12.323300566697821</v>
      </c>
    </row>
    <row r="41" spans="1:7" x14ac:dyDescent="0.25">
      <c r="A41">
        <v>357</v>
      </c>
      <c r="B41" s="2">
        <f t="shared" si="11"/>
        <v>57.923565915173491</v>
      </c>
      <c r="C41" s="2">
        <f t="shared" si="12"/>
        <v>31.899179354706263</v>
      </c>
      <c r="D41" s="2">
        <f t="shared" si="13"/>
        <v>22.293978053159922</v>
      </c>
      <c r="E41" s="2">
        <f t="shared" si="14"/>
        <v>19.853354808351792</v>
      </c>
      <c r="F41" s="2">
        <f t="shared" si="15"/>
        <v>17.62386368483828</v>
      </c>
      <c r="G41" s="2">
        <f t="shared" si="5"/>
        <v>12.320552955475584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Aviruch</dc:creator>
  <cp:lastModifiedBy>Aviruch</cp:lastModifiedBy>
  <dcterms:created xsi:type="dcterms:W3CDTF">2020-05-05T09:49:03Z</dcterms:created>
  <dcterms:modified xsi:type="dcterms:W3CDTF">2020-05-05T19:16:45Z</dcterms:modified>
</cp:coreProperties>
</file>