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04"/>
  <workbookPr/>
  <mc:AlternateContent xmlns:mc="http://schemas.openxmlformats.org/markup-compatibility/2006">
    <mc:Choice Requires="x15">
      <x15ac:absPath xmlns:x15ac="http://schemas.microsoft.com/office/spreadsheetml/2010/11/ac" url="https://d.docs.live.net/51a4521e86238ef2/Documents/Personal/"/>
    </mc:Choice>
  </mc:AlternateContent>
  <xr:revisionPtr revIDLastSave="346" documentId="13_ncr:1_{CBFD40BC-3771-4577-82BB-E96CB70EFBB0}" xr6:coauthVersionLast="47" xr6:coauthVersionMax="47" xr10:uidLastSave="{DDB3EFF8-6348-4E25-A549-B732256E36D9}"/>
  <bookViews>
    <workbookView xWindow="-120" yWindow="-120" windowWidth="38640" windowHeight="15720" activeTab="2" xr2:uid="{00000000-000D-0000-FFFF-FFFF00000000}"/>
  </bookViews>
  <sheets>
    <sheet name="NOTES" sheetId="2" r:id="rId1"/>
    <sheet name="Budget" sheetId="1" r:id="rId2"/>
    <sheet name="MonthlyFinanceTrack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3" l="1"/>
  <c r="O8" i="1"/>
  <c r="L6" i="1" s="1"/>
  <c r="H11" i="1"/>
  <c r="D14" i="1"/>
  <c r="O6" i="1" s="1"/>
  <c r="H17" i="1"/>
  <c r="H18" i="1" s="1"/>
  <c r="H21" i="1" s="1"/>
  <c r="D22" i="1"/>
  <c r="G6" i="1" s="1"/>
  <c r="D8" i="1"/>
  <c r="G5" i="1" s="1"/>
  <c r="O9" i="1" l="1"/>
  <c r="H22" i="1"/>
  <c r="H19" i="1"/>
  <c r="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Visbal</author>
  </authors>
  <commentList>
    <comment ref="H13" authorId="0" shapeId="0" xr:uid="{058EE677-2EA5-43F4-AB70-D03022DE28A0}">
      <text>
        <r>
          <rPr>
            <b/>
            <sz val="9"/>
            <color indexed="81"/>
            <rFont val="Tahoma"/>
            <charset val="1"/>
          </rPr>
          <t>Alex Visbal:</t>
        </r>
        <r>
          <rPr>
            <sz val="9"/>
            <color indexed="81"/>
            <rFont val="Tahoma"/>
            <charset val="1"/>
          </rPr>
          <t xml:space="preserve">
March 15th [Per Kerry's Offer Letter]</t>
        </r>
      </text>
    </comment>
    <comment ref="H14" authorId="0" shapeId="0" xr:uid="{AA5AC5EE-E1B8-4187-80E5-0E3F27597042}">
      <text>
        <r>
          <rPr>
            <b/>
            <sz val="9"/>
            <color indexed="81"/>
            <rFont val="Tahoma"/>
            <charset val="1"/>
          </rPr>
          <t>Alex Visbal:</t>
        </r>
        <r>
          <rPr>
            <sz val="9"/>
            <color indexed="81"/>
            <rFont val="Tahoma"/>
            <charset val="1"/>
          </rPr>
          <t xml:space="preserve">
Guessing June 15th? [Per the Pattern]</t>
        </r>
      </text>
    </comment>
    <comment ref="H15" authorId="0" shapeId="0" xr:uid="{D6272EA6-7878-4CFA-8B07-CCB7C24B4F10}">
      <text>
        <r>
          <rPr>
            <b/>
            <sz val="9"/>
            <color indexed="81"/>
            <rFont val="Tahoma"/>
            <charset val="1"/>
          </rPr>
          <t xml:space="preserve">Alex Visbal:
</t>
        </r>
        <r>
          <rPr>
            <sz val="9"/>
            <color indexed="81"/>
            <rFont val="Tahoma"/>
            <charset val="1"/>
          </rPr>
          <t xml:space="preserve">
September 15th [Per Kerry's Offer Letter]</t>
        </r>
      </text>
    </comment>
    <comment ref="H16" authorId="0" shapeId="0" xr:uid="{AC9803E0-D899-42D1-8723-3164B22CC494}">
      <text>
        <r>
          <rPr>
            <b/>
            <sz val="9"/>
            <color indexed="81"/>
            <rFont val="Tahoma"/>
            <charset val="1"/>
          </rPr>
          <t>Alex Visbal:</t>
        </r>
        <r>
          <rPr>
            <sz val="9"/>
            <color indexed="81"/>
            <rFont val="Tahoma"/>
            <charset val="1"/>
          </rPr>
          <t xml:space="preserve">
Dec 29th [2023 Bonus Date]</t>
        </r>
      </text>
    </comment>
  </commentList>
</comments>
</file>

<file path=xl/sharedStrings.xml><?xml version="1.0" encoding="utf-8"?>
<sst xmlns="http://schemas.openxmlformats.org/spreadsheetml/2006/main" count="57" uniqueCount="53">
  <si>
    <t>Total monthly income</t>
  </si>
  <si>
    <t>Phone</t>
  </si>
  <si>
    <t>Food</t>
  </si>
  <si>
    <t>Subtotal</t>
  </si>
  <si>
    <t>Personal monthly budget</t>
  </si>
  <si>
    <t>Category</t>
  </si>
  <si>
    <t>Mortgage</t>
  </si>
  <si>
    <t>Bills &amp; Expenses</t>
  </si>
  <si>
    <t>Monthly Income</t>
  </si>
  <si>
    <t>Cost</t>
  </si>
  <si>
    <t>Income Vs Expenses</t>
  </si>
  <si>
    <t>Income</t>
  </si>
  <si>
    <t>Expenses</t>
  </si>
  <si>
    <t>Savings</t>
  </si>
  <si>
    <t>Automobile Gasoline</t>
  </si>
  <si>
    <t>Apple+ Family</t>
  </si>
  <si>
    <t>Paycheck 1</t>
  </si>
  <si>
    <t>Paycheck 2</t>
  </si>
  <si>
    <t>Bonus?</t>
  </si>
  <si>
    <t>Gym Membership</t>
  </si>
  <si>
    <t>Massage Envy Membership</t>
  </si>
  <si>
    <t>Total Expected Bonuses =</t>
  </si>
  <si>
    <t>https://github.com/avisbal23/Excel-Budget-Tracker</t>
  </si>
  <si>
    <t>Bonus 1 =</t>
  </si>
  <si>
    <t>Bonus 3 =</t>
  </si>
  <si>
    <t>Bonus 4 =</t>
  </si>
  <si>
    <t>Bonus 2 =</t>
  </si>
  <si>
    <t>Annual Salary =</t>
  </si>
  <si>
    <t>LEFTOVER</t>
  </si>
  <si>
    <t>Bonuses After Taxes =</t>
  </si>
  <si>
    <t>https://workforcenow.adp.com/theme/index.html#/Myself/PayandAnnualStatements</t>
  </si>
  <si>
    <t>Best Buy [Projector]</t>
  </si>
  <si>
    <t>Net Total Take Home</t>
  </si>
  <si>
    <t>Gross Total</t>
  </si>
  <si>
    <t>Annual Paychecks =</t>
  </si>
  <si>
    <t>Annual Salary</t>
  </si>
  <si>
    <t>Net Paycheck Take Home</t>
  </si>
  <si>
    <t>Actualize Monthly:</t>
  </si>
  <si>
    <t>HSA</t>
  </si>
  <si>
    <t>401k</t>
  </si>
  <si>
    <t>Monthly Savings:</t>
  </si>
  <si>
    <t>IRA/TRAD</t>
  </si>
  <si>
    <t>Total</t>
  </si>
  <si>
    <t>Roth 401k</t>
  </si>
  <si>
    <t>IRA &amp; Traditional</t>
  </si>
  <si>
    <r>
      <rPr>
        <b/>
        <u/>
        <sz val="14"/>
        <color theme="1" tint="0.24994659260841701"/>
        <rFont val="Calibri"/>
        <family val="2"/>
        <scheme val="minor"/>
      </rPr>
      <t>Actualize Benefits:</t>
    </r>
    <r>
      <rPr>
        <sz val="14"/>
        <color theme="1" tint="0.24994659260841701"/>
        <rFont val="Calibri"/>
        <family val="2"/>
        <scheme val="minor"/>
      </rPr>
      <t xml:space="preserve">
1. No Healthcare Coverage Cost
2. 3% 401k Match
3. $300/month HSA Contribution
4. $750/year Wellness Bonus
5. $2500/year Learning Bonus</t>
    </r>
  </si>
  <si>
    <t>C:\Users\avisb\OneDrive\Documents\Personal</t>
  </si>
  <si>
    <t>EJ-IRA</t>
  </si>
  <si>
    <t>EJ-TRAD</t>
  </si>
  <si>
    <t>APCU</t>
  </si>
  <si>
    <t>Apple</t>
  </si>
  <si>
    <t>Wells</t>
  </si>
  <si>
    <t>Masterworks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</si>
</sst>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&lt;=9999999]###\-####;\(###\)\ ###\-####"/>
  </numFmts>
  <fonts count="27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2"/>
      <color theme="1" tint="0.34998626667073579"/>
      <name val="Calibri"/>
      <scheme val="minor"/>
    </font>
    <font>
      <u/>
      <sz val="10"/>
      <color theme="1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b/>
      <i/>
      <sz val="9"/>
      <color theme="0"/>
      <name val="Calibri"/>
      <family val="2"/>
      <scheme val="major"/>
    </font>
    <font>
      <b/>
      <i/>
      <sz val="9"/>
      <color theme="0"/>
      <name val="Calibri"/>
      <family val="2"/>
      <scheme val="minor"/>
    </font>
    <font>
      <sz val="10"/>
      <color theme="0"/>
      <name val="Calibri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 tint="0.24994659260841701"/>
      <name val="Calibri"/>
      <family val="2"/>
      <scheme val="minor"/>
    </font>
    <font>
      <b/>
      <u/>
      <sz val="14"/>
      <color theme="1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/>
      <top style="medium">
        <color theme="0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7" fillId="0" borderId="0" applyFont="0" applyFill="0" applyBorder="0" applyAlignment="0" applyProtection="0"/>
    <xf numFmtId="14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44" fontId="18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12" fillId="0" borderId="0" xfId="0" applyFont="1"/>
    <xf numFmtId="8" fontId="9" fillId="2" borderId="4" xfId="0" applyNumberFormat="1" applyFont="1" applyFill="1" applyBorder="1" applyAlignment="1">
      <alignment horizontal="center" vertical="center"/>
    </xf>
    <xf numFmtId="8" fontId="10" fillId="3" borderId="8" xfId="0" applyNumberFormat="1" applyFont="1" applyFill="1" applyBorder="1" applyAlignment="1">
      <alignment horizontal="center" vertical="center"/>
    </xf>
    <xf numFmtId="8" fontId="9" fillId="2" borderId="8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0" fillId="4" borderId="14" xfId="0" applyFill="1" applyBorder="1"/>
    <xf numFmtId="0" fontId="0" fillId="4" borderId="13" xfId="0" applyFill="1" applyBorder="1"/>
    <xf numFmtId="0" fontId="0" fillId="4" borderId="12" xfId="0" applyFill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4" borderId="13" xfId="0" applyFill="1" applyBorder="1" applyAlignment="1">
      <alignment horizontal="left"/>
    </xf>
    <xf numFmtId="8" fontId="17" fillId="4" borderId="23" xfId="0" applyNumberFormat="1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44" fontId="21" fillId="6" borderId="0" xfId="7" applyFont="1" applyFill="1"/>
    <xf numFmtId="44" fontId="21" fillId="6" borderId="0" xfId="7" applyFont="1" applyFill="1" applyAlignment="1">
      <alignment horizontal="center" vertical="center"/>
    </xf>
    <xf numFmtId="164" fontId="21" fillId="6" borderId="0" xfId="7" applyNumberFormat="1" applyFont="1" applyFill="1" applyAlignment="1">
      <alignment horizontal="center" vertical="center"/>
    </xf>
    <xf numFmtId="8" fontId="17" fillId="4" borderId="25" xfId="0" applyNumberFormat="1" applyFont="1" applyFill="1" applyBorder="1" applyAlignment="1">
      <alignment horizontal="center" vertical="center"/>
    </xf>
    <xf numFmtId="8" fontId="17" fillId="4" borderId="24" xfId="0" applyNumberFormat="1" applyFont="1" applyFill="1" applyBorder="1" applyAlignment="1">
      <alignment horizontal="center" vertical="center"/>
    </xf>
    <xf numFmtId="8" fontId="10" fillId="0" borderId="0" xfId="0" applyNumberFormat="1" applyFont="1" applyAlignment="1">
      <alignment horizontal="center" vertical="center"/>
    </xf>
    <xf numFmtId="8" fontId="17" fillId="4" borderId="0" xfId="0" applyNumberFormat="1" applyFont="1" applyFill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9" fillId="2" borderId="4" xfId="2" applyFont="1" applyFill="1" applyBorder="1" applyAlignment="1">
      <alignment horizontal="left" vertical="center" indent="1"/>
    </xf>
    <xf numFmtId="0" fontId="8" fillId="3" borderId="4" xfId="2" applyFont="1" applyFill="1" applyBorder="1" applyAlignment="1">
      <alignment horizontal="left" vertical="center" indent="1"/>
    </xf>
    <xf numFmtId="0" fontId="0" fillId="0" borderId="20" xfId="0" applyBorder="1"/>
    <xf numFmtId="0" fontId="8" fillId="0" borderId="19" xfId="2" applyFont="1" applyFill="1" applyBorder="1" applyAlignment="1">
      <alignment horizontal="left" vertical="center" indent="1"/>
    </xf>
    <xf numFmtId="0" fontId="0" fillId="4" borderId="34" xfId="0" applyFill="1" applyBorder="1"/>
    <xf numFmtId="0" fontId="8" fillId="0" borderId="35" xfId="0" applyFont="1" applyBorder="1" applyAlignment="1">
      <alignment horizontal="left" vertical="center" wrapText="1" indent="1"/>
    </xf>
    <xf numFmtId="0" fontId="0" fillId="4" borderId="20" xfId="0" applyFill="1" applyBorder="1"/>
    <xf numFmtId="0" fontId="9" fillId="0" borderId="19" xfId="0" applyFont="1" applyBorder="1" applyAlignment="1">
      <alignment horizontal="left" vertical="center" indent="1"/>
    </xf>
    <xf numFmtId="0" fontId="8" fillId="0" borderId="36" xfId="0" applyFont="1" applyBorder="1" applyAlignment="1">
      <alignment horizontal="left" vertical="center" indent="1"/>
    </xf>
    <xf numFmtId="164" fontId="11" fillId="0" borderId="37" xfId="0" applyNumberFormat="1" applyFont="1" applyBorder="1" applyAlignment="1">
      <alignment horizontal="center" vertical="center"/>
    </xf>
    <xf numFmtId="0" fontId="0" fillId="4" borderId="38" xfId="0" applyFill="1" applyBorder="1"/>
    <xf numFmtId="8" fontId="17" fillId="4" borderId="41" xfId="0" applyNumberFormat="1" applyFont="1" applyFill="1" applyBorder="1" applyAlignment="1">
      <alignment horizontal="center" vertical="center"/>
    </xf>
    <xf numFmtId="0" fontId="0" fillId="4" borderId="8" xfId="0" applyFill="1" applyBorder="1"/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6" fillId="5" borderId="5" xfId="6" applyFill="1" applyBorder="1" applyAlignment="1">
      <alignment horizontal="center" vertical="center"/>
    </xf>
    <xf numFmtId="0" fontId="16" fillId="5" borderId="6" xfId="6" applyFill="1" applyBorder="1" applyAlignment="1">
      <alignment horizontal="center" vertical="center"/>
    </xf>
    <xf numFmtId="0" fontId="16" fillId="5" borderId="7" xfId="6" applyFill="1" applyBorder="1" applyAlignment="1">
      <alignment horizontal="center" vertical="center"/>
    </xf>
    <xf numFmtId="0" fontId="16" fillId="5" borderId="19" xfId="6" applyFill="1" applyBorder="1" applyAlignment="1">
      <alignment horizontal="center" vertical="center"/>
    </xf>
    <xf numFmtId="0" fontId="16" fillId="5" borderId="0" xfId="6" applyFill="1" applyBorder="1" applyAlignment="1">
      <alignment horizontal="center" vertical="center"/>
    </xf>
    <xf numFmtId="0" fontId="16" fillId="5" borderId="20" xfId="6" applyFill="1" applyBorder="1" applyAlignment="1">
      <alignment horizontal="center" vertical="center"/>
    </xf>
    <xf numFmtId="0" fontId="16" fillId="5" borderId="21" xfId="6" applyFill="1" applyBorder="1" applyAlignment="1">
      <alignment horizontal="center" vertical="center"/>
    </xf>
    <xf numFmtId="0" fontId="16" fillId="5" borderId="22" xfId="6" applyFill="1" applyBorder="1" applyAlignment="1">
      <alignment horizontal="center" vertical="center"/>
    </xf>
    <xf numFmtId="0" fontId="16" fillId="5" borderId="8" xfId="6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vertical="center"/>
    </xf>
    <xf numFmtId="0" fontId="17" fillId="4" borderId="30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horizontal="right" vertical="center"/>
    </xf>
    <xf numFmtId="0" fontId="17" fillId="4" borderId="2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4" fillId="0" borderId="0" xfId="0" applyFont="1" applyAlignment="1">
      <alignment horizontal="left" vertical="center" wrapText="1"/>
    </xf>
    <xf numFmtId="0" fontId="17" fillId="4" borderId="26" xfId="0" applyFont="1" applyFill="1" applyBorder="1" applyAlignment="1">
      <alignment horizontal="center" vertical="center"/>
    </xf>
    <xf numFmtId="0" fontId="17" fillId="4" borderId="27" xfId="0" applyFont="1" applyFill="1" applyBorder="1" applyAlignment="1">
      <alignment horizontal="center" vertical="center"/>
    </xf>
    <xf numFmtId="0" fontId="17" fillId="4" borderId="39" xfId="0" applyFont="1" applyFill="1" applyBorder="1" applyAlignment="1">
      <alignment horizontal="center" vertical="center"/>
    </xf>
    <xf numFmtId="0" fontId="17" fillId="4" borderId="4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2" borderId="9" xfId="2" applyFont="1" applyFill="1" applyBorder="1" applyAlignment="1">
      <alignment horizontal="center" vertical="center"/>
    </xf>
    <xf numFmtId="0" fontId="14" fillId="2" borderId="11" xfId="2" applyFont="1" applyFill="1" applyBorder="1" applyAlignment="1">
      <alignment horizontal="center" vertical="center"/>
    </xf>
    <xf numFmtId="0" fontId="14" fillId="2" borderId="33" xfId="3" applyFont="1" applyFill="1" applyBorder="1" applyAlignment="1">
      <alignment horizontal="center" vertical="center"/>
    </xf>
    <xf numFmtId="0" fontId="14" fillId="2" borderId="31" xfId="3" applyFont="1" applyFill="1" applyBorder="1" applyAlignment="1">
      <alignment horizontal="center" vertical="center"/>
    </xf>
    <xf numFmtId="0" fontId="14" fillId="2" borderId="32" xfId="3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10" xfId="2" applyFont="1" applyFill="1" applyBorder="1" applyAlignment="1">
      <alignment horizontal="center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8" fontId="9" fillId="2" borderId="9" xfId="2" applyNumberFormat="1" applyFont="1" applyFill="1" applyBorder="1" applyAlignment="1">
      <alignment horizontal="center" vertical="center"/>
    </xf>
    <xf numFmtId="0" fontId="9" fillId="2" borderId="11" xfId="2" applyFont="1" applyFill="1" applyBorder="1" applyAlignment="1">
      <alignment horizontal="center" vertical="center"/>
    </xf>
    <xf numFmtId="164" fontId="9" fillId="2" borderId="9" xfId="2" applyNumberFormat="1" applyFont="1" applyFill="1" applyBorder="1" applyAlignment="1">
      <alignment horizontal="center" vertical="center"/>
    </xf>
    <xf numFmtId="8" fontId="8" fillId="3" borderId="9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44" fontId="0" fillId="0" borderId="0" xfId="7" applyFont="1"/>
    <xf numFmtId="44" fontId="24" fillId="3" borderId="42" xfId="7" applyFont="1" applyFill="1" applyBorder="1"/>
    <xf numFmtId="44" fontId="24" fillId="8" borderId="0" xfId="7" applyFont="1" applyFill="1"/>
    <xf numFmtId="0" fontId="26" fillId="7" borderId="42" xfId="0" applyFont="1" applyFill="1" applyBorder="1"/>
  </cellXfs>
  <cellStyles count="8">
    <cellStyle name="Currency" xfId="7" builtinId="4"/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Hyperlink" xfId="6" builtinId="8"/>
    <cellStyle name="Normal" xfId="0" builtinId="0" customBuiltin="1"/>
    <cellStyle name="Phone" xfId="4" xr:uid="{70E46558-98AC-446F-861A-54F270CBD905}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  <border diagonalUp="0" diagonalDown="0">
        <left/>
        <right/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ck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ck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Address Book" pivot="0" count="3" xr9:uid="{00000000-0011-0000-FFFF-FFFF00000000}">
      <tableStyleElement type="wholeTable" dxfId="21"/>
      <tableStyleElement type="headerRow" dxfId="20"/>
      <tableStyleElement type="totalRow" dxfId="19"/>
    </tableStyle>
    <tableStyle name="Personal monthly budget" pivot="0" count="7" xr9:uid="{DF2684C2-C435-47FA-9646-E632C3AE8948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colors>
    <mruColors>
      <color rgb="FFFEF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59205</xdr:colOff>
      <xdr:row>1</xdr:row>
      <xdr:rowOff>230561</xdr:rowOff>
    </xdr:from>
    <xdr:to>
      <xdr:col>2</xdr:col>
      <xdr:colOff>732305</xdr:colOff>
      <xdr:row>3</xdr:row>
      <xdr:rowOff>17275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45005" y="392486"/>
          <a:ext cx="673100" cy="6915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C11:D22" totalsRowCount="1" headerRowDxfId="11" dataDxfId="9" totalsRowDxfId="7" headerRowBorderDxfId="10" tableBorderDxfId="8" totalsRowBorderDxfId="6">
  <autoFilter ref="C11:D21" xr:uid="{00000000-000C-0000-FFFF-FFFF00000000}">
    <filterColumn colId="0" hiddenButton="1"/>
    <filterColumn colId="1" hiddenButton="1"/>
  </autoFilter>
  <tableColumns count="2">
    <tableColumn id="1" xr3:uid="{00000000-0010-0000-0000-000001000000}" name="Category" totalsRowLabel="Subtotal" dataDxfId="5" totalsRowDxfId="4"/>
    <tableColumn id="2" xr3:uid="{00000000-0010-0000-0000-000002000000}" name="Cost" totalsRowFunction="sum" dataDxfId="3" totalsRowDxfId="2"/>
  </tableColumns>
  <tableStyleInfo name="Address Book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" TargetMode="External"/><Relationship Id="rId2" Type="http://schemas.openxmlformats.org/officeDocument/2006/relationships/hyperlink" Target="https://workforcenow.adp.com/theme/index.html" TargetMode="External"/><Relationship Id="rId1" Type="http://schemas.openxmlformats.org/officeDocument/2006/relationships/hyperlink" Target="https://github.com/avisbal23/Excel-Budget-Track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3F76-859C-4C62-81A9-FD4E352E3484}">
  <sheetPr>
    <tabColor rgb="FFFFC000"/>
  </sheetPr>
  <dimension ref="B2:K17"/>
  <sheetViews>
    <sheetView showGridLines="0" workbookViewId="0">
      <selection activeCell="C9" sqref="B3:K17"/>
    </sheetView>
  </sheetViews>
  <sheetFormatPr defaultRowHeight="12.75" x14ac:dyDescent="0.2"/>
  <cols>
    <col min="3" max="11" width="8.140625" customWidth="1"/>
  </cols>
  <sheetData>
    <row r="2" spans="2:11" ht="13.5" thickBot="1" x14ac:dyDescent="0.25"/>
    <row r="3" spans="2:11" x14ac:dyDescent="0.2">
      <c r="B3" s="41">
        <v>1</v>
      </c>
      <c r="C3" s="44" t="s">
        <v>22</v>
      </c>
      <c r="D3" s="45"/>
      <c r="E3" s="45"/>
      <c r="F3" s="45"/>
      <c r="G3" s="45"/>
      <c r="H3" s="45"/>
      <c r="I3" s="45"/>
      <c r="J3" s="45"/>
      <c r="K3" s="46"/>
    </row>
    <row r="4" spans="2:11" x14ac:dyDescent="0.2">
      <c r="B4" s="42"/>
      <c r="C4" s="47"/>
      <c r="D4" s="48"/>
      <c r="E4" s="48"/>
      <c r="F4" s="48"/>
      <c r="G4" s="48"/>
      <c r="H4" s="48"/>
      <c r="I4" s="48"/>
      <c r="J4" s="48"/>
      <c r="K4" s="49"/>
    </row>
    <row r="5" spans="2:11" ht="13.5" thickBot="1" x14ac:dyDescent="0.25">
      <c r="B5" s="43"/>
      <c r="C5" s="50"/>
      <c r="D5" s="51"/>
      <c r="E5" s="51"/>
      <c r="F5" s="51"/>
      <c r="G5" s="51"/>
      <c r="H5" s="51"/>
      <c r="I5" s="51"/>
      <c r="J5" s="51"/>
      <c r="K5" s="52"/>
    </row>
    <row r="6" spans="2:11" x14ac:dyDescent="0.2">
      <c r="B6" s="41">
        <v>2</v>
      </c>
      <c r="C6" s="44" t="s">
        <v>30</v>
      </c>
      <c r="D6" s="45"/>
      <c r="E6" s="45"/>
      <c r="F6" s="45"/>
      <c r="G6" s="45"/>
      <c r="H6" s="45"/>
      <c r="I6" s="45"/>
      <c r="J6" s="45"/>
      <c r="K6" s="46"/>
    </row>
    <row r="7" spans="2:11" x14ac:dyDescent="0.2">
      <c r="B7" s="42"/>
      <c r="C7" s="47"/>
      <c r="D7" s="48"/>
      <c r="E7" s="48"/>
      <c r="F7" s="48"/>
      <c r="G7" s="48"/>
      <c r="H7" s="48"/>
      <c r="I7" s="48"/>
      <c r="J7" s="48"/>
      <c r="K7" s="49"/>
    </row>
    <row r="8" spans="2:11" ht="13.5" thickBot="1" x14ac:dyDescent="0.25">
      <c r="B8" s="43"/>
      <c r="C8" s="50"/>
      <c r="D8" s="51"/>
      <c r="E8" s="51"/>
      <c r="F8" s="51"/>
      <c r="G8" s="51"/>
      <c r="H8" s="51"/>
      <c r="I8" s="51"/>
      <c r="J8" s="51"/>
      <c r="K8" s="52"/>
    </row>
    <row r="9" spans="2:11" x14ac:dyDescent="0.2">
      <c r="B9" s="41">
        <v>3</v>
      </c>
      <c r="C9" s="44" t="s">
        <v>46</v>
      </c>
      <c r="D9" s="45"/>
      <c r="E9" s="45"/>
      <c r="F9" s="45"/>
      <c r="G9" s="45"/>
      <c r="H9" s="45"/>
      <c r="I9" s="45"/>
      <c r="J9" s="45"/>
      <c r="K9" s="46"/>
    </row>
    <row r="10" spans="2:11" x14ac:dyDescent="0.2">
      <c r="B10" s="42"/>
      <c r="C10" s="47"/>
      <c r="D10" s="48"/>
      <c r="E10" s="48"/>
      <c r="F10" s="48"/>
      <c r="G10" s="48"/>
      <c r="H10" s="48"/>
      <c r="I10" s="48"/>
      <c r="J10" s="48"/>
      <c r="K10" s="49"/>
    </row>
    <row r="11" spans="2:11" ht="13.5" thickBot="1" x14ac:dyDescent="0.25">
      <c r="B11" s="43"/>
      <c r="C11" s="50"/>
      <c r="D11" s="51"/>
      <c r="E11" s="51"/>
      <c r="F11" s="51"/>
      <c r="G11" s="51"/>
      <c r="H11" s="51"/>
      <c r="I11" s="51"/>
      <c r="J11" s="51"/>
      <c r="K11" s="52"/>
    </row>
    <row r="12" spans="2:11" x14ac:dyDescent="0.2">
      <c r="B12" s="41">
        <v>4</v>
      </c>
      <c r="C12" s="44"/>
      <c r="D12" s="45"/>
      <c r="E12" s="45"/>
      <c r="F12" s="45"/>
      <c r="G12" s="45"/>
      <c r="H12" s="45"/>
      <c r="I12" s="45"/>
      <c r="J12" s="45"/>
      <c r="K12" s="46"/>
    </row>
    <row r="13" spans="2:11" x14ac:dyDescent="0.2">
      <c r="B13" s="42"/>
      <c r="C13" s="47"/>
      <c r="D13" s="48"/>
      <c r="E13" s="48"/>
      <c r="F13" s="48"/>
      <c r="G13" s="48"/>
      <c r="H13" s="48"/>
      <c r="I13" s="48"/>
      <c r="J13" s="48"/>
      <c r="K13" s="49"/>
    </row>
    <row r="14" spans="2:11" ht="13.5" thickBot="1" x14ac:dyDescent="0.25">
      <c r="B14" s="43"/>
      <c r="C14" s="50"/>
      <c r="D14" s="51"/>
      <c r="E14" s="51"/>
      <c r="F14" s="51"/>
      <c r="G14" s="51"/>
      <c r="H14" s="51"/>
      <c r="I14" s="51"/>
      <c r="J14" s="51"/>
      <c r="K14" s="52"/>
    </row>
    <row r="15" spans="2:11" x14ac:dyDescent="0.2">
      <c r="B15" s="41">
        <v>5</v>
      </c>
      <c r="C15" s="44"/>
      <c r="D15" s="45"/>
      <c r="E15" s="45"/>
      <c r="F15" s="45"/>
      <c r="G15" s="45"/>
      <c r="H15" s="45"/>
      <c r="I15" s="45"/>
      <c r="J15" s="45"/>
      <c r="K15" s="46"/>
    </row>
    <row r="16" spans="2:11" x14ac:dyDescent="0.2">
      <c r="B16" s="42"/>
      <c r="C16" s="47"/>
      <c r="D16" s="48"/>
      <c r="E16" s="48"/>
      <c r="F16" s="48"/>
      <c r="G16" s="48"/>
      <c r="H16" s="48"/>
      <c r="I16" s="48"/>
      <c r="J16" s="48"/>
      <c r="K16" s="49"/>
    </row>
    <row r="17" spans="2:11" ht="13.5" thickBot="1" x14ac:dyDescent="0.25">
      <c r="B17" s="43"/>
      <c r="C17" s="50"/>
      <c r="D17" s="51"/>
      <c r="E17" s="51"/>
      <c r="F17" s="51"/>
      <c r="G17" s="51"/>
      <c r="H17" s="51"/>
      <c r="I17" s="51"/>
      <c r="J17" s="51"/>
      <c r="K17" s="52"/>
    </row>
  </sheetData>
  <mergeCells count="10">
    <mergeCell ref="B15:B17"/>
    <mergeCell ref="C15:K17"/>
    <mergeCell ref="B3:B5"/>
    <mergeCell ref="C3:K5"/>
    <mergeCell ref="C6:K8"/>
    <mergeCell ref="B6:B8"/>
    <mergeCell ref="B9:B11"/>
    <mergeCell ref="C9:K11"/>
    <mergeCell ref="B12:B14"/>
    <mergeCell ref="C12:K14"/>
  </mergeCells>
  <hyperlinks>
    <hyperlink ref="C3" r:id="rId1" xr:uid="{2297F6CE-DB87-4DC5-A4D7-E628DE96DED3}"/>
    <hyperlink ref="C6" r:id="rId2" location="/Myself/PayandAnnualStatements" xr:uid="{559C8455-670D-48EF-972B-36EEE7F143FF}"/>
    <hyperlink ref="C9" r:id="rId3" xr:uid="{7C755A49-5F67-41F0-BCE7-F3E8AAAAD5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  <pageSetUpPr autoPageBreaks="0" fitToPage="1"/>
  </sheetPr>
  <dimension ref="B2:O27"/>
  <sheetViews>
    <sheetView showGridLines="0" zoomScaleNormal="100" zoomScaleSheetLayoutView="30" workbookViewId="0">
      <selection activeCell="S15" sqref="S15"/>
    </sheetView>
  </sheetViews>
  <sheetFormatPr defaultColWidth="8.85546875" defaultRowHeight="12.75" x14ac:dyDescent="0.2"/>
  <cols>
    <col min="1" max="1" width="8.85546875" customWidth="1"/>
    <col min="2" max="2" width="1.42578125" style="4" customWidth="1"/>
    <col min="3" max="3" width="39.42578125" customWidth="1"/>
    <col min="4" max="4" width="26.42578125" customWidth="1"/>
    <col min="7" max="7" width="15.7109375" customWidth="1"/>
    <col min="8" max="8" width="15.28515625" style="15" bestFit="1" customWidth="1"/>
    <col min="9" max="9" width="11.85546875" customWidth="1"/>
    <col min="11" max="11" width="11.42578125" customWidth="1"/>
    <col min="14" max="14" width="9" bestFit="1" customWidth="1"/>
    <col min="15" max="15" width="10.140625" bestFit="1" customWidth="1"/>
  </cols>
  <sheetData>
    <row r="2" spans="2:15" s="1" customFormat="1" ht="20.100000000000001" customHeight="1" thickBot="1" x14ac:dyDescent="0.3">
      <c r="B2" s="3"/>
      <c r="H2" s="14"/>
    </row>
    <row r="3" spans="2:15" s="1" customFormat="1" ht="51.75" thickBot="1" x14ac:dyDescent="0.3">
      <c r="B3" s="5"/>
      <c r="C3" s="64" t="s">
        <v>4</v>
      </c>
      <c r="D3" s="65"/>
      <c r="E3" s="65"/>
      <c r="F3" s="65"/>
      <c r="G3" s="65"/>
      <c r="H3" s="65"/>
      <c r="I3" s="66"/>
    </row>
    <row r="4" spans="2:15" ht="30" customHeight="1" thickBot="1" x14ac:dyDescent="0.25">
      <c r="C4" s="69" t="s">
        <v>8</v>
      </c>
      <c r="D4" s="71"/>
      <c r="E4" s="69" t="s">
        <v>10</v>
      </c>
      <c r="F4" s="70"/>
      <c r="G4" s="70"/>
      <c r="H4" s="70"/>
      <c r="I4" s="71"/>
      <c r="K4" s="55" t="s">
        <v>37</v>
      </c>
      <c r="L4" s="55"/>
      <c r="N4" s="55" t="s">
        <v>40</v>
      </c>
      <c r="O4" s="55"/>
    </row>
    <row r="5" spans="2:15" ht="24.6" customHeight="1" thickBot="1" x14ac:dyDescent="0.25">
      <c r="C5" s="28" t="s">
        <v>16</v>
      </c>
      <c r="D5" s="7">
        <v>4000</v>
      </c>
      <c r="E5" s="72" t="s">
        <v>11</v>
      </c>
      <c r="F5" s="73"/>
      <c r="G5" s="78">
        <f>D8</f>
        <v>8000</v>
      </c>
      <c r="H5" s="79"/>
      <c r="I5" s="75"/>
      <c r="K5" s="18" t="s">
        <v>38</v>
      </c>
      <c r="L5" s="19">
        <v>296</v>
      </c>
      <c r="N5" s="18" t="s">
        <v>38</v>
      </c>
      <c r="O5" s="20">
        <v>296</v>
      </c>
    </row>
    <row r="6" spans="2:15" ht="23.1" customHeight="1" thickBot="1" x14ac:dyDescent="0.25">
      <c r="C6" s="28" t="s">
        <v>17</v>
      </c>
      <c r="D6" s="7">
        <v>4000</v>
      </c>
      <c r="E6" s="74" t="s">
        <v>12</v>
      </c>
      <c r="F6" s="75"/>
      <c r="G6" s="80">
        <f>Housing[[#Totals],[Cost]]</f>
        <v>5779</v>
      </c>
      <c r="H6" s="79"/>
      <c r="I6" s="75"/>
      <c r="K6" s="18" t="s">
        <v>39</v>
      </c>
      <c r="L6" s="19">
        <f>O8</f>
        <v>240</v>
      </c>
      <c r="N6" s="18" t="s">
        <v>13</v>
      </c>
      <c r="O6" s="21">
        <f>D14-791</f>
        <v>1509</v>
      </c>
    </row>
    <row r="7" spans="2:15" ht="23.1" customHeight="1" thickBot="1" x14ac:dyDescent="0.25">
      <c r="C7" s="28" t="s">
        <v>18</v>
      </c>
      <c r="D7" s="9">
        <v>0</v>
      </c>
      <c r="E7" s="76" t="s">
        <v>28</v>
      </c>
      <c r="F7" s="77"/>
      <c r="G7" s="81">
        <f>G5-G6</f>
        <v>2221</v>
      </c>
      <c r="H7" s="82"/>
      <c r="I7" s="77"/>
      <c r="N7" s="18" t="s">
        <v>41</v>
      </c>
      <c r="O7" s="20">
        <v>791</v>
      </c>
    </row>
    <row r="8" spans="2:15" ht="30" customHeight="1" thickBot="1" x14ac:dyDescent="0.25">
      <c r="C8" s="29" t="s">
        <v>0</v>
      </c>
      <c r="D8" s="8">
        <f>SUM(D5:D7)</f>
        <v>8000</v>
      </c>
      <c r="I8" s="30"/>
      <c r="N8" s="18" t="s">
        <v>43</v>
      </c>
      <c r="O8" s="20">
        <f>(D5+D6)*0.03</f>
        <v>240</v>
      </c>
    </row>
    <row r="9" spans="2:15" ht="30" customHeight="1" thickBot="1" x14ac:dyDescent="0.25">
      <c r="C9" s="31"/>
      <c r="D9" s="24"/>
      <c r="I9" s="30"/>
      <c r="N9" s="18" t="s">
        <v>42</v>
      </c>
      <c r="O9" s="20">
        <f>SUM(O5:O8)</f>
        <v>2836</v>
      </c>
    </row>
    <row r="10" spans="2:15" s="2" customFormat="1" ht="30" customHeight="1" thickTop="1" thickBot="1" x14ac:dyDescent="0.45">
      <c r="B10" s="6"/>
      <c r="C10" s="67" t="s">
        <v>7</v>
      </c>
      <c r="D10" s="68"/>
      <c r="E10" s="11"/>
      <c r="F10" s="12"/>
      <c r="G10" s="12"/>
      <c r="H10" s="16"/>
      <c r="I10" s="32"/>
    </row>
    <row r="11" spans="2:15" ht="35.450000000000003" customHeight="1" thickBot="1" x14ac:dyDescent="0.25">
      <c r="C11" s="33" t="s">
        <v>5</v>
      </c>
      <c r="D11" s="10" t="s">
        <v>9</v>
      </c>
      <c r="E11" s="13"/>
      <c r="F11" s="56" t="s">
        <v>34</v>
      </c>
      <c r="G11" s="56"/>
      <c r="H11" s="25">
        <f>D5*24</f>
        <v>96000</v>
      </c>
      <c r="I11" s="34"/>
      <c r="K11" s="58"/>
      <c r="L11" s="58"/>
      <c r="M11" s="58"/>
      <c r="N11" s="58"/>
      <c r="O11" s="58"/>
    </row>
    <row r="12" spans="2:15" ht="30" customHeight="1" thickTop="1" x14ac:dyDescent="0.2">
      <c r="C12" s="35" t="s">
        <v>6</v>
      </c>
      <c r="D12" s="26">
        <v>2000</v>
      </c>
      <c r="E12" s="13"/>
      <c r="F12" s="56" t="s">
        <v>27</v>
      </c>
      <c r="G12" s="56"/>
      <c r="H12" s="25">
        <v>125000</v>
      </c>
      <c r="I12" s="34"/>
      <c r="K12" s="59" t="s">
        <v>45</v>
      </c>
      <c r="L12" s="59"/>
      <c r="M12" s="59"/>
      <c r="N12" s="59"/>
      <c r="O12" s="59"/>
    </row>
    <row r="13" spans="2:15" ht="30" customHeight="1" x14ac:dyDescent="0.2">
      <c r="C13" s="35" t="s">
        <v>44</v>
      </c>
      <c r="D13" s="27">
        <v>791</v>
      </c>
      <c r="E13" s="13"/>
      <c r="F13" s="56" t="s">
        <v>23</v>
      </c>
      <c r="G13" s="56"/>
      <c r="H13" s="25">
        <v>3000</v>
      </c>
      <c r="I13" s="34"/>
      <c r="K13" s="59"/>
      <c r="L13" s="59"/>
      <c r="M13" s="59"/>
      <c r="N13" s="59"/>
      <c r="O13" s="59"/>
    </row>
    <row r="14" spans="2:15" ht="30" customHeight="1" x14ac:dyDescent="0.2">
      <c r="C14" s="35" t="s">
        <v>13</v>
      </c>
      <c r="D14" s="27">
        <f>1150*2</f>
        <v>2300</v>
      </c>
      <c r="E14" s="13"/>
      <c r="F14" s="56" t="s">
        <v>26</v>
      </c>
      <c r="G14" s="56"/>
      <c r="H14" s="25">
        <v>12000</v>
      </c>
      <c r="I14" s="34"/>
      <c r="K14" s="59"/>
      <c r="L14" s="59"/>
      <c r="M14" s="59"/>
      <c r="N14" s="59"/>
      <c r="O14" s="59"/>
    </row>
    <row r="15" spans="2:15" ht="30" customHeight="1" x14ac:dyDescent="0.2">
      <c r="C15" s="35" t="s">
        <v>1</v>
      </c>
      <c r="D15" s="26">
        <v>50</v>
      </c>
      <c r="E15" s="13"/>
      <c r="F15" s="56" t="s">
        <v>24</v>
      </c>
      <c r="G15" s="56"/>
      <c r="H15" s="25">
        <v>3000</v>
      </c>
      <c r="I15" s="34"/>
      <c r="K15" s="59"/>
      <c r="L15" s="59"/>
      <c r="M15" s="59"/>
      <c r="N15" s="59"/>
      <c r="O15" s="59"/>
    </row>
    <row r="16" spans="2:15" ht="30" customHeight="1" x14ac:dyDescent="0.2">
      <c r="C16" s="35" t="s">
        <v>15</v>
      </c>
      <c r="D16" s="27">
        <v>35</v>
      </c>
      <c r="E16" s="13"/>
      <c r="F16" s="56" t="s">
        <v>25</v>
      </c>
      <c r="G16" s="56"/>
      <c r="H16" s="25">
        <v>12000</v>
      </c>
      <c r="I16" s="34"/>
      <c r="K16" s="59"/>
      <c r="L16" s="59"/>
      <c r="M16" s="59"/>
      <c r="N16" s="59"/>
      <c r="O16" s="59"/>
    </row>
    <row r="17" spans="3:9" ht="30" customHeight="1" x14ac:dyDescent="0.2">
      <c r="C17" s="35" t="s">
        <v>2</v>
      </c>
      <c r="D17" s="26">
        <v>400</v>
      </c>
      <c r="E17" s="13"/>
      <c r="F17" s="56" t="s">
        <v>21</v>
      </c>
      <c r="G17" s="56"/>
      <c r="H17" s="25">
        <f>SUM(H13:H16)</f>
        <v>30000</v>
      </c>
      <c r="I17" s="34"/>
    </row>
    <row r="18" spans="3:9" ht="30" customHeight="1" x14ac:dyDescent="0.2">
      <c r="C18" s="35" t="s">
        <v>19</v>
      </c>
      <c r="D18" s="27">
        <v>23</v>
      </c>
      <c r="E18" s="13"/>
      <c r="F18" s="56" t="s">
        <v>29</v>
      </c>
      <c r="G18" s="56"/>
      <c r="H18" s="25">
        <f>H17*0.65</f>
        <v>19500</v>
      </c>
      <c r="I18" s="34"/>
    </row>
    <row r="19" spans="3:9" ht="30" customHeight="1" x14ac:dyDescent="0.2">
      <c r="C19" s="35" t="s">
        <v>20</v>
      </c>
      <c r="D19" s="27">
        <v>70</v>
      </c>
      <c r="E19" s="13"/>
      <c r="F19" s="60" t="s">
        <v>33</v>
      </c>
      <c r="G19" s="61"/>
      <c r="H19" s="22">
        <f>H12+H17</f>
        <v>155000</v>
      </c>
      <c r="I19" s="34"/>
    </row>
    <row r="20" spans="3:9" ht="30" customHeight="1" x14ac:dyDescent="0.2">
      <c r="C20" s="35" t="s">
        <v>31</v>
      </c>
      <c r="D20" s="27">
        <v>50</v>
      </c>
      <c r="E20" s="13"/>
      <c r="F20" s="53" t="s">
        <v>35</v>
      </c>
      <c r="G20" s="57"/>
      <c r="H20" s="23">
        <v>120000</v>
      </c>
      <c r="I20" s="34"/>
    </row>
    <row r="21" spans="3:9" ht="30" customHeight="1" thickBot="1" x14ac:dyDescent="0.25">
      <c r="C21" s="35" t="s">
        <v>14</v>
      </c>
      <c r="D21" s="26">
        <v>60</v>
      </c>
      <c r="E21" s="13"/>
      <c r="F21" s="53" t="s">
        <v>32</v>
      </c>
      <c r="G21" s="54"/>
      <c r="H21" s="17">
        <f>H11+H18</f>
        <v>115500</v>
      </c>
      <c r="I21" s="34"/>
    </row>
    <row r="22" spans="3:9" ht="30" customHeight="1" thickTop="1" thickBot="1" x14ac:dyDescent="0.25">
      <c r="C22" s="36" t="s">
        <v>3</v>
      </c>
      <c r="D22" s="37">
        <f>SUBTOTAL(109,Housing[Cost])</f>
        <v>5779</v>
      </c>
      <c r="E22" s="38"/>
      <c r="F22" s="62" t="s">
        <v>36</v>
      </c>
      <c r="G22" s="63"/>
      <c r="H22" s="39">
        <f>H11</f>
        <v>96000</v>
      </c>
      <c r="I22" s="40"/>
    </row>
    <row r="23" spans="3:9" ht="24.95" customHeight="1" x14ac:dyDescent="0.2"/>
    <row r="24" spans="3:9" ht="24.95" customHeight="1" x14ac:dyDescent="0.2"/>
    <row r="25" spans="3:9" ht="24.95" customHeight="1" x14ac:dyDescent="0.2"/>
    <row r="26" spans="3:9" ht="24.95" customHeight="1" x14ac:dyDescent="0.2"/>
    <row r="27" spans="3:9" ht="24.95" customHeight="1" x14ac:dyDescent="0.2"/>
  </sheetData>
  <sortState xmlns:xlrd2="http://schemas.microsoft.com/office/spreadsheetml/2017/richdata2" ref="N6:O8">
    <sortCondition descending="1" ref="N5:N8"/>
  </sortState>
  <mergeCells count="26">
    <mergeCell ref="F22:G22"/>
    <mergeCell ref="C3:I3"/>
    <mergeCell ref="C10:D10"/>
    <mergeCell ref="E4:I4"/>
    <mergeCell ref="E5:F5"/>
    <mergeCell ref="E6:F6"/>
    <mergeCell ref="E7:F7"/>
    <mergeCell ref="G5:I5"/>
    <mergeCell ref="G6:I6"/>
    <mergeCell ref="G7:I7"/>
    <mergeCell ref="C4:D4"/>
    <mergeCell ref="F16:G16"/>
    <mergeCell ref="F17:G17"/>
    <mergeCell ref="F18:G18"/>
    <mergeCell ref="F11:G11"/>
    <mergeCell ref="F21:G21"/>
    <mergeCell ref="K4:L4"/>
    <mergeCell ref="N4:O4"/>
    <mergeCell ref="F12:G12"/>
    <mergeCell ref="F13:G13"/>
    <mergeCell ref="F14:G14"/>
    <mergeCell ref="F15:G15"/>
    <mergeCell ref="F20:G20"/>
    <mergeCell ref="K11:O11"/>
    <mergeCell ref="K12:O16"/>
    <mergeCell ref="F19:G19"/>
  </mergeCells>
  <conditionalFormatting sqref="G7:I7">
    <cfRule type="cellIs" dxfId="1" priority="1" operator="lessThan">
      <formula>0</formula>
    </cfRule>
    <cfRule type="cellIs" dxfId="0" priority="2" operator="greaterThan">
      <formula>0</formula>
    </cfRule>
  </conditionalFormatting>
  <dataValidations disablePrompts="1" count="5">
    <dataValidation allowBlank="1" showInputMessage="1" showErrorMessage="1" prompt="Create a Personal Monthly Budget in this worksheet. Helpful instructions on how to use this worksheet are in cells in this column. Arrow down to get started." sqref="B2" xr:uid="{535C1FB4-69DA-478A-9C24-451D9BD5B386}"/>
    <dataValidation allowBlank="1" showInputMessage="1" showErrorMessage="1" prompt="Title of this worksheet is in cell B2. Next instruction is in cell A4." sqref="B3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B4" xr:uid="{37ECE25A-D750-4901-9936-FA0425D6DFC1}"/>
    <dataValidation allowBlank="1" showInputMessage="1" showErrorMessage="1" prompt="Projected Balance is auto calculated in cell H4, Actual Balance in H6, and Difference in H8. Next instruction is in cell A9." sqref="B8:B9" xr:uid="{30295BAD-27FA-449C-8A78-ECFC2ACE1A2B}"/>
    <dataValidation allowBlank="1" showInputMessage="1" showErrorMessage="1" prompt="Enter details in Housing table starting in cell at right and in Entertainment table starting in cell G15. Next instruction is in cell A29." sqref="B11" xr:uid="{DCC6E90E-6B90-466F-863D-46F7DA3C4296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H17" formulaRange="1"/>
  </ignoredErrors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D62D3-E5B9-4EFB-9D2D-1FC85B3B48DC}">
  <sheetPr>
    <tabColor theme="4" tint="-0.249977111117893"/>
  </sheetPr>
  <dimension ref="A1:B9"/>
  <sheetViews>
    <sheetView showGridLines="0" tabSelected="1" zoomScale="175" zoomScaleNormal="175" workbookViewId="0">
      <selection activeCell="K13" sqref="K13"/>
    </sheetView>
  </sheetViews>
  <sheetFormatPr defaultRowHeight="12.75" x14ac:dyDescent="0.2"/>
  <cols>
    <col min="1" max="1" width="17.5703125" style="83" bestFit="1" customWidth="1"/>
    <col min="2" max="2" width="21.7109375" bestFit="1" customWidth="1"/>
  </cols>
  <sheetData>
    <row r="1" spans="1:2" ht="18.75" x14ac:dyDescent="0.3">
      <c r="A1" s="84">
        <v>42305</v>
      </c>
      <c r="B1" s="86" t="s">
        <v>47</v>
      </c>
    </row>
    <row r="2" spans="1:2" ht="18.75" x14ac:dyDescent="0.3">
      <c r="A2" s="84">
        <v>39985</v>
      </c>
      <c r="B2" s="86" t="s">
        <v>48</v>
      </c>
    </row>
    <row r="3" spans="1:2" ht="18.75" x14ac:dyDescent="0.3">
      <c r="A3" s="84">
        <v>0</v>
      </c>
      <c r="B3" s="86" t="s">
        <v>49</v>
      </c>
    </row>
    <row r="4" spans="1:2" ht="18.75" x14ac:dyDescent="0.3">
      <c r="A4" s="84">
        <v>23650</v>
      </c>
      <c r="B4" s="86" t="s">
        <v>50</v>
      </c>
    </row>
    <row r="5" spans="1:2" ht="18.75" x14ac:dyDescent="0.3">
      <c r="A5" s="84">
        <v>3430</v>
      </c>
      <c r="B5" s="86" t="s">
        <v>51</v>
      </c>
    </row>
    <row r="6" spans="1:2" ht="18.75" x14ac:dyDescent="0.3">
      <c r="A6" s="84">
        <v>6156</v>
      </c>
      <c r="B6" s="86" t="s">
        <v>39</v>
      </c>
    </row>
    <row r="7" spans="1:2" ht="18.75" x14ac:dyDescent="0.3">
      <c r="A7" s="84">
        <v>1475</v>
      </c>
      <c r="B7" s="86" t="s">
        <v>38</v>
      </c>
    </row>
    <row r="8" spans="1:2" ht="18.75" x14ac:dyDescent="0.3">
      <c r="A8" s="84">
        <v>5000</v>
      </c>
      <c r="B8" s="86" t="s">
        <v>52</v>
      </c>
    </row>
    <row r="9" spans="1:2" ht="18.75" x14ac:dyDescent="0.3">
      <c r="A9" s="85">
        <f>SUM(A1:A8)</f>
        <v>122001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7" ma:contentTypeDescription="Create a new document." ma:contentTypeScope="" ma:versionID="c6f9a84f66a9c8b9a21755b9ffafb945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27df39e3e7036dff54f89ddd5805ce72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AC7FD9-EBCF-4CC4-BE1C-34B80F7E835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sharepoint/v3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230e9df3-be65-4c73-a93b-d1236ebd677e"/>
    <ds:schemaRef ds:uri="16c05727-aa75-4e4a-9b5f-8a80a1165891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0798E9-19EF-47BB-B28E-84199D1A5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Budget</vt:lpstr>
      <vt:lpstr>MonthlyFinanceTracker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Visbal</dc:creator>
  <cp:lastModifiedBy>Alex Visbal</cp:lastModifiedBy>
  <dcterms:created xsi:type="dcterms:W3CDTF">2022-11-06T05:34:26Z</dcterms:created>
  <dcterms:modified xsi:type="dcterms:W3CDTF">2023-12-18T18:26:04Z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