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\fase2-ta-2019-2020-aviv-joshua-sander\fase2-ta-2019-2020-aviv-joshua-sander\Joshua\"/>
    </mc:Choice>
  </mc:AlternateContent>
  <xr:revisionPtr revIDLastSave="0" documentId="13_ncr:1_{3D8A2D2E-B0F5-419F-AFD2-053F722F73CF}" xr6:coauthVersionLast="45" xr6:coauthVersionMax="45" xr10:uidLastSave="{00000000-0000-0000-0000-000000000000}"/>
  <bookViews>
    <workbookView xWindow="-108" yWindow="-108" windowWidth="23256" windowHeight="12576" xr2:uid="{4AB82AD7-1501-4557-93F5-E0669E21B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F14" i="1"/>
  <c r="D13" i="1"/>
  <c r="C13" i="1"/>
  <c r="E13" i="1" s="1"/>
  <c r="F13" i="1" s="1"/>
  <c r="D12" i="1"/>
  <c r="C12" i="1"/>
  <c r="D11" i="1"/>
  <c r="C11" i="1"/>
  <c r="D10" i="1"/>
  <c r="C10" i="1"/>
  <c r="D9" i="1"/>
  <c r="C9" i="1"/>
  <c r="D8" i="1"/>
  <c r="C8" i="1"/>
  <c r="E8" i="1" s="1"/>
  <c r="F8" i="1" s="1"/>
  <c r="D7" i="1"/>
  <c r="E7" i="1" s="1"/>
  <c r="F7" i="1" s="1"/>
  <c r="C7" i="1"/>
  <c r="D6" i="1"/>
  <c r="C6" i="1"/>
  <c r="D5" i="1"/>
  <c r="C5" i="1"/>
  <c r="D4" i="1"/>
  <c r="C4" i="1"/>
  <c r="E5" i="1"/>
  <c r="F5" i="1" s="1"/>
  <c r="E11" i="1"/>
  <c r="F11" i="1" s="1"/>
  <c r="E4" i="1"/>
  <c r="F4" i="1" s="1"/>
  <c r="E12" i="1" l="1"/>
  <c r="F12" i="1" s="1"/>
  <c r="E10" i="1"/>
  <c r="F10" i="1" s="1"/>
  <c r="E9" i="1"/>
  <c r="F9" i="1" s="1"/>
  <c r="E6" i="1"/>
  <c r="F6" i="1" s="1"/>
</calcChain>
</file>

<file path=xl/sharedStrings.xml><?xml version="1.0" encoding="utf-8"?>
<sst xmlns="http://schemas.openxmlformats.org/spreadsheetml/2006/main" count="15" uniqueCount="15">
  <si>
    <t>TOTAAL</t>
  </si>
  <si>
    <t>M</t>
  </si>
  <si>
    <t>V</t>
  </si>
  <si>
    <t>90-100</t>
  </si>
  <si>
    <t>80-90</t>
  </si>
  <si>
    <t>70-80</t>
  </si>
  <si>
    <t>60-70</t>
  </si>
  <si>
    <t>50-60</t>
  </si>
  <si>
    <t>40-50</t>
  </si>
  <si>
    <t>30-40</t>
  </si>
  <si>
    <t>20-30</t>
  </si>
  <si>
    <t>0-10</t>
  </si>
  <si>
    <t>10-20</t>
  </si>
  <si>
    <t>totaal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</si>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</sst>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3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A5A5A"/>
      <name val="Open San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49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3" fontId="0" fillId="0" borderId="0" xfId="0" applyNumberFormat="1" applyAlignment="1">
      <alignment horizontal="center"/>
    </xf>
    <xf numFmtId="173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6AEB-62E4-4C24-8936-6DAAC3C8A41F}">
  <dimension ref="A1:T15"/>
  <sheetViews>
    <sheetView tabSelected="1" zoomScale="130" zoomScaleNormal="130" workbookViewId="0">
      <selection activeCell="I16" sqref="I16"/>
    </sheetView>
  </sheetViews>
  <sheetFormatPr defaultRowHeight="14.4"/>
  <cols>
    <col min="2" max="2" width="10.33203125" bestFit="1" customWidth="1"/>
    <col min="6" max="6" width="11" bestFit="1" customWidth="1"/>
    <col min="9" max="9" width="9.5546875" bestFit="1" customWidth="1"/>
  </cols>
  <sheetData>
    <row r="1" spans="1:20">
      <c r="A1" s="1">
        <v>11431406</v>
      </c>
      <c r="B1" s="3" t="s">
        <v>0</v>
      </c>
    </row>
    <row r="3" spans="1:20">
      <c r="C3" s="4" t="s">
        <v>1</v>
      </c>
      <c r="D3" s="4" t="s">
        <v>2</v>
      </c>
      <c r="E3" s="5" t="s">
        <v>13</v>
      </c>
      <c r="F3" s="4" t="s">
        <v>14</v>
      </c>
    </row>
    <row r="4" spans="1:20">
      <c r="B4" t="s">
        <v>3</v>
      </c>
      <c r="C4" s="4">
        <f>4641+26049</f>
        <v>30690</v>
      </c>
      <c r="D4" s="4">
        <f>16412+63748</f>
        <v>80160</v>
      </c>
      <c r="E4" s="4">
        <f>D4+C4</f>
        <v>110850</v>
      </c>
      <c r="F4" s="6">
        <f>E4/A1</f>
        <v>9.6969699090383114E-3</v>
      </c>
      <c r="I4" s="7">
        <v>9.6969699090383114E-3</v>
      </c>
      <c r="K4" s="7">
        <v>9.6969699090383114E-3</v>
      </c>
      <c r="L4" s="7">
        <v>4.6770362280895282E-2</v>
      </c>
      <c r="M4" s="7">
        <v>7.8975762036620864E-2</v>
      </c>
      <c r="N4" s="7">
        <v>0.11597243593657683</v>
      </c>
      <c r="O4" s="7">
        <v>0.13939641370449093</v>
      </c>
      <c r="P4" s="7">
        <v>0.13182053021299392</v>
      </c>
      <c r="Q4" s="7">
        <v>0.12977913652966222</v>
      </c>
      <c r="R4" s="7">
        <v>0.12334948124491422</v>
      </c>
      <c r="S4" s="7">
        <v>0.11228513797865285</v>
      </c>
      <c r="T4" s="7">
        <v>0.11182368992930529</v>
      </c>
    </row>
    <row r="5" spans="1:20">
      <c r="B5" t="s">
        <v>4</v>
      </c>
      <c r="C5" s="4">
        <f>76744+131151</f>
        <v>207895</v>
      </c>
      <c r="D5" s="4">
        <f>138525+188231</f>
        <v>326756</v>
      </c>
      <c r="E5" s="4">
        <f t="shared" ref="E5:E13" si="0">D5+C5</f>
        <v>534651</v>
      </c>
      <c r="F5" s="6">
        <f>E5/$A$1</f>
        <v>4.6770362280895282E-2</v>
      </c>
      <c r="I5" s="7">
        <v>4.6770362280895282E-2</v>
      </c>
    </row>
    <row r="6" spans="1:20">
      <c r="B6" t="s">
        <v>5</v>
      </c>
      <c r="C6" s="4">
        <f>165270+249917</f>
        <v>415187</v>
      </c>
      <c r="D6" s="4">
        <f>206033+281584</f>
        <v>487617</v>
      </c>
      <c r="E6" s="4">
        <f t="shared" si="0"/>
        <v>902804</v>
      </c>
      <c r="F6" s="6">
        <f t="shared" ref="F6:F13" si="1">E6/$A$1</f>
        <v>7.8975762036620864E-2</v>
      </c>
      <c r="I6" s="7">
        <v>7.8975762036620864E-2</v>
      </c>
      <c r="K6" s="7">
        <v>9.6969699090383114E-3</v>
      </c>
    </row>
    <row r="7" spans="1:20">
      <c r="B7" t="s">
        <v>6</v>
      </c>
      <c r="C7" s="4">
        <f>298531+349903</f>
        <v>648434</v>
      </c>
      <c r="D7" s="4">
        <f>316977+360317</f>
        <v>677294</v>
      </c>
      <c r="E7" s="4">
        <f t="shared" si="0"/>
        <v>1325728</v>
      </c>
      <c r="F7" s="6">
        <f t="shared" si="1"/>
        <v>0.11597243593657683</v>
      </c>
      <c r="I7" s="7">
        <v>0.11597243593657683</v>
      </c>
      <c r="K7" s="7">
        <v>4.6770362280895282E-2</v>
      </c>
    </row>
    <row r="8" spans="1:20">
      <c r="B8" t="s">
        <v>7</v>
      </c>
      <c r="C8" s="4">
        <f>395680+406065</f>
        <v>801745</v>
      </c>
      <c r="D8" s="4">
        <f>395329+396423</f>
        <v>791752</v>
      </c>
      <c r="E8" s="4">
        <f t="shared" si="0"/>
        <v>1593497</v>
      </c>
      <c r="F8" s="6">
        <f t="shared" si="1"/>
        <v>0.13939641370449093</v>
      </c>
      <c r="I8" s="7">
        <v>0.13939641370449093</v>
      </c>
      <c r="K8" s="7">
        <v>7.8975762036620864E-2</v>
      </c>
    </row>
    <row r="9" spans="1:20">
      <c r="B9" t="s">
        <v>8</v>
      </c>
      <c r="C9" s="4">
        <f>393030+367726</f>
        <v>760756</v>
      </c>
      <c r="D9" s="4">
        <f>383781+362357</f>
        <v>746138</v>
      </c>
      <c r="E9" s="4">
        <f t="shared" si="0"/>
        <v>1506894</v>
      </c>
      <c r="F9" s="6">
        <f t="shared" si="1"/>
        <v>0.13182053021299392</v>
      </c>
      <c r="I9" s="7">
        <v>0.13182053021299392</v>
      </c>
      <c r="K9" s="7">
        <v>0.11597243593657683</v>
      </c>
    </row>
    <row r="10" spans="1:20">
      <c r="B10" t="s">
        <v>9</v>
      </c>
      <c r="C10" s="4">
        <f>375832+366079</f>
        <v>741911</v>
      </c>
      <c r="D10" s="4">
        <f>373952+367695</f>
        <v>741647</v>
      </c>
      <c r="E10" s="4">
        <f t="shared" si="0"/>
        <v>1483558</v>
      </c>
      <c r="F10" s="6">
        <f t="shared" si="1"/>
        <v>0.12977913652966222</v>
      </c>
      <c r="I10" s="7">
        <v>0.12977913652966222</v>
      </c>
      <c r="K10" s="7">
        <v>0.13939641370449093</v>
      </c>
    </row>
    <row r="11" spans="1:20">
      <c r="B11" t="s">
        <v>10</v>
      </c>
      <c r="C11" s="4">
        <f>372076+338535</f>
        <v>710611</v>
      </c>
      <c r="D11" s="4">
        <f>370967+328480</f>
        <v>699447</v>
      </c>
      <c r="E11" s="4">
        <f t="shared" si="0"/>
        <v>1410058</v>
      </c>
      <c r="F11" s="6">
        <f t="shared" si="1"/>
        <v>0.12334948124491422</v>
      </c>
      <c r="I11" s="7">
        <v>0.12334948124491422</v>
      </c>
      <c r="K11" s="7">
        <v>0.13182053021299392</v>
      </c>
    </row>
    <row r="12" spans="1:20">
      <c r="B12" s="2" t="s">
        <v>12</v>
      </c>
      <c r="C12" s="4">
        <f>321799+335209</f>
        <v>657008</v>
      </c>
      <c r="D12" s="4">
        <f>306978+319591</f>
        <v>626569</v>
      </c>
      <c r="E12" s="4">
        <f t="shared" si="0"/>
        <v>1283577</v>
      </c>
      <c r="F12" s="6">
        <f t="shared" si="1"/>
        <v>0.11228513797865285</v>
      </c>
      <c r="I12" s="7">
        <v>0.11228513797865285</v>
      </c>
      <c r="K12" s="7">
        <v>0.12977913652966222</v>
      </c>
    </row>
    <row r="13" spans="1:20">
      <c r="B13" t="s">
        <v>11</v>
      </c>
      <c r="C13" s="4">
        <f>339657+314124</f>
        <v>653781</v>
      </c>
      <c r="D13" s="4">
        <f>324571+299950</f>
        <v>624521</v>
      </c>
      <c r="E13" s="4">
        <f t="shared" si="0"/>
        <v>1278302</v>
      </c>
      <c r="F13" s="6">
        <f t="shared" si="1"/>
        <v>0.11182368992930529</v>
      </c>
      <c r="G13" s="8">
        <f>0.112+0.112+0.123+0.13+0.132+0.139+0.116+0.079+0.047+0.01</f>
        <v>1</v>
      </c>
      <c r="I13" s="7">
        <v>0.11182368992930529</v>
      </c>
      <c r="K13" s="7">
        <v>0.12334948124491422</v>
      </c>
    </row>
    <row r="14" spans="1:20">
      <c r="F14" s="6">
        <f>SUM(F4:F13)</f>
        <v>0.99986991976315054</v>
      </c>
      <c r="K14" s="7">
        <v>0.11228513797865285</v>
      </c>
    </row>
    <row r="15" spans="1:20">
      <c r="K15" s="7">
        <v>0.11182368992930529</v>
      </c>
    </row>
  </sheetData>
  <phoneticPr fontId="4" type="noConversion"/>
  <pageMargins left="0.7" right="0.7" top="0.75" bottom="0.75" header="0.3" footer="0.3"/>
  <pageSetup paperSize="9" orientation="portrait" r:id="rId1"/>
  <ignoredErrors>
    <ignoredError sqref="B1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2020-05-20T12:58:58Z</dcterms:created>
  <dcterms:modified xsi:type="dcterms:W3CDTF">2020-05-20T13:49:49Z</dcterms:modified>
</cp:coreProperties>
</file>