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47000139-3C6B-47AF-9F08-E0B148F3592C}" xr6:coauthVersionLast="47" xr6:coauthVersionMax="47" xr10:uidLastSave="{00000000-0000-0000-0000-000000000000}"/>
  <bookViews>
    <workbookView xWindow="-120" yWindow="-120" windowWidth="20730" windowHeight="11760" xr2:uid="{9B78AA69-4321-4FD7-A8F1-D9E935808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2" i="1"/>
  <c r="G2" i="1" s="1"/>
  <c r="D3" i="1"/>
  <c r="D4" i="1"/>
  <c r="D5" i="1"/>
  <c r="D6" i="1"/>
  <c r="D7" i="1"/>
  <c r="D8" i="1"/>
  <c r="D9" i="1"/>
  <c r="D2" i="1"/>
  <c r="H2" i="1" l="1"/>
  <c r="I2" i="1" s="1"/>
  <c r="H9" i="1"/>
  <c r="I9" i="1" s="1"/>
  <c r="H5" i="1"/>
  <c r="I5" i="1" s="1"/>
  <c r="H8" i="1"/>
  <c r="I8" i="1" s="1"/>
  <c r="H4" i="1"/>
  <c r="I4" i="1" s="1"/>
  <c r="H6" i="1"/>
  <c r="I6" i="1" s="1"/>
  <c r="H7" i="1"/>
  <c r="I7" i="1" s="1"/>
  <c r="H3" i="1"/>
  <c r="I3" i="1" s="1"/>
</calcChain>
</file>

<file path=xl/sharedStrings.xml><?xml version="1.0" encoding="utf-8"?>
<sst xmlns="http://schemas.openxmlformats.org/spreadsheetml/2006/main" count="53" uniqueCount="47">
  <si>
    <t>No.</t>
  </si>
  <si>
    <t>Nama Penumpang</t>
  </si>
  <si>
    <t>Kode Tiket</t>
  </si>
  <si>
    <t>Kelas</t>
  </si>
  <si>
    <t>Jenis Tiket</t>
  </si>
  <si>
    <t>Tahun Lahir</t>
  </si>
  <si>
    <t>Harga Awal</t>
  </si>
  <si>
    <t>Diskon</t>
  </si>
  <si>
    <t>Harga Setelah Diskon</t>
  </si>
  <si>
    <t>Charlie</t>
  </si>
  <si>
    <t>Ariel</t>
  </si>
  <si>
    <t>Baim</t>
  </si>
  <si>
    <t>Dorothy</t>
  </si>
  <si>
    <t>Elisa</t>
  </si>
  <si>
    <t>Fiona</t>
  </si>
  <si>
    <t>Gerry</t>
  </si>
  <si>
    <t>Henny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</si>
  <si>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</si>
  <si>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</si>
  <si>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</si>
  <si>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</si>
  <si>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</si>
  <si>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</si>
  <si>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</si>
  <si>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</si>
  <si>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Table Kelas</t>
  </si>
  <si>
    <t>Kode</t>
  </si>
  <si>
    <t>EKO</t>
  </si>
  <si>
    <t>BIS</t>
  </si>
  <si>
    <t>EXC</t>
  </si>
  <si>
    <t>Ekonomi</t>
  </si>
  <si>
    <t>Bisnis</t>
  </si>
  <si>
    <t>Executive</t>
  </si>
  <si>
    <t>Table Jenis Tiket</t>
  </si>
  <si>
    <t>A</t>
  </si>
  <si>
    <t>D</t>
  </si>
  <si>
    <t>L</t>
  </si>
  <si>
    <t>Anak</t>
  </si>
  <si>
    <t>Dewasa</t>
  </si>
  <si>
    <t>Lansia</t>
  </si>
  <si>
    <t>2. Jenis tiket mengacu pada 1 huruf terakhir di kode tiket.</t>
  </si>
  <si>
    <t>1. Kelas mengacu kepada 3 huruf pertama di kode tiket, tahun lahir mengacu pada digit 4-7.</t>
  </si>
  <si>
    <t>3. Harga awal tergantung jenis tiket dan kelas masing-masing penumpang.</t>
  </si>
  <si>
    <t>4. Diskon sebesar 10% untuk semua tiket.</t>
  </si>
  <si>
    <t>5. Harga setelah diskon adalah harga awal dikurangi diskon sebesar 10% tersebut.</t>
  </si>
  <si>
    <t>6. Urutkan berdasakan nama penumpang secara alfabet</t>
  </si>
  <si>
    <t>Instruksi: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</si>
</sst>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1" fontId="0" fillId="0" borderId="1" xfId="1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1" fontId="0" fillId="3" borderId="1" xfId="1" applyFont="1" applyFill="1" applyBorder="1"/>
    <xf numFmtId="41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B418-8B4F-429F-934A-A46D7CF7DAB6}">
  <dimension ref="A1:I28"/>
  <sheetViews>
    <sheetView tabSelected="1" workbookViewId="0">
      <selection activeCell="B2" sqref="B2:B6"/>
    </sheetView>
  </sheetViews>
  <sheetFormatPr defaultRowHeight="15" x14ac:dyDescent="0.25"/>
  <cols>
    <col min="1" max="1" width="19.140625" customWidth="1"/>
    <col min="2" max="2" width="15.85546875" customWidth="1"/>
    <col min="3" max="3" width="16" customWidth="1"/>
    <col min="4" max="4" width="14.7109375" customWidth="1"/>
    <col min="5" max="6" width="13.85546875" customWidth="1"/>
    <col min="7" max="7" width="13.5703125" customWidth="1"/>
    <col min="8" max="8" width="14" customWidth="1"/>
    <col min="9" max="9" width="16.5703125" customWidth="1"/>
  </cols>
  <sheetData>
    <row r="1" spans="1:9" ht="47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4">
        <v>1</v>
      </c>
      <c r="B2" s="3" t="s">
        <v>9</v>
      </c>
      <c r="C2" s="3" t="s">
        <v>17</v>
      </c>
      <c r="D2" s="3" t="str">
        <f>HLOOKUP(LEFT(C2,3),$A$12:$D$13,2,FALSE)</f>
        <v>Bisnis</v>
      </c>
      <c r="E2" s="3" t="str">
        <f>VLOOKUP(RIGHT(C2,1),$A$16:$E$19,2,0)</f>
        <v>Anak</v>
      </c>
      <c r="F2" s="3" t="str">
        <f>MID(C2,4,4)</f>
        <v>1991</v>
      </c>
      <c r="G2" s="12">
        <f>VLOOKUP(E2,$B$16:$E$19,MATCH(D2,$B$16:$E$16,0),0)</f>
        <v>35000</v>
      </c>
      <c r="H2" s="13">
        <f>10%*G2</f>
        <v>3500</v>
      </c>
      <c r="I2" s="13">
        <f>G2-H2</f>
        <v>31500</v>
      </c>
    </row>
    <row r="3" spans="1:9" x14ac:dyDescent="0.25">
      <c r="A3" s="4">
        <v>2</v>
      </c>
      <c r="B3" s="3" t="s">
        <v>10</v>
      </c>
      <c r="C3" s="3" t="s">
        <v>18</v>
      </c>
      <c r="D3" s="3" t="str">
        <f>HLOOKUP(LEFT(C3,3),$A$12:$D$13,2,FALSE)</f>
        <v>Ekonomi</v>
      </c>
      <c r="E3" s="3" t="str">
        <f>VLOOKUP(RIGHT(C3,1),$A$16:$E$19,2,0)</f>
        <v>Dewasa</v>
      </c>
      <c r="F3" s="3" t="str">
        <f>MID(C3,4,4)</f>
        <v>1998</v>
      </c>
      <c r="G3" s="12">
        <f>VLOOKUP(E3,$B$16:$E$19,MATCH(D3,$B$16:$E$16,0),0)</f>
        <v>50000</v>
      </c>
      <c r="H3" s="13">
        <f>10%*G3</f>
        <v>5000</v>
      </c>
      <c r="I3" s="13">
        <f>G3-H3</f>
        <v>45000</v>
      </c>
    </row>
    <row r="4" spans="1:9" x14ac:dyDescent="0.25">
      <c r="A4" s="4">
        <v>3</v>
      </c>
      <c r="B4" s="3" t="s">
        <v>11</v>
      </c>
      <c r="C4" s="3" t="s">
        <v>19</v>
      </c>
      <c r="D4" s="3" t="str">
        <f>HLOOKUP(LEFT(C4,3),$A$12:$D$13,2,FALSE)</f>
        <v>Executive</v>
      </c>
      <c r="E4" s="3" t="str">
        <f>VLOOKUP(RIGHT(C4,1),$A$16:$E$19,2,0)</f>
        <v>Anak</v>
      </c>
      <c r="F4" s="3" t="str">
        <f>MID(C4,4,4)</f>
        <v>2001</v>
      </c>
      <c r="G4" s="12">
        <f>VLOOKUP(E4,$B$16:$E$19,MATCH(D4,$B$16:$E$16,0),0)</f>
        <v>45000</v>
      </c>
      <c r="H4" s="13">
        <f>10%*G4</f>
        <v>4500</v>
      </c>
      <c r="I4" s="13">
        <f>G4-H4</f>
        <v>40500</v>
      </c>
    </row>
    <row r="5" spans="1:9" x14ac:dyDescent="0.25">
      <c r="A5" s="4">
        <v>4</v>
      </c>
      <c r="B5" s="3" t="s">
        <v>12</v>
      </c>
      <c r="C5" s="3" t="s">
        <v>20</v>
      </c>
      <c r="D5" s="3" t="str">
        <f>HLOOKUP(LEFT(C5,3),$A$12:$D$13,2,FALSE)</f>
        <v>Executive</v>
      </c>
      <c r="E5" s="3" t="str">
        <f>VLOOKUP(RIGHT(C5,1),$A$16:$E$19,2,0)</f>
        <v>Dewasa</v>
      </c>
      <c r="F5" s="3" t="str">
        <f>MID(C5,4,4)</f>
        <v>1987</v>
      </c>
      <c r="G5" s="12">
        <f>VLOOKUP(E5,$B$16:$E$19,MATCH(D5,$B$16:$E$16,0),0)</f>
        <v>70000</v>
      </c>
      <c r="H5" s="13">
        <f>10%*G5</f>
        <v>7000</v>
      </c>
      <c r="I5" s="13">
        <f>G5-H5</f>
        <v>63000</v>
      </c>
    </row>
    <row r="6" spans="1:9" x14ac:dyDescent="0.25">
      <c r="A6" s="4">
        <v>5</v>
      </c>
      <c r="B6" s="3" t="s">
        <v>13</v>
      </c>
      <c r="C6" s="3" t="s">
        <v>21</v>
      </c>
      <c r="D6" s="3" t="str">
        <f>HLOOKUP(LEFT(C6,3),$A$12:$D$13,2,FALSE)</f>
        <v>Ekonomi</v>
      </c>
      <c r="E6" s="3" t="str">
        <f>VLOOKUP(RIGHT(C6,1),$A$16:$E$19,2,0)</f>
        <v>Lansia</v>
      </c>
      <c r="F6" s="3" t="str">
        <f>MID(C6,4,4)</f>
        <v>1995</v>
      </c>
      <c r="G6" s="12">
        <f>VLOOKUP(E6,$B$16:$E$19,MATCH(D6,$B$16:$E$16,0),0)</f>
        <v>30000</v>
      </c>
      <c r="H6" s="13">
        <f>10%*G6</f>
        <v>3000</v>
      </c>
      <c r="I6" s="13">
        <f>G6-H6</f>
        <v>27000</v>
      </c>
    </row>
    <row r="7" spans="1:9" x14ac:dyDescent="0.25">
      <c r="A7" s="4">
        <v>6</v>
      </c>
      <c r="B7" s="3" t="s">
        <v>14</v>
      </c>
      <c r="C7" s="3" t="s">
        <v>22</v>
      </c>
      <c r="D7" s="3" t="str">
        <f>HLOOKUP(LEFT(C7,3),$A$12:$D$13,2,FALSE)</f>
        <v>Bisnis</v>
      </c>
      <c r="E7" s="3" t="str">
        <f>VLOOKUP(RIGHT(C7,1),$A$16:$E$19,2,0)</f>
        <v>Dewasa</v>
      </c>
      <c r="F7" s="3" t="str">
        <f>MID(C7,4,4)</f>
        <v>1992</v>
      </c>
      <c r="G7" s="12">
        <f>VLOOKUP(E7,$B$16:$E$19,MATCH(D7,$B$16:$E$16,0),0)</f>
        <v>60000</v>
      </c>
      <c r="H7" s="13">
        <f>10%*G7</f>
        <v>6000</v>
      </c>
      <c r="I7" s="13">
        <f>G7-H7</f>
        <v>54000</v>
      </c>
    </row>
    <row r="8" spans="1:9" x14ac:dyDescent="0.25">
      <c r="A8" s="4">
        <v>7</v>
      </c>
      <c r="B8" s="3" t="s">
        <v>15</v>
      </c>
      <c r="C8" s="3" t="s">
        <v>23</v>
      </c>
      <c r="D8" s="3" t="str">
        <f>HLOOKUP(LEFT(C8,3),$A$12:$D$13,2,FALSE)</f>
        <v>Ekonomi</v>
      </c>
      <c r="E8" s="3" t="str">
        <f>VLOOKUP(RIGHT(C8,1),$A$16:$E$19,2,0)</f>
        <v>Anak</v>
      </c>
      <c r="F8" s="3" t="str">
        <f>MID(C8,4,4)</f>
        <v>1994</v>
      </c>
      <c r="G8" s="12">
        <f>VLOOKUP(E8,$B$16:$E$19,MATCH(D8,$B$16:$E$16,0),0)</f>
        <v>25000</v>
      </c>
      <c r="H8" s="13">
        <f>10%*G8</f>
        <v>2500</v>
      </c>
      <c r="I8" s="13">
        <f>G8-H8</f>
        <v>22500</v>
      </c>
    </row>
    <row r="9" spans="1:9" x14ac:dyDescent="0.25">
      <c r="A9" s="4">
        <v>8</v>
      </c>
      <c r="B9" s="3" t="s">
        <v>16</v>
      </c>
      <c r="C9" s="3" t="s">
        <v>24</v>
      </c>
      <c r="D9" s="3" t="str">
        <f>HLOOKUP(LEFT(C9,3),$A$12:$D$13,2,FALSE)</f>
        <v>Executive</v>
      </c>
      <c r="E9" s="3" t="str">
        <f>VLOOKUP(RIGHT(C9,1),$A$16:$E$19,2,0)</f>
        <v>Lansia</v>
      </c>
      <c r="F9" s="3" t="str">
        <f>MID(C9,4,4)</f>
        <v>1970</v>
      </c>
      <c r="G9" s="12">
        <f>VLOOKUP(E9,$B$16:$E$19,MATCH(D9,$B$16:$E$16,0),0)</f>
        <v>52500</v>
      </c>
      <c r="H9" s="13">
        <f>10%*G9</f>
        <v>5250</v>
      </c>
      <c r="I9" s="13">
        <f>G9-H9</f>
        <v>47250</v>
      </c>
    </row>
    <row r="11" spans="1:9" x14ac:dyDescent="0.25">
      <c r="A11" s="5" t="s">
        <v>25</v>
      </c>
    </row>
    <row r="12" spans="1:9" x14ac:dyDescent="0.25">
      <c r="A12" s="6" t="s">
        <v>26</v>
      </c>
      <c r="B12" s="3" t="s">
        <v>27</v>
      </c>
      <c r="C12" s="3" t="s">
        <v>28</v>
      </c>
      <c r="D12" s="3" t="s">
        <v>29</v>
      </c>
    </row>
    <row r="13" spans="1:9" x14ac:dyDescent="0.25">
      <c r="A13" s="6" t="s">
        <v>3</v>
      </c>
      <c r="B13" s="3" t="s">
        <v>30</v>
      </c>
      <c r="C13" s="3" t="s">
        <v>31</v>
      </c>
      <c r="D13" s="3" t="s">
        <v>32</v>
      </c>
    </row>
    <row r="15" spans="1:9" x14ac:dyDescent="0.25">
      <c r="A15" s="5" t="s">
        <v>33</v>
      </c>
    </row>
    <row r="16" spans="1:9" x14ac:dyDescent="0.25">
      <c r="A16" s="7" t="s">
        <v>2</v>
      </c>
      <c r="B16" s="7" t="s">
        <v>4</v>
      </c>
      <c r="C16" s="7" t="s">
        <v>30</v>
      </c>
      <c r="D16" s="7" t="s">
        <v>31</v>
      </c>
      <c r="E16" s="7" t="s">
        <v>32</v>
      </c>
    </row>
    <row r="17" spans="1:6" x14ac:dyDescent="0.25">
      <c r="A17" s="4" t="s">
        <v>34</v>
      </c>
      <c r="B17" s="3" t="s">
        <v>37</v>
      </c>
      <c r="C17" s="8">
        <v>25000</v>
      </c>
      <c r="D17" s="8">
        <v>35000</v>
      </c>
      <c r="E17" s="8">
        <v>45000</v>
      </c>
    </row>
    <row r="18" spans="1:6" x14ac:dyDescent="0.25">
      <c r="A18" s="4" t="s">
        <v>35</v>
      </c>
      <c r="B18" s="3" t="s">
        <v>38</v>
      </c>
      <c r="C18" s="8">
        <v>50000</v>
      </c>
      <c r="D18" s="8">
        <v>60000</v>
      </c>
      <c r="E18" s="8">
        <v>70000</v>
      </c>
    </row>
    <row r="19" spans="1:6" x14ac:dyDescent="0.25">
      <c r="A19" s="4" t="s">
        <v>36</v>
      </c>
      <c r="B19" s="3" t="s">
        <v>39</v>
      </c>
      <c r="C19" s="8">
        <v>30000</v>
      </c>
      <c r="D19" s="8">
        <v>40000</v>
      </c>
      <c r="E19" s="8">
        <v>52500</v>
      </c>
    </row>
    <row r="22" spans="1:6" x14ac:dyDescent="0.25">
      <c r="A22" s="9" t="s">
        <v>46</v>
      </c>
    </row>
    <row r="23" spans="1:6" x14ac:dyDescent="0.25">
      <c r="A23" s="10" t="s">
        <v>41</v>
      </c>
      <c r="B23" s="10"/>
      <c r="C23" s="10"/>
      <c r="D23" s="10"/>
      <c r="E23" s="10"/>
      <c r="F23" s="10"/>
    </row>
    <row r="24" spans="1:6" x14ac:dyDescent="0.25">
      <c r="A24" s="10" t="s">
        <v>40</v>
      </c>
      <c r="B24" s="10"/>
      <c r="C24" s="10"/>
      <c r="D24" s="10"/>
      <c r="E24" s="10"/>
    </row>
    <row r="25" spans="1:6" x14ac:dyDescent="0.25">
      <c r="A25" s="10" t="s">
        <v>42</v>
      </c>
      <c r="B25" s="10"/>
      <c r="C25" s="10"/>
      <c r="D25" s="10"/>
      <c r="E25" s="10"/>
    </row>
    <row r="26" spans="1:6" x14ac:dyDescent="0.25">
      <c r="A26" s="10" t="s">
        <v>43</v>
      </c>
      <c r="B26" s="10"/>
      <c r="C26" s="10"/>
      <c r="D26" s="10"/>
      <c r="E26" s="10"/>
    </row>
    <row r="27" spans="1:6" x14ac:dyDescent="0.25">
      <c r="A27" s="11" t="s">
        <v>44</v>
      </c>
      <c r="B27" s="11"/>
      <c r="C27" s="11"/>
      <c r="D27" s="11"/>
      <c r="E27" s="11"/>
    </row>
    <row r="28" spans="1:6" x14ac:dyDescent="0.25">
      <c r="A28" s="10" t="s">
        <v>45</v>
      </c>
      <c r="B28" s="10"/>
      <c r="C28" s="10"/>
      <c r="D28" s="10"/>
      <c r="E28" s="10"/>
    </row>
  </sheetData>
  <sortState xmlns:xlrd2="http://schemas.microsoft.com/office/spreadsheetml/2017/richdata2" ref="A2:I9">
    <sortCondition ref="A1:A9"/>
  </sortState>
  <mergeCells count="6">
    <mergeCell ref="A28:E28"/>
    <mergeCell ref="A23:F23"/>
    <mergeCell ref="A24:E24"/>
    <mergeCell ref="A25:E25"/>
    <mergeCell ref="A26:E26"/>
    <mergeCell ref="A27:E27"/>
  </mergeCells>
  <conditionalFormatting sqref="G10:H17 G2:G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9">
    <cfRule type="colorScale" priority="2">
      <colorScale>
        <cfvo type="min"/>
        <cfvo type="max"/>
        <color theme="0"/>
        <color rgb="FFFFEF9C"/>
      </colorScale>
    </cfRule>
    <cfRule type="colorScale" priority="1">
      <colorScale>
        <cfvo type="min"/>
        <cfvo type="max"/>
        <color theme="0" tint="-4.9989318521683403E-2"/>
        <color theme="0" tint="-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2023-08-26T10:27:53Z</dcterms:created>
  <dcterms:modified xsi:type="dcterms:W3CDTF">2023-08-26T13:42:21Z</dcterms:modified>
</cp:coreProperties>
</file>