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oad To Programmer\Data Analyst\1-Microsoft-Excel\"/>
    </mc:Choice>
  </mc:AlternateContent>
  <xr:revisionPtr revIDLastSave="0" documentId="8_{29467D0E-C99B-431B-9557-B201BD0B8569}" xr6:coauthVersionLast="47" xr6:coauthVersionMax="47" xr10:uidLastSave="{00000000-0000-0000-0000-000000000000}"/>
  <bookViews>
    <workbookView xWindow="-120" yWindow="-120" windowWidth="20730" windowHeight="11760" xr2:uid="{865D866A-100E-401E-8074-5E16F100DE9C}"/>
  </bookViews>
  <sheets>
    <sheet name="Simulasi KP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1" i="1" l="1"/>
  <c r="E8" i="1"/>
  <c r="E9" i="1" s="1"/>
  <c r="H10" i="1"/>
  <c r="D15" i="1" l="1"/>
  <c r="D16" i="1"/>
  <c r="D17" i="1"/>
  <c r="D19" i="1"/>
  <c r="D20" i="1"/>
  <c r="D21" i="1"/>
  <c r="D23" i="1"/>
  <c r="D24" i="1"/>
  <c r="D25" i="1"/>
  <c r="D27" i="1"/>
  <c r="D28" i="1"/>
  <c r="D29" i="1"/>
  <c r="D31" i="1"/>
  <c r="D32" i="1"/>
  <c r="D33" i="1"/>
  <c r="D35" i="1"/>
  <c r="D36" i="1"/>
  <c r="D37" i="1"/>
  <c r="D39" i="1"/>
  <c r="D40" i="1"/>
  <c r="D41" i="1"/>
  <c r="D43" i="1"/>
  <c r="D44" i="1"/>
  <c r="D45" i="1"/>
  <c r="D47" i="1"/>
  <c r="D48" i="1"/>
  <c r="D49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C45" i="1"/>
  <c r="C34" i="1"/>
  <c r="C37" i="1"/>
  <c r="C29" i="1"/>
  <c r="C41" i="1"/>
  <c r="C24" i="1"/>
  <c r="C44" i="1"/>
  <c r="C27" i="1"/>
  <c r="C49" i="1"/>
  <c r="C20" i="1"/>
  <c r="C46" i="1"/>
  <c r="C47" i="1"/>
  <c r="C30" i="1"/>
  <c r="C38" i="1"/>
  <c r="C25" i="1"/>
  <c r="G25" i="1" s="1"/>
  <c r="C22" i="1"/>
  <c r="C28" i="1"/>
  <c r="C39" i="1"/>
  <c r="C48" i="1"/>
  <c r="C36" i="1"/>
  <c r="C17" i="1"/>
  <c r="C43" i="1"/>
  <c r="C40" i="1"/>
  <c r="C16" i="1"/>
  <c r="C21" i="1"/>
  <c r="C18" i="1"/>
  <c r="C26" i="1"/>
  <c r="C19" i="1"/>
  <c r="C35" i="1"/>
  <c r="C23" i="1"/>
  <c r="C14" i="1"/>
  <c r="C15" i="1"/>
  <c r="G15" i="1" s="1"/>
  <c r="C42" i="1"/>
  <c r="C32" i="1"/>
  <c r="C31" i="1"/>
  <c r="C33" i="1"/>
  <c r="G35" i="1" l="1"/>
  <c r="G33" i="1"/>
  <c r="G18" i="1"/>
  <c r="G28" i="1"/>
  <c r="G41" i="1"/>
  <c r="G27" i="1"/>
  <c r="G46" i="1"/>
  <c r="G31" i="1"/>
  <c r="G17" i="1"/>
  <c r="G32" i="1"/>
  <c r="G45" i="1"/>
  <c r="G16" i="1"/>
  <c r="G20" i="1"/>
  <c r="G47" i="1"/>
  <c r="G19" i="1"/>
  <c r="G49" i="1"/>
  <c r="G43" i="1"/>
  <c r="G22" i="1"/>
  <c r="G38" i="1"/>
  <c r="G24" i="1"/>
  <c r="G30" i="1"/>
  <c r="G44" i="1"/>
  <c r="G26" i="1"/>
  <c r="G21" i="1"/>
  <c r="G40" i="1"/>
  <c r="K10" i="1"/>
  <c r="G36" i="1"/>
  <c r="G48" i="1"/>
  <c r="G39" i="1"/>
  <c r="G29" i="1"/>
  <c r="G37" i="1"/>
  <c r="G34" i="1"/>
  <c r="G14" i="1"/>
  <c r="G42" i="1"/>
  <c r="G23" i="1"/>
  <c r="D46" i="1"/>
  <c r="D42" i="1"/>
  <c r="D38" i="1"/>
  <c r="D34" i="1"/>
  <c r="D30" i="1"/>
  <c r="D26" i="1"/>
  <c r="D22" i="1"/>
  <c r="D18" i="1"/>
  <c r="D14" i="1"/>
  <c r="J18" i="1" l="1"/>
  <c r="K18" i="1" s="1"/>
  <c r="J29" i="1"/>
  <c r="K29" i="1" s="1"/>
  <c r="J42" i="1"/>
  <c r="K42" i="1" s="1"/>
  <c r="J26" i="1"/>
  <c r="K26" i="1" s="1"/>
  <c r="J24" i="1"/>
  <c r="K24" i="1" s="1"/>
  <c r="J43" i="1"/>
  <c r="K43" i="1" s="1"/>
  <c r="J22" i="1"/>
  <c r="K22" i="1" s="1"/>
  <c r="J32" i="1"/>
  <c r="K32" i="1" s="1"/>
  <c r="J37" i="1"/>
  <c r="K37" i="1" s="1"/>
  <c r="J44" i="1"/>
  <c r="K44" i="1" s="1"/>
  <c r="J27" i="1"/>
  <c r="K27" i="1" s="1"/>
  <c r="J40" i="1"/>
  <c r="K40" i="1" s="1"/>
  <c r="J23" i="1"/>
  <c r="K23" i="1" s="1"/>
  <c r="J20" i="1"/>
  <c r="K20" i="1" s="1"/>
  <c r="J46" i="1"/>
  <c r="K46" i="1" s="1"/>
  <c r="J36" i="1"/>
  <c r="K36" i="1" s="1"/>
  <c r="J49" i="1"/>
  <c r="K49" i="1" s="1"/>
  <c r="H11" i="1" s="1"/>
  <c r="J19" i="1"/>
  <c r="K19" i="1" s="1"/>
  <c r="J35" i="1"/>
  <c r="K35" i="1" s="1"/>
  <c r="J41" i="1"/>
  <c r="K41" i="1" s="1"/>
  <c r="J28" i="1"/>
  <c r="K28" i="1" s="1"/>
  <c r="J47" i="1"/>
  <c r="K47" i="1" s="1"/>
  <c r="J45" i="1"/>
  <c r="K45" i="1" s="1"/>
  <c r="J17" i="1"/>
  <c r="K17" i="1" s="1"/>
  <c r="J21" i="1"/>
  <c r="K21" i="1" s="1"/>
  <c r="J33" i="1"/>
  <c r="K33" i="1" s="1"/>
  <c r="J48" i="1"/>
  <c r="K48" i="1" s="1"/>
  <c r="J16" i="1"/>
  <c r="K16" i="1" s="1"/>
  <c r="J38" i="1"/>
  <c r="K38" i="1" s="1"/>
  <c r="J34" i="1"/>
  <c r="K34" i="1" s="1"/>
  <c r="J39" i="1"/>
  <c r="K39" i="1" s="1"/>
  <c r="J30" i="1"/>
  <c r="K30" i="1" s="1"/>
  <c r="J15" i="1"/>
  <c r="K15" i="1" s="1"/>
  <c r="J14" i="1"/>
  <c r="K14" i="1" s="1"/>
  <c r="J25" i="1"/>
  <c r="K25" i="1" s="1"/>
  <c r="J31" i="1"/>
  <c r="K31" i="1" s="1"/>
  <c r="C196" i="1" l="1"/>
  <c r="E199" i="1"/>
  <c r="D203" i="1"/>
  <c r="C229" i="1"/>
  <c r="E232" i="1"/>
  <c r="C195" i="1"/>
  <c r="E198" i="1"/>
  <c r="D202" i="1"/>
  <c r="D229" i="1"/>
  <c r="E245" i="1"/>
  <c r="C230" i="1"/>
  <c r="E205" i="1"/>
  <c r="D195" i="1"/>
  <c r="E240" i="1"/>
  <c r="E206" i="1"/>
  <c r="D240" i="1"/>
  <c r="E201" i="1"/>
  <c r="E195" i="1"/>
  <c r="C225" i="1"/>
  <c r="C232" i="1"/>
  <c r="E235" i="1"/>
  <c r="C201" i="1"/>
  <c r="E204" i="1"/>
  <c r="D208" i="1"/>
  <c r="C231" i="1"/>
  <c r="E234" i="1"/>
  <c r="C222" i="1"/>
  <c r="C194" i="1"/>
  <c r="C234" i="1"/>
  <c r="D238" i="1"/>
  <c r="C236" i="1"/>
  <c r="C205" i="1"/>
  <c r="D196" i="1"/>
  <c r="E222" i="1"/>
  <c r="E237" i="1"/>
  <c r="D205" i="1"/>
  <c r="E211" i="1"/>
  <c r="C241" i="1"/>
  <c r="E242" i="1"/>
  <c r="D246" i="1"/>
  <c r="D198" i="1"/>
  <c r="C250" i="1"/>
  <c r="D214" i="1"/>
  <c r="D243" i="1"/>
  <c r="D230" i="1"/>
  <c r="E228" i="1"/>
  <c r="E244" i="1"/>
  <c r="D200" i="1"/>
  <c r="D225" i="1"/>
  <c r="C243" i="1"/>
  <c r="E225" i="1"/>
  <c r="D250" i="1"/>
  <c r="C235" i="1"/>
  <c r="C224" i="1"/>
  <c r="E219" i="1"/>
  <c r="E252" i="1"/>
  <c r="D222" i="1"/>
  <c r="E249" i="1"/>
  <c r="D211" i="1"/>
  <c r="D197" i="1"/>
  <c r="C209" i="1"/>
  <c r="E194" i="1"/>
  <c r="E217" i="1"/>
  <c r="C212" i="1"/>
  <c r="E215" i="1"/>
  <c r="D219" i="1"/>
  <c r="C245" i="1"/>
  <c r="E248" i="1"/>
  <c r="C211" i="1"/>
  <c r="E214" i="1"/>
  <c r="D218" i="1"/>
  <c r="D248" i="1"/>
  <c r="D237" i="1"/>
  <c r="E233" i="1"/>
  <c r="C220" i="1"/>
  <c r="D227" i="1"/>
  <c r="D212" i="1"/>
  <c r="E238" i="1"/>
  <c r="C210" i="1"/>
  <c r="D242" i="1"/>
  <c r="E227" i="1"/>
  <c r="E196" i="1"/>
  <c r="C248" i="1"/>
  <c r="E251" i="1"/>
  <c r="C217" i="1"/>
  <c r="E220" i="1"/>
  <c r="D224" i="1"/>
  <c r="C247" i="1"/>
  <c r="E250" i="1"/>
  <c r="E241" i="1"/>
  <c r="E197" i="1"/>
  <c r="D247" i="1"/>
  <c r="C202" i="1"/>
  <c r="E207" i="1"/>
  <c r="C237" i="1"/>
  <c r="D228" i="1"/>
  <c r="D194" i="1"/>
  <c r="E213" i="1"/>
  <c r="C218" i="1"/>
  <c r="E243" i="1"/>
  <c r="E212" i="1"/>
  <c r="E209" i="1"/>
  <c r="D213" i="1"/>
  <c r="D244" i="1"/>
  <c r="E216" i="1"/>
  <c r="C242" i="1"/>
  <c r="E223" i="1"/>
  <c r="C238" i="1"/>
  <c r="D231" i="1"/>
  <c r="C249" i="1"/>
  <c r="E218" i="1"/>
  <c r="D241" i="1"/>
  <c r="E224" i="1"/>
  <c r="C198" i="1"/>
  <c r="C239" i="1"/>
  <c r="E210" i="1"/>
  <c r="D221" i="1"/>
  <c r="C228" i="1"/>
  <c r="E231" i="1"/>
  <c r="C197" i="1"/>
  <c r="E200" i="1"/>
  <c r="D204" i="1"/>
  <c r="C227" i="1"/>
  <c r="E230" i="1"/>
  <c r="C206" i="1"/>
  <c r="D251" i="1"/>
  <c r="D253" i="1"/>
  <c r="D234" i="1"/>
  <c r="C252" i="1"/>
  <c r="C221" i="1"/>
  <c r="C203" i="1"/>
  <c r="D210" i="1"/>
  <c r="D217" i="1"/>
  <c r="D239" i="1"/>
  <c r="D199" i="1"/>
  <c r="C200" i="1"/>
  <c r="E203" i="1"/>
  <c r="D207" i="1"/>
  <c r="C233" i="1"/>
  <c r="E236" i="1"/>
  <c r="C199" i="1"/>
  <c r="E202" i="1"/>
  <c r="D206" i="1"/>
  <c r="D236" i="1"/>
  <c r="D201" i="1"/>
  <c r="C246" i="1"/>
  <c r="D209" i="1"/>
  <c r="E239" i="1"/>
  <c r="C253" i="1"/>
  <c r="C219" i="1"/>
  <c r="D226" i="1"/>
  <c r="D245" i="1"/>
  <c r="C208" i="1"/>
  <c r="D215" i="1"/>
  <c r="D216" i="1"/>
  <c r="C226" i="1"/>
  <c r="D232" i="1"/>
  <c r="E229" i="1"/>
  <c r="C207" i="1"/>
  <c r="D233" i="1"/>
  <c r="C223" i="1"/>
  <c r="D249" i="1"/>
  <c r="C244" i="1"/>
  <c r="E247" i="1"/>
  <c r="C213" i="1"/>
  <c r="D220" i="1"/>
  <c r="E246" i="1"/>
  <c r="D235" i="1"/>
  <c r="E208" i="1"/>
  <c r="E221" i="1"/>
  <c r="C216" i="1"/>
  <c r="D223" i="1"/>
  <c r="C215" i="1"/>
  <c r="D252" i="1"/>
  <c r="C204" i="1"/>
  <c r="C251" i="1"/>
  <c r="C240" i="1"/>
  <c r="E253" i="1"/>
  <c r="C214" i="1"/>
  <c r="E226" i="1"/>
  <c r="C132" i="1"/>
  <c r="C71" i="1"/>
  <c r="D52" i="1"/>
  <c r="D56" i="1"/>
  <c r="D60" i="1"/>
  <c r="D64" i="1"/>
  <c r="D68" i="1"/>
  <c r="D72" i="1"/>
  <c r="D76" i="1"/>
  <c r="D80" i="1"/>
  <c r="D84" i="1"/>
  <c r="D88" i="1"/>
  <c r="D92" i="1"/>
  <c r="D96" i="1"/>
  <c r="D100" i="1"/>
  <c r="D104" i="1"/>
  <c r="D108" i="1"/>
  <c r="D112" i="1"/>
  <c r="D116" i="1"/>
  <c r="D120" i="1"/>
  <c r="D124" i="1"/>
  <c r="D128" i="1"/>
  <c r="D132" i="1"/>
  <c r="D136" i="1"/>
  <c r="D140" i="1"/>
  <c r="D144" i="1"/>
  <c r="D148" i="1"/>
  <c r="D152" i="1"/>
  <c r="D156" i="1"/>
  <c r="D160" i="1"/>
  <c r="D164" i="1"/>
  <c r="D168" i="1"/>
  <c r="D172" i="1"/>
  <c r="D176" i="1"/>
  <c r="D180" i="1"/>
  <c r="D184" i="1"/>
  <c r="D188" i="1"/>
  <c r="D192" i="1"/>
  <c r="E52" i="1"/>
  <c r="E56" i="1"/>
  <c r="E60" i="1"/>
  <c r="E64" i="1"/>
  <c r="E68" i="1"/>
  <c r="E72" i="1"/>
  <c r="E76" i="1"/>
  <c r="E80" i="1"/>
  <c r="E84" i="1"/>
  <c r="E88" i="1"/>
  <c r="E92" i="1"/>
  <c r="E96" i="1"/>
  <c r="E100" i="1"/>
  <c r="E104" i="1"/>
  <c r="E108" i="1"/>
  <c r="E112" i="1"/>
  <c r="E116" i="1"/>
  <c r="E120" i="1"/>
  <c r="E124" i="1"/>
  <c r="E128" i="1"/>
  <c r="E132" i="1"/>
  <c r="E136" i="1"/>
  <c r="E140" i="1"/>
  <c r="E144" i="1"/>
  <c r="E148" i="1"/>
  <c r="E152" i="1"/>
  <c r="E156" i="1"/>
  <c r="E160" i="1"/>
  <c r="E164" i="1"/>
  <c r="E168" i="1"/>
  <c r="E172" i="1"/>
  <c r="E176" i="1"/>
  <c r="E180" i="1"/>
  <c r="E184" i="1"/>
  <c r="E188" i="1"/>
  <c r="E192" i="1"/>
  <c r="C98" i="1"/>
  <c r="C140" i="1"/>
  <c r="C160" i="1"/>
  <c r="D53" i="1"/>
  <c r="D57" i="1"/>
  <c r="D61" i="1"/>
  <c r="D65" i="1"/>
  <c r="D69" i="1"/>
  <c r="D73" i="1"/>
  <c r="D77" i="1"/>
  <c r="D81" i="1"/>
  <c r="D85" i="1"/>
  <c r="D89" i="1"/>
  <c r="D93" i="1"/>
  <c r="D97" i="1"/>
  <c r="D101" i="1"/>
  <c r="D105" i="1"/>
  <c r="D109" i="1"/>
  <c r="D113" i="1"/>
  <c r="D117" i="1"/>
  <c r="D121" i="1"/>
  <c r="D125" i="1"/>
  <c r="D129" i="1"/>
  <c r="D133" i="1"/>
  <c r="D137" i="1"/>
  <c r="D141" i="1"/>
  <c r="D145" i="1"/>
  <c r="D149" i="1"/>
  <c r="D153" i="1"/>
  <c r="D157" i="1"/>
  <c r="D161" i="1"/>
  <c r="D165" i="1"/>
  <c r="D169" i="1"/>
  <c r="D173" i="1"/>
  <c r="D177" i="1"/>
  <c r="D181" i="1"/>
  <c r="D185" i="1"/>
  <c r="D189" i="1"/>
  <c r="D193" i="1"/>
  <c r="E53" i="1"/>
  <c r="E57" i="1"/>
  <c r="C110" i="1"/>
  <c r="C73" i="1"/>
  <c r="C127" i="1"/>
  <c r="D51" i="1"/>
  <c r="D55" i="1"/>
  <c r="D59" i="1"/>
  <c r="D63" i="1"/>
  <c r="D67" i="1"/>
  <c r="D71" i="1"/>
  <c r="D75" i="1"/>
  <c r="D79" i="1"/>
  <c r="D83" i="1"/>
  <c r="D87" i="1"/>
  <c r="D91" i="1"/>
  <c r="D95" i="1"/>
  <c r="D99" i="1"/>
  <c r="D103" i="1"/>
  <c r="D107" i="1"/>
  <c r="D111" i="1"/>
  <c r="D115" i="1"/>
  <c r="D119" i="1"/>
  <c r="D123" i="1"/>
  <c r="D127" i="1"/>
  <c r="D131" i="1"/>
  <c r="D135" i="1"/>
  <c r="D139" i="1"/>
  <c r="D143" i="1"/>
  <c r="D147" i="1"/>
  <c r="D151" i="1"/>
  <c r="D155" i="1"/>
  <c r="D159" i="1"/>
  <c r="D163" i="1"/>
  <c r="D167" i="1"/>
  <c r="D171" i="1"/>
  <c r="D175" i="1"/>
  <c r="D179" i="1"/>
  <c r="D183" i="1"/>
  <c r="D187" i="1"/>
  <c r="D191" i="1"/>
  <c r="E51" i="1"/>
  <c r="E55" i="1"/>
  <c r="E59" i="1"/>
  <c r="E63" i="1"/>
  <c r="E67" i="1"/>
  <c r="E71" i="1"/>
  <c r="E75" i="1"/>
  <c r="E79" i="1"/>
  <c r="E83" i="1"/>
  <c r="E87" i="1"/>
  <c r="E91" i="1"/>
  <c r="E95" i="1"/>
  <c r="E99" i="1"/>
  <c r="E103" i="1"/>
  <c r="E107" i="1"/>
  <c r="E111" i="1"/>
  <c r="E115" i="1"/>
  <c r="E119" i="1"/>
  <c r="E123" i="1"/>
  <c r="E127" i="1"/>
  <c r="E131" i="1"/>
  <c r="E135" i="1"/>
  <c r="E139" i="1"/>
  <c r="E143" i="1"/>
  <c r="E147" i="1"/>
  <c r="E151" i="1"/>
  <c r="E155" i="1"/>
  <c r="E159" i="1"/>
  <c r="E163" i="1"/>
  <c r="E167" i="1"/>
  <c r="E171" i="1"/>
  <c r="E175" i="1"/>
  <c r="E179" i="1"/>
  <c r="E183" i="1"/>
  <c r="E187" i="1"/>
  <c r="E191" i="1"/>
  <c r="C169" i="1"/>
  <c r="C111" i="1"/>
  <c r="D66" i="1"/>
  <c r="D82" i="1"/>
  <c r="D98" i="1"/>
  <c r="D114" i="1"/>
  <c r="D130" i="1"/>
  <c r="D146" i="1"/>
  <c r="D162" i="1"/>
  <c r="D178" i="1"/>
  <c r="E50" i="1"/>
  <c r="E62" i="1"/>
  <c r="E70" i="1"/>
  <c r="E78" i="1"/>
  <c r="E86" i="1"/>
  <c r="E94" i="1"/>
  <c r="E102" i="1"/>
  <c r="E110" i="1"/>
  <c r="E118" i="1"/>
  <c r="E126" i="1"/>
  <c r="E134" i="1"/>
  <c r="E142" i="1"/>
  <c r="E150" i="1"/>
  <c r="E158" i="1"/>
  <c r="E166" i="1"/>
  <c r="E174" i="1"/>
  <c r="E182" i="1"/>
  <c r="E190" i="1"/>
  <c r="C128" i="1"/>
  <c r="C177" i="1"/>
  <c r="C53" i="1"/>
  <c r="C145" i="1"/>
  <c r="C120" i="1"/>
  <c r="C99" i="1"/>
  <c r="D54" i="1"/>
  <c r="D70" i="1"/>
  <c r="D86" i="1"/>
  <c r="D102" i="1"/>
  <c r="D118" i="1"/>
  <c r="D134" i="1"/>
  <c r="D150" i="1"/>
  <c r="D166" i="1"/>
  <c r="D182" i="1"/>
  <c r="E54" i="1"/>
  <c r="E65" i="1"/>
  <c r="E73" i="1"/>
  <c r="E81" i="1"/>
  <c r="E89" i="1"/>
  <c r="E97" i="1"/>
  <c r="E105" i="1"/>
  <c r="E113" i="1"/>
  <c r="E121" i="1"/>
  <c r="E129" i="1"/>
  <c r="E137" i="1"/>
  <c r="E145" i="1"/>
  <c r="E153" i="1"/>
  <c r="E161" i="1"/>
  <c r="E169" i="1"/>
  <c r="E177" i="1"/>
  <c r="E185" i="1"/>
  <c r="E193" i="1"/>
  <c r="C116" i="1"/>
  <c r="C81" i="1"/>
  <c r="C72" i="1"/>
  <c r="C153" i="1"/>
  <c r="C77" i="1"/>
  <c r="C100" i="1"/>
  <c r="C67" i="1"/>
  <c r="C69" i="1"/>
  <c r="C95" i="1"/>
  <c r="C154" i="1"/>
  <c r="C74" i="1"/>
  <c r="D58" i="1"/>
  <c r="D74" i="1"/>
  <c r="D90" i="1"/>
  <c r="D106" i="1"/>
  <c r="D122" i="1"/>
  <c r="D138" i="1"/>
  <c r="D154" i="1"/>
  <c r="D170" i="1"/>
  <c r="D186" i="1"/>
  <c r="E58" i="1"/>
  <c r="E66" i="1"/>
  <c r="E74" i="1"/>
  <c r="E82" i="1"/>
  <c r="E90" i="1"/>
  <c r="E98" i="1"/>
  <c r="E106" i="1"/>
  <c r="E114" i="1"/>
  <c r="E122" i="1"/>
  <c r="E130" i="1"/>
  <c r="E138" i="1"/>
  <c r="E146" i="1"/>
  <c r="E154" i="1"/>
  <c r="E162" i="1"/>
  <c r="E170" i="1"/>
  <c r="E178" i="1"/>
  <c r="E186" i="1"/>
  <c r="C163" i="1"/>
  <c r="C185" i="1"/>
  <c r="C181" i="1"/>
  <c r="C172" i="1"/>
  <c r="C159" i="1"/>
  <c r="C148" i="1"/>
  <c r="C179" i="1"/>
  <c r="C65" i="1"/>
  <c r="C56" i="1"/>
  <c r="C144" i="1"/>
  <c r="C155" i="1"/>
  <c r="C162" i="1"/>
  <c r="C68" i="1"/>
  <c r="C183" i="1"/>
  <c r="C80" i="1"/>
  <c r="C70" i="1"/>
  <c r="C166" i="1"/>
  <c r="C107" i="1"/>
  <c r="D110" i="1"/>
  <c r="D174" i="1"/>
  <c r="E77" i="1"/>
  <c r="E109" i="1"/>
  <c r="E141" i="1"/>
  <c r="E173" i="1"/>
  <c r="C191" i="1"/>
  <c r="C137" i="1"/>
  <c r="C170" i="1"/>
  <c r="C131" i="1"/>
  <c r="C75" i="1"/>
  <c r="C86" i="1"/>
  <c r="C124" i="1"/>
  <c r="C176" i="1"/>
  <c r="C90" i="1"/>
  <c r="C105" i="1"/>
  <c r="C58" i="1"/>
  <c r="C79" i="1"/>
  <c r="C76" i="1"/>
  <c r="C184" i="1"/>
  <c r="C123" i="1"/>
  <c r="C157" i="1"/>
  <c r="C96" i="1"/>
  <c r="C152" i="1"/>
  <c r="C187" i="1"/>
  <c r="D62" i="1"/>
  <c r="D126" i="1"/>
  <c r="D190" i="1"/>
  <c r="E85" i="1"/>
  <c r="E117" i="1"/>
  <c r="E149" i="1"/>
  <c r="E181" i="1"/>
  <c r="C101" i="1"/>
  <c r="C138" i="1"/>
  <c r="C57" i="1"/>
  <c r="C91" i="1"/>
  <c r="C129" i="1"/>
  <c r="C88" i="1"/>
  <c r="C112" i="1"/>
  <c r="C119" i="1"/>
  <c r="C139" i="1"/>
  <c r="C94" i="1"/>
  <c r="C186" i="1"/>
  <c r="C188" i="1"/>
  <c r="C174" i="1"/>
  <c r="C59" i="1"/>
  <c r="C85" i="1"/>
  <c r="C93" i="1"/>
  <c r="C156" i="1"/>
  <c r="C55" i="1"/>
  <c r="C117" i="1"/>
  <c r="C142" i="1"/>
  <c r="D78" i="1"/>
  <c r="D142" i="1"/>
  <c r="E61" i="1"/>
  <c r="E93" i="1"/>
  <c r="E125" i="1"/>
  <c r="E157" i="1"/>
  <c r="E189" i="1"/>
  <c r="C62" i="1"/>
  <c r="C52" i="1"/>
  <c r="C136" i="1"/>
  <c r="C64" i="1"/>
  <c r="C151" i="1"/>
  <c r="C114" i="1"/>
  <c r="C84" i="1"/>
  <c r="C147" i="1"/>
  <c r="C141" i="1"/>
  <c r="C61" i="1"/>
  <c r="C171" i="1"/>
  <c r="C115" i="1"/>
  <c r="C168" i="1"/>
  <c r="C167" i="1"/>
  <c r="C104" i="1"/>
  <c r="C97" i="1"/>
  <c r="C87" i="1"/>
  <c r="C178" i="1"/>
  <c r="C83" i="1"/>
  <c r="C78" i="1"/>
  <c r="C60" i="1"/>
  <c r="C82" i="1"/>
  <c r="C63" i="1"/>
  <c r="C102" i="1"/>
  <c r="C133" i="1"/>
  <c r="C146" i="1"/>
  <c r="C164" i="1"/>
  <c r="C89" i="1"/>
  <c r="C50" i="1"/>
  <c r="E101" i="1"/>
  <c r="C175" i="1"/>
  <c r="C108" i="1"/>
  <c r="C158" i="1"/>
  <c r="C165" i="1"/>
  <c r="C118" i="1"/>
  <c r="C109" i="1"/>
  <c r="C193" i="1"/>
  <c r="C190" i="1"/>
  <c r="C180" i="1"/>
  <c r="C189" i="1"/>
  <c r="C161" i="1"/>
  <c r="C135" i="1"/>
  <c r="D94" i="1"/>
  <c r="E133" i="1"/>
  <c r="C126" i="1"/>
  <c r="C113" i="1"/>
  <c r="C122" i="1"/>
  <c r="C121" i="1"/>
  <c r="C51" i="1"/>
  <c r="D158" i="1"/>
  <c r="E165" i="1"/>
  <c r="C150" i="1"/>
  <c r="C54" i="1"/>
  <c r="C192" i="1"/>
  <c r="C173" i="1"/>
  <c r="C149" i="1"/>
  <c r="C125" i="1"/>
  <c r="E69" i="1"/>
  <c r="C106" i="1"/>
  <c r="C92" i="1"/>
  <c r="C134" i="1"/>
  <c r="C103" i="1"/>
  <c r="C143" i="1"/>
  <c r="C66" i="1"/>
  <c r="C182" i="1"/>
  <c r="C130" i="1"/>
  <c r="D50" i="1"/>
  <c r="K6" i="1" s="1"/>
  <c r="J251" i="1" l="1"/>
  <c r="K251" i="1" s="1"/>
  <c r="G251" i="1"/>
  <c r="H251" i="1" s="1"/>
  <c r="G226" i="1"/>
  <c r="H226" i="1" s="1"/>
  <c r="J226" i="1"/>
  <c r="K226" i="1" s="1"/>
  <c r="J197" i="1"/>
  <c r="K197" i="1" s="1"/>
  <c r="G197" i="1"/>
  <c r="H197" i="1" s="1"/>
  <c r="J238" i="1"/>
  <c r="K238" i="1" s="1"/>
  <c r="G238" i="1"/>
  <c r="H238" i="1"/>
  <c r="G247" i="1"/>
  <c r="H247" i="1" s="1"/>
  <c r="J247" i="1"/>
  <c r="K247" i="1" s="1"/>
  <c r="J212" i="1"/>
  <c r="G212" i="1"/>
  <c r="H212" i="1" s="1"/>
  <c r="K212" i="1"/>
  <c r="J205" i="1"/>
  <c r="K205" i="1" s="1"/>
  <c r="G205" i="1"/>
  <c r="H205" i="1"/>
  <c r="H194" i="1"/>
  <c r="G194" i="1"/>
  <c r="J194" i="1"/>
  <c r="K194" i="1" s="1"/>
  <c r="J232" i="1"/>
  <c r="K232" i="1"/>
  <c r="G232" i="1"/>
  <c r="H232" i="1" s="1"/>
  <c r="G229" i="1"/>
  <c r="H229" i="1" s="1"/>
  <c r="J229" i="1"/>
  <c r="K229" i="1" s="1"/>
  <c r="J214" i="1"/>
  <c r="K214" i="1" s="1"/>
  <c r="G214" i="1"/>
  <c r="H214" i="1" s="1"/>
  <c r="J204" i="1"/>
  <c r="K204" i="1" s="1"/>
  <c r="G204" i="1"/>
  <c r="H204" i="1" s="1"/>
  <c r="H216" i="1"/>
  <c r="J216" i="1"/>
  <c r="K216" i="1"/>
  <c r="G216" i="1"/>
  <c r="J244" i="1"/>
  <c r="K244" i="1" s="1"/>
  <c r="G244" i="1"/>
  <c r="H244" i="1" s="1"/>
  <c r="J207" i="1"/>
  <c r="K207" i="1" s="1"/>
  <c r="G207" i="1"/>
  <c r="H207" i="1" s="1"/>
  <c r="G233" i="1"/>
  <c r="H233" i="1" s="1"/>
  <c r="J233" i="1"/>
  <c r="K233" i="1" s="1"/>
  <c r="J203" i="1"/>
  <c r="K203" i="1" s="1"/>
  <c r="G203" i="1"/>
  <c r="H203" i="1" s="1"/>
  <c r="J227" i="1"/>
  <c r="K227" i="1" s="1"/>
  <c r="G227" i="1"/>
  <c r="H227" i="1" s="1"/>
  <c r="H239" i="1"/>
  <c r="G239" i="1"/>
  <c r="J239" i="1"/>
  <c r="K239" i="1" s="1"/>
  <c r="G218" i="1"/>
  <c r="J218" i="1"/>
  <c r="K218" i="1" s="1"/>
  <c r="H218" i="1"/>
  <c r="J237" i="1"/>
  <c r="K237" i="1" s="1"/>
  <c r="G237" i="1"/>
  <c r="H237" i="1" s="1"/>
  <c r="H248" i="1"/>
  <c r="J248" i="1"/>
  <c r="K248" i="1" s="1"/>
  <c r="G248" i="1"/>
  <c r="J210" i="1"/>
  <c r="H210" i="1"/>
  <c r="K210" i="1"/>
  <c r="G210" i="1"/>
  <c r="G220" i="1"/>
  <c r="H220" i="1" s="1"/>
  <c r="J220" i="1"/>
  <c r="K220" i="1" s="1"/>
  <c r="G245" i="1"/>
  <c r="H245" i="1" s="1"/>
  <c r="J245" i="1"/>
  <c r="K245" i="1"/>
  <c r="G236" i="1"/>
  <c r="H236" i="1" s="1"/>
  <c r="J236" i="1"/>
  <c r="K236" i="1" s="1"/>
  <c r="G222" i="1"/>
  <c r="H222" i="1"/>
  <c r="J222" i="1"/>
  <c r="K222" i="1" s="1"/>
  <c r="G225" i="1"/>
  <c r="H225" i="1" s="1"/>
  <c r="J225" i="1"/>
  <c r="K225" i="1" s="1"/>
  <c r="J230" i="1"/>
  <c r="K230" i="1" s="1"/>
  <c r="G230" i="1"/>
  <c r="H230" i="1" s="1"/>
  <c r="G219" i="1"/>
  <c r="H219" i="1" s="1"/>
  <c r="J219" i="1"/>
  <c r="K219" i="1" s="1"/>
  <c r="G246" i="1"/>
  <c r="H246" i="1" s="1"/>
  <c r="J246" i="1"/>
  <c r="K246" i="1" s="1"/>
  <c r="H221" i="1"/>
  <c r="J221" i="1"/>
  <c r="K221" i="1" s="1"/>
  <c r="G221" i="1"/>
  <c r="J228" i="1"/>
  <c r="K228" i="1" s="1"/>
  <c r="G228" i="1"/>
  <c r="H228" i="1" s="1"/>
  <c r="J198" i="1"/>
  <c r="K198" i="1" s="1"/>
  <c r="G198" i="1"/>
  <c r="H198" i="1" s="1"/>
  <c r="J249" i="1"/>
  <c r="K249" i="1" s="1"/>
  <c r="G249" i="1"/>
  <c r="H249" i="1" s="1"/>
  <c r="J242" i="1"/>
  <c r="K242" i="1" s="1"/>
  <c r="G242" i="1"/>
  <c r="H242" i="1" s="1"/>
  <c r="G224" i="1"/>
  <c r="H224" i="1" s="1"/>
  <c r="J224" i="1"/>
  <c r="K224" i="1" s="1"/>
  <c r="G243" i="1"/>
  <c r="H243" i="1" s="1"/>
  <c r="J243" i="1"/>
  <c r="K243" i="1"/>
  <c r="G250" i="1"/>
  <c r="H250" i="1" s="1"/>
  <c r="J250" i="1"/>
  <c r="K250" i="1" s="1"/>
  <c r="H241" i="1"/>
  <c r="G241" i="1"/>
  <c r="J241" i="1"/>
  <c r="K241" i="1" s="1"/>
  <c r="G201" i="1"/>
  <c r="H201" i="1"/>
  <c r="J201" i="1"/>
  <c r="K201" i="1" s="1"/>
  <c r="J195" i="1"/>
  <c r="K195" i="1" s="1"/>
  <c r="G195" i="1"/>
  <c r="H195" i="1" s="1"/>
  <c r="G200" i="1"/>
  <c r="H200" i="1" s="1"/>
  <c r="J200" i="1"/>
  <c r="K200" i="1"/>
  <c r="G240" i="1"/>
  <c r="H240" i="1" s="1"/>
  <c r="J240" i="1"/>
  <c r="K240" i="1" s="1"/>
  <c r="K215" i="1"/>
  <c r="G215" i="1"/>
  <c r="H215" i="1"/>
  <c r="J215" i="1"/>
  <c r="G213" i="1"/>
  <c r="H213" i="1" s="1"/>
  <c r="J213" i="1"/>
  <c r="K213" i="1" s="1"/>
  <c r="H223" i="1"/>
  <c r="G223" i="1"/>
  <c r="J223" i="1"/>
  <c r="K223" i="1" s="1"/>
  <c r="J208" i="1"/>
  <c r="K208" i="1" s="1"/>
  <c r="G208" i="1"/>
  <c r="H208" i="1" s="1"/>
  <c r="J253" i="1"/>
  <c r="K253" i="1"/>
  <c r="G253" i="1"/>
  <c r="H253" i="1" s="1"/>
  <c r="G199" i="1"/>
  <c r="H199" i="1" s="1"/>
  <c r="J199" i="1"/>
  <c r="K199" i="1"/>
  <c r="J252" i="1"/>
  <c r="K252" i="1" s="1"/>
  <c r="G252" i="1"/>
  <c r="H252" i="1" s="1"/>
  <c r="J206" i="1"/>
  <c r="H206" i="1"/>
  <c r="K206" i="1"/>
  <c r="G206" i="1"/>
  <c r="K202" i="1"/>
  <c r="J202" i="1"/>
  <c r="G202" i="1"/>
  <c r="H202" i="1" s="1"/>
  <c r="G217" i="1"/>
  <c r="H217" i="1"/>
  <c r="J217" i="1"/>
  <c r="K217" i="1" s="1"/>
  <c r="J211" i="1"/>
  <c r="K211" i="1" s="1"/>
  <c r="G211" i="1"/>
  <c r="H211" i="1" s="1"/>
  <c r="K209" i="1"/>
  <c r="G209" i="1"/>
  <c r="H209" i="1" s="1"/>
  <c r="J209" i="1"/>
  <c r="G235" i="1"/>
  <c r="H235" i="1" s="1"/>
  <c r="J235" i="1"/>
  <c r="K235" i="1" s="1"/>
  <c r="J234" i="1"/>
  <c r="K234" i="1" s="1"/>
  <c r="G234" i="1"/>
  <c r="H234" i="1" s="1"/>
  <c r="J231" i="1"/>
  <c r="K231" i="1" s="1"/>
  <c r="G231" i="1"/>
  <c r="H231" i="1"/>
  <c r="H196" i="1"/>
  <c r="J196" i="1"/>
  <c r="K196" i="1" s="1"/>
  <c r="G196" i="1"/>
  <c r="J106" i="1"/>
  <c r="K106" i="1" s="1"/>
  <c r="G106" i="1"/>
  <c r="H106" i="1" s="1"/>
  <c r="J173" i="1"/>
  <c r="K173" i="1" s="1"/>
  <c r="H173" i="1"/>
  <c r="G173" i="1"/>
  <c r="J118" i="1"/>
  <c r="K118" i="1" s="1"/>
  <c r="G118" i="1"/>
  <c r="H118" i="1" s="1"/>
  <c r="J175" i="1"/>
  <c r="K175" i="1" s="1"/>
  <c r="G175" i="1"/>
  <c r="H175" i="1" s="1"/>
  <c r="G164" i="1"/>
  <c r="H164" i="1" s="1"/>
  <c r="J164" i="1"/>
  <c r="K164" i="1" s="1"/>
  <c r="G83" i="1"/>
  <c r="H83" i="1" s="1"/>
  <c r="J83" i="1"/>
  <c r="K83" i="1" s="1"/>
  <c r="J104" i="1"/>
  <c r="K104" i="1" s="1"/>
  <c r="G104" i="1"/>
  <c r="H104" i="1" s="1"/>
  <c r="J84" i="1"/>
  <c r="K84" i="1" s="1"/>
  <c r="G84" i="1"/>
  <c r="H84" i="1" s="1"/>
  <c r="J136" i="1"/>
  <c r="K136" i="1" s="1"/>
  <c r="G136" i="1"/>
  <c r="H136" i="1" s="1"/>
  <c r="G55" i="1"/>
  <c r="H55" i="1" s="1"/>
  <c r="J55" i="1"/>
  <c r="K55" i="1" s="1"/>
  <c r="J94" i="1"/>
  <c r="K94" i="1" s="1"/>
  <c r="G94" i="1"/>
  <c r="H94" i="1" s="1"/>
  <c r="G88" i="1"/>
  <c r="J88" i="1"/>
  <c r="K88" i="1" s="1"/>
  <c r="H88" i="1"/>
  <c r="J157" i="1"/>
  <c r="K157" i="1" s="1"/>
  <c r="G157" i="1"/>
  <c r="H157" i="1" s="1"/>
  <c r="G176" i="1"/>
  <c r="H176" i="1" s="1"/>
  <c r="J176" i="1"/>
  <c r="K176" i="1" s="1"/>
  <c r="G70" i="1"/>
  <c r="J70" i="1"/>
  <c r="K70" i="1" s="1"/>
  <c r="H70" i="1"/>
  <c r="J65" i="1"/>
  <c r="K65" i="1" s="1"/>
  <c r="G65" i="1"/>
  <c r="H65" i="1" s="1"/>
  <c r="G116" i="1"/>
  <c r="H116" i="1" s="1"/>
  <c r="J116" i="1"/>
  <c r="K116" i="1" s="1"/>
  <c r="J99" i="1"/>
  <c r="K99" i="1" s="1"/>
  <c r="G99" i="1"/>
  <c r="H99" i="1" s="1"/>
  <c r="G111" i="1"/>
  <c r="H111" i="1" s="1"/>
  <c r="J111" i="1"/>
  <c r="K111" i="1" s="1"/>
  <c r="J130" i="1"/>
  <c r="K130" i="1" s="1"/>
  <c r="G130" i="1"/>
  <c r="H130" i="1" s="1"/>
  <c r="J103" i="1"/>
  <c r="K103" i="1" s="1"/>
  <c r="G103" i="1"/>
  <c r="H103" i="1" s="1"/>
  <c r="G192" i="1"/>
  <c r="H192" i="1" s="1"/>
  <c r="J192" i="1"/>
  <c r="K192" i="1" s="1"/>
  <c r="J113" i="1"/>
  <c r="K113" i="1" s="1"/>
  <c r="G113" i="1"/>
  <c r="H113" i="1" s="1"/>
  <c r="J135" i="1"/>
  <c r="K135" i="1" s="1"/>
  <c r="G135" i="1"/>
  <c r="H135" i="1" s="1"/>
  <c r="J190" i="1"/>
  <c r="K190" i="1" s="1"/>
  <c r="G190" i="1"/>
  <c r="H190" i="1" s="1"/>
  <c r="J165" i="1"/>
  <c r="K165" i="1" s="1"/>
  <c r="G165" i="1"/>
  <c r="H165" i="1" s="1"/>
  <c r="J146" i="1"/>
  <c r="K146" i="1" s="1"/>
  <c r="G146" i="1"/>
  <c r="H146" i="1" s="1"/>
  <c r="G82" i="1"/>
  <c r="H82" i="1" s="1"/>
  <c r="J82" i="1"/>
  <c r="K82" i="1" s="1"/>
  <c r="J178" i="1"/>
  <c r="K178" i="1" s="1"/>
  <c r="G178" i="1"/>
  <c r="H178" i="1" s="1"/>
  <c r="J167" i="1"/>
  <c r="K167" i="1" s="1"/>
  <c r="G167" i="1"/>
  <c r="H167" i="1" s="1"/>
  <c r="G61" i="1"/>
  <c r="H61" i="1" s="1"/>
  <c r="J61" i="1"/>
  <c r="K61" i="1" s="1"/>
  <c r="J114" i="1"/>
  <c r="K114" i="1" s="1"/>
  <c r="G114" i="1"/>
  <c r="H114" i="1" s="1"/>
  <c r="G52" i="1"/>
  <c r="H52" i="1" s="1"/>
  <c r="J52" i="1"/>
  <c r="K52" i="1" s="1"/>
  <c r="H156" i="1"/>
  <c r="J156" i="1"/>
  <c r="K156" i="1" s="1"/>
  <c r="G156" i="1"/>
  <c r="J174" i="1"/>
  <c r="K174" i="1" s="1"/>
  <c r="G174" i="1"/>
  <c r="H174" i="1" s="1"/>
  <c r="G139" i="1"/>
  <c r="H139" i="1" s="1"/>
  <c r="J139" i="1"/>
  <c r="K139" i="1" s="1"/>
  <c r="G129" i="1"/>
  <c r="H129" i="1" s="1"/>
  <c r="J129" i="1"/>
  <c r="K129" i="1" s="1"/>
  <c r="J101" i="1"/>
  <c r="K101" i="1" s="1"/>
  <c r="G101" i="1"/>
  <c r="H101" i="1" s="1"/>
  <c r="G187" i="1"/>
  <c r="H187" i="1" s="1"/>
  <c r="J187" i="1"/>
  <c r="K187" i="1" s="1"/>
  <c r="J123" i="1"/>
  <c r="K123" i="1" s="1"/>
  <c r="G123" i="1"/>
  <c r="H123" i="1" s="1"/>
  <c r="J58" i="1"/>
  <c r="K58" i="1" s="1"/>
  <c r="G58" i="1"/>
  <c r="H58" i="1" s="1"/>
  <c r="G124" i="1"/>
  <c r="H124" i="1" s="1"/>
  <c r="J124" i="1"/>
  <c r="K124" i="1" s="1"/>
  <c r="J170" i="1"/>
  <c r="G170" i="1"/>
  <c r="H170" i="1" s="1"/>
  <c r="K170" i="1"/>
  <c r="G80" i="1"/>
  <c r="H80" i="1" s="1"/>
  <c r="J80" i="1"/>
  <c r="K80" i="1" s="1"/>
  <c r="J155" i="1"/>
  <c r="K155" i="1" s="1"/>
  <c r="G155" i="1"/>
  <c r="H155" i="1" s="1"/>
  <c r="G179" i="1"/>
  <c r="H179" i="1" s="1"/>
  <c r="J179" i="1"/>
  <c r="K179" i="1" s="1"/>
  <c r="J181" i="1"/>
  <c r="K181" i="1" s="1"/>
  <c r="G181" i="1"/>
  <c r="H181" i="1" s="1"/>
  <c r="G69" i="1"/>
  <c r="H69" i="1" s="1"/>
  <c r="J69" i="1"/>
  <c r="K69" i="1" s="1"/>
  <c r="G153" i="1"/>
  <c r="H153" i="1" s="1"/>
  <c r="J153" i="1"/>
  <c r="K153" i="1" s="1"/>
  <c r="G120" i="1"/>
  <c r="H120" i="1" s="1"/>
  <c r="J120" i="1"/>
  <c r="K120" i="1" s="1"/>
  <c r="J128" i="1"/>
  <c r="K128" i="1" s="1"/>
  <c r="G128" i="1"/>
  <c r="H128" i="1" s="1"/>
  <c r="G169" i="1"/>
  <c r="H169" i="1" s="1"/>
  <c r="J169" i="1"/>
  <c r="K169" i="1" s="1"/>
  <c r="G98" i="1"/>
  <c r="H98" i="1" s="1"/>
  <c r="J98" i="1"/>
  <c r="K98" i="1" s="1"/>
  <c r="J127" i="1"/>
  <c r="K127" i="1" s="1"/>
  <c r="G127" i="1"/>
  <c r="H127" i="1" s="1"/>
  <c r="J71" i="1"/>
  <c r="K71" i="1" s="1"/>
  <c r="G71" i="1"/>
  <c r="H71" i="1" s="1"/>
  <c r="J143" i="1"/>
  <c r="K143" i="1" s="1"/>
  <c r="G143" i="1"/>
  <c r="H143" i="1" s="1"/>
  <c r="J122" i="1"/>
  <c r="K122" i="1" s="1"/>
  <c r="G122" i="1"/>
  <c r="H122" i="1" s="1"/>
  <c r="J180" i="1"/>
  <c r="K180" i="1" s="1"/>
  <c r="H180" i="1"/>
  <c r="G180" i="1"/>
  <c r="G63" i="1"/>
  <c r="H63" i="1" s="1"/>
  <c r="J63" i="1"/>
  <c r="K63" i="1" s="1"/>
  <c r="G171" i="1"/>
  <c r="H171" i="1" s="1"/>
  <c r="J171" i="1"/>
  <c r="K171" i="1" s="1"/>
  <c r="J59" i="1"/>
  <c r="K59" i="1" s="1"/>
  <c r="G59" i="1"/>
  <c r="H59" i="1" s="1"/>
  <c r="J138" i="1"/>
  <c r="K138" i="1" s="1"/>
  <c r="G138" i="1"/>
  <c r="H138" i="1" s="1"/>
  <c r="G79" i="1"/>
  <c r="H79" i="1" s="1"/>
  <c r="J79" i="1"/>
  <c r="K79" i="1" s="1"/>
  <c r="G131" i="1"/>
  <c r="H131" i="1" s="1"/>
  <c r="J131" i="1"/>
  <c r="K131" i="1" s="1"/>
  <c r="J162" i="1"/>
  <c r="K162" i="1" s="1"/>
  <c r="G162" i="1"/>
  <c r="H162" i="1" s="1"/>
  <c r="J172" i="1"/>
  <c r="K172" i="1" s="1"/>
  <c r="G172" i="1"/>
  <c r="H172" i="1" s="1"/>
  <c r="G95" i="1"/>
  <c r="H95" i="1" s="1"/>
  <c r="J95" i="1"/>
  <c r="K95" i="1" s="1"/>
  <c r="J77" i="1"/>
  <c r="K77" i="1" s="1"/>
  <c r="G77" i="1"/>
  <c r="H77" i="1" s="1"/>
  <c r="G177" i="1"/>
  <c r="H177" i="1" s="1"/>
  <c r="J177" i="1"/>
  <c r="K177" i="1" s="1"/>
  <c r="G110" i="1"/>
  <c r="H110" i="1" s="1"/>
  <c r="J110" i="1"/>
  <c r="K110" i="1" s="1"/>
  <c r="J140" i="1"/>
  <c r="K140" i="1" s="1"/>
  <c r="G140" i="1"/>
  <c r="H140" i="1" s="1"/>
  <c r="J182" i="1"/>
  <c r="K182" i="1" s="1"/>
  <c r="G182" i="1"/>
  <c r="H182" i="1" s="1"/>
  <c r="G134" i="1"/>
  <c r="H134" i="1" s="1"/>
  <c r="K134" i="1"/>
  <c r="J134" i="1"/>
  <c r="G125" i="1"/>
  <c r="H125" i="1" s="1"/>
  <c r="J125" i="1"/>
  <c r="K125" i="1" s="1"/>
  <c r="J54" i="1"/>
  <c r="K54" i="1" s="1"/>
  <c r="G54" i="1"/>
  <c r="H54" i="1" s="1"/>
  <c r="J51" i="1"/>
  <c r="K51" i="1" s="1"/>
  <c r="G51" i="1"/>
  <c r="H51" i="1" s="1"/>
  <c r="J126" i="1"/>
  <c r="K126" i="1" s="1"/>
  <c r="G126" i="1"/>
  <c r="H126" i="1" s="1"/>
  <c r="J161" i="1"/>
  <c r="K161" i="1" s="1"/>
  <c r="G161" i="1"/>
  <c r="H161" i="1" s="1"/>
  <c r="G193" i="1"/>
  <c r="H193" i="1" s="1"/>
  <c r="K193" i="1"/>
  <c r="J193" i="1"/>
  <c r="J158" i="1"/>
  <c r="K158" i="1" s="1"/>
  <c r="G158" i="1"/>
  <c r="H158" i="1" s="1"/>
  <c r="J50" i="1"/>
  <c r="K50" i="1" s="1"/>
  <c r="G50" i="1"/>
  <c r="H50" i="1" s="1"/>
  <c r="J133" i="1"/>
  <c r="K133" i="1" s="1"/>
  <c r="G133" i="1"/>
  <c r="H133" i="1" s="1"/>
  <c r="G60" i="1"/>
  <c r="H60" i="1" s="1"/>
  <c r="J60" i="1"/>
  <c r="K60" i="1" s="1"/>
  <c r="J87" i="1"/>
  <c r="K87" i="1" s="1"/>
  <c r="G87" i="1"/>
  <c r="H87" i="1" s="1"/>
  <c r="J168" i="1"/>
  <c r="K168" i="1" s="1"/>
  <c r="G168" i="1"/>
  <c r="H168" i="1" s="1"/>
  <c r="G141" i="1"/>
  <c r="H141" i="1" s="1"/>
  <c r="J141" i="1"/>
  <c r="K141" i="1" s="1"/>
  <c r="G151" i="1"/>
  <c r="J151" i="1"/>
  <c r="K151" i="1" s="1"/>
  <c r="H151" i="1"/>
  <c r="J62" i="1"/>
  <c r="K62" i="1" s="1"/>
  <c r="G62" i="1"/>
  <c r="H62" i="1" s="1"/>
  <c r="G142" i="1"/>
  <c r="H142" i="1" s="1"/>
  <c r="J142" i="1"/>
  <c r="K142" i="1" s="1"/>
  <c r="G93" i="1"/>
  <c r="H93" i="1" s="1"/>
  <c r="J93" i="1"/>
  <c r="K93" i="1" s="1"/>
  <c r="G188" i="1"/>
  <c r="H188" i="1" s="1"/>
  <c r="J188" i="1"/>
  <c r="K188" i="1" s="1"/>
  <c r="J119" i="1"/>
  <c r="K119" i="1" s="1"/>
  <c r="G119" i="1"/>
  <c r="H119" i="1" s="1"/>
  <c r="G91" i="1"/>
  <c r="H91" i="1" s="1"/>
  <c r="J91" i="1"/>
  <c r="K91" i="1" s="1"/>
  <c r="G152" i="1"/>
  <c r="H152" i="1" s="1"/>
  <c r="J152" i="1"/>
  <c r="K152" i="1" s="1"/>
  <c r="G184" i="1"/>
  <c r="H184" i="1" s="1"/>
  <c r="J184" i="1"/>
  <c r="K184" i="1" s="1"/>
  <c r="G105" i="1"/>
  <c r="H105" i="1" s="1"/>
  <c r="J105" i="1"/>
  <c r="K105" i="1" s="1"/>
  <c r="G86" i="1"/>
  <c r="H86" i="1" s="1"/>
  <c r="J86" i="1"/>
  <c r="K86" i="1" s="1"/>
  <c r="J137" i="1"/>
  <c r="K137" i="1" s="1"/>
  <c r="G137" i="1"/>
  <c r="H137" i="1" s="1"/>
  <c r="G107" i="1"/>
  <c r="H107" i="1" s="1"/>
  <c r="J107" i="1"/>
  <c r="K107" i="1" s="1"/>
  <c r="J183" i="1"/>
  <c r="K183" i="1" s="1"/>
  <c r="G183" i="1"/>
  <c r="H183" i="1" s="1"/>
  <c r="G144" i="1"/>
  <c r="H144" i="1" s="1"/>
  <c r="K144" i="1"/>
  <c r="J144" i="1"/>
  <c r="G148" i="1"/>
  <c r="H148" i="1" s="1"/>
  <c r="J148" i="1"/>
  <c r="K148" i="1" s="1"/>
  <c r="J185" i="1"/>
  <c r="K185" i="1" s="1"/>
  <c r="G185" i="1"/>
  <c r="H185" i="1"/>
  <c r="G74" i="1"/>
  <c r="H74" i="1" s="1"/>
  <c r="J74" i="1"/>
  <c r="K74" i="1" s="1"/>
  <c r="G67" i="1"/>
  <c r="H67" i="1"/>
  <c r="J67" i="1"/>
  <c r="K67" i="1" s="1"/>
  <c r="G72" i="1"/>
  <c r="H72" i="1" s="1"/>
  <c r="J72" i="1"/>
  <c r="K72" i="1" s="1"/>
  <c r="J145" i="1"/>
  <c r="K145" i="1" s="1"/>
  <c r="G145" i="1"/>
  <c r="H145" i="1" s="1"/>
  <c r="G66" i="1"/>
  <c r="H66" i="1" s="1"/>
  <c r="J66" i="1"/>
  <c r="K66" i="1" s="1"/>
  <c r="J92" i="1"/>
  <c r="K92" i="1" s="1"/>
  <c r="G92" i="1"/>
  <c r="H92" i="1" s="1"/>
  <c r="J149" i="1"/>
  <c r="K149" i="1" s="1"/>
  <c r="G149" i="1"/>
  <c r="H149" i="1" s="1"/>
  <c r="G150" i="1"/>
  <c r="H150" i="1" s="1"/>
  <c r="J150" i="1"/>
  <c r="K150" i="1" s="1"/>
  <c r="J121" i="1"/>
  <c r="K121" i="1" s="1"/>
  <c r="G121" i="1"/>
  <c r="H121" i="1" s="1"/>
  <c r="G189" i="1"/>
  <c r="H189" i="1" s="1"/>
  <c r="J189" i="1"/>
  <c r="K189" i="1" s="1"/>
  <c r="G109" i="1"/>
  <c r="H109" i="1"/>
  <c r="J109" i="1"/>
  <c r="K109" i="1" s="1"/>
  <c r="J108" i="1"/>
  <c r="K108" i="1" s="1"/>
  <c r="G108" i="1"/>
  <c r="H108" i="1" s="1"/>
  <c r="J89" i="1"/>
  <c r="K89" i="1" s="1"/>
  <c r="G89" i="1"/>
  <c r="H89" i="1" s="1"/>
  <c r="G102" i="1"/>
  <c r="H102" i="1" s="1"/>
  <c r="J102" i="1"/>
  <c r="K102" i="1" s="1"/>
  <c r="G78" i="1"/>
  <c r="H78" i="1" s="1"/>
  <c r="J78" i="1"/>
  <c r="K78" i="1" s="1"/>
  <c r="G97" i="1"/>
  <c r="H97" i="1" s="1"/>
  <c r="J97" i="1"/>
  <c r="K97" i="1" s="1"/>
  <c r="G115" i="1"/>
  <c r="H115" i="1" s="1"/>
  <c r="J115" i="1"/>
  <c r="K115" i="1" s="1"/>
  <c r="G147" i="1"/>
  <c r="H147" i="1" s="1"/>
  <c r="J147" i="1"/>
  <c r="K147" i="1" s="1"/>
  <c r="J64" i="1"/>
  <c r="K64" i="1"/>
  <c r="G64" i="1"/>
  <c r="H64" i="1" s="1"/>
  <c r="G117" i="1"/>
  <c r="J117" i="1"/>
  <c r="K117" i="1" s="1"/>
  <c r="H117" i="1"/>
  <c r="G85" i="1"/>
  <c r="H85" i="1" s="1"/>
  <c r="J85" i="1"/>
  <c r="K85" i="1" s="1"/>
  <c r="G186" i="1"/>
  <c r="H186" i="1" s="1"/>
  <c r="J186" i="1"/>
  <c r="K186" i="1" s="1"/>
  <c r="J112" i="1"/>
  <c r="K112" i="1" s="1"/>
  <c r="G112" i="1"/>
  <c r="H112" i="1" s="1"/>
  <c r="J57" i="1"/>
  <c r="K57" i="1" s="1"/>
  <c r="G57" i="1"/>
  <c r="H57" i="1" s="1"/>
  <c r="J96" i="1"/>
  <c r="K96" i="1" s="1"/>
  <c r="G96" i="1"/>
  <c r="H96" i="1" s="1"/>
  <c r="G76" i="1"/>
  <c r="H76" i="1" s="1"/>
  <c r="J76" i="1"/>
  <c r="K76" i="1" s="1"/>
  <c r="J90" i="1"/>
  <c r="K90" i="1" s="1"/>
  <c r="G90" i="1"/>
  <c r="H90" i="1" s="1"/>
  <c r="J75" i="1"/>
  <c r="K75" i="1" s="1"/>
  <c r="G75" i="1"/>
  <c r="H75" i="1" s="1"/>
  <c r="J191" i="1"/>
  <c r="K191" i="1" s="1"/>
  <c r="G191" i="1"/>
  <c r="H191" i="1" s="1"/>
  <c r="G166" i="1"/>
  <c r="H166" i="1" s="1"/>
  <c r="J166" i="1"/>
  <c r="K166" i="1" s="1"/>
  <c r="G68" i="1"/>
  <c r="H68" i="1" s="1"/>
  <c r="J68" i="1"/>
  <c r="K68" i="1" s="1"/>
  <c r="G56" i="1"/>
  <c r="H56" i="1" s="1"/>
  <c r="J56" i="1"/>
  <c r="K56" i="1" s="1"/>
  <c r="J159" i="1"/>
  <c r="K159" i="1" s="1"/>
  <c r="G159" i="1"/>
  <c r="H159" i="1" s="1"/>
  <c r="J163" i="1"/>
  <c r="K163" i="1" s="1"/>
  <c r="G163" i="1"/>
  <c r="H163" i="1" s="1"/>
  <c r="J154" i="1"/>
  <c r="K154" i="1" s="1"/>
  <c r="G154" i="1"/>
  <c r="H154" i="1" s="1"/>
  <c r="J100" i="1"/>
  <c r="K100" i="1" s="1"/>
  <c r="G100" i="1"/>
  <c r="H100" i="1" s="1"/>
  <c r="J81" i="1"/>
  <c r="K81" i="1" s="1"/>
  <c r="G81" i="1"/>
  <c r="H81" i="1" s="1"/>
  <c r="J53" i="1"/>
  <c r="K53" i="1" s="1"/>
  <c r="G53" i="1"/>
  <c r="H53" i="1" s="1"/>
  <c r="H33" i="1"/>
  <c r="H41" i="1"/>
  <c r="H38" i="1"/>
  <c r="H25" i="1"/>
  <c r="H28" i="1"/>
  <c r="H17" i="1"/>
  <c r="H45" i="1"/>
  <c r="H35" i="1"/>
  <c r="H32" i="1"/>
  <c r="H31" i="1"/>
  <c r="H20" i="1"/>
  <c r="H24" i="1"/>
  <c r="H48" i="1"/>
  <c r="H34" i="1"/>
  <c r="H40" i="1"/>
  <c r="H30" i="1"/>
  <c r="H19" i="1"/>
  <c r="H23" i="1"/>
  <c r="H42" i="1"/>
  <c r="H47" i="1"/>
  <c r="H39" i="1"/>
  <c r="H15" i="1"/>
  <c r="H21" i="1"/>
  <c r="H49" i="1"/>
  <c r="H16" i="1"/>
  <c r="H14" i="1"/>
  <c r="H22" i="1"/>
  <c r="H27" i="1"/>
  <c r="H26" i="1"/>
  <c r="H43" i="1"/>
  <c r="K7" i="1"/>
  <c r="K8" i="1" s="1"/>
  <c r="H29" i="1"/>
  <c r="H36" i="1"/>
  <c r="H18" i="1"/>
  <c r="H46" i="1"/>
  <c r="H44" i="1"/>
  <c r="H37" i="1"/>
  <c r="J73" i="1"/>
  <c r="K73" i="1" s="1"/>
  <c r="G73" i="1"/>
  <c r="H73" i="1" s="1"/>
  <c r="G160" i="1"/>
  <c r="H160" i="1" s="1"/>
  <c r="J160" i="1"/>
  <c r="K160" i="1" s="1"/>
  <c r="G132" i="1"/>
  <c r="H132" i="1" s="1"/>
  <c r="J132" i="1"/>
  <c r="K132" i="1" s="1"/>
</calcChain>
</file>

<file path=xl/sharedStrings.xml><?xml version="1.0" encoding="utf-8"?>
<sst xmlns="http://schemas.openxmlformats.org/spreadsheetml/2006/main" count="31" uniqueCount="31">
  <si>
    <t>Lama Cicilan (tahun)</t>
  </si>
  <si>
    <t>Lama Cicilan (bulan)</t>
  </si>
  <si>
    <t xml:space="preserve">Pembayaran Pokok </t>
  </si>
  <si>
    <t>Pembayaran Bunga</t>
  </si>
  <si>
    <t>Cicilan Bulanan</t>
  </si>
  <si>
    <t>Total Bunga Dibayar</t>
  </si>
  <si>
    <t>Sisa Bunga</t>
  </si>
  <si>
    <t>Total Pokok Dibayar</t>
  </si>
  <si>
    <t>Sisa Pokok</t>
  </si>
  <si>
    <t>Besar Pokok Dibayar</t>
  </si>
  <si>
    <t>Besar Bunga Dibayar</t>
  </si>
  <si>
    <t>Total Pembayaran</t>
  </si>
  <si>
    <t>Gaji bersih per bulan</t>
  </si>
  <si>
    <t>Simulasi Cicilan KPR</t>
  </si>
  <si>
    <t>@ignasiusryan</t>
  </si>
  <si>
    <t>Catatan:</t>
  </si>
  <si>
    <t>1. Jika ada masukan, bisa DM Instagram saya di @ignasiusryan.</t>
  </si>
  <si>
    <t>Instagram: @ignasiusryan</t>
  </si>
  <si>
    <t>Email: kontak.ignasiusryan@gmail.com</t>
  </si>
  <si>
    <t>Instruksi: Silahkan mengisi sel warna kuning saja. Bagian lain akan terisi secara otomatis.</t>
  </si>
  <si>
    <t>% DP</t>
  </si>
  <si>
    <t>Besar DP (Rp.)</t>
  </si>
  <si>
    <t>Pinjaman KPR (Rp.)</t>
  </si>
  <si>
    <t>Harga Rumah (Rp.)</t>
  </si>
  <si>
    <t>Fixed Rate (tahun)</t>
  </si>
  <si>
    <t>Floating Rate (tahun)</t>
  </si>
  <si>
    <t>Bunga KPR - Fixed (%)</t>
  </si>
  <si>
    <t>Bunga KPR - Floating (%)</t>
  </si>
  <si>
    <t>Sisa pokok saat floating</t>
  </si>
  <si>
    <t>Bulan ke-</t>
  </si>
  <si>
    <t>2. Template ini untuk digunakan secara pribadi. Tidak untuk diupload ulang.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</si>
</sst>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_(* #,##0_);_(* \(#,##0\);_(* &quot;-&quot;??_);_(@_)"/>
    <numFmt numFmtId="166" formatCode="_-[$Rp-421]* #,##0_-;\-[$Rp-421]* #,##0_-;_-[$Rp-421]* &quot;-&quot;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u val="singleAccounting"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0">
    <xf numFmtId="0" fontId="0" fillId="0" borderId="0" xfId="0"/>
    <xf numFmtId="165" fontId="0" fillId="0" borderId="0" xfId="1" applyNumberFormat="1" applyFont="1"/>
    <xf numFmtId="165" fontId="0" fillId="0" borderId="0" xfId="0" applyNumberFormat="1" applyFill="1"/>
    <xf numFmtId="0" fontId="3" fillId="0" borderId="0" xfId="0" applyFont="1"/>
    <xf numFmtId="0" fontId="6" fillId="0" borderId="0" xfId="0" applyFont="1"/>
    <xf numFmtId="0" fontId="2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8" fillId="0" borderId="0" xfId="0" applyFont="1"/>
    <xf numFmtId="166" fontId="0" fillId="0" borderId="0" xfId="0" applyNumberFormat="1"/>
    <xf numFmtId="166" fontId="4" fillId="0" borderId="0" xfId="0" applyNumberFormat="1" applyFont="1"/>
    <xf numFmtId="166" fontId="3" fillId="0" borderId="0" xfId="0" applyNumberFormat="1" applyFont="1"/>
    <xf numFmtId="166" fontId="0" fillId="0" borderId="1" xfId="0" applyNumberFormat="1" applyBorder="1"/>
    <xf numFmtId="166" fontId="0" fillId="3" borderId="2" xfId="0" applyNumberFormat="1" applyFill="1" applyBorder="1"/>
    <xf numFmtId="0" fontId="0" fillId="0" borderId="1" xfId="0" applyBorder="1" applyAlignment="1">
      <alignment horizontal="center"/>
    </xf>
    <xf numFmtId="9" fontId="0" fillId="3" borderId="2" xfId="2" applyFont="1" applyFill="1" applyBorder="1"/>
    <xf numFmtId="165" fontId="0" fillId="3" borderId="2" xfId="1" applyNumberFormat="1" applyFont="1" applyFill="1" applyBorder="1"/>
    <xf numFmtId="0" fontId="5" fillId="2" borderId="0" xfId="0" applyFont="1" applyFill="1" applyAlignment="1">
      <alignment horizontal="center"/>
    </xf>
    <xf numFmtId="0" fontId="5" fillId="2" borderId="0" xfId="0" quotePrefix="1" applyFont="1" applyFill="1" applyAlignment="1">
      <alignment horizontal="center"/>
    </xf>
    <xf numFmtId="0" fontId="7" fillId="3" borderId="0" xfId="0" applyFont="1" applyFill="1" applyAlignment="1">
      <alignment horizontal="left"/>
    </xf>
    <xf numFmtId="9" fontId="0" fillId="3" borderId="2" xfId="2" applyNumberFormat="1" applyFont="1" applyFill="1" applyBorder="1"/>
  </cellXfs>
  <cellStyles count="3">
    <cellStyle name="Comma" xfId="1" builtinId="3"/>
    <cellStyle name="Normal" xfId="0" builtinId="0"/>
    <cellStyle name="Percent" xfId="2" builtinId="5"/>
  </cellStyles>
  <dxfs count="1"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28B6A-21D5-4499-91BE-D9BAD8ABDB40}">
  <dimension ref="B1:M253"/>
  <sheetViews>
    <sheetView showGridLines="0" tabSelected="1" zoomScaleNormal="100" workbookViewId="0">
      <pane ySplit="13" topLeftCell="A14" activePane="bottomLeft" state="frozen"/>
      <selection pane="bottomLeft" activeCell="E11" sqref="E11"/>
    </sheetView>
  </sheetViews>
  <sheetFormatPr defaultRowHeight="15" x14ac:dyDescent="0.25"/>
  <cols>
    <col min="1" max="1" width="2.7109375" customWidth="1"/>
    <col min="2" max="2" width="10.28515625" customWidth="1"/>
    <col min="3" max="3" width="16" customWidth="1"/>
    <col min="4" max="5" width="19.28515625" customWidth="1"/>
    <col min="6" max="6" width="4.140625" customWidth="1"/>
    <col min="7" max="7" width="26.85546875" customWidth="1"/>
    <col min="8" max="8" width="19.85546875" customWidth="1"/>
    <col min="9" max="9" width="4.140625" customWidth="1"/>
    <col min="10" max="10" width="26.85546875" customWidth="1"/>
    <col min="11" max="11" width="19.85546875" customWidth="1"/>
    <col min="12" max="12" width="4.28515625" customWidth="1"/>
    <col min="15" max="15" width="16.28515625" customWidth="1"/>
  </cols>
  <sheetData>
    <row r="1" spans="2:13" ht="18.75" x14ac:dyDescent="0.3">
      <c r="B1" s="16" t="s">
        <v>13</v>
      </c>
      <c r="C1" s="16"/>
      <c r="D1" s="16"/>
      <c r="E1" s="16"/>
      <c r="F1" s="16"/>
      <c r="G1" s="16"/>
      <c r="H1" s="16"/>
      <c r="I1" s="16"/>
      <c r="J1" s="16"/>
      <c r="K1" s="16"/>
    </row>
    <row r="2" spans="2:13" ht="18.75" x14ac:dyDescent="0.3">
      <c r="B2" s="17" t="s">
        <v>14</v>
      </c>
      <c r="C2" s="17"/>
      <c r="D2" s="17"/>
      <c r="E2" s="17"/>
      <c r="F2" s="17"/>
      <c r="G2" s="17"/>
      <c r="H2" s="17"/>
      <c r="I2" s="17"/>
      <c r="J2" s="17"/>
      <c r="K2" s="17"/>
    </row>
    <row r="4" spans="2:13" x14ac:dyDescent="0.25">
      <c r="B4" s="18" t="s">
        <v>19</v>
      </c>
      <c r="C4" s="18"/>
      <c r="D4" s="18"/>
      <c r="E4" s="18"/>
      <c r="F4" s="18"/>
      <c r="G4" s="18"/>
      <c r="H4" s="18"/>
      <c r="I4" s="18"/>
      <c r="J4" s="18"/>
      <c r="K4" s="18"/>
    </row>
    <row r="5" spans="2:13" x14ac:dyDescent="0.25">
      <c r="B5" s="6"/>
      <c r="C5" s="6"/>
      <c r="D5" s="6"/>
      <c r="E5" s="6"/>
      <c r="F5" s="6"/>
      <c r="G5" s="6"/>
      <c r="H5" s="6"/>
      <c r="I5" s="6"/>
      <c r="J5" s="6"/>
      <c r="K5" s="6"/>
    </row>
    <row r="6" spans="2:13" x14ac:dyDescent="0.25">
      <c r="B6" t="s">
        <v>23</v>
      </c>
      <c r="E6" s="12">
        <v>300000000</v>
      </c>
      <c r="G6" t="s">
        <v>26</v>
      </c>
      <c r="H6" s="14">
        <v>0.04</v>
      </c>
      <c r="J6" t="s">
        <v>9</v>
      </c>
      <c r="K6" s="8">
        <f>SUM(D14:D253)</f>
        <v>239999999.99999988</v>
      </c>
      <c r="M6" s="7" t="s">
        <v>15</v>
      </c>
    </row>
    <row r="7" spans="2:13" ht="17.25" x14ac:dyDescent="0.4">
      <c r="B7" t="s">
        <v>20</v>
      </c>
      <c r="E7" s="14">
        <v>0.2</v>
      </c>
      <c r="G7" t="s">
        <v>24</v>
      </c>
      <c r="H7" s="15">
        <v>3</v>
      </c>
      <c r="J7" s="4" t="s">
        <v>10</v>
      </c>
      <c r="K7" s="9">
        <f>SUM(E14:E253)</f>
        <v>317316908.61615151</v>
      </c>
      <c r="M7" s="7" t="s">
        <v>16</v>
      </c>
    </row>
    <row r="8" spans="2:13" x14ac:dyDescent="0.25">
      <c r="B8" t="s">
        <v>21</v>
      </c>
      <c r="E8" s="8">
        <f>IFERROR(E7*E6,0)</f>
        <v>60000000</v>
      </c>
      <c r="J8" s="3" t="s">
        <v>11</v>
      </c>
      <c r="K8" s="10">
        <f>SUM(K6:K7)</f>
        <v>557316908.61615133</v>
      </c>
      <c r="L8" s="3"/>
      <c r="M8" s="7" t="s">
        <v>30</v>
      </c>
    </row>
    <row r="9" spans="2:13" x14ac:dyDescent="0.25">
      <c r="B9" t="s">
        <v>22</v>
      </c>
      <c r="E9" s="8">
        <f>IFERROR(E6-E8,0)</f>
        <v>240000000</v>
      </c>
      <c r="G9" t="s">
        <v>27</v>
      </c>
      <c r="H9" s="19">
        <v>0.12</v>
      </c>
      <c r="K9" s="8"/>
    </row>
    <row r="10" spans="2:13" x14ac:dyDescent="0.25">
      <c r="B10" t="s">
        <v>0</v>
      </c>
      <c r="E10" s="15">
        <v>20</v>
      </c>
      <c r="G10" t="s">
        <v>25</v>
      </c>
      <c r="H10" s="2">
        <f>IFERROR(IF(OR(E10=0,H7=0),0,E10-H7),0)</f>
        <v>17</v>
      </c>
      <c r="J10" s="3" t="s">
        <v>12</v>
      </c>
      <c r="K10" s="10">
        <f>C14/0.3</f>
        <v>4847842.6343953498</v>
      </c>
      <c r="M10" s="7" t="s">
        <v>17</v>
      </c>
    </row>
    <row r="11" spans="2:13" x14ac:dyDescent="0.25">
      <c r="B11" t="s">
        <v>1</v>
      </c>
      <c r="E11" s="1">
        <f>IFERROR(E10*12,0)</f>
        <v>240</v>
      </c>
      <c r="G11" t="s">
        <v>28</v>
      </c>
      <c r="H11" s="8">
        <f>IFERROR(VLOOKUP(H7*12,$B$13:$K$253,10,0),0)</f>
        <v>215015788.13403761</v>
      </c>
      <c r="M11" s="7" t="s">
        <v>18</v>
      </c>
    </row>
    <row r="13" spans="2:13" x14ac:dyDescent="0.25">
      <c r="B13" s="5" t="s">
        <v>29</v>
      </c>
      <c r="C13" s="5" t="s">
        <v>4</v>
      </c>
      <c r="D13" s="5" t="s">
        <v>2</v>
      </c>
      <c r="E13" s="5" t="s">
        <v>3</v>
      </c>
      <c r="G13" s="5" t="s">
        <v>5</v>
      </c>
      <c r="H13" s="5" t="s">
        <v>6</v>
      </c>
      <c r="J13" s="5" t="s">
        <v>7</v>
      </c>
      <c r="K13" s="5" t="s">
        <v>8</v>
      </c>
    </row>
    <row r="14" spans="2:13" x14ac:dyDescent="0.25">
      <c r="B14" s="13">
        <v>1</v>
      </c>
      <c r="C14" s="11">
        <f>IFERROR(IF(B14&lt;=$E$11,IF(B14&lt;=$H$7*12,PMT($H$6/12,$E$11,-$E$9,0,0),PMT($H$9/12,$E$11-$H$7*12,-$H$11,0,0)),0),0)</f>
        <v>1454352.7903186048</v>
      </c>
      <c r="D14" s="11">
        <f>IFERROR(IF(B14&lt;=$E$11,IF(B14&lt;=$H$7*12,PPMT($H$6/12,B14,$E$11,-$E$9,0,0),PPMT($H$9/12,(B14-$H$7*12),$H$10*12,-$H$11,0,0)),0),0)</f>
        <v>654352.79031860479</v>
      </c>
      <c r="E14" s="11">
        <f>IFERROR(IF(B14&lt;=$E$11,IF(B14&lt;=$H$7*12,IPMT($H$6/12,B14,$E$11,-$E$9,0,0),IPMT($H$9/12,(B14-$H$7*12),$H$10*12,-$H$11,0,0)),0),0)</f>
        <v>800000</v>
      </c>
      <c r="G14" s="11">
        <f>IF(C14&gt;0,SUM($E$14:E14),0)</f>
        <v>800000</v>
      </c>
      <c r="H14" s="11">
        <f>IF(C14&gt;0,SUM($E$14:$E$253)-G14,0)</f>
        <v>316516908.61615151</v>
      </c>
      <c r="J14" s="11">
        <f>IF(C14&gt;0,SUM($D$14:D14),0)</f>
        <v>654352.79031860479</v>
      </c>
      <c r="K14" s="11">
        <f>IF(C14&gt;0,$E$9-J14,0)</f>
        <v>239345647.20968139</v>
      </c>
    </row>
    <row r="15" spans="2:13" x14ac:dyDescent="0.25">
      <c r="B15" s="13">
        <v>2</v>
      </c>
      <c r="C15" s="11">
        <f t="shared" ref="C15:C78" si="0">IFERROR(IF(B15&lt;=$E$11,IF(B15&lt;=$H$7*12,PMT($H$6/12,$E$11,-$E$9,0,0),PMT($H$9/12,$E$11-$H$7*12,-$H$11,0,0)),0),0)</f>
        <v>1454352.7903186048</v>
      </c>
      <c r="D15" s="11">
        <f t="shared" ref="D15:D78" si="1">IFERROR(IF(B15&lt;=$E$11,IF(B15&lt;=$H$7*12,PPMT($H$6/12,B15,$E$11,-$E$9,0,0),PPMT($H$9/12,(B15-$H$7*12),$H$10*12,-$H$11,0,0)),0),0)</f>
        <v>656533.96628633339</v>
      </c>
      <c r="E15" s="11">
        <f t="shared" ref="E15:E78" si="2">IFERROR(IF(B15&lt;=$E$11,IF(B15&lt;=$H$7*12,IPMT($H$6/12,B15,$E$11,-$E$9,0,0),IPMT($H$9/12,(B15-$H$7*12),$H$10*12,-$H$11,0,0)),0),0)</f>
        <v>797818.8240322714</v>
      </c>
      <c r="G15" s="11">
        <f>IF(C15&gt;0,SUM($E$14:E15),0)</f>
        <v>1597818.8240322713</v>
      </c>
      <c r="H15" s="11">
        <f t="shared" ref="H15:H78" si="3">IF(C15&gt;0,SUM($E$14:$E$253)-G15,0)</f>
        <v>315719089.79211926</v>
      </c>
      <c r="J15" s="11">
        <f>IF(C15&gt;0,SUM($D$14:D15),0)</f>
        <v>1310886.7566049383</v>
      </c>
      <c r="K15" s="11">
        <f t="shared" ref="K15:K78" si="4">IF(C15&gt;0,$E$9-J15,0)</f>
        <v>238689113.24339506</v>
      </c>
    </row>
    <row r="16" spans="2:13" x14ac:dyDescent="0.25">
      <c r="B16" s="13">
        <v>3</v>
      </c>
      <c r="C16" s="11">
        <f t="shared" si="0"/>
        <v>1454352.7903186048</v>
      </c>
      <c r="D16" s="11">
        <f t="shared" si="1"/>
        <v>658722.4128406212</v>
      </c>
      <c r="E16" s="11">
        <f t="shared" si="2"/>
        <v>795630.37747798383</v>
      </c>
      <c r="G16" s="11">
        <f>IF(C16&gt;0,SUM($E$14:E16),0)</f>
        <v>2393449.2015102552</v>
      </c>
      <c r="H16" s="11">
        <f t="shared" si="3"/>
        <v>314923459.41464126</v>
      </c>
      <c r="J16" s="11">
        <f>IF(C16&gt;0,SUM($D$14:D16),0)</f>
        <v>1969609.1694455594</v>
      </c>
      <c r="K16" s="11">
        <f t="shared" si="4"/>
        <v>238030390.83055443</v>
      </c>
    </row>
    <row r="17" spans="2:11" x14ac:dyDescent="0.25">
      <c r="B17" s="13">
        <v>4</v>
      </c>
      <c r="C17" s="11">
        <f t="shared" si="0"/>
        <v>1454352.7903186048</v>
      </c>
      <c r="D17" s="11">
        <f t="shared" si="1"/>
        <v>660918.15421675658</v>
      </c>
      <c r="E17" s="11">
        <f t="shared" si="2"/>
        <v>793434.63610184821</v>
      </c>
      <c r="G17" s="11">
        <f>IF(C17&gt;0,SUM($E$14:E17),0)</f>
        <v>3186883.8376121037</v>
      </c>
      <c r="H17" s="11">
        <f t="shared" si="3"/>
        <v>314130024.77853942</v>
      </c>
      <c r="J17" s="11">
        <f>IF(C17&gt;0,SUM($D$14:D17),0)</f>
        <v>2630527.323662316</v>
      </c>
      <c r="K17" s="11">
        <f t="shared" si="4"/>
        <v>237369472.67633769</v>
      </c>
    </row>
    <row r="18" spans="2:11" x14ac:dyDescent="0.25">
      <c r="B18" s="13">
        <v>5</v>
      </c>
      <c r="C18" s="11">
        <f t="shared" si="0"/>
        <v>1454352.7903186048</v>
      </c>
      <c r="D18" s="11">
        <f t="shared" si="1"/>
        <v>663121.21473081247</v>
      </c>
      <c r="E18" s="11">
        <f t="shared" si="2"/>
        <v>791231.57558779232</v>
      </c>
      <c r="G18" s="11">
        <f>IF(C18&gt;0,SUM($E$14:E18),0)</f>
        <v>3978115.413199896</v>
      </c>
      <c r="H18" s="11">
        <f t="shared" si="3"/>
        <v>313338793.20295161</v>
      </c>
      <c r="J18" s="11">
        <f>IF(C18&gt;0,SUM($D$14:D18),0)</f>
        <v>3293648.5383931287</v>
      </c>
      <c r="K18" s="11">
        <f t="shared" si="4"/>
        <v>236706351.46160686</v>
      </c>
    </row>
    <row r="19" spans="2:11" x14ac:dyDescent="0.25">
      <c r="B19" s="13">
        <v>6</v>
      </c>
      <c r="C19" s="11">
        <f t="shared" si="0"/>
        <v>1454352.7903186048</v>
      </c>
      <c r="D19" s="11">
        <f t="shared" si="1"/>
        <v>665331.61877991527</v>
      </c>
      <c r="E19" s="11">
        <f t="shared" si="2"/>
        <v>789021.17153868976</v>
      </c>
      <c r="G19" s="11">
        <f>IF(C19&gt;0,SUM($E$14:E19),0)</f>
        <v>4767136.5847385861</v>
      </c>
      <c r="H19" s="11">
        <f t="shared" si="3"/>
        <v>312549772.0314129</v>
      </c>
      <c r="J19" s="11">
        <f>IF(C19&gt;0,SUM($D$14:D19),0)</f>
        <v>3958980.157173044</v>
      </c>
      <c r="K19" s="11">
        <f t="shared" si="4"/>
        <v>236041019.84282696</v>
      </c>
    </row>
    <row r="20" spans="2:11" x14ac:dyDescent="0.25">
      <c r="B20" s="13">
        <v>7</v>
      </c>
      <c r="C20" s="11">
        <f t="shared" si="0"/>
        <v>1454352.7903186048</v>
      </c>
      <c r="D20" s="11">
        <f t="shared" si="1"/>
        <v>667549.39084251481</v>
      </c>
      <c r="E20" s="11">
        <f t="shared" si="2"/>
        <v>786803.39947608998</v>
      </c>
      <c r="G20" s="11">
        <f>IF(C20&gt;0,SUM($E$14:E20),0)</f>
        <v>5553939.9842146765</v>
      </c>
      <c r="H20" s="11">
        <f t="shared" si="3"/>
        <v>311762968.63193685</v>
      </c>
      <c r="J20" s="11">
        <f>IF(C20&gt;0,SUM($D$14:D20),0)</f>
        <v>4626529.5480155591</v>
      </c>
      <c r="K20" s="11">
        <f t="shared" si="4"/>
        <v>235373470.45198444</v>
      </c>
    </row>
    <row r="21" spans="2:11" x14ac:dyDescent="0.25">
      <c r="B21" s="13">
        <v>8</v>
      </c>
      <c r="C21" s="11">
        <f t="shared" si="0"/>
        <v>1454352.7903186048</v>
      </c>
      <c r="D21" s="11">
        <f t="shared" si="1"/>
        <v>669774.55547865655</v>
      </c>
      <c r="E21" s="11">
        <f t="shared" si="2"/>
        <v>784578.23483994824</v>
      </c>
      <c r="G21" s="11">
        <f>IF(C21&gt;0,SUM($E$14:E21),0)</f>
        <v>6338518.2190546244</v>
      </c>
      <c r="H21" s="11">
        <f t="shared" si="3"/>
        <v>310978390.39709687</v>
      </c>
      <c r="J21" s="11">
        <f>IF(C21&gt;0,SUM($D$14:D21),0)</f>
        <v>5296304.1034942158</v>
      </c>
      <c r="K21" s="11">
        <f t="shared" si="4"/>
        <v>234703695.89650577</v>
      </c>
    </row>
    <row r="22" spans="2:11" x14ac:dyDescent="0.25">
      <c r="B22" s="13">
        <v>9</v>
      </c>
      <c r="C22" s="11">
        <f t="shared" si="0"/>
        <v>1454352.7903186048</v>
      </c>
      <c r="D22" s="11">
        <f t="shared" si="1"/>
        <v>672007.13733025221</v>
      </c>
      <c r="E22" s="11">
        <f t="shared" si="2"/>
        <v>782345.6529883527</v>
      </c>
      <c r="G22" s="11">
        <f>IF(C22&gt;0,SUM($E$14:E22),0)</f>
        <v>7120863.8720429773</v>
      </c>
      <c r="H22" s="11">
        <f t="shared" si="3"/>
        <v>310196044.74410856</v>
      </c>
      <c r="J22" s="11">
        <f>IF(C22&gt;0,SUM($D$14:D22),0)</f>
        <v>5968311.2408244684</v>
      </c>
      <c r="K22" s="11">
        <f t="shared" si="4"/>
        <v>234031688.75917554</v>
      </c>
    </row>
    <row r="23" spans="2:11" x14ac:dyDescent="0.25">
      <c r="B23" s="13">
        <v>10</v>
      </c>
      <c r="C23" s="11">
        <f t="shared" si="0"/>
        <v>1454352.7903186048</v>
      </c>
      <c r="D23" s="11">
        <f t="shared" si="1"/>
        <v>674247.16112135292</v>
      </c>
      <c r="E23" s="11">
        <f t="shared" si="2"/>
        <v>780105.62919725198</v>
      </c>
      <c r="G23" s="11">
        <f>IF(C23&gt;0,SUM($E$14:E23),0)</f>
        <v>7900969.5012402292</v>
      </c>
      <c r="H23" s="11">
        <f t="shared" si="3"/>
        <v>309415939.11491126</v>
      </c>
      <c r="J23" s="11">
        <f>IF(C23&gt;0,SUM($D$14:D23),0)</f>
        <v>6642558.401945821</v>
      </c>
      <c r="K23" s="11">
        <f t="shared" si="4"/>
        <v>233357441.59805417</v>
      </c>
    </row>
    <row r="24" spans="2:11" x14ac:dyDescent="0.25">
      <c r="B24" s="13">
        <v>11</v>
      </c>
      <c r="C24" s="11">
        <f t="shared" si="0"/>
        <v>1454352.7903186048</v>
      </c>
      <c r="D24" s="11">
        <f t="shared" si="1"/>
        <v>676494.65165842406</v>
      </c>
      <c r="E24" s="11">
        <f t="shared" si="2"/>
        <v>777858.13866018073</v>
      </c>
      <c r="G24" s="11">
        <f>IF(C24&gt;0,SUM($E$14:E24),0)</f>
        <v>8678827.6399004105</v>
      </c>
      <c r="H24" s="11">
        <f t="shared" si="3"/>
        <v>308638080.97625113</v>
      </c>
      <c r="J24" s="11">
        <f>IF(C24&gt;0,SUM($D$14:D24),0)</f>
        <v>7319053.0536042452</v>
      </c>
      <c r="K24" s="11">
        <f t="shared" si="4"/>
        <v>232680946.94639575</v>
      </c>
    </row>
    <row r="25" spans="2:11" x14ac:dyDescent="0.25">
      <c r="B25" s="13">
        <v>12</v>
      </c>
      <c r="C25" s="11">
        <f t="shared" si="0"/>
        <v>1454352.7903186048</v>
      </c>
      <c r="D25" s="11">
        <f t="shared" si="1"/>
        <v>678749.63383061893</v>
      </c>
      <c r="E25" s="11">
        <f t="shared" si="2"/>
        <v>775603.15648798586</v>
      </c>
      <c r="G25" s="11">
        <f>IF(C25&gt;0,SUM($E$14:E25),0)</f>
        <v>9454430.796388397</v>
      </c>
      <c r="H25" s="11">
        <f t="shared" si="3"/>
        <v>307862477.81976312</v>
      </c>
      <c r="J25" s="11">
        <f>IF(C25&gt;0,SUM($D$14:D25),0)</f>
        <v>7997802.6874348642</v>
      </c>
      <c r="K25" s="11">
        <f t="shared" si="4"/>
        <v>232002197.31256515</v>
      </c>
    </row>
    <row r="26" spans="2:11" x14ac:dyDescent="0.25">
      <c r="B26" s="13">
        <v>13</v>
      </c>
      <c r="C26" s="11">
        <f t="shared" si="0"/>
        <v>1454352.7903186048</v>
      </c>
      <c r="D26" s="11">
        <f t="shared" si="1"/>
        <v>681012.13261005422</v>
      </c>
      <c r="E26" s="11">
        <f t="shared" si="2"/>
        <v>773340.65770855057</v>
      </c>
      <c r="G26" s="11">
        <f>IF(C26&gt;0,SUM($E$14:E26),0)</f>
        <v>10227771.454096947</v>
      </c>
      <c r="H26" s="11">
        <f t="shared" si="3"/>
        <v>307089137.16205454</v>
      </c>
      <c r="J26" s="11">
        <f>IF(C26&gt;0,SUM($D$14:D26),0)</f>
        <v>8678814.820044918</v>
      </c>
      <c r="K26" s="11">
        <f t="shared" si="4"/>
        <v>231321185.1799551</v>
      </c>
    </row>
    <row r="27" spans="2:11" x14ac:dyDescent="0.25">
      <c r="B27" s="13">
        <v>14</v>
      </c>
      <c r="C27" s="11">
        <f t="shared" si="0"/>
        <v>1454352.7903186048</v>
      </c>
      <c r="D27" s="11">
        <f t="shared" si="1"/>
        <v>683282.17305208778</v>
      </c>
      <c r="E27" s="11">
        <f t="shared" si="2"/>
        <v>771070.61726651702</v>
      </c>
      <c r="G27" s="11">
        <f>IF(C27&gt;0,SUM($E$14:E27),0)</f>
        <v>10998842.071363464</v>
      </c>
      <c r="H27" s="11">
        <f t="shared" si="3"/>
        <v>306318066.54478806</v>
      </c>
      <c r="J27" s="11">
        <f>IF(C27&gt;0,SUM($D$14:D27),0)</f>
        <v>9362096.9930970054</v>
      </c>
      <c r="K27" s="11">
        <f t="shared" si="4"/>
        <v>230637903.00690299</v>
      </c>
    </row>
    <row r="28" spans="2:11" x14ac:dyDescent="0.25">
      <c r="B28" s="13">
        <v>15</v>
      </c>
      <c r="C28" s="11">
        <f t="shared" si="0"/>
        <v>1454352.7903186048</v>
      </c>
      <c r="D28" s="11">
        <f t="shared" si="1"/>
        <v>685559.78029559471</v>
      </c>
      <c r="E28" s="11">
        <f t="shared" si="2"/>
        <v>768793.0100230102</v>
      </c>
      <c r="G28" s="11">
        <f>IF(C28&gt;0,SUM($E$14:E28),0)</f>
        <v>11767635.081386475</v>
      </c>
      <c r="H28" s="11">
        <f t="shared" si="3"/>
        <v>305549273.53476506</v>
      </c>
      <c r="J28" s="11">
        <f>IF(C28&gt;0,SUM($D$14:D28),0)</f>
        <v>10047656.773392601</v>
      </c>
      <c r="K28" s="11">
        <f t="shared" si="4"/>
        <v>229952343.22660741</v>
      </c>
    </row>
    <row r="29" spans="2:11" x14ac:dyDescent="0.25">
      <c r="B29" s="13">
        <v>16</v>
      </c>
      <c r="C29" s="11">
        <f t="shared" si="0"/>
        <v>1454352.7903186048</v>
      </c>
      <c r="D29" s="11">
        <f t="shared" si="1"/>
        <v>687844.97956324671</v>
      </c>
      <c r="E29" s="11">
        <f t="shared" si="2"/>
        <v>766507.81075535796</v>
      </c>
      <c r="G29" s="11">
        <f>IF(C29&gt;0,SUM($E$14:E29),0)</f>
        <v>12534142.892141832</v>
      </c>
      <c r="H29" s="11">
        <f t="shared" si="3"/>
        <v>304782765.72400969</v>
      </c>
      <c r="J29" s="11">
        <f>IF(C29&gt;0,SUM($D$14:D29),0)</f>
        <v>10735501.752955848</v>
      </c>
      <c r="K29" s="11">
        <f t="shared" si="4"/>
        <v>229264498.24704415</v>
      </c>
    </row>
    <row r="30" spans="2:11" x14ac:dyDescent="0.25">
      <c r="B30" s="13">
        <v>17</v>
      </c>
      <c r="C30" s="11">
        <f t="shared" si="0"/>
        <v>1454352.7903186048</v>
      </c>
      <c r="D30" s="11">
        <f t="shared" si="1"/>
        <v>690137.79616179096</v>
      </c>
      <c r="E30" s="11">
        <f t="shared" si="2"/>
        <v>764214.99415681383</v>
      </c>
      <c r="G30" s="11">
        <f>IF(C30&gt;0,SUM($E$14:E30),0)</f>
        <v>13298357.886298645</v>
      </c>
      <c r="H30" s="11">
        <f t="shared" si="3"/>
        <v>304018550.72985286</v>
      </c>
      <c r="J30" s="11">
        <f>IF(C30&gt;0,SUM($D$14:D30),0)</f>
        <v>11425639.54911764</v>
      </c>
      <c r="K30" s="11">
        <f t="shared" si="4"/>
        <v>228574360.45088238</v>
      </c>
    </row>
    <row r="31" spans="2:11" x14ac:dyDescent="0.25">
      <c r="B31" s="13">
        <v>18</v>
      </c>
      <c r="C31" s="11">
        <f t="shared" si="0"/>
        <v>1454352.7903186048</v>
      </c>
      <c r="D31" s="11">
        <f t="shared" si="1"/>
        <v>692438.25548233022</v>
      </c>
      <c r="E31" s="11">
        <f t="shared" si="2"/>
        <v>761914.53483627469</v>
      </c>
      <c r="G31" s="11">
        <f>IF(C31&gt;0,SUM($E$14:E31),0)</f>
        <v>14060272.421134921</v>
      </c>
      <c r="H31" s="11">
        <f t="shared" si="3"/>
        <v>303256636.19501656</v>
      </c>
      <c r="J31" s="11">
        <f>IF(C31&gt;0,SUM($D$14:D31),0)</f>
        <v>12118077.804599971</v>
      </c>
      <c r="K31" s="11">
        <f t="shared" si="4"/>
        <v>227881922.19540003</v>
      </c>
    </row>
    <row r="32" spans="2:11" x14ac:dyDescent="0.25">
      <c r="B32" s="13">
        <v>19</v>
      </c>
      <c r="C32" s="11">
        <f t="shared" si="0"/>
        <v>1454352.7903186048</v>
      </c>
      <c r="D32" s="11">
        <f t="shared" si="1"/>
        <v>694746.38300060458</v>
      </c>
      <c r="E32" s="11">
        <f t="shared" si="2"/>
        <v>759606.40731800022</v>
      </c>
      <c r="G32" s="11">
        <f>IF(C32&gt;0,SUM($E$14:E32),0)</f>
        <v>14819878.828452921</v>
      </c>
      <c r="H32" s="11">
        <f t="shared" si="3"/>
        <v>302497029.78769857</v>
      </c>
      <c r="J32" s="11">
        <f>IF(C32&gt;0,SUM($D$14:D32),0)</f>
        <v>12812824.187600575</v>
      </c>
      <c r="K32" s="11">
        <f t="shared" si="4"/>
        <v>227187175.81239942</v>
      </c>
    </row>
    <row r="33" spans="2:11" x14ac:dyDescent="0.25">
      <c r="B33" s="13">
        <v>20</v>
      </c>
      <c r="C33" s="11">
        <f t="shared" si="0"/>
        <v>1454352.7903186048</v>
      </c>
      <c r="D33" s="11">
        <f t="shared" si="1"/>
        <v>697062.20427727327</v>
      </c>
      <c r="E33" s="11">
        <f t="shared" si="2"/>
        <v>757290.58604133152</v>
      </c>
      <c r="G33" s="11">
        <f>IF(C33&gt;0,SUM($E$14:E33),0)</f>
        <v>15577169.414494252</v>
      </c>
      <c r="H33" s="11">
        <f t="shared" si="3"/>
        <v>301739739.20165724</v>
      </c>
      <c r="J33" s="11">
        <f>IF(C33&gt;0,SUM($D$14:D33),0)</f>
        <v>13509886.391877849</v>
      </c>
      <c r="K33" s="11">
        <f t="shared" si="4"/>
        <v>226490113.60812214</v>
      </c>
    </row>
    <row r="34" spans="2:11" x14ac:dyDescent="0.25">
      <c r="B34" s="13">
        <v>21</v>
      </c>
      <c r="C34" s="11">
        <f t="shared" si="0"/>
        <v>1454352.7903186048</v>
      </c>
      <c r="D34" s="11">
        <f t="shared" si="1"/>
        <v>699385.74495819758</v>
      </c>
      <c r="E34" s="11">
        <f t="shared" si="2"/>
        <v>754967.04536040733</v>
      </c>
      <c r="G34" s="11">
        <f>IF(C34&gt;0,SUM($E$14:E34),0)</f>
        <v>16332136.459854659</v>
      </c>
      <c r="H34" s="11">
        <f t="shared" si="3"/>
        <v>300984772.15629685</v>
      </c>
      <c r="J34" s="11">
        <f>IF(C34&gt;0,SUM($D$14:D34),0)</f>
        <v>14209272.136836046</v>
      </c>
      <c r="K34" s="11">
        <f t="shared" si="4"/>
        <v>225790727.86316395</v>
      </c>
    </row>
    <row r="35" spans="2:11" x14ac:dyDescent="0.25">
      <c r="B35" s="13">
        <v>22</v>
      </c>
      <c r="C35" s="11">
        <f t="shared" si="0"/>
        <v>1454352.7903186048</v>
      </c>
      <c r="D35" s="11">
        <f t="shared" si="1"/>
        <v>701717.03077472479</v>
      </c>
      <c r="E35" s="11">
        <f t="shared" si="2"/>
        <v>752635.75954388001</v>
      </c>
      <c r="G35" s="11">
        <f>IF(C35&gt;0,SUM($E$14:E35),0)</f>
        <v>17084772.21939854</v>
      </c>
      <c r="H35" s="11">
        <f t="shared" si="3"/>
        <v>300232136.39675295</v>
      </c>
      <c r="J35" s="11">
        <f>IF(C35&gt;0,SUM($D$14:D35),0)</f>
        <v>14910989.167610772</v>
      </c>
      <c r="K35" s="11">
        <f t="shared" si="4"/>
        <v>225089010.83238924</v>
      </c>
    </row>
    <row r="36" spans="2:11" x14ac:dyDescent="0.25">
      <c r="B36" s="13">
        <v>23</v>
      </c>
      <c r="C36" s="11">
        <f t="shared" si="0"/>
        <v>1454352.7903186048</v>
      </c>
      <c r="D36" s="11">
        <f t="shared" si="1"/>
        <v>704056.08754397393</v>
      </c>
      <c r="E36" s="11">
        <f t="shared" si="2"/>
        <v>750296.70277463086</v>
      </c>
      <c r="G36" s="11">
        <f>IF(C36&gt;0,SUM($E$14:E36),0)</f>
        <v>17835068.922173172</v>
      </c>
      <c r="H36" s="11">
        <f t="shared" si="3"/>
        <v>299481839.69397831</v>
      </c>
      <c r="J36" s="11">
        <f>IF(C36&gt;0,SUM($D$14:D36),0)</f>
        <v>15615045.255154746</v>
      </c>
      <c r="K36" s="11">
        <f t="shared" si="4"/>
        <v>224384954.74484524</v>
      </c>
    </row>
    <row r="37" spans="2:11" x14ac:dyDescent="0.25">
      <c r="B37" s="13">
        <v>24</v>
      </c>
      <c r="C37" s="11">
        <f t="shared" si="0"/>
        <v>1454352.7903186048</v>
      </c>
      <c r="D37" s="11">
        <f t="shared" si="1"/>
        <v>706402.94116912049</v>
      </c>
      <c r="E37" s="11">
        <f t="shared" si="2"/>
        <v>747949.8491494843</v>
      </c>
      <c r="G37" s="11">
        <f>IF(C37&gt;0,SUM($E$14:E37),0)</f>
        <v>18583018.771322656</v>
      </c>
      <c r="H37" s="11">
        <f t="shared" si="3"/>
        <v>298733889.84482884</v>
      </c>
      <c r="J37" s="11">
        <f>IF(C37&gt;0,SUM($D$14:D37),0)</f>
        <v>16321448.196323866</v>
      </c>
      <c r="K37" s="11">
        <f t="shared" si="4"/>
        <v>223678551.80367613</v>
      </c>
    </row>
    <row r="38" spans="2:11" x14ac:dyDescent="0.25">
      <c r="B38" s="13">
        <v>25</v>
      </c>
      <c r="C38" s="11">
        <f t="shared" si="0"/>
        <v>1454352.7903186048</v>
      </c>
      <c r="D38" s="11">
        <f t="shared" si="1"/>
        <v>708757.61763968423</v>
      </c>
      <c r="E38" s="11">
        <f t="shared" si="2"/>
        <v>745595.17267892056</v>
      </c>
      <c r="G38" s="11">
        <f>IF(C38&gt;0,SUM($E$14:E38),0)</f>
        <v>19328613.944001578</v>
      </c>
      <c r="H38" s="11">
        <f t="shared" si="3"/>
        <v>297988294.67214996</v>
      </c>
      <c r="J38" s="11">
        <f>IF(C38&gt;0,SUM($D$14:D38),0)</f>
        <v>17030205.813963551</v>
      </c>
      <c r="K38" s="11">
        <f t="shared" si="4"/>
        <v>222969794.18603644</v>
      </c>
    </row>
    <row r="39" spans="2:11" x14ac:dyDescent="0.25">
      <c r="B39" s="13">
        <v>26</v>
      </c>
      <c r="C39" s="11">
        <f t="shared" si="0"/>
        <v>1454352.7903186048</v>
      </c>
      <c r="D39" s="11">
        <f t="shared" si="1"/>
        <v>711120.14303181658</v>
      </c>
      <c r="E39" s="11">
        <f t="shared" si="2"/>
        <v>743232.64728678833</v>
      </c>
      <c r="G39" s="11">
        <f>IF(C39&gt;0,SUM($E$14:E39),0)</f>
        <v>20071846.591288365</v>
      </c>
      <c r="H39" s="11">
        <f t="shared" si="3"/>
        <v>297245062.02486312</v>
      </c>
      <c r="J39" s="11">
        <f>IF(C39&gt;0,SUM($D$14:D39),0)</f>
        <v>17741325.956995368</v>
      </c>
      <c r="K39" s="11">
        <f t="shared" si="4"/>
        <v>222258674.04300463</v>
      </c>
    </row>
    <row r="40" spans="2:11" x14ac:dyDescent="0.25">
      <c r="B40" s="13">
        <v>27</v>
      </c>
      <c r="C40" s="11">
        <f t="shared" si="0"/>
        <v>1454352.7903186048</v>
      </c>
      <c r="D40" s="11">
        <f t="shared" si="1"/>
        <v>713490.54350858927</v>
      </c>
      <c r="E40" s="11">
        <f t="shared" si="2"/>
        <v>740862.24681001552</v>
      </c>
      <c r="G40" s="11">
        <f>IF(C40&gt;0,SUM($E$14:E40),0)</f>
        <v>20812708.838098381</v>
      </c>
      <c r="H40" s="11">
        <f t="shared" si="3"/>
        <v>296504199.7780531</v>
      </c>
      <c r="J40" s="11">
        <f>IF(C40&gt;0,SUM($D$14:D40),0)</f>
        <v>18454816.500503957</v>
      </c>
      <c r="K40" s="11">
        <f t="shared" si="4"/>
        <v>221545183.49949604</v>
      </c>
    </row>
    <row r="41" spans="2:11" x14ac:dyDescent="0.25">
      <c r="B41" s="13">
        <v>28</v>
      </c>
      <c r="C41" s="11">
        <f t="shared" si="0"/>
        <v>1454352.7903186048</v>
      </c>
      <c r="D41" s="11">
        <f t="shared" si="1"/>
        <v>715868.8453202846</v>
      </c>
      <c r="E41" s="11">
        <f t="shared" si="2"/>
        <v>738483.94499832019</v>
      </c>
      <c r="G41" s="11">
        <f>IF(C41&gt;0,SUM($E$14:E41),0)</f>
        <v>21551192.783096701</v>
      </c>
      <c r="H41" s="11">
        <f t="shared" si="3"/>
        <v>295765715.83305478</v>
      </c>
      <c r="J41" s="11">
        <f>IF(C41&gt;0,SUM($D$14:D41),0)</f>
        <v>19170685.345824242</v>
      </c>
      <c r="K41" s="11">
        <f t="shared" si="4"/>
        <v>220829314.65417576</v>
      </c>
    </row>
    <row r="42" spans="2:11" x14ac:dyDescent="0.25">
      <c r="B42" s="13">
        <v>29</v>
      </c>
      <c r="C42" s="11">
        <f t="shared" si="0"/>
        <v>1454352.7903186048</v>
      </c>
      <c r="D42" s="11">
        <f t="shared" si="1"/>
        <v>718255.07480468543</v>
      </c>
      <c r="E42" s="11">
        <f t="shared" si="2"/>
        <v>736097.71551391936</v>
      </c>
      <c r="G42" s="11">
        <f>IF(C42&gt;0,SUM($E$14:E42),0)</f>
        <v>22287290.498610619</v>
      </c>
      <c r="H42" s="11">
        <f t="shared" si="3"/>
        <v>295029618.1175409</v>
      </c>
      <c r="J42" s="11">
        <f>IF(C42&gt;0,SUM($D$14:D42),0)</f>
        <v>19888940.420628928</v>
      </c>
      <c r="K42" s="11">
        <f t="shared" si="4"/>
        <v>220111059.57937106</v>
      </c>
    </row>
    <row r="43" spans="2:11" x14ac:dyDescent="0.25">
      <c r="B43" s="13">
        <v>30</v>
      </c>
      <c r="C43" s="11">
        <f t="shared" si="0"/>
        <v>1454352.7903186048</v>
      </c>
      <c r="D43" s="11">
        <f t="shared" si="1"/>
        <v>720649.25838736782</v>
      </c>
      <c r="E43" s="11">
        <f t="shared" si="2"/>
        <v>733703.53193123708</v>
      </c>
      <c r="G43" s="11">
        <f>IF(C43&gt;0,SUM($E$14:E43),0)</f>
        <v>23020994.030541856</v>
      </c>
      <c r="H43" s="11">
        <f t="shared" si="3"/>
        <v>294295914.58560967</v>
      </c>
      <c r="J43" s="11">
        <f>IF(C43&gt;0,SUM($D$14:D43),0)</f>
        <v>20609589.679016296</v>
      </c>
      <c r="K43" s="11">
        <f t="shared" si="4"/>
        <v>219390410.32098371</v>
      </c>
    </row>
    <row r="44" spans="2:11" x14ac:dyDescent="0.25">
      <c r="B44" s="13">
        <v>31</v>
      </c>
      <c r="C44" s="11">
        <f t="shared" si="0"/>
        <v>1454352.7903186048</v>
      </c>
      <c r="D44" s="11">
        <f t="shared" si="1"/>
        <v>723051.42258199234</v>
      </c>
      <c r="E44" s="11">
        <f t="shared" si="2"/>
        <v>731301.36773661256</v>
      </c>
      <c r="G44" s="11">
        <f>IF(C44&gt;0,SUM($E$14:E44),0)</f>
        <v>23752295.398278467</v>
      </c>
      <c r="H44" s="11">
        <f t="shared" si="3"/>
        <v>293564613.21787304</v>
      </c>
      <c r="J44" s="11">
        <f>IF(C44&gt;0,SUM($D$14:D44),0)</f>
        <v>21332641.101598289</v>
      </c>
      <c r="K44" s="11">
        <f t="shared" si="4"/>
        <v>218667358.89840171</v>
      </c>
    </row>
    <row r="45" spans="2:11" x14ac:dyDescent="0.25">
      <c r="B45" s="13">
        <v>32</v>
      </c>
      <c r="C45" s="11">
        <f t="shared" si="0"/>
        <v>1454352.7903186048</v>
      </c>
      <c r="D45" s="11">
        <f t="shared" si="1"/>
        <v>725461.59399059904</v>
      </c>
      <c r="E45" s="11">
        <f t="shared" si="2"/>
        <v>728891.19632800575</v>
      </c>
      <c r="G45" s="11">
        <f>IF(C45&gt;0,SUM($E$14:E45),0)</f>
        <v>24481186.594606474</v>
      </c>
      <c r="H45" s="11">
        <f t="shared" si="3"/>
        <v>292835722.02154505</v>
      </c>
      <c r="J45" s="11">
        <f>IF(C45&gt;0,SUM($D$14:D45),0)</f>
        <v>22058102.695588887</v>
      </c>
      <c r="K45" s="11">
        <f t="shared" si="4"/>
        <v>217941897.30441111</v>
      </c>
    </row>
    <row r="46" spans="2:11" x14ac:dyDescent="0.25">
      <c r="B46" s="13">
        <v>33</v>
      </c>
      <c r="C46" s="11">
        <f t="shared" si="0"/>
        <v>1454352.7903186048</v>
      </c>
      <c r="D46" s="11">
        <f t="shared" si="1"/>
        <v>727879.79930390092</v>
      </c>
      <c r="E46" s="11">
        <f t="shared" si="2"/>
        <v>726472.99101470388</v>
      </c>
      <c r="G46" s="11">
        <f>IF(C46&gt;0,SUM($E$14:E46),0)</f>
        <v>25207659.585621178</v>
      </c>
      <c r="H46" s="11">
        <f t="shared" si="3"/>
        <v>292109249.03053033</v>
      </c>
      <c r="J46" s="11">
        <f>IF(C46&gt;0,SUM($D$14:D46),0)</f>
        <v>22785982.494892787</v>
      </c>
      <c r="K46" s="11">
        <f t="shared" si="4"/>
        <v>217214017.50510722</v>
      </c>
    </row>
    <row r="47" spans="2:11" x14ac:dyDescent="0.25">
      <c r="B47" s="13">
        <v>34</v>
      </c>
      <c r="C47" s="11">
        <f t="shared" si="0"/>
        <v>1454352.7903186048</v>
      </c>
      <c r="D47" s="11">
        <f t="shared" si="1"/>
        <v>730306.0653015807</v>
      </c>
      <c r="E47" s="11">
        <f t="shared" si="2"/>
        <v>724046.72501702409</v>
      </c>
      <c r="G47" s="11">
        <f>IF(C47&gt;0,SUM($E$14:E47),0)</f>
        <v>25931706.3106382</v>
      </c>
      <c r="H47" s="11">
        <f t="shared" si="3"/>
        <v>291385202.30551332</v>
      </c>
      <c r="J47" s="11">
        <f>IF(C47&gt;0,SUM($D$14:D47),0)</f>
        <v>23516288.560194369</v>
      </c>
      <c r="K47" s="11">
        <f t="shared" si="4"/>
        <v>216483711.43980563</v>
      </c>
    </row>
    <row r="48" spans="2:11" x14ac:dyDescent="0.25">
      <c r="B48" s="13">
        <v>35</v>
      </c>
      <c r="C48" s="11">
        <f t="shared" si="0"/>
        <v>1454352.7903186048</v>
      </c>
      <c r="D48" s="11">
        <f t="shared" si="1"/>
        <v>732740.41885258595</v>
      </c>
      <c r="E48" s="11">
        <f t="shared" si="2"/>
        <v>721612.37146601884</v>
      </c>
      <c r="G48" s="11">
        <f>IF(C48&gt;0,SUM($E$14:E48),0)</f>
        <v>26653318.682104219</v>
      </c>
      <c r="H48" s="11">
        <f t="shared" si="3"/>
        <v>290663589.93404728</v>
      </c>
      <c r="J48" s="11">
        <f>IF(C48&gt;0,SUM($D$14:D48),0)</f>
        <v>24249028.979046956</v>
      </c>
      <c r="K48" s="11">
        <f t="shared" si="4"/>
        <v>215750971.02095306</v>
      </c>
    </row>
    <row r="49" spans="2:11" x14ac:dyDescent="0.25">
      <c r="B49" s="13">
        <v>36</v>
      </c>
      <c r="C49" s="11">
        <f t="shared" si="0"/>
        <v>1454352.7903186048</v>
      </c>
      <c r="D49" s="11">
        <f t="shared" si="1"/>
        <v>735182.88691542787</v>
      </c>
      <c r="E49" s="11">
        <f t="shared" si="2"/>
        <v>719169.90340317704</v>
      </c>
      <c r="G49" s="11">
        <f>IF(C49&gt;0,SUM($E$14:E49),0)</f>
        <v>27372488.585507397</v>
      </c>
      <c r="H49" s="11">
        <f t="shared" si="3"/>
        <v>289944420.03064412</v>
      </c>
      <c r="J49" s="11">
        <f>IF(C49&gt;0,SUM($D$14:D49),0)</f>
        <v>24984211.865962382</v>
      </c>
      <c r="K49" s="11">
        <f t="shared" si="4"/>
        <v>215015788.13403761</v>
      </c>
    </row>
    <row r="50" spans="2:11" x14ac:dyDescent="0.25">
      <c r="B50" s="13">
        <v>37</v>
      </c>
      <c r="C50" s="11">
        <f t="shared" si="0"/>
        <v>2475295.1380621647</v>
      </c>
      <c r="D50" s="11">
        <f t="shared" si="1"/>
        <v>325137.25672178838</v>
      </c>
      <c r="E50" s="11">
        <f t="shared" si="2"/>
        <v>2150157.8813403761</v>
      </c>
      <c r="G50" s="11">
        <f>IF(C50&gt;0,SUM($E$14:E50),0)</f>
        <v>29522646.466847774</v>
      </c>
      <c r="H50" s="11">
        <f t="shared" si="3"/>
        <v>287794262.14930373</v>
      </c>
      <c r="J50" s="11">
        <f>IF(C50&gt;0,SUM($D$14:D50),0)</f>
        <v>25309349.12268417</v>
      </c>
      <c r="K50" s="11">
        <f t="shared" si="4"/>
        <v>214690650.87731582</v>
      </c>
    </row>
    <row r="51" spans="2:11" x14ac:dyDescent="0.25">
      <c r="B51" s="13">
        <v>38</v>
      </c>
      <c r="C51" s="11">
        <f t="shared" si="0"/>
        <v>2475295.1380621647</v>
      </c>
      <c r="D51" s="11">
        <f t="shared" si="1"/>
        <v>328388.62928900629</v>
      </c>
      <c r="E51" s="11">
        <f t="shared" si="2"/>
        <v>2146906.5087731583</v>
      </c>
      <c r="G51" s="11">
        <f>IF(C51&gt;0,SUM($E$14:E51),0)</f>
        <v>31669552.975620933</v>
      </c>
      <c r="H51" s="11">
        <f t="shared" si="3"/>
        <v>285647355.64053059</v>
      </c>
      <c r="J51" s="11">
        <f>IF(C51&gt;0,SUM($D$14:D51),0)</f>
        <v>25637737.751973175</v>
      </c>
      <c r="K51" s="11">
        <f t="shared" si="4"/>
        <v>214362262.24802682</v>
      </c>
    </row>
    <row r="52" spans="2:11" x14ac:dyDescent="0.25">
      <c r="B52" s="13">
        <v>39</v>
      </c>
      <c r="C52" s="11">
        <f t="shared" si="0"/>
        <v>2475295.1380621647</v>
      </c>
      <c r="D52" s="11">
        <f t="shared" si="1"/>
        <v>331672.5155818963</v>
      </c>
      <c r="E52" s="11">
        <f t="shared" si="2"/>
        <v>2143622.6224802681</v>
      </c>
      <c r="G52" s="11">
        <f>IF(C52&gt;0,SUM($E$14:E52),0)</f>
        <v>33813175.598101199</v>
      </c>
      <c r="H52" s="11">
        <f t="shared" si="3"/>
        <v>283503733.01805031</v>
      </c>
      <c r="J52" s="11">
        <f>IF(C52&gt;0,SUM($D$14:D52),0)</f>
        <v>25969410.267555069</v>
      </c>
      <c r="K52" s="11">
        <f t="shared" si="4"/>
        <v>214030589.73244494</v>
      </c>
    </row>
    <row r="53" spans="2:11" x14ac:dyDescent="0.25">
      <c r="B53" s="13">
        <v>40</v>
      </c>
      <c r="C53" s="11">
        <f t="shared" si="0"/>
        <v>2475295.1380621647</v>
      </c>
      <c r="D53" s="11">
        <f t="shared" si="1"/>
        <v>334989.24073771533</v>
      </c>
      <c r="E53" s="11">
        <f t="shared" si="2"/>
        <v>2140305.8973244494</v>
      </c>
      <c r="G53" s="11">
        <f>IF(C53&gt;0,SUM($E$14:E53),0)</f>
        <v>35953481.495425649</v>
      </c>
      <c r="H53" s="11">
        <f t="shared" si="3"/>
        <v>281363427.12072587</v>
      </c>
      <c r="J53" s="11">
        <f>IF(C53&gt;0,SUM($D$14:D53),0)</f>
        <v>26304399.508292783</v>
      </c>
      <c r="K53" s="11">
        <f t="shared" si="4"/>
        <v>213695600.49170721</v>
      </c>
    </row>
    <row r="54" spans="2:11" x14ac:dyDescent="0.25">
      <c r="B54" s="13">
        <v>41</v>
      </c>
      <c r="C54" s="11">
        <f t="shared" si="0"/>
        <v>2475295.1380621647</v>
      </c>
      <c r="D54" s="11">
        <f t="shared" si="1"/>
        <v>338339.13314509235</v>
      </c>
      <c r="E54" s="11">
        <f t="shared" si="2"/>
        <v>2136956.0049170721</v>
      </c>
      <c r="G54" s="11">
        <f>IF(C54&gt;0,SUM($E$14:E54),0)</f>
        <v>38090437.500342719</v>
      </c>
      <c r="H54" s="11">
        <f t="shared" si="3"/>
        <v>279226471.11580878</v>
      </c>
      <c r="J54" s="11">
        <f>IF(C54&gt;0,SUM($D$14:D54),0)</f>
        <v>26642738.641437877</v>
      </c>
      <c r="K54" s="11">
        <f t="shared" si="4"/>
        <v>213357261.35856211</v>
      </c>
    </row>
    <row r="55" spans="2:11" x14ac:dyDescent="0.25">
      <c r="B55" s="13">
        <v>42</v>
      </c>
      <c r="C55" s="11">
        <f t="shared" si="0"/>
        <v>2475295.1380621647</v>
      </c>
      <c r="D55" s="11">
        <f t="shared" si="1"/>
        <v>341722.52447654336</v>
      </c>
      <c r="E55" s="11">
        <f t="shared" si="2"/>
        <v>2133572.6135856216</v>
      </c>
      <c r="G55" s="11">
        <f>IF(C55&gt;0,SUM($E$14:E55),0)</f>
        <v>40224010.11392834</v>
      </c>
      <c r="H55" s="11">
        <f t="shared" si="3"/>
        <v>277092898.50222319</v>
      </c>
      <c r="J55" s="11">
        <f>IF(C55&gt;0,SUM($D$14:D55),0)</f>
        <v>26984461.16591442</v>
      </c>
      <c r="K55" s="11">
        <f t="shared" si="4"/>
        <v>213015538.83408558</v>
      </c>
    </row>
    <row r="56" spans="2:11" x14ac:dyDescent="0.25">
      <c r="B56" s="13">
        <v>43</v>
      </c>
      <c r="C56" s="11">
        <f t="shared" si="0"/>
        <v>2475295.1380621647</v>
      </c>
      <c r="D56" s="11">
        <f t="shared" si="1"/>
        <v>345139.74972130882</v>
      </c>
      <c r="E56" s="11">
        <f t="shared" si="2"/>
        <v>2130155.3883408555</v>
      </c>
      <c r="G56" s="11">
        <f>IF(C56&gt;0,SUM($E$14:E56),0)</f>
        <v>42354165.502269194</v>
      </c>
      <c r="H56" s="11">
        <f t="shared" si="3"/>
        <v>274962743.1138823</v>
      </c>
      <c r="J56" s="11">
        <f>IF(C56&gt;0,SUM($D$14:D56),0)</f>
        <v>27329600.915635727</v>
      </c>
      <c r="K56" s="11">
        <f t="shared" si="4"/>
        <v>212670399.08436427</v>
      </c>
    </row>
    <row r="57" spans="2:11" x14ac:dyDescent="0.25">
      <c r="B57" s="13">
        <v>44</v>
      </c>
      <c r="C57" s="11">
        <f t="shared" si="0"/>
        <v>2475295.1380621647</v>
      </c>
      <c r="D57" s="11">
        <f t="shared" si="1"/>
        <v>348591.14721852186</v>
      </c>
      <c r="E57" s="11">
        <f t="shared" si="2"/>
        <v>2126703.9908436425</v>
      </c>
      <c r="G57" s="11">
        <f>IF(C57&gt;0,SUM($E$14:E57),0)</f>
        <v>44480869.493112832</v>
      </c>
      <c r="H57" s="11">
        <f t="shared" si="3"/>
        <v>272836039.12303865</v>
      </c>
      <c r="J57" s="11">
        <f>IF(C57&gt;0,SUM($D$14:D57),0)</f>
        <v>27678192.062854249</v>
      </c>
      <c r="K57" s="11">
        <f t="shared" si="4"/>
        <v>212321807.93714574</v>
      </c>
    </row>
    <row r="58" spans="2:11" x14ac:dyDescent="0.25">
      <c r="B58" s="13">
        <v>45</v>
      </c>
      <c r="C58" s="11">
        <f t="shared" si="0"/>
        <v>2475295.1380621647</v>
      </c>
      <c r="D58" s="11">
        <f t="shared" si="1"/>
        <v>352077.05869070708</v>
      </c>
      <c r="E58" s="11">
        <f t="shared" si="2"/>
        <v>2123218.0793714575</v>
      </c>
      <c r="G58" s="11">
        <f>IF(C58&gt;0,SUM($E$14:E58),0)</f>
        <v>46604087.572484292</v>
      </c>
      <c r="H58" s="11">
        <f t="shared" si="3"/>
        <v>270712821.0436672</v>
      </c>
      <c r="J58" s="11">
        <f>IF(C58&gt;0,SUM($D$14:D58),0)</f>
        <v>28030269.121544957</v>
      </c>
      <c r="K58" s="11">
        <f t="shared" si="4"/>
        <v>211969730.87845504</v>
      </c>
    </row>
    <row r="59" spans="2:11" x14ac:dyDescent="0.25">
      <c r="B59" s="13">
        <v>46</v>
      </c>
      <c r="C59" s="11">
        <f t="shared" si="0"/>
        <v>2475295.1380621647</v>
      </c>
      <c r="D59" s="11">
        <f t="shared" si="1"/>
        <v>355597.82927761413</v>
      </c>
      <c r="E59" s="11">
        <f t="shared" si="2"/>
        <v>2119697.3087845501</v>
      </c>
      <c r="G59" s="11">
        <f>IF(C59&gt;0,SUM($E$14:E59),0)</f>
        <v>48723784.881268844</v>
      </c>
      <c r="H59" s="11">
        <f t="shared" si="3"/>
        <v>268593123.73488265</v>
      </c>
      <c r="J59" s="11">
        <f>IF(C59&gt;0,SUM($D$14:D59),0)</f>
        <v>28385866.950822569</v>
      </c>
      <c r="K59" s="11">
        <f t="shared" si="4"/>
        <v>211614133.04917744</v>
      </c>
    </row>
    <row r="60" spans="2:11" x14ac:dyDescent="0.25">
      <c r="B60" s="13">
        <v>47</v>
      </c>
      <c r="C60" s="11">
        <f t="shared" si="0"/>
        <v>2475295.1380621647</v>
      </c>
      <c r="D60" s="11">
        <f t="shared" si="1"/>
        <v>359153.80757039029</v>
      </c>
      <c r="E60" s="11">
        <f t="shared" si="2"/>
        <v>2116141.3304917742</v>
      </c>
      <c r="G60" s="11">
        <f>IF(C60&gt;0,SUM($E$14:E60),0)</f>
        <v>50839926.211760618</v>
      </c>
      <c r="H60" s="11">
        <f t="shared" si="3"/>
        <v>266476982.4043909</v>
      </c>
      <c r="J60" s="11">
        <f>IF(C60&gt;0,SUM($D$14:D60),0)</f>
        <v>28745020.75839296</v>
      </c>
      <c r="K60" s="11">
        <f t="shared" si="4"/>
        <v>211254979.24160704</v>
      </c>
    </row>
    <row r="61" spans="2:11" x14ac:dyDescent="0.25">
      <c r="B61" s="13">
        <v>48</v>
      </c>
      <c r="C61" s="11">
        <f t="shared" si="0"/>
        <v>2475295.1380621647</v>
      </c>
      <c r="D61" s="11">
        <f t="shared" si="1"/>
        <v>362745.34564609424</v>
      </c>
      <c r="E61" s="11">
        <f t="shared" si="2"/>
        <v>2112549.7924160706</v>
      </c>
      <c r="G61" s="11">
        <f>IF(C61&gt;0,SUM($E$14:E61),0)</f>
        <v>52952476.004176691</v>
      </c>
      <c r="H61" s="11">
        <f t="shared" si="3"/>
        <v>264364432.61197484</v>
      </c>
      <c r="J61" s="11">
        <f>IF(C61&gt;0,SUM($D$14:D61),0)</f>
        <v>29107766.104039054</v>
      </c>
      <c r="K61" s="11">
        <f t="shared" si="4"/>
        <v>210892233.89596096</v>
      </c>
    </row>
    <row r="62" spans="2:11" x14ac:dyDescent="0.25">
      <c r="B62" s="13">
        <v>49</v>
      </c>
      <c r="C62" s="11">
        <f t="shared" si="0"/>
        <v>2475295.1380621647</v>
      </c>
      <c r="D62" s="11">
        <f t="shared" si="1"/>
        <v>366372.79910255515</v>
      </c>
      <c r="E62" s="11">
        <f t="shared" si="2"/>
        <v>2108922.3389596092</v>
      </c>
      <c r="G62" s="11">
        <f>IF(C62&gt;0,SUM($E$14:E62),0)</f>
        <v>55061398.343136303</v>
      </c>
      <c r="H62" s="11">
        <f t="shared" si="3"/>
        <v>262255510.2730152</v>
      </c>
      <c r="J62" s="11">
        <f>IF(C62&gt;0,SUM($D$14:D62),0)</f>
        <v>29474138.90314161</v>
      </c>
      <c r="K62" s="11">
        <f t="shared" si="4"/>
        <v>210525861.09685838</v>
      </c>
    </row>
    <row r="63" spans="2:11" x14ac:dyDescent="0.25">
      <c r="B63" s="13">
        <v>50</v>
      </c>
      <c r="C63" s="11">
        <f t="shared" si="0"/>
        <v>2475295.1380621647</v>
      </c>
      <c r="D63" s="11">
        <f t="shared" si="1"/>
        <v>370036.52709358069</v>
      </c>
      <c r="E63" s="11">
        <f t="shared" si="2"/>
        <v>2105258.6109685837</v>
      </c>
      <c r="G63" s="11">
        <f>IF(C63&gt;0,SUM($E$14:E63),0)</f>
        <v>57166656.954104885</v>
      </c>
      <c r="H63" s="11">
        <f t="shared" si="3"/>
        <v>260150251.66204661</v>
      </c>
      <c r="J63" s="11">
        <f>IF(C63&gt;0,SUM($D$14:D63),0)</f>
        <v>29844175.430235192</v>
      </c>
      <c r="K63" s="11">
        <f t="shared" si="4"/>
        <v>210155824.56976479</v>
      </c>
    </row>
    <row r="64" spans="2:11" x14ac:dyDescent="0.25">
      <c r="B64" s="13">
        <v>51</v>
      </c>
      <c r="C64" s="11">
        <f t="shared" si="0"/>
        <v>2475295.1380621647</v>
      </c>
      <c r="D64" s="11">
        <f t="shared" si="1"/>
        <v>373736.89236451656</v>
      </c>
      <c r="E64" s="11">
        <f t="shared" si="2"/>
        <v>2101558.2456976478</v>
      </c>
      <c r="G64" s="11">
        <f>IF(C64&gt;0,SUM($E$14:E64),0)</f>
        <v>59268215.199802533</v>
      </c>
      <c r="H64" s="11">
        <f t="shared" si="3"/>
        <v>258048693.41634899</v>
      </c>
      <c r="J64" s="11">
        <f>IF(C64&gt;0,SUM($D$14:D64),0)</f>
        <v>30217912.322599709</v>
      </c>
      <c r="K64" s="11">
        <f t="shared" si="4"/>
        <v>209782087.67740029</v>
      </c>
    </row>
    <row r="65" spans="2:11" x14ac:dyDescent="0.25">
      <c r="B65" s="13">
        <v>52</v>
      </c>
      <c r="C65" s="11">
        <f t="shared" si="0"/>
        <v>2475295.1380621647</v>
      </c>
      <c r="D65" s="11">
        <f t="shared" si="1"/>
        <v>377474.26128816174</v>
      </c>
      <c r="E65" s="11">
        <f t="shared" si="2"/>
        <v>2097820.8767740028</v>
      </c>
      <c r="G65" s="11">
        <f>IF(C65&gt;0,SUM($E$14:E65),0)</f>
        <v>61366036.076576538</v>
      </c>
      <c r="H65" s="11">
        <f t="shared" si="3"/>
        <v>255950872.53957498</v>
      </c>
      <c r="J65" s="11">
        <f>IF(C65&gt;0,SUM($D$14:D65),0)</f>
        <v>30595386.583887871</v>
      </c>
      <c r="K65" s="11">
        <f t="shared" si="4"/>
        <v>209404613.41611212</v>
      </c>
    </row>
    <row r="66" spans="2:11" x14ac:dyDescent="0.25">
      <c r="B66" s="13">
        <v>53</v>
      </c>
      <c r="C66" s="11">
        <f t="shared" si="0"/>
        <v>2475295.1380621647</v>
      </c>
      <c r="D66" s="11">
        <f t="shared" si="1"/>
        <v>381249.00390104332</v>
      </c>
      <c r="E66" s="11">
        <f t="shared" si="2"/>
        <v>2094046.1341611212</v>
      </c>
      <c r="G66" s="11">
        <f>IF(C66&gt;0,SUM($E$14:E66),0)</f>
        <v>63460082.210737661</v>
      </c>
      <c r="H66" s="11">
        <f t="shared" si="3"/>
        <v>253856826.40541387</v>
      </c>
      <c r="J66" s="11">
        <f>IF(C66&gt;0,SUM($D$14:D66),0)</f>
        <v>30976635.587788913</v>
      </c>
      <c r="K66" s="11">
        <f t="shared" si="4"/>
        <v>209023364.41221109</v>
      </c>
    </row>
    <row r="67" spans="2:11" x14ac:dyDescent="0.25">
      <c r="B67" s="13">
        <v>54</v>
      </c>
      <c r="C67" s="11">
        <f t="shared" si="0"/>
        <v>2475295.1380621647</v>
      </c>
      <c r="D67" s="11">
        <f t="shared" si="1"/>
        <v>385061.49394005374</v>
      </c>
      <c r="E67" s="11">
        <f t="shared" si="2"/>
        <v>2090233.6441221109</v>
      </c>
      <c r="G67" s="11">
        <f>IF(C67&gt;0,SUM($E$14:E67),0)</f>
        <v>65550315.854859769</v>
      </c>
      <c r="H67" s="11">
        <f t="shared" si="3"/>
        <v>251766592.76129174</v>
      </c>
      <c r="J67" s="11">
        <f>IF(C67&gt;0,SUM($D$14:D67),0)</f>
        <v>31361697.081728969</v>
      </c>
      <c r="K67" s="11">
        <f t="shared" si="4"/>
        <v>208638302.91827103</v>
      </c>
    </row>
    <row r="68" spans="2:11" x14ac:dyDescent="0.25">
      <c r="B68" s="13">
        <v>55</v>
      </c>
      <c r="C68" s="11">
        <f t="shared" si="0"/>
        <v>2475295.1380621647</v>
      </c>
      <c r="D68" s="11">
        <f t="shared" si="1"/>
        <v>388912.10887945432</v>
      </c>
      <c r="E68" s="11">
        <f t="shared" si="2"/>
        <v>2086383.02918271</v>
      </c>
      <c r="G68" s="11">
        <f>IF(C68&gt;0,SUM($E$14:E68),0)</f>
        <v>67636698.884042487</v>
      </c>
      <c r="H68" s="11">
        <f t="shared" si="3"/>
        <v>249680209.73210901</v>
      </c>
      <c r="J68" s="11">
        <f>IF(C68&gt;0,SUM($D$14:D68),0)</f>
        <v>31750609.190608423</v>
      </c>
      <c r="K68" s="11">
        <f t="shared" si="4"/>
        <v>208249390.80939159</v>
      </c>
    </row>
    <row r="69" spans="2:11" x14ac:dyDescent="0.25">
      <c r="B69" s="13">
        <v>56</v>
      </c>
      <c r="C69" s="11">
        <f t="shared" si="0"/>
        <v>2475295.1380621647</v>
      </c>
      <c r="D69" s="11">
        <f t="shared" si="1"/>
        <v>392801.22996824887</v>
      </c>
      <c r="E69" s="11">
        <f t="shared" si="2"/>
        <v>2082493.9080939156</v>
      </c>
      <c r="G69" s="11">
        <f>IF(C69&gt;0,SUM($E$14:E69),0)</f>
        <v>69719192.792136401</v>
      </c>
      <c r="H69" s="11">
        <f t="shared" si="3"/>
        <v>247597715.82401511</v>
      </c>
      <c r="J69" s="11">
        <f>IF(C69&gt;0,SUM($D$14:D69),0)</f>
        <v>32143410.420576673</v>
      </c>
      <c r="K69" s="11">
        <f t="shared" si="4"/>
        <v>207856589.57942334</v>
      </c>
    </row>
    <row r="70" spans="2:11" x14ac:dyDescent="0.25">
      <c r="B70" s="13">
        <v>57</v>
      </c>
      <c r="C70" s="11">
        <f t="shared" si="0"/>
        <v>2475295.1380621647</v>
      </c>
      <c r="D70" s="11">
        <f t="shared" si="1"/>
        <v>396729.24226793135</v>
      </c>
      <c r="E70" s="11">
        <f t="shared" si="2"/>
        <v>2078565.8957942331</v>
      </c>
      <c r="G70" s="11">
        <f>IF(C70&gt;0,SUM($E$14:E70),0)</f>
        <v>71797758.687930629</v>
      </c>
      <c r="H70" s="11">
        <f t="shared" si="3"/>
        <v>245519149.92822087</v>
      </c>
      <c r="J70" s="11">
        <f>IF(C70&gt;0,SUM($D$14:D70),0)</f>
        <v>32540139.662844606</v>
      </c>
      <c r="K70" s="11">
        <f t="shared" si="4"/>
        <v>207459860.3371554</v>
      </c>
    </row>
    <row r="71" spans="2:11" x14ac:dyDescent="0.25">
      <c r="B71" s="13">
        <v>58</v>
      </c>
      <c r="C71" s="11">
        <f t="shared" si="0"/>
        <v>2475295.1380621647</v>
      </c>
      <c r="D71" s="11">
        <f t="shared" si="1"/>
        <v>400696.53469061054</v>
      </c>
      <c r="E71" s="11">
        <f t="shared" si="2"/>
        <v>2074598.6033715538</v>
      </c>
      <c r="G71" s="11">
        <f>IF(C71&gt;0,SUM($E$14:E71),0)</f>
        <v>73872357.291302189</v>
      </c>
      <c r="H71" s="11">
        <f t="shared" si="3"/>
        <v>243444551.32484931</v>
      </c>
      <c r="J71" s="11">
        <f>IF(C71&gt;0,SUM($D$14:D71),0)</f>
        <v>32940836.197535217</v>
      </c>
      <c r="K71" s="11">
        <f t="shared" si="4"/>
        <v>207059163.80246478</v>
      </c>
    </row>
    <row r="72" spans="2:11" x14ac:dyDescent="0.25">
      <c r="B72" s="13">
        <v>59</v>
      </c>
      <c r="C72" s="11">
        <f t="shared" si="0"/>
        <v>2475295.1380621647</v>
      </c>
      <c r="D72" s="11">
        <f t="shared" si="1"/>
        <v>404703.50003751664</v>
      </c>
      <c r="E72" s="11">
        <f t="shared" si="2"/>
        <v>2070591.638024648</v>
      </c>
      <c r="G72" s="11">
        <f>IF(C72&gt;0,SUM($E$14:E72),0)</f>
        <v>75942948.929326832</v>
      </c>
      <c r="H72" s="11">
        <f t="shared" si="3"/>
        <v>241373959.68682468</v>
      </c>
      <c r="J72" s="11">
        <f>IF(C72&gt;0,SUM($D$14:D72),0)</f>
        <v>33345539.697572734</v>
      </c>
      <c r="K72" s="11">
        <f t="shared" si="4"/>
        <v>206654460.30242726</v>
      </c>
    </row>
    <row r="73" spans="2:11" x14ac:dyDescent="0.25">
      <c r="B73" s="13">
        <v>60</v>
      </c>
      <c r="C73" s="11">
        <f t="shared" si="0"/>
        <v>2475295.1380621647</v>
      </c>
      <c r="D73" s="11">
        <f t="shared" si="1"/>
        <v>408750.53503789188</v>
      </c>
      <c r="E73" s="11">
        <f t="shared" si="2"/>
        <v>2066544.6030242727</v>
      </c>
      <c r="G73" s="11">
        <f>IF(C73&gt;0,SUM($E$14:E73),0)</f>
        <v>78009493.532351106</v>
      </c>
      <c r="H73" s="11">
        <f t="shared" si="3"/>
        <v>239307415.08380041</v>
      </c>
      <c r="J73" s="11">
        <f>IF(C73&gt;0,SUM($D$14:D73),0)</f>
        <v>33754290.232610628</v>
      </c>
      <c r="K73" s="11">
        <f t="shared" si="4"/>
        <v>206245709.76738936</v>
      </c>
    </row>
    <row r="74" spans="2:11" x14ac:dyDescent="0.25">
      <c r="B74" s="13">
        <v>61</v>
      </c>
      <c r="C74" s="11">
        <f t="shared" si="0"/>
        <v>2475295.1380621647</v>
      </c>
      <c r="D74" s="11">
        <f t="shared" si="1"/>
        <v>412838.04038827075</v>
      </c>
      <c r="E74" s="11">
        <f t="shared" si="2"/>
        <v>2062457.0976738937</v>
      </c>
      <c r="G74" s="11">
        <f>IF(C74&gt;0,SUM($E$14:E74),0)</f>
        <v>80071950.630024999</v>
      </c>
      <c r="H74" s="11">
        <f t="shared" si="3"/>
        <v>237244957.98612651</v>
      </c>
      <c r="J74" s="11">
        <f>IF(C74&gt;0,SUM($D$14:D74),0)</f>
        <v>34167128.272998899</v>
      </c>
      <c r="K74" s="11">
        <f t="shared" si="4"/>
        <v>205832871.7270011</v>
      </c>
    </row>
    <row r="75" spans="2:11" x14ac:dyDescent="0.25">
      <c r="B75" s="13">
        <v>62</v>
      </c>
      <c r="C75" s="11">
        <f t="shared" si="0"/>
        <v>2475295.1380621647</v>
      </c>
      <c r="D75" s="11">
        <f t="shared" si="1"/>
        <v>416966.42079215357</v>
      </c>
      <c r="E75" s="11">
        <f t="shared" si="2"/>
        <v>2058328.7172700111</v>
      </c>
      <c r="G75" s="11">
        <f>IF(C75&gt;0,SUM($E$14:E75),0)</f>
        <v>82130279.347295016</v>
      </c>
      <c r="H75" s="11">
        <f t="shared" si="3"/>
        <v>235186629.2688565</v>
      </c>
      <c r="J75" s="11">
        <f>IF(C75&gt;0,SUM($D$14:D75),0)</f>
        <v>34584094.693791054</v>
      </c>
      <c r="K75" s="11">
        <f t="shared" si="4"/>
        <v>205415905.30620894</v>
      </c>
    </row>
    <row r="76" spans="2:11" x14ac:dyDescent="0.25">
      <c r="B76" s="13">
        <v>63</v>
      </c>
      <c r="C76" s="11">
        <f t="shared" si="0"/>
        <v>2475295.1380621647</v>
      </c>
      <c r="D76" s="11">
        <f t="shared" si="1"/>
        <v>421136.08500007511</v>
      </c>
      <c r="E76" s="11">
        <f t="shared" si="2"/>
        <v>2054159.0530620897</v>
      </c>
      <c r="G76" s="11">
        <f>IF(C76&gt;0,SUM($E$14:E76),0)</f>
        <v>84184438.400357112</v>
      </c>
      <c r="H76" s="11">
        <f t="shared" si="3"/>
        <v>233132470.21579438</v>
      </c>
      <c r="J76" s="11">
        <f>IF(C76&gt;0,SUM($D$14:D76),0)</f>
        <v>35005230.77879113</v>
      </c>
      <c r="K76" s="11">
        <f t="shared" si="4"/>
        <v>204994769.22120887</v>
      </c>
    </row>
    <row r="77" spans="2:11" x14ac:dyDescent="0.25">
      <c r="B77" s="13">
        <v>64</v>
      </c>
      <c r="C77" s="11">
        <f t="shared" si="0"/>
        <v>2475295.1380621647</v>
      </c>
      <c r="D77" s="11">
        <f t="shared" si="1"/>
        <v>425347.44585007586</v>
      </c>
      <c r="E77" s="11">
        <f t="shared" si="2"/>
        <v>2049947.6922120887</v>
      </c>
      <c r="G77" s="11">
        <f>IF(C77&gt;0,SUM($E$14:E77),0)</f>
        <v>86234386.092569202</v>
      </c>
      <c r="H77" s="11">
        <f t="shared" si="3"/>
        <v>231082522.52358231</v>
      </c>
      <c r="J77" s="11">
        <f>IF(C77&gt;0,SUM($D$14:D77),0)</f>
        <v>35430578.224641204</v>
      </c>
      <c r="K77" s="11">
        <f t="shared" si="4"/>
        <v>204569421.7753588</v>
      </c>
    </row>
    <row r="78" spans="2:11" x14ac:dyDescent="0.25">
      <c r="B78" s="13">
        <v>65</v>
      </c>
      <c r="C78" s="11">
        <f t="shared" si="0"/>
        <v>2475295.1380621647</v>
      </c>
      <c r="D78" s="11">
        <f t="shared" si="1"/>
        <v>429600.92030857661</v>
      </c>
      <c r="E78" s="11">
        <f t="shared" si="2"/>
        <v>2045694.217753588</v>
      </c>
      <c r="G78" s="11">
        <f>IF(C78&gt;0,SUM($E$14:E78),0)</f>
        <v>88280080.310322791</v>
      </c>
      <c r="H78" s="11">
        <f t="shared" si="3"/>
        <v>229036828.30582872</v>
      </c>
      <c r="J78" s="11">
        <f>IF(C78&gt;0,SUM($D$14:D78),0)</f>
        <v>35860179.144949779</v>
      </c>
      <c r="K78" s="11">
        <f t="shared" si="4"/>
        <v>204139820.85505021</v>
      </c>
    </row>
    <row r="79" spans="2:11" x14ac:dyDescent="0.25">
      <c r="B79" s="13">
        <v>66</v>
      </c>
      <c r="C79" s="11">
        <f t="shared" ref="C79:C142" si="5">IFERROR(IF(B79&lt;=$E$11,IF(B79&lt;=$H$7*12,PMT($H$6/12,$E$11,-$E$9,0,0),PMT($H$9/12,$E$11-$H$7*12,-$H$11,0,0)),0),0)</f>
        <v>2475295.1380621647</v>
      </c>
      <c r="D79" s="11">
        <f t="shared" ref="D79:D142" si="6">IFERROR(IF(B79&lt;=$E$11,IF(B79&lt;=$H$7*12,PPMT($H$6/12,B79,$E$11,-$E$9,0,0),PPMT($H$9/12,(B79-$H$7*12),$H$10*12,-$H$11,0,0)),0),0)</f>
        <v>433896.92951166234</v>
      </c>
      <c r="E79" s="11">
        <f t="shared" ref="E79:E142" si="7">IFERROR(IF(B79&lt;=$E$11,IF(B79&lt;=$H$7*12,IPMT($H$6/12,B79,$E$11,-$E$9,0,0),IPMT($H$9/12,(B79-$H$7*12),$H$10*12,-$H$11,0,0)),0),0)</f>
        <v>2041398.2085505021</v>
      </c>
      <c r="G79" s="11">
        <f>IF(C79&gt;0,SUM($E$14:E79),0)</f>
        <v>90321478.518873289</v>
      </c>
      <c r="H79" s="11">
        <f t="shared" ref="H79:H142" si="8">IF(C79&gt;0,SUM($E$14:$E$253)-G79,0)</f>
        <v>226995430.09727824</v>
      </c>
      <c r="J79" s="11">
        <f>IF(C79&gt;0,SUM($D$14:D79),0)</f>
        <v>36294076.074461438</v>
      </c>
      <c r="K79" s="11">
        <f t="shared" ref="K79:K142" si="9">IF(C79&gt;0,$E$9-J79,0)</f>
        <v>203705923.92553857</v>
      </c>
    </row>
    <row r="80" spans="2:11" x14ac:dyDescent="0.25">
      <c r="B80" s="13">
        <v>67</v>
      </c>
      <c r="C80" s="11">
        <f t="shared" si="5"/>
        <v>2475295.1380621647</v>
      </c>
      <c r="D80" s="11">
        <f t="shared" si="6"/>
        <v>438235.89880677901</v>
      </c>
      <c r="E80" s="11">
        <f t="shared" si="7"/>
        <v>2037059.2392553855</v>
      </c>
      <c r="G80" s="11">
        <f>IF(C80&gt;0,SUM($E$14:E80),0)</f>
        <v>92358537.758128673</v>
      </c>
      <c r="H80" s="11">
        <f t="shared" si="8"/>
        <v>224958370.85802284</v>
      </c>
      <c r="J80" s="11">
        <f>IF(C80&gt;0,SUM($D$14:D80),0)</f>
        <v>36732311.973268218</v>
      </c>
      <c r="K80" s="11">
        <f t="shared" si="9"/>
        <v>203267688.02673179</v>
      </c>
    </row>
    <row r="81" spans="2:11" x14ac:dyDescent="0.25">
      <c r="B81" s="13">
        <v>68</v>
      </c>
      <c r="C81" s="11">
        <f t="shared" si="5"/>
        <v>2475295.1380621647</v>
      </c>
      <c r="D81" s="11">
        <f t="shared" si="6"/>
        <v>442618.25779484678</v>
      </c>
      <c r="E81" s="11">
        <f t="shared" si="7"/>
        <v>2032676.8802673176</v>
      </c>
      <c r="G81" s="11">
        <f>IF(C81&gt;0,SUM($E$14:E81),0)</f>
        <v>94391214.638395995</v>
      </c>
      <c r="H81" s="11">
        <f t="shared" si="8"/>
        <v>222925693.97775552</v>
      </c>
      <c r="J81" s="11">
        <f>IF(C81&gt;0,SUM($D$14:D81),0)</f>
        <v>37174930.231063068</v>
      </c>
      <c r="K81" s="11">
        <f t="shared" si="9"/>
        <v>202825069.76893693</v>
      </c>
    </row>
    <row r="82" spans="2:11" x14ac:dyDescent="0.25">
      <c r="B82" s="13">
        <v>69</v>
      </c>
      <c r="C82" s="11">
        <f t="shared" si="5"/>
        <v>2475295.1380621647</v>
      </c>
      <c r="D82" s="11">
        <f t="shared" si="6"/>
        <v>447044.44037279533</v>
      </c>
      <c r="E82" s="11">
        <f t="shared" si="7"/>
        <v>2028250.6976893693</v>
      </c>
      <c r="G82" s="11">
        <f>IF(C82&gt;0,SUM($E$14:E82),0)</f>
        <v>96419465.336085364</v>
      </c>
      <c r="H82" s="11">
        <f t="shared" si="8"/>
        <v>220897443.28006613</v>
      </c>
      <c r="J82" s="11">
        <f>IF(C82&gt;0,SUM($D$14:D82),0)</f>
        <v>37621974.671435863</v>
      </c>
      <c r="K82" s="11">
        <f t="shared" si="9"/>
        <v>202378025.32856414</v>
      </c>
    </row>
    <row r="83" spans="2:11" x14ac:dyDescent="0.25">
      <c r="B83" s="13">
        <v>70</v>
      </c>
      <c r="C83" s="11">
        <f t="shared" si="5"/>
        <v>2475295.1380621647</v>
      </c>
      <c r="D83" s="11">
        <f t="shared" si="6"/>
        <v>451514.88477652322</v>
      </c>
      <c r="E83" s="11">
        <f t="shared" si="7"/>
        <v>2023780.2532856411</v>
      </c>
      <c r="G83" s="11">
        <f>IF(C83&gt;0,SUM($E$14:E83),0)</f>
        <v>98443245.589371011</v>
      </c>
      <c r="H83" s="11">
        <f t="shared" si="8"/>
        <v>218873663.02678049</v>
      </c>
      <c r="J83" s="11">
        <f>IF(C83&gt;0,SUM($D$14:D83),0)</f>
        <v>38073489.556212388</v>
      </c>
      <c r="K83" s="11">
        <f t="shared" si="9"/>
        <v>201926510.4437876</v>
      </c>
    </row>
    <row r="84" spans="2:11" x14ac:dyDescent="0.25">
      <c r="B84" s="13">
        <v>71</v>
      </c>
      <c r="C84" s="11">
        <f t="shared" si="5"/>
        <v>2475295.1380621647</v>
      </c>
      <c r="D84" s="11">
        <f t="shared" si="6"/>
        <v>456030.03362428845</v>
      </c>
      <c r="E84" s="11">
        <f t="shared" si="7"/>
        <v>2019265.104437876</v>
      </c>
      <c r="G84" s="11">
        <f>IF(C84&gt;0,SUM($E$14:E84),0)</f>
        <v>100462510.69380888</v>
      </c>
      <c r="H84" s="11">
        <f t="shared" si="8"/>
        <v>216854397.92234263</v>
      </c>
      <c r="J84" s="11">
        <f>IF(C84&gt;0,SUM($D$14:D84),0)</f>
        <v>38529519.589836679</v>
      </c>
      <c r="K84" s="11">
        <f t="shared" si="9"/>
        <v>201470480.41016331</v>
      </c>
    </row>
    <row r="85" spans="2:11" x14ac:dyDescent="0.25">
      <c r="B85" s="13">
        <v>72</v>
      </c>
      <c r="C85" s="11">
        <f t="shared" si="5"/>
        <v>2475295.1380621647</v>
      </c>
      <c r="D85" s="11">
        <f t="shared" si="6"/>
        <v>460590.33396053128</v>
      </c>
      <c r="E85" s="11">
        <f t="shared" si="7"/>
        <v>2014704.8041016331</v>
      </c>
      <c r="G85" s="11">
        <f>IF(C85&gt;0,SUM($E$14:E85),0)</f>
        <v>102477215.49791051</v>
      </c>
      <c r="H85" s="11">
        <f t="shared" si="8"/>
        <v>214839693.11824101</v>
      </c>
      <c r="J85" s="11">
        <f>IF(C85&gt;0,SUM($D$14:D85),0)</f>
        <v>38990109.923797213</v>
      </c>
      <c r="K85" s="11">
        <f t="shared" si="9"/>
        <v>201009890.07620278</v>
      </c>
    </row>
    <row r="86" spans="2:11" x14ac:dyDescent="0.25">
      <c r="B86" s="13">
        <v>73</v>
      </c>
      <c r="C86" s="11">
        <f t="shared" si="5"/>
        <v>2475295.1380621647</v>
      </c>
      <c r="D86" s="11">
        <f t="shared" si="6"/>
        <v>465196.23730013653</v>
      </c>
      <c r="E86" s="11">
        <f t="shared" si="7"/>
        <v>2010098.9007620281</v>
      </c>
      <c r="G86" s="11">
        <f>IF(C86&gt;0,SUM($E$14:E86),0)</f>
        <v>104487314.39867254</v>
      </c>
      <c r="H86" s="11">
        <f t="shared" si="8"/>
        <v>212829594.21747899</v>
      </c>
      <c r="J86" s="11">
        <f>IF(C86&gt;0,SUM($D$14:D86),0)</f>
        <v>39455306.161097348</v>
      </c>
      <c r="K86" s="11">
        <f t="shared" si="9"/>
        <v>200544693.83890265</v>
      </c>
    </row>
    <row r="87" spans="2:11" x14ac:dyDescent="0.25">
      <c r="B87" s="13">
        <v>74</v>
      </c>
      <c r="C87" s="11">
        <f t="shared" si="5"/>
        <v>2475295.1380621647</v>
      </c>
      <c r="D87" s="11">
        <f t="shared" si="6"/>
        <v>469848.19967313798</v>
      </c>
      <c r="E87" s="11">
        <f t="shared" si="7"/>
        <v>2005446.9383890266</v>
      </c>
      <c r="G87" s="11">
        <f>IF(C87&gt;0,SUM($E$14:E87),0)</f>
        <v>106492761.33706157</v>
      </c>
      <c r="H87" s="11">
        <f t="shared" si="8"/>
        <v>210824147.27908993</v>
      </c>
      <c r="J87" s="11">
        <f>IF(C87&gt;0,SUM($D$14:D87),0)</f>
        <v>39925154.360770486</v>
      </c>
      <c r="K87" s="11">
        <f t="shared" si="9"/>
        <v>200074845.63922951</v>
      </c>
    </row>
    <row r="88" spans="2:11" x14ac:dyDescent="0.25">
      <c r="B88" s="13">
        <v>75</v>
      </c>
      <c r="C88" s="11">
        <f t="shared" si="5"/>
        <v>2475295.1380621647</v>
      </c>
      <c r="D88" s="11">
        <f t="shared" si="6"/>
        <v>474546.68166986934</v>
      </c>
      <c r="E88" s="11">
        <f t="shared" si="7"/>
        <v>2000748.4563922954</v>
      </c>
      <c r="G88" s="11">
        <f>IF(C88&gt;0,SUM($E$14:E88),0)</f>
        <v>108493509.79345386</v>
      </c>
      <c r="H88" s="11">
        <f t="shared" si="8"/>
        <v>208823398.82269764</v>
      </c>
      <c r="J88" s="11">
        <f>IF(C88&gt;0,SUM($D$14:D88),0)</f>
        <v>40399701.042440355</v>
      </c>
      <c r="K88" s="11">
        <f t="shared" si="9"/>
        <v>199600298.95755965</v>
      </c>
    </row>
    <row r="89" spans="2:11" x14ac:dyDescent="0.25">
      <c r="B89" s="13">
        <v>76</v>
      </c>
      <c r="C89" s="11">
        <f t="shared" si="5"/>
        <v>2475295.1380621647</v>
      </c>
      <c r="D89" s="11">
        <f t="shared" si="6"/>
        <v>479292.14848656807</v>
      </c>
      <c r="E89" s="11">
        <f t="shared" si="7"/>
        <v>1996002.9895755965</v>
      </c>
      <c r="G89" s="11">
        <f>IF(C89&gt;0,SUM($E$14:E89),0)</f>
        <v>110489512.78302945</v>
      </c>
      <c r="H89" s="11">
        <f t="shared" si="8"/>
        <v>206827395.83312207</v>
      </c>
      <c r="J89" s="11">
        <f>IF(C89&gt;0,SUM($D$14:D89),0)</f>
        <v>40878993.190926924</v>
      </c>
      <c r="K89" s="11">
        <f t="shared" si="9"/>
        <v>199121006.80907309</v>
      </c>
    </row>
    <row r="90" spans="2:11" x14ac:dyDescent="0.25">
      <c r="B90" s="13">
        <v>77</v>
      </c>
      <c r="C90" s="11">
        <f t="shared" si="5"/>
        <v>2475295.1380621647</v>
      </c>
      <c r="D90" s="11">
        <f t="shared" si="6"/>
        <v>484085.06997143372</v>
      </c>
      <c r="E90" s="11">
        <f t="shared" si="7"/>
        <v>1991210.0680907306</v>
      </c>
      <c r="G90" s="11">
        <f>IF(C90&gt;0,SUM($E$14:E90),0)</f>
        <v>112480722.85112019</v>
      </c>
      <c r="H90" s="11">
        <f t="shared" si="8"/>
        <v>204836185.76503134</v>
      </c>
      <c r="J90" s="11">
        <f>IF(C90&gt;0,SUM($D$14:D90),0)</f>
        <v>41363078.260898359</v>
      </c>
      <c r="K90" s="11">
        <f t="shared" si="9"/>
        <v>198636921.73910165</v>
      </c>
    </row>
    <row r="91" spans="2:11" x14ac:dyDescent="0.25">
      <c r="B91" s="13">
        <v>78</v>
      </c>
      <c r="C91" s="11">
        <f t="shared" si="5"/>
        <v>2475295.1380621647</v>
      </c>
      <c r="D91" s="11">
        <f t="shared" si="6"/>
        <v>488925.92067114811</v>
      </c>
      <c r="E91" s="11">
        <f t="shared" si="7"/>
        <v>1986369.2173910164</v>
      </c>
      <c r="G91" s="11">
        <f>IF(C91&gt;0,SUM($E$14:E91),0)</f>
        <v>114467092.0685112</v>
      </c>
      <c r="H91" s="11">
        <f t="shared" si="8"/>
        <v>202849816.54764032</v>
      </c>
      <c r="J91" s="11">
        <f>IF(C91&gt;0,SUM($D$14:D91),0)</f>
        <v>41852004.181569509</v>
      </c>
      <c r="K91" s="11">
        <f t="shared" si="9"/>
        <v>198147995.81843048</v>
      </c>
    </row>
    <row r="92" spans="2:11" x14ac:dyDescent="0.25">
      <c r="B92" s="13">
        <v>79</v>
      </c>
      <c r="C92" s="11">
        <f t="shared" si="5"/>
        <v>2475295.1380621647</v>
      </c>
      <c r="D92" s="11">
        <f t="shared" si="6"/>
        <v>493815.17987785954</v>
      </c>
      <c r="E92" s="11">
        <f t="shared" si="7"/>
        <v>1981479.9581843049</v>
      </c>
      <c r="G92" s="11">
        <f>IF(C92&gt;0,SUM($E$14:E92),0)</f>
        <v>116448572.0266955</v>
      </c>
      <c r="H92" s="11">
        <f t="shared" si="8"/>
        <v>200868336.58945602</v>
      </c>
      <c r="J92" s="11">
        <f>IF(C92&gt;0,SUM($D$14:D92),0)</f>
        <v>42345819.361447372</v>
      </c>
      <c r="K92" s="11">
        <f t="shared" si="9"/>
        <v>197654180.63855264</v>
      </c>
    </row>
    <row r="93" spans="2:11" x14ac:dyDescent="0.25">
      <c r="B93" s="13">
        <v>80</v>
      </c>
      <c r="C93" s="11">
        <f t="shared" si="5"/>
        <v>2475295.1380621647</v>
      </c>
      <c r="D93" s="11">
        <f t="shared" si="6"/>
        <v>498753.33167663816</v>
      </c>
      <c r="E93" s="11">
        <f t="shared" si="7"/>
        <v>1976541.8063855264</v>
      </c>
      <c r="G93" s="11">
        <f>IF(C93&gt;0,SUM($E$14:E93),0)</f>
        <v>118425113.83308104</v>
      </c>
      <c r="H93" s="11">
        <f t="shared" si="8"/>
        <v>198891794.78307047</v>
      </c>
      <c r="J93" s="11">
        <f>IF(C93&gt;0,SUM($D$14:D93),0)</f>
        <v>42844572.693124011</v>
      </c>
      <c r="K93" s="11">
        <f t="shared" si="9"/>
        <v>197155427.306876</v>
      </c>
    </row>
    <row r="94" spans="2:11" x14ac:dyDescent="0.25">
      <c r="B94" s="13">
        <v>81</v>
      </c>
      <c r="C94" s="11">
        <f t="shared" si="5"/>
        <v>2475295.1380621647</v>
      </c>
      <c r="D94" s="11">
        <f t="shared" si="6"/>
        <v>503740.8649934046</v>
      </c>
      <c r="E94" s="11">
        <f t="shared" si="7"/>
        <v>1971554.2730687601</v>
      </c>
      <c r="G94" s="11">
        <f>IF(C94&gt;0,SUM($E$14:E94),0)</f>
        <v>120396668.10614979</v>
      </c>
      <c r="H94" s="11">
        <f t="shared" si="8"/>
        <v>196920240.51000172</v>
      </c>
      <c r="J94" s="11">
        <f>IF(C94&gt;0,SUM($D$14:D94),0)</f>
        <v>43348313.558117419</v>
      </c>
      <c r="K94" s="11">
        <f t="shared" si="9"/>
        <v>196651686.44188258</v>
      </c>
    </row>
    <row r="95" spans="2:11" x14ac:dyDescent="0.25">
      <c r="B95" s="13">
        <v>82</v>
      </c>
      <c r="C95" s="11">
        <f t="shared" si="5"/>
        <v>2475295.1380621647</v>
      </c>
      <c r="D95" s="11">
        <f t="shared" si="6"/>
        <v>508778.27364333865</v>
      </c>
      <c r="E95" s="11">
        <f t="shared" si="7"/>
        <v>1966516.8644188261</v>
      </c>
      <c r="G95" s="11">
        <f>IF(C95&gt;0,SUM($E$14:E95),0)</f>
        <v>122363184.97056861</v>
      </c>
      <c r="H95" s="11">
        <f t="shared" si="8"/>
        <v>194953723.64558291</v>
      </c>
      <c r="J95" s="11">
        <f>IF(C95&gt;0,SUM($D$14:D95),0)</f>
        <v>43857091.831760757</v>
      </c>
      <c r="K95" s="11">
        <f t="shared" si="9"/>
        <v>196142908.16823924</v>
      </c>
    </row>
    <row r="96" spans="2:11" x14ac:dyDescent="0.25">
      <c r="B96" s="13">
        <v>83</v>
      </c>
      <c r="C96" s="11">
        <f t="shared" si="5"/>
        <v>2475295.1380621647</v>
      </c>
      <c r="D96" s="11">
        <f t="shared" si="6"/>
        <v>513866.05637977197</v>
      </c>
      <c r="E96" s="11">
        <f t="shared" si="7"/>
        <v>1961429.0816823926</v>
      </c>
      <c r="G96" s="11">
        <f>IF(C96&gt;0,SUM($E$14:E96),0)</f>
        <v>124324614.05225101</v>
      </c>
      <c r="H96" s="11">
        <f t="shared" si="8"/>
        <v>192992294.5639005</v>
      </c>
      <c r="J96" s="11">
        <f>IF(C96&gt;0,SUM($D$14:D96),0)</f>
        <v>44370957.888140529</v>
      </c>
      <c r="K96" s="11">
        <f t="shared" si="9"/>
        <v>195629042.11185947</v>
      </c>
    </row>
    <row r="97" spans="2:11" x14ac:dyDescent="0.25">
      <c r="B97" s="13">
        <v>84</v>
      </c>
      <c r="C97" s="11">
        <f t="shared" si="5"/>
        <v>2475295.1380621647</v>
      </c>
      <c r="D97" s="11">
        <f t="shared" si="6"/>
        <v>519004.71694356977</v>
      </c>
      <c r="E97" s="11">
        <f t="shared" si="7"/>
        <v>1956290.4211185947</v>
      </c>
      <c r="G97" s="11">
        <f>IF(C97&gt;0,SUM($E$14:E97),0)</f>
        <v>126280904.4733696</v>
      </c>
      <c r="H97" s="11">
        <f t="shared" si="8"/>
        <v>191036004.14278191</v>
      </c>
      <c r="J97" s="11">
        <f>IF(C97&gt;0,SUM($D$14:D97),0)</f>
        <v>44889962.605084099</v>
      </c>
      <c r="K97" s="11">
        <f t="shared" si="9"/>
        <v>195110037.39491591</v>
      </c>
    </row>
    <row r="98" spans="2:11" x14ac:dyDescent="0.25">
      <c r="B98" s="13">
        <v>85</v>
      </c>
      <c r="C98" s="11">
        <f t="shared" si="5"/>
        <v>2475295.1380621647</v>
      </c>
      <c r="D98" s="11">
        <f t="shared" si="6"/>
        <v>524194.76411300543</v>
      </c>
      <c r="E98" s="11">
        <f t="shared" si="7"/>
        <v>1951100.3739491592</v>
      </c>
      <c r="G98" s="11">
        <f>IF(C98&gt;0,SUM($E$14:E98),0)</f>
        <v>128232004.84731875</v>
      </c>
      <c r="H98" s="11">
        <f t="shared" si="8"/>
        <v>189084903.76883274</v>
      </c>
      <c r="J98" s="11">
        <f>IF(C98&gt;0,SUM($D$14:D98),0)</f>
        <v>45414157.369197108</v>
      </c>
      <c r="K98" s="11">
        <f t="shared" si="9"/>
        <v>194585842.6308029</v>
      </c>
    </row>
    <row r="99" spans="2:11" x14ac:dyDescent="0.25">
      <c r="B99" s="13">
        <v>86</v>
      </c>
      <c r="C99" s="11">
        <f t="shared" si="5"/>
        <v>2475295.1380621647</v>
      </c>
      <c r="D99" s="11">
        <f t="shared" si="6"/>
        <v>529436.71175413555</v>
      </c>
      <c r="E99" s="11">
        <f t="shared" si="7"/>
        <v>1945858.4263080291</v>
      </c>
      <c r="G99" s="11">
        <f>IF(C99&gt;0,SUM($E$14:E99),0)</f>
        <v>130177863.27362679</v>
      </c>
      <c r="H99" s="11">
        <f t="shared" si="8"/>
        <v>187139045.34252471</v>
      </c>
      <c r="J99" s="11">
        <f>IF(C99&gt;0,SUM($D$14:D99),0)</f>
        <v>45943594.080951244</v>
      </c>
      <c r="K99" s="11">
        <f t="shared" si="9"/>
        <v>194056405.91904876</v>
      </c>
    </row>
    <row r="100" spans="2:11" x14ac:dyDescent="0.25">
      <c r="B100" s="13">
        <v>87</v>
      </c>
      <c r="C100" s="11">
        <f t="shared" si="5"/>
        <v>2475295.1380621647</v>
      </c>
      <c r="D100" s="11">
        <f t="shared" si="6"/>
        <v>534731.07887167693</v>
      </c>
      <c r="E100" s="11">
        <f t="shared" si="7"/>
        <v>1940564.0591904875</v>
      </c>
      <c r="G100" s="11">
        <f>IF(C100&gt;0,SUM($E$14:E100),0)</f>
        <v>132118427.33281727</v>
      </c>
      <c r="H100" s="11">
        <f t="shared" si="8"/>
        <v>185198481.28333426</v>
      </c>
      <c r="J100" s="11">
        <f>IF(C100&gt;0,SUM($D$14:D100),0)</f>
        <v>46478325.159822918</v>
      </c>
      <c r="K100" s="11">
        <f t="shared" si="9"/>
        <v>193521674.84017709</v>
      </c>
    </row>
    <row r="101" spans="2:11" x14ac:dyDescent="0.25">
      <c r="B101" s="13">
        <v>88</v>
      </c>
      <c r="C101" s="11">
        <f t="shared" si="5"/>
        <v>2475295.1380621647</v>
      </c>
      <c r="D101" s="11">
        <f t="shared" si="6"/>
        <v>540078.3896603937</v>
      </c>
      <c r="E101" s="11">
        <f t="shared" si="7"/>
        <v>1935216.7484017708</v>
      </c>
      <c r="G101" s="11">
        <f>IF(C101&gt;0,SUM($E$14:E101),0)</f>
        <v>134053644.08121905</v>
      </c>
      <c r="H101" s="11">
        <f t="shared" si="8"/>
        <v>183263264.53493246</v>
      </c>
      <c r="J101" s="11">
        <f>IF(C101&gt;0,SUM($D$14:D101),0)</f>
        <v>47018403.549483314</v>
      </c>
      <c r="K101" s="11">
        <f t="shared" si="9"/>
        <v>192981596.4505167</v>
      </c>
    </row>
    <row r="102" spans="2:11" x14ac:dyDescent="0.25">
      <c r="B102" s="13">
        <v>89</v>
      </c>
      <c r="C102" s="11">
        <f t="shared" si="5"/>
        <v>2475295.1380621647</v>
      </c>
      <c r="D102" s="11">
        <f t="shared" si="6"/>
        <v>545479.17355699756</v>
      </c>
      <c r="E102" s="11">
        <f t="shared" si="7"/>
        <v>1929815.964505167</v>
      </c>
      <c r="G102" s="11">
        <f>IF(C102&gt;0,SUM($E$14:E102),0)</f>
        <v>135983460.04572421</v>
      </c>
      <c r="H102" s="11">
        <f t="shared" si="8"/>
        <v>181333448.5704273</v>
      </c>
      <c r="J102" s="11">
        <f>IF(C102&gt;0,SUM($D$14:D102),0)</f>
        <v>47563882.723040313</v>
      </c>
      <c r="K102" s="11">
        <f t="shared" si="9"/>
        <v>192436117.27695969</v>
      </c>
    </row>
    <row r="103" spans="2:11" x14ac:dyDescent="0.25">
      <c r="B103" s="13">
        <v>90</v>
      </c>
      <c r="C103" s="11">
        <f t="shared" si="5"/>
        <v>2475295.1380621647</v>
      </c>
      <c r="D103" s="11">
        <f t="shared" si="6"/>
        <v>550933.9652925675</v>
      </c>
      <c r="E103" s="11">
        <f t="shared" si="7"/>
        <v>1924361.1727695968</v>
      </c>
      <c r="G103" s="11">
        <f>IF(C103&gt;0,SUM($E$14:E103),0)</f>
        <v>137907821.21849382</v>
      </c>
      <c r="H103" s="11">
        <f t="shared" si="8"/>
        <v>179409087.39765769</v>
      </c>
      <c r="J103" s="11">
        <f>IF(C103&gt;0,SUM($D$14:D103),0)</f>
        <v>48114816.688332878</v>
      </c>
      <c r="K103" s="11">
        <f t="shared" si="9"/>
        <v>191885183.31166711</v>
      </c>
    </row>
    <row r="104" spans="2:11" x14ac:dyDescent="0.25">
      <c r="B104" s="13">
        <v>91</v>
      </c>
      <c r="C104" s="11">
        <f t="shared" si="5"/>
        <v>2475295.1380621647</v>
      </c>
      <c r="D104" s="11">
        <f t="shared" si="6"/>
        <v>556443.30494549312</v>
      </c>
      <c r="E104" s="11">
        <f t="shared" si="7"/>
        <v>1918851.8331166715</v>
      </c>
      <c r="G104" s="11">
        <f>IF(C104&gt;0,SUM($E$14:E104),0)</f>
        <v>139826673.0516105</v>
      </c>
      <c r="H104" s="11">
        <f t="shared" si="8"/>
        <v>177490235.56454101</v>
      </c>
      <c r="J104" s="11">
        <f>IF(C104&gt;0,SUM($D$14:D104),0)</f>
        <v>48671259.993278369</v>
      </c>
      <c r="K104" s="11">
        <f t="shared" si="9"/>
        <v>191328740.00672162</v>
      </c>
    </row>
    <row r="105" spans="2:11" x14ac:dyDescent="0.25">
      <c r="B105" s="13">
        <v>92</v>
      </c>
      <c r="C105" s="11">
        <f t="shared" si="5"/>
        <v>2475295.1380621647</v>
      </c>
      <c r="D105" s="11">
        <f t="shared" si="6"/>
        <v>562007.73799494805</v>
      </c>
      <c r="E105" s="11">
        <f t="shared" si="7"/>
        <v>1913287.4000672165</v>
      </c>
      <c r="G105" s="11">
        <f>IF(C105&gt;0,SUM($E$14:E105),0)</f>
        <v>141739960.45167771</v>
      </c>
      <c r="H105" s="11">
        <f t="shared" si="8"/>
        <v>175576948.1644738</v>
      </c>
      <c r="J105" s="11">
        <f>IF(C105&gt;0,SUM($D$14:D105),0)</f>
        <v>49233267.731273316</v>
      </c>
      <c r="K105" s="11">
        <f t="shared" si="9"/>
        <v>190766732.26872668</v>
      </c>
    </row>
    <row r="106" spans="2:11" x14ac:dyDescent="0.25">
      <c r="B106" s="13">
        <v>93</v>
      </c>
      <c r="C106" s="11">
        <f t="shared" si="5"/>
        <v>2475295.1380621647</v>
      </c>
      <c r="D106" s="11">
        <f t="shared" si="6"/>
        <v>567627.81537489756</v>
      </c>
      <c r="E106" s="11">
        <f t="shared" si="7"/>
        <v>1907667.3226872669</v>
      </c>
      <c r="G106" s="11">
        <f>IF(C106&gt;0,SUM($E$14:E106),0)</f>
        <v>143647627.77436498</v>
      </c>
      <c r="H106" s="11">
        <f t="shared" si="8"/>
        <v>173669280.84178653</v>
      </c>
      <c r="J106" s="11">
        <f>IF(C106&gt;0,SUM($D$14:D106),0)</f>
        <v>49800895.546648212</v>
      </c>
      <c r="K106" s="11">
        <f t="shared" si="9"/>
        <v>190199104.4533518</v>
      </c>
    </row>
    <row r="107" spans="2:11" x14ac:dyDescent="0.25">
      <c r="B107" s="13">
        <v>94</v>
      </c>
      <c r="C107" s="11">
        <f t="shared" si="5"/>
        <v>2475295.1380621647</v>
      </c>
      <c r="D107" s="11">
        <f t="shared" si="6"/>
        <v>573304.09352864651</v>
      </c>
      <c r="E107" s="11">
        <f t="shared" si="7"/>
        <v>1901991.0445335179</v>
      </c>
      <c r="G107" s="11">
        <f>IF(C107&gt;0,SUM($E$14:E107),0)</f>
        <v>145549618.8188985</v>
      </c>
      <c r="H107" s="11">
        <f t="shared" si="8"/>
        <v>171767289.79725301</v>
      </c>
      <c r="J107" s="11">
        <f>IF(C107&gt;0,SUM($D$14:D107),0)</f>
        <v>50374199.640176855</v>
      </c>
      <c r="K107" s="11">
        <f t="shared" si="9"/>
        <v>189625800.35982314</v>
      </c>
    </row>
    <row r="108" spans="2:11" x14ac:dyDescent="0.25">
      <c r="B108" s="13">
        <v>95</v>
      </c>
      <c r="C108" s="11">
        <f t="shared" si="5"/>
        <v>2475295.1380621647</v>
      </c>
      <c r="D108" s="11">
        <f t="shared" si="6"/>
        <v>579037.13446393306</v>
      </c>
      <c r="E108" s="11">
        <f t="shared" si="7"/>
        <v>1896258.0035982318</v>
      </c>
      <c r="G108" s="11">
        <f>IF(C108&gt;0,SUM($E$14:E108),0)</f>
        <v>147445876.82249674</v>
      </c>
      <c r="H108" s="11">
        <f t="shared" si="8"/>
        <v>169871031.79365477</v>
      </c>
      <c r="J108" s="11">
        <f>IF(C108&gt;0,SUM($D$14:D108),0)</f>
        <v>50953236.774640791</v>
      </c>
      <c r="K108" s="11">
        <f t="shared" si="9"/>
        <v>189046763.2253592</v>
      </c>
    </row>
    <row r="109" spans="2:11" x14ac:dyDescent="0.25">
      <c r="B109" s="13">
        <v>96</v>
      </c>
      <c r="C109" s="11">
        <f t="shared" si="5"/>
        <v>2475295.1380621647</v>
      </c>
      <c r="D109" s="11">
        <f t="shared" si="6"/>
        <v>584827.5058085724</v>
      </c>
      <c r="E109" s="11">
        <f t="shared" si="7"/>
        <v>1890467.6322535924</v>
      </c>
      <c r="G109" s="11">
        <f>IF(C109&gt;0,SUM($E$14:E109),0)</f>
        <v>149336344.45475033</v>
      </c>
      <c r="H109" s="11">
        <f t="shared" si="8"/>
        <v>167980564.16140118</v>
      </c>
      <c r="J109" s="11">
        <f>IF(C109&gt;0,SUM($D$14:D109),0)</f>
        <v>51538064.280449361</v>
      </c>
      <c r="K109" s="11">
        <f t="shared" si="9"/>
        <v>188461935.71955064</v>
      </c>
    </row>
    <row r="110" spans="2:11" x14ac:dyDescent="0.25">
      <c r="B110" s="13">
        <v>97</v>
      </c>
      <c r="C110" s="11">
        <f t="shared" si="5"/>
        <v>2475295.1380621647</v>
      </c>
      <c r="D110" s="11">
        <f t="shared" si="6"/>
        <v>590675.78086665808</v>
      </c>
      <c r="E110" s="11">
        <f t="shared" si="7"/>
        <v>1884619.3571955063</v>
      </c>
      <c r="G110" s="11">
        <f>IF(C110&gt;0,SUM($E$14:E110),0)</f>
        <v>151220963.81194583</v>
      </c>
      <c r="H110" s="11">
        <f t="shared" si="8"/>
        <v>166095944.80420569</v>
      </c>
      <c r="J110" s="11">
        <f>IF(C110&gt;0,SUM($D$14:D110),0)</f>
        <v>52128740.061316021</v>
      </c>
      <c r="K110" s="11">
        <f t="shared" si="9"/>
        <v>187871259.93868399</v>
      </c>
    </row>
    <row r="111" spans="2:11" x14ac:dyDescent="0.25">
      <c r="B111" s="13">
        <v>98</v>
      </c>
      <c r="C111" s="11">
        <f t="shared" si="5"/>
        <v>2475295.1380621647</v>
      </c>
      <c r="D111" s="11">
        <f t="shared" si="6"/>
        <v>596582.53867532476</v>
      </c>
      <c r="E111" s="11">
        <f t="shared" si="7"/>
        <v>1878712.5993868399</v>
      </c>
      <c r="G111" s="11">
        <f>IF(C111&gt;0,SUM($E$14:E111),0)</f>
        <v>153099676.41133267</v>
      </c>
      <c r="H111" s="11">
        <f t="shared" si="8"/>
        <v>164217232.20481884</v>
      </c>
      <c r="J111" s="11">
        <f>IF(C111&gt;0,SUM($D$14:D111),0)</f>
        <v>52725322.599991344</v>
      </c>
      <c r="K111" s="11">
        <f t="shared" si="9"/>
        <v>187274677.40000865</v>
      </c>
    </row>
    <row r="112" spans="2:11" x14ac:dyDescent="0.25">
      <c r="B112" s="13">
        <v>99</v>
      </c>
      <c r="C112" s="11">
        <f t="shared" si="5"/>
        <v>2475295.1380621647</v>
      </c>
      <c r="D112" s="11">
        <f t="shared" si="6"/>
        <v>602548.36406207795</v>
      </c>
      <c r="E112" s="11">
        <f t="shared" si="7"/>
        <v>1872746.7740000866</v>
      </c>
      <c r="G112" s="11">
        <f>IF(C112&gt;0,SUM($E$14:E112),0)</f>
        <v>154972423.18533275</v>
      </c>
      <c r="H112" s="11">
        <f t="shared" si="8"/>
        <v>162344485.43081877</v>
      </c>
      <c r="J112" s="11">
        <f>IF(C112&gt;0,SUM($D$14:D112),0)</f>
        <v>53327870.964053422</v>
      </c>
      <c r="K112" s="11">
        <f t="shared" si="9"/>
        <v>186672129.03594658</v>
      </c>
    </row>
    <row r="113" spans="2:11" x14ac:dyDescent="0.25">
      <c r="B113" s="13">
        <v>100</v>
      </c>
      <c r="C113" s="11">
        <f t="shared" si="5"/>
        <v>2475295.1380621647</v>
      </c>
      <c r="D113" s="11">
        <f t="shared" si="6"/>
        <v>608573.84770269867</v>
      </c>
      <c r="E113" s="11">
        <f t="shared" si="7"/>
        <v>1866721.2903594659</v>
      </c>
      <c r="G113" s="11">
        <f>IF(C113&gt;0,SUM($E$14:E113),0)</f>
        <v>156839144.47569221</v>
      </c>
      <c r="H113" s="11">
        <f t="shared" si="8"/>
        <v>160477764.1404593</v>
      </c>
      <c r="J113" s="11">
        <f>IF(C113&gt;0,SUM($D$14:D113),0)</f>
        <v>53936444.811756119</v>
      </c>
      <c r="K113" s="11">
        <f t="shared" si="9"/>
        <v>186063555.18824387</v>
      </c>
    </row>
    <row r="114" spans="2:11" x14ac:dyDescent="0.25">
      <c r="B114" s="13">
        <v>101</v>
      </c>
      <c r="C114" s="11">
        <f t="shared" si="5"/>
        <v>2475295.1380621647</v>
      </c>
      <c r="D114" s="11">
        <f t="shared" si="6"/>
        <v>614659.58617972571</v>
      </c>
      <c r="E114" s="11">
        <f t="shared" si="7"/>
        <v>1860635.5518824386</v>
      </c>
      <c r="G114" s="11">
        <f>IF(C114&gt;0,SUM($E$14:E114),0)</f>
        <v>158699780.02757466</v>
      </c>
      <c r="H114" s="11">
        <f t="shared" si="8"/>
        <v>158617128.58857685</v>
      </c>
      <c r="J114" s="11">
        <f>IF(C114&gt;0,SUM($D$14:D114),0)</f>
        <v>54551104.397935845</v>
      </c>
      <c r="K114" s="11">
        <f t="shared" si="9"/>
        <v>185448895.60206416</v>
      </c>
    </row>
    <row r="115" spans="2:11" x14ac:dyDescent="0.25">
      <c r="B115" s="13">
        <v>102</v>
      </c>
      <c r="C115" s="11">
        <f t="shared" si="5"/>
        <v>2475295.1380621647</v>
      </c>
      <c r="D115" s="11">
        <f t="shared" si="6"/>
        <v>620806.18204152293</v>
      </c>
      <c r="E115" s="11">
        <f t="shared" si="7"/>
        <v>1854488.9560206416</v>
      </c>
      <c r="G115" s="11">
        <f>IF(C115&gt;0,SUM($E$14:E115),0)</f>
        <v>160554268.98359531</v>
      </c>
      <c r="H115" s="11">
        <f t="shared" si="8"/>
        <v>156762639.6325562</v>
      </c>
      <c r="J115" s="11">
        <f>IF(C115&gt;0,SUM($D$14:D115),0)</f>
        <v>55171910.579977371</v>
      </c>
      <c r="K115" s="11">
        <f t="shared" si="9"/>
        <v>184828089.42002264</v>
      </c>
    </row>
    <row r="116" spans="2:11" x14ac:dyDescent="0.25">
      <c r="B116" s="13">
        <v>103</v>
      </c>
      <c r="C116" s="11">
        <f t="shared" si="5"/>
        <v>2475295.1380621647</v>
      </c>
      <c r="D116" s="11">
        <f t="shared" si="6"/>
        <v>627014.24386193824</v>
      </c>
      <c r="E116" s="11">
        <f t="shared" si="7"/>
        <v>1848280.8942002263</v>
      </c>
      <c r="G116" s="11">
        <f>IF(C116&gt;0,SUM($E$14:E116),0)</f>
        <v>162402549.87779555</v>
      </c>
      <c r="H116" s="11">
        <f t="shared" si="8"/>
        <v>154914358.73835596</v>
      </c>
      <c r="J116" s="11">
        <f>IF(C116&gt;0,SUM($D$14:D116),0)</f>
        <v>55798924.823839307</v>
      </c>
      <c r="K116" s="11">
        <f t="shared" si="9"/>
        <v>184201075.17616069</v>
      </c>
    </row>
    <row r="117" spans="2:11" x14ac:dyDescent="0.25">
      <c r="B117" s="13">
        <v>104</v>
      </c>
      <c r="C117" s="11">
        <f t="shared" si="5"/>
        <v>2475295.1380621647</v>
      </c>
      <c r="D117" s="11">
        <f t="shared" si="6"/>
        <v>633284.38630055764</v>
      </c>
      <c r="E117" s="11">
        <f t="shared" si="7"/>
        <v>1842010.7517616067</v>
      </c>
      <c r="G117" s="11">
        <f>IF(C117&gt;0,SUM($E$14:E117),0)</f>
        <v>164244560.62955716</v>
      </c>
      <c r="H117" s="11">
        <f t="shared" si="8"/>
        <v>153072347.98659435</v>
      </c>
      <c r="J117" s="11">
        <f>IF(C117&gt;0,SUM($D$14:D117),0)</f>
        <v>56432209.210139863</v>
      </c>
      <c r="K117" s="11">
        <f t="shared" si="9"/>
        <v>183567790.78986013</v>
      </c>
    </row>
    <row r="118" spans="2:11" x14ac:dyDescent="0.25">
      <c r="B118" s="13">
        <v>105</v>
      </c>
      <c r="C118" s="11">
        <f t="shared" si="5"/>
        <v>2475295.1380621647</v>
      </c>
      <c r="D118" s="11">
        <f t="shared" si="6"/>
        <v>639617.23016356293</v>
      </c>
      <c r="E118" s="11">
        <f t="shared" si="7"/>
        <v>1835677.9078986016</v>
      </c>
      <c r="G118" s="11">
        <f>IF(C118&gt;0,SUM($E$14:E118),0)</f>
        <v>166080238.53745577</v>
      </c>
      <c r="H118" s="11">
        <f t="shared" si="8"/>
        <v>151236670.07869574</v>
      </c>
      <c r="J118" s="11">
        <f>IF(C118&gt;0,SUM($D$14:D118),0)</f>
        <v>57071826.440303423</v>
      </c>
      <c r="K118" s="11">
        <f t="shared" si="9"/>
        <v>182928173.55969658</v>
      </c>
    </row>
    <row r="119" spans="2:11" x14ac:dyDescent="0.25">
      <c r="B119" s="13">
        <v>106</v>
      </c>
      <c r="C119" s="11">
        <f t="shared" si="5"/>
        <v>2475295.1380621647</v>
      </c>
      <c r="D119" s="11">
        <f t="shared" si="6"/>
        <v>646013.40246519877</v>
      </c>
      <c r="E119" s="11">
        <f t="shared" si="7"/>
        <v>1829281.7355969655</v>
      </c>
      <c r="G119" s="11">
        <f>IF(C119&gt;0,SUM($E$14:E119),0)</f>
        <v>167909520.27305272</v>
      </c>
      <c r="H119" s="11">
        <f t="shared" si="8"/>
        <v>149407388.34309879</v>
      </c>
      <c r="J119" s="11">
        <f>IF(C119&gt;0,SUM($D$14:D119),0)</f>
        <v>57717839.842768624</v>
      </c>
      <c r="K119" s="11">
        <f t="shared" si="9"/>
        <v>182282160.15723139</v>
      </c>
    </row>
    <row r="120" spans="2:11" x14ac:dyDescent="0.25">
      <c r="B120" s="13">
        <v>107</v>
      </c>
      <c r="C120" s="11">
        <f t="shared" si="5"/>
        <v>2475295.1380621647</v>
      </c>
      <c r="D120" s="11">
        <f t="shared" si="6"/>
        <v>652473.53648985073</v>
      </c>
      <c r="E120" s="11">
        <f t="shared" si="7"/>
        <v>1822821.601572314</v>
      </c>
      <c r="G120" s="11">
        <f>IF(C120&gt;0,SUM($E$14:E120),0)</f>
        <v>169732341.87462503</v>
      </c>
      <c r="H120" s="11">
        <f t="shared" si="8"/>
        <v>147584566.74152648</v>
      </c>
      <c r="J120" s="11">
        <f>IF(C120&gt;0,SUM($D$14:D120),0)</f>
        <v>58370313.379258476</v>
      </c>
      <c r="K120" s="11">
        <f t="shared" si="9"/>
        <v>181629686.62074152</v>
      </c>
    </row>
    <row r="121" spans="2:11" x14ac:dyDescent="0.25">
      <c r="B121" s="13">
        <v>108</v>
      </c>
      <c r="C121" s="11">
        <f t="shared" si="5"/>
        <v>2475295.1380621647</v>
      </c>
      <c r="D121" s="11">
        <f t="shared" si="6"/>
        <v>658998.2718547493</v>
      </c>
      <c r="E121" s="11">
        <f t="shared" si="7"/>
        <v>1816296.8662074152</v>
      </c>
      <c r="G121" s="11">
        <f>IF(C121&gt;0,SUM($E$14:E121),0)</f>
        <v>171548638.74083245</v>
      </c>
      <c r="H121" s="11">
        <f t="shared" si="8"/>
        <v>145768269.87531906</v>
      </c>
      <c r="J121" s="11">
        <f>IF(C121&gt;0,SUM($D$14:D121),0)</f>
        <v>59029311.651113227</v>
      </c>
      <c r="K121" s="11">
        <f t="shared" si="9"/>
        <v>180970688.34888679</v>
      </c>
    </row>
    <row r="122" spans="2:11" x14ac:dyDescent="0.25">
      <c r="B122" s="13">
        <v>109</v>
      </c>
      <c r="C122" s="11">
        <f t="shared" si="5"/>
        <v>2475295.1380621647</v>
      </c>
      <c r="D122" s="11">
        <f t="shared" si="6"/>
        <v>665588.25457329664</v>
      </c>
      <c r="E122" s="11">
        <f t="shared" si="7"/>
        <v>1809706.8834888679</v>
      </c>
      <c r="G122" s="11">
        <f>IF(C122&gt;0,SUM($E$14:E122),0)</f>
        <v>173358345.62432131</v>
      </c>
      <c r="H122" s="11">
        <f t="shared" si="8"/>
        <v>143958562.9918302</v>
      </c>
      <c r="J122" s="11">
        <f>IF(C122&gt;0,SUM($D$14:D122),0)</f>
        <v>59694899.90568652</v>
      </c>
      <c r="K122" s="11">
        <f t="shared" si="9"/>
        <v>180305100.09431347</v>
      </c>
    </row>
    <row r="123" spans="2:11" x14ac:dyDescent="0.25">
      <c r="B123" s="13">
        <v>110</v>
      </c>
      <c r="C123" s="11">
        <f t="shared" si="5"/>
        <v>2475295.1380621647</v>
      </c>
      <c r="D123" s="11">
        <f t="shared" si="6"/>
        <v>672244.13711902965</v>
      </c>
      <c r="E123" s="11">
        <f t="shared" si="7"/>
        <v>1803051.0009431348</v>
      </c>
      <c r="G123" s="11">
        <f>IF(C123&gt;0,SUM($E$14:E123),0)</f>
        <v>175161396.62526444</v>
      </c>
      <c r="H123" s="11">
        <f t="shared" si="8"/>
        <v>142155511.99088708</v>
      </c>
      <c r="J123" s="11">
        <f>IF(C123&gt;0,SUM($D$14:D123),0)</f>
        <v>60367144.042805552</v>
      </c>
      <c r="K123" s="11">
        <f t="shared" si="9"/>
        <v>179632855.95719445</v>
      </c>
    </row>
    <row r="124" spans="2:11" x14ac:dyDescent="0.25">
      <c r="B124" s="13">
        <v>111</v>
      </c>
      <c r="C124" s="11">
        <f t="shared" si="5"/>
        <v>2475295.1380621647</v>
      </c>
      <c r="D124" s="11">
        <f t="shared" si="6"/>
        <v>678966.57849022001</v>
      </c>
      <c r="E124" s="11">
        <f t="shared" si="7"/>
        <v>1796328.5595719444</v>
      </c>
      <c r="G124" s="11">
        <f>IF(C124&gt;0,SUM($E$14:E124),0)</f>
        <v>176957725.18483639</v>
      </c>
      <c r="H124" s="11">
        <f t="shared" si="8"/>
        <v>140359183.43131512</v>
      </c>
      <c r="J124" s="11">
        <f>IF(C124&gt;0,SUM($D$14:D124),0)</f>
        <v>61046110.621295772</v>
      </c>
      <c r="K124" s="11">
        <f t="shared" si="9"/>
        <v>178953889.37870422</v>
      </c>
    </row>
    <row r="125" spans="2:11" x14ac:dyDescent="0.25">
      <c r="B125" s="13">
        <v>112</v>
      </c>
      <c r="C125" s="11">
        <f t="shared" si="5"/>
        <v>2475295.1380621647</v>
      </c>
      <c r="D125" s="11">
        <f t="shared" si="6"/>
        <v>685756.24427512218</v>
      </c>
      <c r="E125" s="11">
        <f t="shared" si="7"/>
        <v>1789538.8937870422</v>
      </c>
      <c r="G125" s="11">
        <f>IF(C125&gt;0,SUM($E$14:E125),0)</f>
        <v>178747264.07862344</v>
      </c>
      <c r="H125" s="11">
        <f t="shared" si="8"/>
        <v>138569644.53752807</v>
      </c>
      <c r="J125" s="11">
        <f>IF(C125&gt;0,SUM($D$14:D125),0)</f>
        <v>61731866.865570895</v>
      </c>
      <c r="K125" s="11">
        <f t="shared" si="9"/>
        <v>178268133.1344291</v>
      </c>
    </row>
    <row r="126" spans="2:11" x14ac:dyDescent="0.25">
      <c r="B126" s="13">
        <v>113</v>
      </c>
      <c r="C126" s="11">
        <f t="shared" si="5"/>
        <v>2475295.1380621647</v>
      </c>
      <c r="D126" s="11">
        <f t="shared" si="6"/>
        <v>692613.80671787355</v>
      </c>
      <c r="E126" s="11">
        <f t="shared" si="7"/>
        <v>1782681.3313442911</v>
      </c>
      <c r="G126" s="11">
        <f>IF(C126&gt;0,SUM($E$14:E126),0)</f>
        <v>180529945.40996772</v>
      </c>
      <c r="H126" s="11">
        <f t="shared" si="8"/>
        <v>136786963.20618379</v>
      </c>
      <c r="J126" s="11">
        <f>IF(C126&gt;0,SUM($D$14:D126),0)</f>
        <v>62424480.672288768</v>
      </c>
      <c r="K126" s="11">
        <f t="shared" si="9"/>
        <v>177575519.32771122</v>
      </c>
    </row>
    <row r="127" spans="2:11" x14ac:dyDescent="0.25">
      <c r="B127" s="13">
        <v>114</v>
      </c>
      <c r="C127" s="11">
        <f t="shared" si="5"/>
        <v>2475295.1380621647</v>
      </c>
      <c r="D127" s="11">
        <f t="shared" si="6"/>
        <v>699539.94478505221</v>
      </c>
      <c r="E127" s="11">
        <f t="shared" si="7"/>
        <v>1775755.1932771122</v>
      </c>
      <c r="G127" s="11">
        <f>IF(C127&gt;0,SUM($E$14:E127),0)</f>
        <v>182305700.60324484</v>
      </c>
      <c r="H127" s="11">
        <f t="shared" si="8"/>
        <v>135011208.01290667</v>
      </c>
      <c r="J127" s="11">
        <f>IF(C127&gt;0,SUM($D$14:D127),0)</f>
        <v>63124020.617073819</v>
      </c>
      <c r="K127" s="11">
        <f t="shared" si="9"/>
        <v>176875979.38292617</v>
      </c>
    </row>
    <row r="128" spans="2:11" x14ac:dyDescent="0.25">
      <c r="B128" s="13">
        <v>115</v>
      </c>
      <c r="C128" s="11">
        <f t="shared" si="5"/>
        <v>2475295.1380621647</v>
      </c>
      <c r="D128" s="11">
        <f t="shared" si="6"/>
        <v>706535.34423290275</v>
      </c>
      <c r="E128" s="11">
        <f t="shared" si="7"/>
        <v>1768759.7938292618</v>
      </c>
      <c r="G128" s="11">
        <f>IF(C128&gt;0,SUM($E$14:E128),0)</f>
        <v>184074460.3970741</v>
      </c>
      <c r="H128" s="11">
        <f t="shared" si="8"/>
        <v>133242448.21907741</v>
      </c>
      <c r="J128" s="11">
        <f>IF(C128&gt;0,SUM($D$14:D128),0)</f>
        <v>63830555.961306721</v>
      </c>
      <c r="K128" s="11">
        <f t="shared" si="9"/>
        <v>176169444.03869328</v>
      </c>
    </row>
    <row r="129" spans="2:11" x14ac:dyDescent="0.25">
      <c r="B129" s="13">
        <v>116</v>
      </c>
      <c r="C129" s="11">
        <f t="shared" si="5"/>
        <v>2475295.1380621647</v>
      </c>
      <c r="D129" s="11">
        <f t="shared" si="6"/>
        <v>713600.69767523173</v>
      </c>
      <c r="E129" s="11">
        <f t="shared" si="7"/>
        <v>1761694.4403869328</v>
      </c>
      <c r="G129" s="11">
        <f>IF(C129&gt;0,SUM($E$14:E129),0)</f>
        <v>185836154.83746102</v>
      </c>
      <c r="H129" s="11">
        <f t="shared" si="8"/>
        <v>131480753.77869049</v>
      </c>
      <c r="J129" s="11">
        <f>IF(C129&gt;0,SUM($D$14:D129),0)</f>
        <v>64544156.658981949</v>
      </c>
      <c r="K129" s="11">
        <f t="shared" si="9"/>
        <v>175455843.34101805</v>
      </c>
    </row>
    <row r="130" spans="2:11" x14ac:dyDescent="0.25">
      <c r="B130" s="13">
        <v>117</v>
      </c>
      <c r="C130" s="11">
        <f t="shared" si="5"/>
        <v>2475295.1380621647</v>
      </c>
      <c r="D130" s="11">
        <f t="shared" si="6"/>
        <v>720736.70465198404</v>
      </c>
      <c r="E130" s="11">
        <f t="shared" si="7"/>
        <v>1754558.4334101805</v>
      </c>
      <c r="G130" s="11">
        <f>IF(C130&gt;0,SUM($E$14:E130),0)</f>
        <v>187590713.27087119</v>
      </c>
      <c r="H130" s="11">
        <f t="shared" si="8"/>
        <v>129726195.34528032</v>
      </c>
      <c r="J130" s="11">
        <f>IF(C130&gt;0,SUM($D$14:D130),0)</f>
        <v>65264893.363633931</v>
      </c>
      <c r="K130" s="11">
        <f t="shared" si="9"/>
        <v>174735106.63636607</v>
      </c>
    </row>
    <row r="131" spans="2:11" x14ac:dyDescent="0.25">
      <c r="B131" s="13">
        <v>118</v>
      </c>
      <c r="C131" s="11">
        <f t="shared" si="5"/>
        <v>2475295.1380621647</v>
      </c>
      <c r="D131" s="11">
        <f t="shared" si="6"/>
        <v>727944.07169850392</v>
      </c>
      <c r="E131" s="11">
        <f t="shared" si="7"/>
        <v>1747351.0663636604</v>
      </c>
      <c r="G131" s="11">
        <f>IF(C131&gt;0,SUM($E$14:E131),0)</f>
        <v>189338064.33723485</v>
      </c>
      <c r="H131" s="11">
        <f t="shared" si="8"/>
        <v>127978844.27891666</v>
      </c>
      <c r="J131" s="11">
        <f>IF(C131&gt;0,SUM($D$14:D131),0)</f>
        <v>65992837.435332432</v>
      </c>
      <c r="K131" s="11">
        <f t="shared" si="9"/>
        <v>174007162.56466758</v>
      </c>
    </row>
    <row r="132" spans="2:11" x14ac:dyDescent="0.25">
      <c r="B132" s="13">
        <v>119</v>
      </c>
      <c r="C132" s="11">
        <f t="shared" si="5"/>
        <v>2475295.1380621647</v>
      </c>
      <c r="D132" s="11">
        <f t="shared" si="6"/>
        <v>735223.51241548895</v>
      </c>
      <c r="E132" s="11">
        <f t="shared" si="7"/>
        <v>1740071.6256466759</v>
      </c>
      <c r="G132" s="11">
        <f>IF(C132&gt;0,SUM($E$14:E132),0)</f>
        <v>191078135.96288154</v>
      </c>
      <c r="H132" s="11">
        <f t="shared" si="8"/>
        <v>126238772.65326998</v>
      </c>
      <c r="J132" s="11">
        <f>IF(C132&gt;0,SUM($D$14:D132),0)</f>
        <v>66728060.947747923</v>
      </c>
      <c r="K132" s="11">
        <f t="shared" si="9"/>
        <v>173271939.05225208</v>
      </c>
    </row>
    <row r="133" spans="2:11" x14ac:dyDescent="0.25">
      <c r="B133" s="13">
        <v>120</v>
      </c>
      <c r="C133" s="11">
        <f t="shared" si="5"/>
        <v>2475295.1380621647</v>
      </c>
      <c r="D133" s="11">
        <f t="shared" si="6"/>
        <v>742575.74753964401</v>
      </c>
      <c r="E133" s="11">
        <f t="shared" si="7"/>
        <v>1732719.3905225205</v>
      </c>
      <c r="G133" s="11">
        <f>IF(C133&gt;0,SUM($E$14:E133),0)</f>
        <v>192810855.35340405</v>
      </c>
      <c r="H133" s="11">
        <f t="shared" si="8"/>
        <v>124506053.26274747</v>
      </c>
      <c r="J133" s="11">
        <f>IF(C133&gt;0,SUM($D$14:D133),0)</f>
        <v>67470636.69528757</v>
      </c>
      <c r="K133" s="11">
        <f t="shared" si="9"/>
        <v>172529363.30471241</v>
      </c>
    </row>
    <row r="134" spans="2:11" x14ac:dyDescent="0.25">
      <c r="B134" s="13">
        <v>121</v>
      </c>
      <c r="C134" s="11">
        <f t="shared" si="5"/>
        <v>2475295.1380621647</v>
      </c>
      <c r="D134" s="11">
        <f t="shared" si="6"/>
        <v>750001.5050150404</v>
      </c>
      <c r="E134" s="11">
        <f t="shared" si="7"/>
        <v>1725293.6330471241</v>
      </c>
      <c r="G134" s="11">
        <f>IF(C134&gt;0,SUM($E$14:E134),0)</f>
        <v>194536148.98645118</v>
      </c>
      <c r="H134" s="11">
        <f t="shared" si="8"/>
        <v>122780759.62970033</v>
      </c>
      <c r="J134" s="11">
        <f>IF(C134&gt;0,SUM($D$14:D134),0)</f>
        <v>68220638.200302616</v>
      </c>
      <c r="K134" s="11">
        <f t="shared" si="9"/>
        <v>171779361.7996974</v>
      </c>
    </row>
    <row r="135" spans="2:11" x14ac:dyDescent="0.25">
      <c r="B135" s="13">
        <v>122</v>
      </c>
      <c r="C135" s="11">
        <f t="shared" si="5"/>
        <v>2475295.1380621647</v>
      </c>
      <c r="D135" s="11">
        <f t="shared" si="6"/>
        <v>757501.5200651905</v>
      </c>
      <c r="E135" s="11">
        <f t="shared" si="7"/>
        <v>1717793.6179969739</v>
      </c>
      <c r="G135" s="11">
        <f>IF(C135&gt;0,SUM($E$14:E135),0)</f>
        <v>196253942.60444814</v>
      </c>
      <c r="H135" s="11">
        <f t="shared" si="8"/>
        <v>121062966.01170337</v>
      </c>
      <c r="J135" s="11">
        <f>IF(C135&gt;0,SUM($D$14:D135),0)</f>
        <v>68978139.720367804</v>
      </c>
      <c r="K135" s="11">
        <f t="shared" si="9"/>
        <v>171021860.27963221</v>
      </c>
    </row>
    <row r="136" spans="2:11" x14ac:dyDescent="0.25">
      <c r="B136" s="13">
        <v>123</v>
      </c>
      <c r="C136" s="11">
        <f t="shared" si="5"/>
        <v>2475295.1380621647</v>
      </c>
      <c r="D136" s="11">
        <f t="shared" si="6"/>
        <v>765076.53526584257</v>
      </c>
      <c r="E136" s="11">
        <f t="shared" si="7"/>
        <v>1710218.6027963222</v>
      </c>
      <c r="G136" s="11">
        <f>IF(C136&gt;0,SUM($E$14:E136),0)</f>
        <v>197964161.20724446</v>
      </c>
      <c r="H136" s="11">
        <f t="shared" si="8"/>
        <v>119352747.40890706</v>
      </c>
      <c r="J136" s="11">
        <f>IF(C136&gt;0,SUM($D$14:D136),0)</f>
        <v>69743216.255633652</v>
      </c>
      <c r="K136" s="11">
        <f t="shared" si="9"/>
        <v>170256783.74436635</v>
      </c>
    </row>
    <row r="137" spans="2:11" x14ac:dyDescent="0.25">
      <c r="B137" s="13">
        <v>124</v>
      </c>
      <c r="C137" s="11">
        <f t="shared" si="5"/>
        <v>2475295.1380621647</v>
      </c>
      <c r="D137" s="11">
        <f t="shared" si="6"/>
        <v>772727.30061850103</v>
      </c>
      <c r="E137" s="11">
        <f t="shared" si="7"/>
        <v>1702567.8374436635</v>
      </c>
      <c r="G137" s="11">
        <f>IF(C137&gt;0,SUM($E$14:E137),0)</f>
        <v>199666729.04468811</v>
      </c>
      <c r="H137" s="11">
        <f t="shared" si="8"/>
        <v>117650179.57146341</v>
      </c>
      <c r="J137" s="11">
        <f>IF(C137&gt;0,SUM($D$14:D137),0)</f>
        <v>70515943.556252152</v>
      </c>
      <c r="K137" s="11">
        <f t="shared" si="9"/>
        <v>169484056.44374785</v>
      </c>
    </row>
    <row r="138" spans="2:11" x14ac:dyDescent="0.25">
      <c r="B138" s="13">
        <v>125</v>
      </c>
      <c r="C138" s="11">
        <f t="shared" si="5"/>
        <v>2475295.1380621647</v>
      </c>
      <c r="D138" s="11">
        <f t="shared" si="6"/>
        <v>780454.57362468599</v>
      </c>
      <c r="E138" s="11">
        <f t="shared" si="7"/>
        <v>1694840.5644374785</v>
      </c>
      <c r="G138" s="11">
        <f>IF(C138&gt;0,SUM($E$14:E138),0)</f>
        <v>201361569.60912558</v>
      </c>
      <c r="H138" s="11">
        <f t="shared" si="8"/>
        <v>115955339.00702593</v>
      </c>
      <c r="J138" s="11">
        <f>IF(C138&gt;0,SUM($D$14:D138),0)</f>
        <v>71296398.129876837</v>
      </c>
      <c r="K138" s="11">
        <f t="shared" si="9"/>
        <v>168703601.87012315</v>
      </c>
    </row>
    <row r="139" spans="2:11" x14ac:dyDescent="0.25">
      <c r="B139" s="13">
        <v>126</v>
      </c>
      <c r="C139" s="11">
        <f t="shared" si="5"/>
        <v>2475295.1380621647</v>
      </c>
      <c r="D139" s="11">
        <f t="shared" si="6"/>
        <v>788259.11936093285</v>
      </c>
      <c r="E139" s="11">
        <f t="shared" si="7"/>
        <v>1687036.0187012318</v>
      </c>
      <c r="G139" s="11">
        <f>IF(C139&gt;0,SUM($E$14:E139),0)</f>
        <v>203048605.62782681</v>
      </c>
      <c r="H139" s="11">
        <f t="shared" si="8"/>
        <v>114268302.9883247</v>
      </c>
      <c r="J139" s="11">
        <f>IF(C139&gt;0,SUM($D$14:D139),0)</f>
        <v>72084657.249237776</v>
      </c>
      <c r="K139" s="11">
        <f t="shared" si="9"/>
        <v>167915342.75076222</v>
      </c>
    </row>
    <row r="140" spans="2:11" x14ac:dyDescent="0.25">
      <c r="B140" s="13">
        <v>127</v>
      </c>
      <c r="C140" s="11">
        <f t="shared" si="5"/>
        <v>2475295.1380621647</v>
      </c>
      <c r="D140" s="11">
        <f t="shared" si="6"/>
        <v>796141.71055454214</v>
      </c>
      <c r="E140" s="11">
        <f t="shared" si="7"/>
        <v>1679153.4275076226</v>
      </c>
      <c r="G140" s="11">
        <f>IF(C140&gt;0,SUM($E$14:E140),0)</f>
        <v>204727759.05533442</v>
      </c>
      <c r="H140" s="11">
        <f t="shared" si="8"/>
        <v>112589149.56081709</v>
      </c>
      <c r="J140" s="11">
        <f>IF(C140&gt;0,SUM($D$14:D140),0)</f>
        <v>72880798.959792316</v>
      </c>
      <c r="K140" s="11">
        <f t="shared" si="9"/>
        <v>167119201.04020768</v>
      </c>
    </row>
    <row r="141" spans="2:11" x14ac:dyDescent="0.25">
      <c r="B141" s="13">
        <v>128</v>
      </c>
      <c r="C141" s="11">
        <f t="shared" si="5"/>
        <v>2475295.1380621647</v>
      </c>
      <c r="D141" s="11">
        <f t="shared" si="6"/>
        <v>804103.12766008766</v>
      </c>
      <c r="E141" s="11">
        <f t="shared" si="7"/>
        <v>1671192.0104020769</v>
      </c>
      <c r="G141" s="11">
        <f>IF(C141&gt;0,SUM($E$14:E141),0)</f>
        <v>206398951.0657365</v>
      </c>
      <c r="H141" s="11">
        <f t="shared" si="8"/>
        <v>110917957.55041501</v>
      </c>
      <c r="J141" s="11">
        <f>IF(C141&gt;0,SUM($D$14:D141),0)</f>
        <v>73684902.087452397</v>
      </c>
      <c r="K141" s="11">
        <f t="shared" si="9"/>
        <v>166315097.91254759</v>
      </c>
    </row>
    <row r="142" spans="2:11" x14ac:dyDescent="0.25">
      <c r="B142" s="13">
        <v>129</v>
      </c>
      <c r="C142" s="11">
        <f t="shared" si="5"/>
        <v>2475295.1380621647</v>
      </c>
      <c r="D142" s="11">
        <f t="shared" si="6"/>
        <v>812144.15893668844</v>
      </c>
      <c r="E142" s="11">
        <f t="shared" si="7"/>
        <v>1663150.9791254762</v>
      </c>
      <c r="G142" s="11">
        <f>IF(C142&gt;0,SUM($E$14:E142),0)</f>
        <v>208062102.04486197</v>
      </c>
      <c r="H142" s="11">
        <f t="shared" si="8"/>
        <v>109254806.57128954</v>
      </c>
      <c r="J142" s="11">
        <f>IF(C142&gt;0,SUM($D$14:D142),0)</f>
        <v>74497046.246389091</v>
      </c>
      <c r="K142" s="11">
        <f t="shared" si="9"/>
        <v>165502953.75361091</v>
      </c>
    </row>
    <row r="143" spans="2:11" x14ac:dyDescent="0.25">
      <c r="B143" s="13">
        <v>130</v>
      </c>
      <c r="C143" s="11">
        <f t="shared" ref="C143:C206" si="10">IFERROR(IF(B143&lt;=$E$11,IF(B143&lt;=$H$7*12,PMT($H$6/12,$E$11,-$E$9,0,0),PMT($H$9/12,$E$11-$H$7*12,-$H$11,0,0)),0),0)</f>
        <v>2475295.1380621647</v>
      </c>
      <c r="D143" s="11">
        <f t="shared" ref="D143:D206" si="11">IFERROR(IF(B143&lt;=$E$11,IF(B143&lt;=$H$7*12,PPMT($H$6/12,B143,$E$11,-$E$9,0,0),PPMT($H$9/12,(B143-$H$7*12),$H$10*12,-$H$11,0,0)),0),0)</f>
        <v>820265.60052605544</v>
      </c>
      <c r="E143" s="11">
        <f t="shared" ref="E143:E206" si="12">IFERROR(IF(B143&lt;=$E$11,IF(B143&lt;=$H$7*12,IPMT($H$6/12,B143,$E$11,-$E$9,0,0),IPMT($H$9/12,(B143-$H$7*12),$H$10*12,-$H$11,0,0)),0),0)</f>
        <v>1655029.5375361091</v>
      </c>
      <c r="G143" s="11">
        <f>IF(C143&gt;0,SUM($E$14:E143),0)</f>
        <v>209717131.58239809</v>
      </c>
      <c r="H143" s="11">
        <f t="shared" ref="H143:H206" si="13">IF(C143&gt;0,SUM($E$14:$E$253)-G143,0)</f>
        <v>107599777.03375342</v>
      </c>
      <c r="J143" s="11">
        <f>IF(C143&gt;0,SUM($D$14:D143),0)</f>
        <v>75317311.846915141</v>
      </c>
      <c r="K143" s="11">
        <f t="shared" ref="K143:K206" si="14">IF(C143&gt;0,$E$9-J143,0)</f>
        <v>164682688.15308487</v>
      </c>
    </row>
    <row r="144" spans="2:11" x14ac:dyDescent="0.25">
      <c r="B144" s="13">
        <v>131</v>
      </c>
      <c r="C144" s="11">
        <f t="shared" si="10"/>
        <v>2475295.1380621647</v>
      </c>
      <c r="D144" s="11">
        <f t="shared" si="11"/>
        <v>828468.25653131586</v>
      </c>
      <c r="E144" s="11">
        <f t="shared" si="12"/>
        <v>1646826.8815308486</v>
      </c>
      <c r="G144" s="11">
        <f>IF(C144&gt;0,SUM($E$14:E144),0)</f>
        <v>211363958.46392894</v>
      </c>
      <c r="H144" s="11">
        <f t="shared" si="13"/>
        <v>105952950.15222257</v>
      </c>
      <c r="J144" s="11">
        <f>IF(C144&gt;0,SUM($D$14:D144),0)</f>
        <v>76145780.103446454</v>
      </c>
      <c r="K144" s="11">
        <f t="shared" si="14"/>
        <v>163854219.89655355</v>
      </c>
    </row>
    <row r="145" spans="2:11" x14ac:dyDescent="0.25">
      <c r="B145" s="13">
        <v>132</v>
      </c>
      <c r="C145" s="11">
        <f t="shared" si="10"/>
        <v>2475295.1380621647</v>
      </c>
      <c r="D145" s="11">
        <f t="shared" si="11"/>
        <v>836752.93909662915</v>
      </c>
      <c r="E145" s="11">
        <f t="shared" si="12"/>
        <v>1638542.1989655353</v>
      </c>
      <c r="G145" s="11">
        <f>IF(C145&gt;0,SUM($E$14:E145),0)</f>
        <v>213002500.66289449</v>
      </c>
      <c r="H145" s="11">
        <f t="shared" si="13"/>
        <v>104314407.95325702</v>
      </c>
      <c r="J145" s="11">
        <f>IF(C145&gt;0,SUM($D$14:D145),0)</f>
        <v>76982533.042543083</v>
      </c>
      <c r="K145" s="11">
        <f t="shared" si="14"/>
        <v>163017466.95745692</v>
      </c>
    </row>
    <row r="146" spans="2:11" x14ac:dyDescent="0.25">
      <c r="B146" s="13">
        <v>133</v>
      </c>
      <c r="C146" s="11">
        <f t="shared" si="10"/>
        <v>2475295.1380621647</v>
      </c>
      <c r="D146" s="11">
        <f t="shared" si="11"/>
        <v>845120.46848759544</v>
      </c>
      <c r="E146" s="11">
        <f t="shared" si="12"/>
        <v>1630174.6695745692</v>
      </c>
      <c r="G146" s="11">
        <f>IF(C146&gt;0,SUM($E$14:E146),0)</f>
        <v>214632675.33246905</v>
      </c>
      <c r="H146" s="11">
        <f t="shared" si="13"/>
        <v>102684233.28368247</v>
      </c>
      <c r="J146" s="11">
        <f>IF(C146&gt;0,SUM($D$14:D146),0)</f>
        <v>77827653.511030674</v>
      </c>
      <c r="K146" s="11">
        <f t="shared" si="14"/>
        <v>162172346.48896933</v>
      </c>
    </row>
    <row r="147" spans="2:11" x14ac:dyDescent="0.25">
      <c r="B147" s="13">
        <v>134</v>
      </c>
      <c r="C147" s="11">
        <f t="shared" si="10"/>
        <v>2475295.1380621647</v>
      </c>
      <c r="D147" s="11">
        <f t="shared" si="11"/>
        <v>853571.67317247135</v>
      </c>
      <c r="E147" s="11">
        <f t="shared" si="12"/>
        <v>1621723.4648896931</v>
      </c>
      <c r="G147" s="11">
        <f>IF(C147&gt;0,SUM($E$14:E147),0)</f>
        <v>216254398.79735875</v>
      </c>
      <c r="H147" s="11">
        <f t="shared" si="13"/>
        <v>101062509.81879276</v>
      </c>
      <c r="J147" s="11">
        <f>IF(C147&gt;0,SUM($D$14:D147),0)</f>
        <v>78681225.184203148</v>
      </c>
      <c r="K147" s="11">
        <f t="shared" si="14"/>
        <v>161318774.81579685</v>
      </c>
    </row>
    <row r="148" spans="2:11" x14ac:dyDescent="0.25">
      <c r="B148" s="13">
        <v>135</v>
      </c>
      <c r="C148" s="11">
        <f t="shared" si="10"/>
        <v>2475295.1380621647</v>
      </c>
      <c r="D148" s="11">
        <f t="shared" si="11"/>
        <v>862107.38990419614</v>
      </c>
      <c r="E148" s="11">
        <f t="shared" si="12"/>
        <v>1613187.7481579683</v>
      </c>
      <c r="G148" s="11">
        <f>IF(C148&gt;0,SUM($E$14:E148),0)</f>
        <v>217867586.54551673</v>
      </c>
      <c r="H148" s="11">
        <f t="shared" si="13"/>
        <v>99449322.070634782</v>
      </c>
      <c r="J148" s="11">
        <f>IF(C148&gt;0,SUM($D$14:D148),0)</f>
        <v>79543332.574107349</v>
      </c>
      <c r="K148" s="11">
        <f t="shared" si="14"/>
        <v>160456667.42589265</v>
      </c>
    </row>
    <row r="149" spans="2:11" x14ac:dyDescent="0.25">
      <c r="B149" s="13">
        <v>136</v>
      </c>
      <c r="C149" s="11">
        <f t="shared" si="10"/>
        <v>2475295.1380621647</v>
      </c>
      <c r="D149" s="11">
        <f t="shared" si="11"/>
        <v>870728.46380323812</v>
      </c>
      <c r="E149" s="11">
        <f t="shared" si="12"/>
        <v>1604566.6742589262</v>
      </c>
      <c r="G149" s="11">
        <f>IF(C149&gt;0,SUM($E$14:E149),0)</f>
        <v>219472153.21977565</v>
      </c>
      <c r="H149" s="11">
        <f t="shared" si="13"/>
        <v>97844755.396375865</v>
      </c>
      <c r="J149" s="11">
        <f>IF(C149&gt;0,SUM($D$14:D149),0)</f>
        <v>80414061.037910581</v>
      </c>
      <c r="K149" s="11">
        <f t="shared" si="14"/>
        <v>159585938.96208942</v>
      </c>
    </row>
    <row r="150" spans="2:11" x14ac:dyDescent="0.25">
      <c r="B150" s="13">
        <v>137</v>
      </c>
      <c r="C150" s="11">
        <f t="shared" si="10"/>
        <v>2475295.1380621647</v>
      </c>
      <c r="D150" s="11">
        <f t="shared" si="11"/>
        <v>879435.74844127032</v>
      </c>
      <c r="E150" s="11">
        <f t="shared" si="12"/>
        <v>1595859.3896208943</v>
      </c>
      <c r="G150" s="11">
        <f>IF(C150&gt;0,SUM($E$14:E150),0)</f>
        <v>221068012.60939655</v>
      </c>
      <c r="H150" s="11">
        <f t="shared" si="13"/>
        <v>96248896.006754965</v>
      </c>
      <c r="J150" s="11">
        <f>IF(C150&gt;0,SUM($D$14:D150),0)</f>
        <v>81293496.786351845</v>
      </c>
      <c r="K150" s="11">
        <f t="shared" si="14"/>
        <v>158706503.21364814</v>
      </c>
    </row>
    <row r="151" spans="2:11" x14ac:dyDescent="0.25">
      <c r="B151" s="13">
        <v>138</v>
      </c>
      <c r="C151" s="11">
        <f t="shared" si="10"/>
        <v>2475295.1380621647</v>
      </c>
      <c r="D151" s="11">
        <f t="shared" si="11"/>
        <v>888230.10592568305</v>
      </c>
      <c r="E151" s="11">
        <f t="shared" si="12"/>
        <v>1587065.0321364815</v>
      </c>
      <c r="G151" s="11">
        <f>IF(C151&gt;0,SUM($E$14:E151),0)</f>
        <v>222655077.64153302</v>
      </c>
      <c r="H151" s="11">
        <f t="shared" si="13"/>
        <v>94661830.974618495</v>
      </c>
      <c r="J151" s="11">
        <f>IF(C151&gt;0,SUM($D$14:D151),0)</f>
        <v>82181726.892277524</v>
      </c>
      <c r="K151" s="11">
        <f t="shared" si="14"/>
        <v>157818273.10772246</v>
      </c>
    </row>
    <row r="152" spans="2:11" x14ac:dyDescent="0.25">
      <c r="B152" s="13">
        <v>139</v>
      </c>
      <c r="C152" s="11">
        <f t="shared" si="10"/>
        <v>2475295.1380621647</v>
      </c>
      <c r="D152" s="11">
        <f t="shared" si="11"/>
        <v>897112.40698493994</v>
      </c>
      <c r="E152" s="11">
        <f t="shared" si="12"/>
        <v>1578182.7310772249</v>
      </c>
      <c r="G152" s="11">
        <f>IF(C152&gt;0,SUM($E$14:E152),0)</f>
        <v>224233260.37261024</v>
      </c>
      <c r="H152" s="11">
        <f t="shared" si="13"/>
        <v>93083648.24354127</v>
      </c>
      <c r="J152" s="11">
        <f>IF(C152&gt;0,SUM($D$14:D152),0)</f>
        <v>83078839.299262464</v>
      </c>
      <c r="K152" s="11">
        <f t="shared" si="14"/>
        <v>156921160.70073754</v>
      </c>
    </row>
    <row r="153" spans="2:11" x14ac:dyDescent="0.25">
      <c r="B153" s="13">
        <v>140</v>
      </c>
      <c r="C153" s="11">
        <f t="shared" si="10"/>
        <v>2475295.1380621647</v>
      </c>
      <c r="D153" s="11">
        <f t="shared" si="11"/>
        <v>906083.53105478932</v>
      </c>
      <c r="E153" s="11">
        <f t="shared" si="12"/>
        <v>1569211.6070073755</v>
      </c>
      <c r="G153" s="11">
        <f>IF(C153&gt;0,SUM($E$14:E153),0)</f>
        <v>225802471.97961763</v>
      </c>
      <c r="H153" s="11">
        <f t="shared" si="13"/>
        <v>91514436.636533886</v>
      </c>
      <c r="J153" s="11">
        <f>IF(C153&gt;0,SUM($D$14:D153),0)</f>
        <v>83984922.830317259</v>
      </c>
      <c r="K153" s="11">
        <f t="shared" si="14"/>
        <v>156015077.16968274</v>
      </c>
    </row>
    <row r="154" spans="2:11" x14ac:dyDescent="0.25">
      <c r="B154" s="13">
        <v>141</v>
      </c>
      <c r="C154" s="11">
        <f t="shared" si="10"/>
        <v>2475295.1380621647</v>
      </c>
      <c r="D154" s="11">
        <f t="shared" si="11"/>
        <v>915144.36636533728</v>
      </c>
      <c r="E154" s="11">
        <f t="shared" si="12"/>
        <v>1560150.7716968271</v>
      </c>
      <c r="G154" s="11">
        <f>IF(C154&gt;0,SUM($E$14:E154),0)</f>
        <v>227362622.75131446</v>
      </c>
      <c r="H154" s="11">
        <f t="shared" si="13"/>
        <v>89954285.86483705</v>
      </c>
      <c r="J154" s="11">
        <f>IF(C154&gt;0,SUM($D$14:D154),0)</f>
        <v>84900067.196682602</v>
      </c>
      <c r="K154" s="11">
        <f t="shared" si="14"/>
        <v>155099932.8033174</v>
      </c>
    </row>
    <row r="155" spans="2:11" x14ac:dyDescent="0.25">
      <c r="B155" s="13">
        <v>142</v>
      </c>
      <c r="C155" s="11">
        <f t="shared" si="10"/>
        <v>2475295.1380621647</v>
      </c>
      <c r="D155" s="11">
        <f t="shared" si="11"/>
        <v>924295.8100289905</v>
      </c>
      <c r="E155" s="11">
        <f t="shared" si="12"/>
        <v>1550999.3280331739</v>
      </c>
      <c r="G155" s="11">
        <f>IF(C155&gt;0,SUM($E$14:E155),0)</f>
        <v>228913622.07934764</v>
      </c>
      <c r="H155" s="11">
        <f t="shared" si="13"/>
        <v>88403286.536803871</v>
      </c>
      <c r="J155" s="11">
        <f>IF(C155&gt;0,SUM($D$14:D155),0)</f>
        <v>85824363.006711587</v>
      </c>
      <c r="K155" s="11">
        <f t="shared" si="14"/>
        <v>154175636.9932884</v>
      </c>
    </row>
    <row r="156" spans="2:11" x14ac:dyDescent="0.25">
      <c r="B156" s="13">
        <v>143</v>
      </c>
      <c r="C156" s="11">
        <f t="shared" si="10"/>
        <v>2475295.1380621647</v>
      </c>
      <c r="D156" s="11">
        <f t="shared" si="11"/>
        <v>933538.76812928054</v>
      </c>
      <c r="E156" s="11">
        <f t="shared" si="12"/>
        <v>1541756.3699328837</v>
      </c>
      <c r="G156" s="11">
        <f>IF(C156&gt;0,SUM($E$14:E156),0)</f>
        <v>230455378.44928053</v>
      </c>
      <c r="H156" s="11">
        <f t="shared" si="13"/>
        <v>86861530.166870981</v>
      </c>
      <c r="J156" s="11">
        <f>IF(C156&gt;0,SUM($D$14:D156),0)</f>
        <v>86757901.774840862</v>
      </c>
      <c r="K156" s="11">
        <f t="shared" si="14"/>
        <v>153242098.22515914</v>
      </c>
    </row>
    <row r="157" spans="2:11" x14ac:dyDescent="0.25">
      <c r="B157" s="13">
        <v>144</v>
      </c>
      <c r="C157" s="11">
        <f t="shared" si="10"/>
        <v>2475295.1380621647</v>
      </c>
      <c r="D157" s="11">
        <f t="shared" si="11"/>
        <v>942874.15581057337</v>
      </c>
      <c r="E157" s="11">
        <f t="shared" si="12"/>
        <v>1532420.982251591</v>
      </c>
      <c r="G157" s="11">
        <f>IF(C157&gt;0,SUM($E$14:E157),0)</f>
        <v>231987799.43153211</v>
      </c>
      <c r="H157" s="11">
        <f t="shared" si="13"/>
        <v>85329109.184619397</v>
      </c>
      <c r="J157" s="11">
        <f>IF(C157&gt;0,SUM($D$14:D157),0)</f>
        <v>87700775.930651441</v>
      </c>
      <c r="K157" s="11">
        <f t="shared" si="14"/>
        <v>152299224.06934857</v>
      </c>
    </row>
    <row r="158" spans="2:11" x14ac:dyDescent="0.25">
      <c r="B158" s="13">
        <v>145</v>
      </c>
      <c r="C158" s="11">
        <f t="shared" si="10"/>
        <v>2475295.1380621647</v>
      </c>
      <c r="D158" s="11">
        <f t="shared" si="11"/>
        <v>952302.89736867906</v>
      </c>
      <c r="E158" s="11">
        <f t="shared" si="12"/>
        <v>1522992.2406934854</v>
      </c>
      <c r="G158" s="11">
        <f>IF(C158&gt;0,SUM($E$14:E158),0)</f>
        <v>233510791.67222559</v>
      </c>
      <c r="H158" s="11">
        <f t="shared" si="13"/>
        <v>83806116.943925917</v>
      </c>
      <c r="J158" s="11">
        <f>IF(C158&gt;0,SUM($D$14:D158),0)</f>
        <v>88653078.828020126</v>
      </c>
      <c r="K158" s="11">
        <f t="shared" si="14"/>
        <v>151346921.17197987</v>
      </c>
    </row>
    <row r="159" spans="2:11" x14ac:dyDescent="0.25">
      <c r="B159" s="13">
        <v>146</v>
      </c>
      <c r="C159" s="11">
        <f t="shared" si="10"/>
        <v>2475295.1380621647</v>
      </c>
      <c r="D159" s="11">
        <f t="shared" si="11"/>
        <v>961825.92634236591</v>
      </c>
      <c r="E159" s="11">
        <f t="shared" si="12"/>
        <v>1513469.2117197989</v>
      </c>
      <c r="G159" s="11">
        <f>IF(C159&gt;0,SUM($E$14:E159),0)</f>
        <v>235024260.88394541</v>
      </c>
      <c r="H159" s="11">
        <f t="shared" si="13"/>
        <v>82292647.732206106</v>
      </c>
      <c r="J159" s="11">
        <f>IF(C159&gt;0,SUM($D$14:D159),0)</f>
        <v>89614904.754362494</v>
      </c>
      <c r="K159" s="11">
        <f t="shared" si="14"/>
        <v>150385095.24563751</v>
      </c>
    </row>
    <row r="160" spans="2:11" x14ac:dyDescent="0.25">
      <c r="B160" s="13">
        <v>147</v>
      </c>
      <c r="C160" s="11">
        <f t="shared" si="10"/>
        <v>2475295.1380621647</v>
      </c>
      <c r="D160" s="11">
        <f t="shared" si="11"/>
        <v>971444.18560578953</v>
      </c>
      <c r="E160" s="11">
        <f t="shared" si="12"/>
        <v>1503850.9524563749</v>
      </c>
      <c r="G160" s="11">
        <f>IF(C160&gt;0,SUM($E$14:E160),0)</f>
        <v>236528111.83640179</v>
      </c>
      <c r="H160" s="11">
        <f t="shared" si="13"/>
        <v>80788796.779749721</v>
      </c>
      <c r="J160" s="11">
        <f>IF(C160&gt;0,SUM($D$14:D160),0)</f>
        <v>90586348.939968288</v>
      </c>
      <c r="K160" s="11">
        <f t="shared" si="14"/>
        <v>149413651.06003171</v>
      </c>
    </row>
    <row r="161" spans="2:11" x14ac:dyDescent="0.25">
      <c r="B161" s="13">
        <v>148</v>
      </c>
      <c r="C161" s="11">
        <f t="shared" si="10"/>
        <v>2475295.1380621647</v>
      </c>
      <c r="D161" s="11">
        <f t="shared" si="11"/>
        <v>981158.6274618475</v>
      </c>
      <c r="E161" s="11">
        <f t="shared" si="12"/>
        <v>1494136.510600317</v>
      </c>
      <c r="G161" s="11">
        <f>IF(C161&gt;0,SUM($E$14:E161),0)</f>
        <v>238022248.34700212</v>
      </c>
      <c r="H161" s="11">
        <f t="shared" si="13"/>
        <v>79294660.269149393</v>
      </c>
      <c r="J161" s="11">
        <f>IF(C161&gt;0,SUM($D$14:D161),0)</f>
        <v>91567507.567430139</v>
      </c>
      <c r="K161" s="11">
        <f t="shared" si="14"/>
        <v>148432492.43256986</v>
      </c>
    </row>
    <row r="162" spans="2:11" x14ac:dyDescent="0.25">
      <c r="B162" s="13">
        <v>149</v>
      </c>
      <c r="C162" s="11">
        <f t="shared" si="10"/>
        <v>2475295.1380621647</v>
      </c>
      <c r="D162" s="11">
        <f t="shared" si="11"/>
        <v>990970.21373646602</v>
      </c>
      <c r="E162" s="11">
        <f t="shared" si="12"/>
        <v>1484324.9243256983</v>
      </c>
      <c r="G162" s="11">
        <f>IF(C162&gt;0,SUM($E$14:E162),0)</f>
        <v>239506573.27132782</v>
      </c>
      <c r="H162" s="11">
        <f t="shared" si="13"/>
        <v>77810335.344823688</v>
      </c>
      <c r="J162" s="11">
        <f>IF(C162&gt;0,SUM($D$14:D162),0)</f>
        <v>92558477.781166598</v>
      </c>
      <c r="K162" s="11">
        <f t="shared" si="14"/>
        <v>147441522.21883339</v>
      </c>
    </row>
    <row r="163" spans="2:11" x14ac:dyDescent="0.25">
      <c r="B163" s="13">
        <v>150</v>
      </c>
      <c r="C163" s="11">
        <f t="shared" si="10"/>
        <v>2475295.1380621647</v>
      </c>
      <c r="D163" s="11">
        <f t="shared" si="11"/>
        <v>1000879.9158738307</v>
      </c>
      <c r="E163" s="11">
        <f t="shared" si="12"/>
        <v>1474415.222188334</v>
      </c>
      <c r="G163" s="11">
        <f>IF(C163&gt;0,SUM($E$14:E163),0)</f>
        <v>240980988.49351615</v>
      </c>
      <c r="H163" s="11">
        <f t="shared" si="13"/>
        <v>76335920.122635365</v>
      </c>
      <c r="J163" s="11">
        <f>IF(C163&gt;0,SUM($D$14:D163),0)</f>
        <v>93559357.697040424</v>
      </c>
      <c r="K163" s="11">
        <f t="shared" si="14"/>
        <v>146440642.30295956</v>
      </c>
    </row>
    <row r="164" spans="2:11" x14ac:dyDescent="0.25">
      <c r="B164" s="13">
        <v>151</v>
      </c>
      <c r="C164" s="11">
        <f t="shared" si="10"/>
        <v>2475295.1380621647</v>
      </c>
      <c r="D164" s="11">
        <f t="shared" si="11"/>
        <v>1010888.7150325689</v>
      </c>
      <c r="E164" s="11">
        <f t="shared" si="12"/>
        <v>1464406.4230295958</v>
      </c>
      <c r="G164" s="11">
        <f>IF(C164&gt;0,SUM($E$14:E164),0)</f>
        <v>242445394.91654575</v>
      </c>
      <c r="H164" s="11">
        <f t="shared" si="13"/>
        <v>74871513.699605763</v>
      </c>
      <c r="J164" s="11">
        <f>IF(C164&gt;0,SUM($D$14:D164),0)</f>
        <v>94570246.412072986</v>
      </c>
      <c r="K164" s="11">
        <f t="shared" si="14"/>
        <v>145429753.58792701</v>
      </c>
    </row>
    <row r="165" spans="2:11" x14ac:dyDescent="0.25">
      <c r="B165" s="13">
        <v>152</v>
      </c>
      <c r="C165" s="11">
        <f t="shared" si="10"/>
        <v>2475295.1380621647</v>
      </c>
      <c r="D165" s="11">
        <f t="shared" si="11"/>
        <v>1020997.6021828945</v>
      </c>
      <c r="E165" s="11">
        <f t="shared" si="12"/>
        <v>1454297.5358792699</v>
      </c>
      <c r="G165" s="11">
        <f>IF(C165&gt;0,SUM($E$14:E165),0)</f>
        <v>243899692.45242503</v>
      </c>
      <c r="H165" s="11">
        <f t="shared" si="13"/>
        <v>73417216.163726479</v>
      </c>
      <c r="J165" s="11">
        <f>IF(C165&gt;0,SUM($D$14:D165),0)</f>
        <v>95591244.014255881</v>
      </c>
      <c r="K165" s="11">
        <f t="shared" si="14"/>
        <v>144408755.98574412</v>
      </c>
    </row>
    <row r="166" spans="2:11" x14ac:dyDescent="0.25">
      <c r="B166" s="13">
        <v>153</v>
      </c>
      <c r="C166" s="11">
        <f t="shared" si="10"/>
        <v>2475295.1380621647</v>
      </c>
      <c r="D166" s="11">
        <f t="shared" si="11"/>
        <v>1031207.5782047237</v>
      </c>
      <c r="E166" s="11">
        <f t="shared" si="12"/>
        <v>1444087.5598574416</v>
      </c>
      <c r="G166" s="11">
        <f>IF(C166&gt;0,SUM($E$14:E166),0)</f>
        <v>245343780.01228246</v>
      </c>
      <c r="H166" s="11">
        <f t="shared" si="13"/>
        <v>71973128.603869051</v>
      </c>
      <c r="J166" s="11">
        <f>IF(C166&gt;0,SUM($D$14:D166),0)</f>
        <v>96622451.592460603</v>
      </c>
      <c r="K166" s="11">
        <f t="shared" si="14"/>
        <v>143377548.4075394</v>
      </c>
    </row>
    <row r="167" spans="2:11" x14ac:dyDescent="0.25">
      <c r="B167" s="13">
        <v>154</v>
      </c>
      <c r="C167" s="11">
        <f t="shared" si="10"/>
        <v>2475295.1380621647</v>
      </c>
      <c r="D167" s="11">
        <f t="shared" si="11"/>
        <v>1041519.6539867708</v>
      </c>
      <c r="E167" s="11">
        <f t="shared" si="12"/>
        <v>1433775.4840753938</v>
      </c>
      <c r="G167" s="11">
        <f>IF(C167&gt;0,SUM($E$14:E167),0)</f>
        <v>246777555.49635786</v>
      </c>
      <c r="H167" s="11">
        <f t="shared" si="13"/>
        <v>70539353.119793653</v>
      </c>
      <c r="J167" s="11">
        <f>IF(C167&gt;0,SUM($D$14:D167),0)</f>
        <v>97663971.246447369</v>
      </c>
      <c r="K167" s="11">
        <f t="shared" si="14"/>
        <v>142336028.75355262</v>
      </c>
    </row>
    <row r="168" spans="2:11" x14ac:dyDescent="0.25">
      <c r="B168" s="13">
        <v>155</v>
      </c>
      <c r="C168" s="11">
        <f t="shared" si="10"/>
        <v>2475295.1380621647</v>
      </c>
      <c r="D168" s="11">
        <f t="shared" si="11"/>
        <v>1051934.8505266386</v>
      </c>
      <c r="E168" s="11">
        <f t="shared" si="12"/>
        <v>1423360.2875355261</v>
      </c>
      <c r="G168" s="11">
        <f>IF(C168&gt;0,SUM($E$14:E168),0)</f>
        <v>248200915.78389338</v>
      </c>
      <c r="H168" s="11">
        <f t="shared" si="13"/>
        <v>69115992.832258135</v>
      </c>
      <c r="J168" s="11">
        <f>IF(C168&gt;0,SUM($D$14:D168),0)</f>
        <v>98715906.096974015</v>
      </c>
      <c r="K168" s="11">
        <f t="shared" si="14"/>
        <v>141284093.90302598</v>
      </c>
    </row>
    <row r="169" spans="2:11" x14ac:dyDescent="0.25">
      <c r="B169" s="13">
        <v>156</v>
      </c>
      <c r="C169" s="11">
        <f t="shared" si="10"/>
        <v>2475295.1380621647</v>
      </c>
      <c r="D169" s="11">
        <f t="shared" si="11"/>
        <v>1062454.199031905</v>
      </c>
      <c r="E169" s="11">
        <f t="shared" si="12"/>
        <v>1412840.9390302598</v>
      </c>
      <c r="G169" s="11">
        <f>IF(C169&gt;0,SUM($E$14:E169),0)</f>
        <v>249613756.72292364</v>
      </c>
      <c r="H169" s="11">
        <f t="shared" si="13"/>
        <v>67703151.893227875</v>
      </c>
      <c r="J169" s="11">
        <f>IF(C169&gt;0,SUM($D$14:D169),0)</f>
        <v>99778360.29600592</v>
      </c>
      <c r="K169" s="11">
        <f t="shared" si="14"/>
        <v>140221639.7039941</v>
      </c>
    </row>
    <row r="170" spans="2:11" x14ac:dyDescent="0.25">
      <c r="B170" s="13">
        <v>157</v>
      </c>
      <c r="C170" s="11">
        <f t="shared" si="10"/>
        <v>2475295.1380621647</v>
      </c>
      <c r="D170" s="11">
        <f t="shared" si="11"/>
        <v>1073078.7410222238</v>
      </c>
      <c r="E170" s="11">
        <f t="shared" si="12"/>
        <v>1402216.3970399406</v>
      </c>
      <c r="G170" s="11">
        <f>IF(C170&gt;0,SUM($E$14:E170),0)</f>
        <v>251015973.11996359</v>
      </c>
      <c r="H170" s="11">
        <f t="shared" si="13"/>
        <v>66300935.496187925</v>
      </c>
      <c r="J170" s="11">
        <f>IF(C170&gt;0,SUM($D$14:D170),0)</f>
        <v>100851439.03702815</v>
      </c>
      <c r="K170" s="11">
        <f t="shared" si="14"/>
        <v>139148560.96297187</v>
      </c>
    </row>
    <row r="171" spans="2:11" x14ac:dyDescent="0.25">
      <c r="B171" s="13">
        <v>158</v>
      </c>
      <c r="C171" s="11">
        <f t="shared" si="10"/>
        <v>2475295.1380621647</v>
      </c>
      <c r="D171" s="11">
        <f t="shared" si="11"/>
        <v>1083809.5284324461</v>
      </c>
      <c r="E171" s="11">
        <f t="shared" si="12"/>
        <v>1391485.6096297184</v>
      </c>
      <c r="G171" s="11">
        <f>IF(C171&gt;0,SUM($E$14:E171),0)</f>
        <v>252407458.72959331</v>
      </c>
      <c r="H171" s="11">
        <f t="shared" si="13"/>
        <v>64909449.886558205</v>
      </c>
      <c r="J171" s="11">
        <f>IF(C171&gt;0,SUM($D$14:D171),0)</f>
        <v>101935248.56546059</v>
      </c>
      <c r="K171" s="11">
        <f t="shared" si="14"/>
        <v>138064751.43453941</v>
      </c>
    </row>
    <row r="172" spans="2:11" x14ac:dyDescent="0.25">
      <c r="B172" s="13">
        <v>159</v>
      </c>
      <c r="C172" s="11">
        <f t="shared" si="10"/>
        <v>2475295.1380621647</v>
      </c>
      <c r="D172" s="11">
        <f t="shared" si="11"/>
        <v>1094647.6237167707</v>
      </c>
      <c r="E172" s="11">
        <f t="shared" si="12"/>
        <v>1380647.5143453937</v>
      </c>
      <c r="G172" s="11">
        <f>IF(C172&gt;0,SUM($E$14:E172),0)</f>
        <v>253788106.24393871</v>
      </c>
      <c r="H172" s="11">
        <f t="shared" si="13"/>
        <v>63528802.372212797</v>
      </c>
      <c r="J172" s="11">
        <f>IF(C172&gt;0,SUM($D$14:D172),0)</f>
        <v>103029896.18917736</v>
      </c>
      <c r="K172" s="11">
        <f t="shared" si="14"/>
        <v>136970103.81082264</v>
      </c>
    </row>
    <row r="173" spans="2:11" x14ac:dyDescent="0.25">
      <c r="B173" s="13">
        <v>160</v>
      </c>
      <c r="C173" s="11">
        <f t="shared" si="10"/>
        <v>2475295.1380621647</v>
      </c>
      <c r="D173" s="11">
        <f t="shared" si="11"/>
        <v>1105594.0999539383</v>
      </c>
      <c r="E173" s="11">
        <f t="shared" si="12"/>
        <v>1369701.0381082264</v>
      </c>
      <c r="G173" s="11">
        <f>IF(C173&gt;0,SUM($E$14:E173),0)</f>
        <v>255157807.28204694</v>
      </c>
      <c r="H173" s="11">
        <f t="shared" si="13"/>
        <v>62159101.334104568</v>
      </c>
      <c r="J173" s="11">
        <f>IF(C173&gt;0,SUM($D$14:D173),0)</f>
        <v>104135490.2891313</v>
      </c>
      <c r="K173" s="11">
        <f t="shared" si="14"/>
        <v>135864509.71086872</v>
      </c>
    </row>
    <row r="174" spans="2:11" x14ac:dyDescent="0.25">
      <c r="B174" s="13">
        <v>161</v>
      </c>
      <c r="C174" s="11">
        <f t="shared" si="10"/>
        <v>2475295.1380621647</v>
      </c>
      <c r="D174" s="11">
        <f t="shared" si="11"/>
        <v>1116650.0409534778</v>
      </c>
      <c r="E174" s="11">
        <f t="shared" si="12"/>
        <v>1358645.0971086868</v>
      </c>
      <c r="G174" s="11">
        <f>IF(C174&gt;0,SUM($E$14:E174),0)</f>
        <v>256516452.37915564</v>
      </c>
      <c r="H174" s="11">
        <f t="shared" si="13"/>
        <v>60800456.236995876</v>
      </c>
      <c r="J174" s="11">
        <f>IF(C174&gt;0,SUM($D$14:D174),0)</f>
        <v>105252140.33008477</v>
      </c>
      <c r="K174" s="11">
        <f t="shared" si="14"/>
        <v>134747859.66991523</v>
      </c>
    </row>
    <row r="175" spans="2:11" x14ac:dyDescent="0.25">
      <c r="B175" s="13">
        <v>162</v>
      </c>
      <c r="C175" s="11">
        <f t="shared" si="10"/>
        <v>2475295.1380621647</v>
      </c>
      <c r="D175" s="11">
        <f t="shared" si="11"/>
        <v>1127816.5413630125</v>
      </c>
      <c r="E175" s="11">
        <f t="shared" si="12"/>
        <v>1347478.5966991524</v>
      </c>
      <c r="G175" s="11">
        <f>IF(C175&gt;0,SUM($E$14:E175),0)</f>
        <v>257863930.97585478</v>
      </c>
      <c r="H175" s="11">
        <f t="shared" si="13"/>
        <v>59452977.640296727</v>
      </c>
      <c r="J175" s="11">
        <f>IF(C175&gt;0,SUM($D$14:D175),0)</f>
        <v>106379956.87144779</v>
      </c>
      <c r="K175" s="11">
        <f t="shared" si="14"/>
        <v>133620043.12855221</v>
      </c>
    </row>
    <row r="176" spans="2:11" x14ac:dyDescent="0.25">
      <c r="B176" s="13">
        <v>163</v>
      </c>
      <c r="C176" s="11">
        <f t="shared" si="10"/>
        <v>2475295.1380621647</v>
      </c>
      <c r="D176" s="11">
        <f t="shared" si="11"/>
        <v>1139094.7067766427</v>
      </c>
      <c r="E176" s="11">
        <f t="shared" si="12"/>
        <v>1336200.4312855217</v>
      </c>
      <c r="G176" s="11">
        <f>IF(C176&gt;0,SUM($E$14:E176),0)</f>
        <v>259200131.40714031</v>
      </c>
      <c r="H176" s="11">
        <f t="shared" si="13"/>
        <v>58116777.209011197</v>
      </c>
      <c r="J176" s="11">
        <f>IF(C176&gt;0,SUM($D$14:D176),0)</f>
        <v>107519051.57822444</v>
      </c>
      <c r="K176" s="11">
        <f t="shared" si="14"/>
        <v>132480948.42177556</v>
      </c>
    </row>
    <row r="177" spans="2:11" x14ac:dyDescent="0.25">
      <c r="B177" s="13">
        <v>164</v>
      </c>
      <c r="C177" s="11">
        <f t="shared" si="10"/>
        <v>2475295.1380621647</v>
      </c>
      <c r="D177" s="11">
        <f t="shared" si="11"/>
        <v>1150485.6538444092</v>
      </c>
      <c r="E177" s="11">
        <f t="shared" si="12"/>
        <v>1324809.4842177553</v>
      </c>
      <c r="G177" s="11">
        <f>IF(C177&gt;0,SUM($E$14:E177),0)</f>
        <v>260524940.89135808</v>
      </c>
      <c r="H177" s="11">
        <f t="shared" si="13"/>
        <v>56791967.724793434</v>
      </c>
      <c r="J177" s="11">
        <f>IF(C177&gt;0,SUM($D$14:D177),0)</f>
        <v>108669537.23206885</v>
      </c>
      <c r="K177" s="11">
        <f t="shared" si="14"/>
        <v>131330462.76793115</v>
      </c>
    </row>
    <row r="178" spans="2:11" x14ac:dyDescent="0.25">
      <c r="B178" s="13">
        <v>165</v>
      </c>
      <c r="C178" s="11">
        <f t="shared" si="10"/>
        <v>2475295.1380621647</v>
      </c>
      <c r="D178" s="11">
        <f t="shared" si="11"/>
        <v>1161990.5103828532</v>
      </c>
      <c r="E178" s="11">
        <f t="shared" si="12"/>
        <v>1313304.6276793114</v>
      </c>
      <c r="G178" s="11">
        <f>IF(C178&gt;0,SUM($E$14:E178),0)</f>
        <v>261838245.5190374</v>
      </c>
      <c r="H178" s="11">
        <f t="shared" si="13"/>
        <v>55478663.097114116</v>
      </c>
      <c r="J178" s="11">
        <f>IF(C178&gt;0,SUM($D$14:D178),0)</f>
        <v>109831527.7424517</v>
      </c>
      <c r="K178" s="11">
        <f t="shared" si="14"/>
        <v>130168472.2575483</v>
      </c>
    </row>
    <row r="179" spans="2:11" x14ac:dyDescent="0.25">
      <c r="B179" s="13">
        <v>166</v>
      </c>
      <c r="C179" s="11">
        <f t="shared" si="10"/>
        <v>2475295.1380621647</v>
      </c>
      <c r="D179" s="11">
        <f t="shared" si="11"/>
        <v>1173610.4154866817</v>
      </c>
      <c r="E179" s="11">
        <f t="shared" si="12"/>
        <v>1301684.7225754827</v>
      </c>
      <c r="G179" s="11">
        <f>IF(C179&gt;0,SUM($E$14:E179),0)</f>
        <v>263139930.24161288</v>
      </c>
      <c r="H179" s="11">
        <f t="shared" si="13"/>
        <v>54176978.37453863</v>
      </c>
      <c r="J179" s="11">
        <f>IF(C179&gt;0,SUM($D$14:D179),0)</f>
        <v>111005138.15793838</v>
      </c>
      <c r="K179" s="11">
        <f t="shared" si="14"/>
        <v>128994861.84206162</v>
      </c>
    </row>
    <row r="180" spans="2:11" x14ac:dyDescent="0.25">
      <c r="B180" s="13">
        <v>167</v>
      </c>
      <c r="C180" s="11">
        <f t="shared" si="10"/>
        <v>2475295.1380621647</v>
      </c>
      <c r="D180" s="11">
        <f t="shared" si="11"/>
        <v>1185346.5196415484</v>
      </c>
      <c r="E180" s="11">
        <f t="shared" si="12"/>
        <v>1289948.618420616</v>
      </c>
      <c r="G180" s="11">
        <f>IF(C180&gt;0,SUM($E$14:E180),0)</f>
        <v>264429878.86003351</v>
      </c>
      <c r="H180" s="11">
        <f t="shared" si="13"/>
        <v>52887029.756118</v>
      </c>
      <c r="J180" s="11">
        <f>IF(C180&gt;0,SUM($D$14:D180),0)</f>
        <v>112190484.67757992</v>
      </c>
      <c r="K180" s="11">
        <f t="shared" si="14"/>
        <v>127809515.32242008</v>
      </c>
    </row>
    <row r="181" spans="2:11" x14ac:dyDescent="0.25">
      <c r="B181" s="13">
        <v>168</v>
      </c>
      <c r="C181" s="11">
        <f t="shared" si="10"/>
        <v>2475295.1380621647</v>
      </c>
      <c r="D181" s="11">
        <f t="shared" si="11"/>
        <v>1197199.9848379639</v>
      </c>
      <c r="E181" s="11">
        <f t="shared" si="12"/>
        <v>1278095.1532242005</v>
      </c>
      <c r="G181" s="11">
        <f>IF(C181&gt;0,SUM($E$14:E181),0)</f>
        <v>265707974.01325771</v>
      </c>
      <c r="H181" s="11">
        <f t="shared" si="13"/>
        <v>51608934.6028938</v>
      </c>
      <c r="J181" s="11">
        <f>IF(C181&gt;0,SUM($D$14:D181),0)</f>
        <v>113387684.66241789</v>
      </c>
      <c r="K181" s="11">
        <f t="shared" si="14"/>
        <v>126612315.33758211</v>
      </c>
    </row>
    <row r="182" spans="2:11" x14ac:dyDescent="0.25">
      <c r="B182" s="13">
        <v>169</v>
      </c>
      <c r="C182" s="11">
        <f t="shared" si="10"/>
        <v>2475295.1380621647</v>
      </c>
      <c r="D182" s="11">
        <f t="shared" si="11"/>
        <v>1209171.9846863437</v>
      </c>
      <c r="E182" s="11">
        <f t="shared" si="12"/>
        <v>1266123.153375821</v>
      </c>
      <c r="G182" s="11">
        <f>IF(C182&gt;0,SUM($E$14:E182),0)</f>
        <v>266974097.16663355</v>
      </c>
      <c r="H182" s="11">
        <f t="shared" si="13"/>
        <v>50342811.449517965</v>
      </c>
      <c r="J182" s="11">
        <f>IF(C182&gt;0,SUM($D$14:D182),0)</f>
        <v>114596856.64710423</v>
      </c>
      <c r="K182" s="11">
        <f t="shared" si="14"/>
        <v>125403143.35289577</v>
      </c>
    </row>
    <row r="183" spans="2:11" x14ac:dyDescent="0.25">
      <c r="B183" s="13">
        <v>170</v>
      </c>
      <c r="C183" s="11">
        <f t="shared" si="10"/>
        <v>2475295.1380621647</v>
      </c>
      <c r="D183" s="11">
        <f t="shared" si="11"/>
        <v>1221263.7045332072</v>
      </c>
      <c r="E183" s="11">
        <f t="shared" si="12"/>
        <v>1254031.4335289577</v>
      </c>
      <c r="G183" s="11">
        <f>IF(C183&gt;0,SUM($E$14:E183),0)</f>
        <v>268228128.60016251</v>
      </c>
      <c r="H183" s="11">
        <f t="shared" si="13"/>
        <v>49088780.015989006</v>
      </c>
      <c r="J183" s="11">
        <f>IF(C183&gt;0,SUM($D$14:D183),0)</f>
        <v>115818120.35163744</v>
      </c>
      <c r="K183" s="11">
        <f t="shared" si="14"/>
        <v>124181879.64836256</v>
      </c>
    </row>
    <row r="184" spans="2:11" x14ac:dyDescent="0.25">
      <c r="B184" s="13">
        <v>171</v>
      </c>
      <c r="C184" s="11">
        <f t="shared" si="10"/>
        <v>2475295.1380621647</v>
      </c>
      <c r="D184" s="11">
        <f t="shared" si="11"/>
        <v>1233476.3415785392</v>
      </c>
      <c r="E184" s="11">
        <f t="shared" si="12"/>
        <v>1241818.7964836254</v>
      </c>
      <c r="G184" s="11">
        <f>IF(C184&gt;0,SUM($E$14:E184),0)</f>
        <v>269469947.39664614</v>
      </c>
      <c r="H184" s="11">
        <f t="shared" si="13"/>
        <v>47846961.21950537</v>
      </c>
      <c r="J184" s="11">
        <f>IF(C184&gt;0,SUM($D$14:D184),0)</f>
        <v>117051596.69321598</v>
      </c>
      <c r="K184" s="11">
        <f t="shared" si="14"/>
        <v>122948403.30678402</v>
      </c>
    </row>
    <row r="185" spans="2:11" x14ac:dyDescent="0.25">
      <c r="B185" s="13">
        <v>172</v>
      </c>
      <c r="C185" s="11">
        <f t="shared" si="10"/>
        <v>2475295.1380621647</v>
      </c>
      <c r="D185" s="11">
        <f t="shared" si="11"/>
        <v>1245811.1049943247</v>
      </c>
      <c r="E185" s="11">
        <f t="shared" si="12"/>
        <v>1229484.0330678399</v>
      </c>
      <c r="G185" s="11">
        <f>IF(C185&gt;0,SUM($E$14:E185),0)</f>
        <v>270699431.42971396</v>
      </c>
      <c r="H185" s="11">
        <f t="shared" si="13"/>
        <v>46617477.186437547</v>
      </c>
      <c r="J185" s="11">
        <f>IF(C185&gt;0,SUM($D$14:D185),0)</f>
        <v>118297407.79821031</v>
      </c>
      <c r="K185" s="11">
        <f t="shared" si="14"/>
        <v>121702592.20178969</v>
      </c>
    </row>
    <row r="186" spans="2:11" x14ac:dyDescent="0.25">
      <c r="B186" s="13">
        <v>173</v>
      </c>
      <c r="C186" s="11">
        <f t="shared" si="10"/>
        <v>2475295.1380621647</v>
      </c>
      <c r="D186" s="11">
        <f t="shared" si="11"/>
        <v>1258269.2160442676</v>
      </c>
      <c r="E186" s="11">
        <f t="shared" si="12"/>
        <v>1217025.9220178965</v>
      </c>
      <c r="G186" s="11">
        <f>IF(C186&gt;0,SUM($E$14:E186),0)</f>
        <v>271916457.35173184</v>
      </c>
      <c r="H186" s="11">
        <f t="shared" si="13"/>
        <v>45400451.264419675</v>
      </c>
      <c r="J186" s="11">
        <f>IF(C186&gt;0,SUM($D$14:D186),0)</f>
        <v>119555677.01425457</v>
      </c>
      <c r="K186" s="11">
        <f t="shared" si="14"/>
        <v>120444322.98574543</v>
      </c>
    </row>
    <row r="187" spans="2:11" x14ac:dyDescent="0.25">
      <c r="B187" s="13">
        <v>174</v>
      </c>
      <c r="C187" s="11">
        <f t="shared" si="10"/>
        <v>2475295.1380621647</v>
      </c>
      <c r="D187" s="11">
        <f t="shared" si="11"/>
        <v>1270851.9082047103</v>
      </c>
      <c r="E187" s="11">
        <f t="shared" si="12"/>
        <v>1204443.2298574541</v>
      </c>
      <c r="G187" s="11">
        <f>IF(C187&gt;0,SUM($E$14:E187),0)</f>
        <v>273120900.58158928</v>
      </c>
      <c r="H187" s="11">
        <f t="shared" si="13"/>
        <v>44196008.03456223</v>
      </c>
      <c r="J187" s="11">
        <f>IF(C187&gt;0,SUM($D$14:D187),0)</f>
        <v>120826528.92245927</v>
      </c>
      <c r="K187" s="11">
        <f t="shared" si="14"/>
        <v>119173471.07754073</v>
      </c>
    </row>
    <row r="188" spans="2:11" x14ac:dyDescent="0.25">
      <c r="B188" s="13">
        <v>175</v>
      </c>
      <c r="C188" s="11">
        <f t="shared" si="10"/>
        <v>2475295.1380621647</v>
      </c>
      <c r="D188" s="11">
        <f t="shared" si="11"/>
        <v>1283560.4272867574</v>
      </c>
      <c r="E188" s="11">
        <f t="shared" si="12"/>
        <v>1191734.7107754068</v>
      </c>
      <c r="G188" s="11">
        <f>IF(C188&gt;0,SUM($E$14:E188),0)</f>
        <v>274312635.29236472</v>
      </c>
      <c r="H188" s="11">
        <f t="shared" si="13"/>
        <v>43004273.323786795</v>
      </c>
      <c r="J188" s="11">
        <f>IF(C188&gt;0,SUM($D$14:D188),0)</f>
        <v>122110089.34974603</v>
      </c>
      <c r="K188" s="11">
        <f t="shared" si="14"/>
        <v>117889910.65025397</v>
      </c>
    </row>
    <row r="189" spans="2:11" x14ac:dyDescent="0.25">
      <c r="B189" s="13">
        <v>176</v>
      </c>
      <c r="C189" s="11">
        <f t="shared" si="10"/>
        <v>2475295.1380621647</v>
      </c>
      <c r="D189" s="11">
        <f t="shared" si="11"/>
        <v>1296396.0315596252</v>
      </c>
      <c r="E189" s="11">
        <f t="shared" si="12"/>
        <v>1178899.1065025392</v>
      </c>
      <c r="G189" s="11">
        <f>IF(C189&gt;0,SUM($E$14:E189),0)</f>
        <v>275491534.39886725</v>
      </c>
      <c r="H189" s="11">
        <f t="shared" si="13"/>
        <v>41825374.217284262</v>
      </c>
      <c r="J189" s="11">
        <f>IF(C189&gt;0,SUM($D$14:D189),0)</f>
        <v>123406485.38130566</v>
      </c>
      <c r="K189" s="11">
        <f t="shared" si="14"/>
        <v>116593514.61869434</v>
      </c>
    </row>
    <row r="190" spans="2:11" x14ac:dyDescent="0.25">
      <c r="B190" s="13">
        <v>177</v>
      </c>
      <c r="C190" s="11">
        <f t="shared" si="10"/>
        <v>2475295.1380621647</v>
      </c>
      <c r="D190" s="11">
        <f t="shared" si="11"/>
        <v>1309359.9918752213</v>
      </c>
      <c r="E190" s="11">
        <f t="shared" si="12"/>
        <v>1165935.1461869432</v>
      </c>
      <c r="G190" s="11">
        <f>IF(C190&gt;0,SUM($E$14:E190),0)</f>
        <v>276657469.5450542</v>
      </c>
      <c r="H190" s="11">
        <f t="shared" si="13"/>
        <v>40659439.071097314</v>
      </c>
      <c r="J190" s="11">
        <f>IF(C190&gt;0,SUM($D$14:D190),0)</f>
        <v>124715845.37318088</v>
      </c>
      <c r="K190" s="11">
        <f t="shared" si="14"/>
        <v>115284154.62681912</v>
      </c>
    </row>
    <row r="191" spans="2:11" x14ac:dyDescent="0.25">
      <c r="B191" s="13">
        <v>178</v>
      </c>
      <c r="C191" s="11">
        <f t="shared" si="10"/>
        <v>2475295.1380621647</v>
      </c>
      <c r="D191" s="11">
        <f t="shared" si="11"/>
        <v>1322453.5917939737</v>
      </c>
      <c r="E191" s="11">
        <f t="shared" si="12"/>
        <v>1152841.546268191</v>
      </c>
      <c r="G191" s="11">
        <f>IF(C191&gt;0,SUM($E$14:E191),0)</f>
        <v>277810311.09132236</v>
      </c>
      <c r="H191" s="11">
        <f t="shared" si="13"/>
        <v>39506597.524829149</v>
      </c>
      <c r="J191" s="11">
        <f>IF(C191&gt;0,SUM($D$14:D191),0)</f>
        <v>126038298.96497485</v>
      </c>
      <c r="K191" s="11">
        <f t="shared" si="14"/>
        <v>113961701.03502515</v>
      </c>
    </row>
    <row r="192" spans="2:11" x14ac:dyDescent="0.25">
      <c r="B192" s="13">
        <v>179</v>
      </c>
      <c r="C192" s="11">
        <f t="shared" si="10"/>
        <v>2475295.1380621647</v>
      </c>
      <c r="D192" s="11">
        <f t="shared" si="11"/>
        <v>1335678.1277119133</v>
      </c>
      <c r="E192" s="11">
        <f t="shared" si="12"/>
        <v>1139617.0103502511</v>
      </c>
      <c r="G192" s="11">
        <f>IF(C192&gt;0,SUM($E$14:E192),0)</f>
        <v>278949928.10167259</v>
      </c>
      <c r="H192" s="11">
        <f t="shared" si="13"/>
        <v>38366980.514478922</v>
      </c>
      <c r="J192" s="11">
        <f>IF(C192&gt;0,SUM($D$14:D192),0)</f>
        <v>127373977.09268676</v>
      </c>
      <c r="K192" s="11">
        <f t="shared" si="14"/>
        <v>112626022.90731324</v>
      </c>
    </row>
    <row r="193" spans="2:11" x14ac:dyDescent="0.25">
      <c r="B193" s="13">
        <v>180</v>
      </c>
      <c r="C193" s="11">
        <f t="shared" si="10"/>
        <v>2475295.1380621647</v>
      </c>
      <c r="D193" s="11">
        <f t="shared" si="11"/>
        <v>1349034.9089890325</v>
      </c>
      <c r="E193" s="11">
        <f t="shared" si="12"/>
        <v>1126260.2290731319</v>
      </c>
      <c r="G193" s="11">
        <f>IF(C193&gt;0,SUM($E$14:E193),0)</f>
        <v>280076188.3307457</v>
      </c>
      <c r="H193" s="11">
        <f t="shared" si="13"/>
        <v>37240720.285405815</v>
      </c>
      <c r="J193" s="11">
        <f>IF(C193&gt;0,SUM($D$14:D193),0)</f>
        <v>128723012.00167578</v>
      </c>
      <c r="K193" s="11">
        <f>IF(C193&gt;0,$E$9-J193,0)</f>
        <v>111276987.99832422</v>
      </c>
    </row>
    <row r="194" spans="2:11" x14ac:dyDescent="0.25">
      <c r="B194" s="13">
        <v>181</v>
      </c>
      <c r="C194" s="11">
        <f t="shared" si="10"/>
        <v>2475295.1380621647</v>
      </c>
      <c r="D194" s="11">
        <f t="shared" si="11"/>
        <v>1362525.258078923</v>
      </c>
      <c r="E194" s="11">
        <f t="shared" si="12"/>
        <v>1112769.8799832417</v>
      </c>
      <c r="G194" s="11">
        <f>IF(C194&gt;0,SUM($E$14:E194),0)</f>
        <v>281188958.21072894</v>
      </c>
      <c r="H194" s="11">
        <f t="shared" si="13"/>
        <v>36127950.405422568</v>
      </c>
      <c r="J194" s="11">
        <f>IF(C194&gt;0,SUM($D$14:D194),0)</f>
        <v>130085537.2597547</v>
      </c>
      <c r="K194" s="11">
        <f t="shared" si="14"/>
        <v>109914462.7402453</v>
      </c>
    </row>
    <row r="195" spans="2:11" x14ac:dyDescent="0.25">
      <c r="B195" s="13">
        <v>182</v>
      </c>
      <c r="C195" s="11">
        <f t="shared" si="10"/>
        <v>2475295.1380621647</v>
      </c>
      <c r="D195" s="11">
        <f t="shared" si="11"/>
        <v>1376150.5106597119</v>
      </c>
      <c r="E195" s="11">
        <f t="shared" si="12"/>
        <v>1099144.6274024525</v>
      </c>
      <c r="G195" s="11">
        <f>IF(C195&gt;0,SUM($E$14:E195),0)</f>
        <v>282288102.83813137</v>
      </c>
      <c r="H195" s="11">
        <f t="shared" si="13"/>
        <v>35028805.778020144</v>
      </c>
      <c r="J195" s="11">
        <f>IF(C195&gt;0,SUM($D$14:D195),0)</f>
        <v>131461687.77041441</v>
      </c>
      <c r="K195" s="11">
        <f t="shared" si="14"/>
        <v>108538312.22958559</v>
      </c>
    </row>
    <row r="196" spans="2:11" x14ac:dyDescent="0.25">
      <c r="B196" s="13">
        <v>183</v>
      </c>
      <c r="C196" s="11">
        <f t="shared" si="10"/>
        <v>2475295.1380621647</v>
      </c>
      <c r="D196" s="11">
        <f t="shared" si="11"/>
        <v>1389912.0157663093</v>
      </c>
      <c r="E196" s="11">
        <f t="shared" si="12"/>
        <v>1085383.1222958553</v>
      </c>
      <c r="G196" s="11">
        <f>IF(C196&gt;0,SUM($E$14:E196),0)</f>
        <v>283373485.96042722</v>
      </c>
      <c r="H196" s="11">
        <f t="shared" si="13"/>
        <v>33943422.655724287</v>
      </c>
      <c r="J196" s="11">
        <f>IF(C196&gt;0,SUM($D$14:D196),0)</f>
        <v>132851599.78618072</v>
      </c>
      <c r="K196" s="11">
        <f t="shared" si="14"/>
        <v>107148400.21381928</v>
      </c>
    </row>
    <row r="197" spans="2:11" x14ac:dyDescent="0.25">
      <c r="B197" s="13">
        <v>184</v>
      </c>
      <c r="C197" s="11">
        <f t="shared" si="10"/>
        <v>2475295.1380621647</v>
      </c>
      <c r="D197" s="11">
        <f t="shared" si="11"/>
        <v>1403811.1359239724</v>
      </c>
      <c r="E197" s="11">
        <f t="shared" si="12"/>
        <v>1071484.0021381923</v>
      </c>
      <c r="G197" s="11">
        <f>IF(C197&gt;0,SUM($E$14:E197),0)</f>
        <v>284444969.96256542</v>
      </c>
      <c r="H197" s="11">
        <f t="shared" si="13"/>
        <v>32871938.65358609</v>
      </c>
      <c r="J197" s="11">
        <f>IF(C197&gt;0,SUM($D$14:D197),0)</f>
        <v>134255410.92210469</v>
      </c>
      <c r="K197" s="11">
        <f t="shared" si="14"/>
        <v>105744589.07789531</v>
      </c>
    </row>
    <row r="198" spans="2:11" x14ac:dyDescent="0.25">
      <c r="B198" s="13">
        <v>185</v>
      </c>
      <c r="C198" s="11">
        <f t="shared" si="10"/>
        <v>2475295.1380621647</v>
      </c>
      <c r="D198" s="11">
        <f t="shared" si="11"/>
        <v>1417849.2472832119</v>
      </c>
      <c r="E198" s="11">
        <f t="shared" si="12"/>
        <v>1057445.8907789523</v>
      </c>
      <c r="G198" s="11">
        <f>IF(C198&gt;0,SUM($E$14:E198),0)</f>
        <v>285502415.85334438</v>
      </c>
      <c r="H198" s="11">
        <f t="shared" si="13"/>
        <v>31814492.762807131</v>
      </c>
      <c r="J198" s="11">
        <f>IF(C198&gt;0,SUM($D$14:D198),0)</f>
        <v>135673260.16938791</v>
      </c>
      <c r="K198" s="11">
        <f t="shared" si="14"/>
        <v>104326739.83061209</v>
      </c>
    </row>
    <row r="199" spans="2:11" x14ac:dyDescent="0.25">
      <c r="B199" s="13">
        <v>186</v>
      </c>
      <c r="C199" s="11">
        <f t="shared" si="10"/>
        <v>2475295.1380621647</v>
      </c>
      <c r="D199" s="11">
        <f t="shared" si="11"/>
        <v>1432027.7397560442</v>
      </c>
      <c r="E199" s="11">
        <f t="shared" si="12"/>
        <v>1043267.3983061203</v>
      </c>
      <c r="G199" s="11">
        <f>IF(C199&gt;0,SUM($E$14:E199),0)</f>
        <v>286545683.25165051</v>
      </c>
      <c r="H199" s="11">
        <f t="shared" si="13"/>
        <v>30771225.364500999</v>
      </c>
      <c r="J199" s="11">
        <f>IF(C199&gt;0,SUM($D$14:D199),0)</f>
        <v>137105287.90914395</v>
      </c>
      <c r="K199" s="11">
        <f t="shared" si="14"/>
        <v>102894712.09085605</v>
      </c>
    </row>
    <row r="200" spans="2:11" x14ac:dyDescent="0.25">
      <c r="B200" s="13">
        <v>187</v>
      </c>
      <c r="C200" s="11">
        <f t="shared" si="10"/>
        <v>2475295.1380621647</v>
      </c>
      <c r="D200" s="11">
        <f t="shared" si="11"/>
        <v>1446348.0171536047</v>
      </c>
      <c r="E200" s="11">
        <f t="shared" si="12"/>
        <v>1028947.1209085599</v>
      </c>
      <c r="G200" s="11">
        <f>IF(C200&gt;0,SUM($E$14:E200),0)</f>
        <v>287574630.37255907</v>
      </c>
      <c r="H200" s="11">
        <f t="shared" si="13"/>
        <v>29742278.243592441</v>
      </c>
      <c r="J200" s="11">
        <f>IF(C200&gt;0,SUM($D$14:D200),0)</f>
        <v>138551635.92629755</v>
      </c>
      <c r="K200" s="11">
        <f t="shared" si="14"/>
        <v>101448364.07370245</v>
      </c>
    </row>
    <row r="201" spans="2:11" x14ac:dyDescent="0.25">
      <c r="B201" s="13">
        <v>188</v>
      </c>
      <c r="C201" s="11">
        <f t="shared" si="10"/>
        <v>2475295.1380621647</v>
      </c>
      <c r="D201" s="11">
        <f t="shared" si="11"/>
        <v>1460811.4973251405</v>
      </c>
      <c r="E201" s="11">
        <f t="shared" si="12"/>
        <v>1014483.6407370238</v>
      </c>
      <c r="G201" s="11">
        <f>IF(C201&gt;0,SUM($E$14:E201),0)</f>
        <v>288589114.01329607</v>
      </c>
      <c r="H201" s="11">
        <f t="shared" si="13"/>
        <v>28727794.602855444</v>
      </c>
      <c r="J201" s="11">
        <f>IF(C201&gt;0,SUM($D$14:D201),0)</f>
        <v>140012447.4236227</v>
      </c>
      <c r="K201" s="11">
        <f t="shared" si="14"/>
        <v>99987552.576377302</v>
      </c>
    </row>
    <row r="202" spans="2:11" x14ac:dyDescent="0.25">
      <c r="B202" s="13">
        <v>189</v>
      </c>
      <c r="C202" s="11">
        <f t="shared" si="10"/>
        <v>2475295.1380621647</v>
      </c>
      <c r="D202" s="11">
        <f t="shared" si="11"/>
        <v>1475419.612298392</v>
      </c>
      <c r="E202" s="11">
        <f t="shared" si="12"/>
        <v>999875.52576377278</v>
      </c>
      <c r="G202" s="11">
        <f>IF(C202&gt;0,SUM($E$14:E202),0)</f>
        <v>289588989.53905982</v>
      </c>
      <c r="H202" s="11">
        <f t="shared" si="13"/>
        <v>27727919.077091694</v>
      </c>
      <c r="J202" s="11">
        <f>IF(C202&gt;0,SUM($D$14:D202),0)</f>
        <v>141487867.0359211</v>
      </c>
      <c r="K202" s="11">
        <f t="shared" si="14"/>
        <v>98512132.964078903</v>
      </c>
    </row>
    <row r="203" spans="2:11" x14ac:dyDescent="0.25">
      <c r="B203" s="13">
        <v>190</v>
      </c>
      <c r="C203" s="11">
        <f t="shared" si="10"/>
        <v>2475295.1380621647</v>
      </c>
      <c r="D203" s="11">
        <f t="shared" si="11"/>
        <v>1490173.8084213757</v>
      </c>
      <c r="E203" s="11">
        <f t="shared" si="12"/>
        <v>985121.32964078861</v>
      </c>
      <c r="G203" s="11">
        <f>IF(C203&gt;0,SUM($E$14:E203),0)</f>
        <v>290574110.86870062</v>
      </c>
      <c r="H203" s="11">
        <f t="shared" si="13"/>
        <v>26742797.747450888</v>
      </c>
      <c r="J203" s="11">
        <f>IF(C203&gt;0,SUM($D$14:D203),0)</f>
        <v>142978040.84434247</v>
      </c>
      <c r="K203" s="11">
        <f t="shared" si="14"/>
        <v>97021959.15565753</v>
      </c>
    </row>
    <row r="204" spans="2:11" x14ac:dyDescent="0.25">
      <c r="B204" s="13">
        <v>191</v>
      </c>
      <c r="C204" s="11">
        <f t="shared" si="10"/>
        <v>2475295.1380621647</v>
      </c>
      <c r="D204" s="11">
        <f t="shared" si="11"/>
        <v>1505075.5465055895</v>
      </c>
      <c r="E204" s="11">
        <f t="shared" si="12"/>
        <v>970219.59155657492</v>
      </c>
      <c r="G204" s="11">
        <f>IF(C204&gt;0,SUM($E$14:E204),0)</f>
        <v>291544330.46025717</v>
      </c>
      <c r="H204" s="11">
        <f t="shared" si="13"/>
        <v>25772578.155894339</v>
      </c>
      <c r="J204" s="11">
        <f>IF(C204&gt;0,SUM($D$14:D204),0)</f>
        <v>144483116.39084807</v>
      </c>
      <c r="K204" s="11">
        <f t="shared" si="14"/>
        <v>95516883.60915193</v>
      </c>
    </row>
    <row r="205" spans="2:11" x14ac:dyDescent="0.25">
      <c r="B205" s="13">
        <v>192</v>
      </c>
      <c r="C205" s="11">
        <f t="shared" si="10"/>
        <v>2475295.1380621647</v>
      </c>
      <c r="D205" s="11">
        <f t="shared" si="11"/>
        <v>1520126.3019706456</v>
      </c>
      <c r="E205" s="11">
        <f t="shared" si="12"/>
        <v>955168.83609151898</v>
      </c>
      <c r="G205" s="11">
        <f>IF(C205&gt;0,SUM($E$14:E205),0)</f>
        <v>292499499.29634869</v>
      </c>
      <c r="H205" s="11">
        <f t="shared" si="13"/>
        <v>24817409.319802821</v>
      </c>
      <c r="J205" s="11">
        <f>IF(C205&gt;0,SUM($D$14:D205),0)</f>
        <v>146003242.6928187</v>
      </c>
      <c r="K205" s="11">
        <f t="shared" si="14"/>
        <v>93996757.307181299</v>
      </c>
    </row>
    <row r="206" spans="2:11" x14ac:dyDescent="0.25">
      <c r="B206" s="13">
        <v>193</v>
      </c>
      <c r="C206" s="11">
        <f t="shared" si="10"/>
        <v>2475295.1380621647</v>
      </c>
      <c r="D206" s="11">
        <f t="shared" si="11"/>
        <v>1535327.5649903521</v>
      </c>
      <c r="E206" s="11">
        <f t="shared" si="12"/>
        <v>939967.5730718124</v>
      </c>
      <c r="G206" s="11">
        <f>IF(C206&gt;0,SUM($E$14:E206),0)</f>
        <v>293439466.86942053</v>
      </c>
      <c r="H206" s="11">
        <f t="shared" si="13"/>
        <v>23877441.746730983</v>
      </c>
      <c r="J206" s="11">
        <f>IF(C206&gt;0,SUM($D$14:D206),0)</f>
        <v>147538570.25780904</v>
      </c>
      <c r="K206" s="11">
        <f t="shared" si="14"/>
        <v>92461429.742190957</v>
      </c>
    </row>
    <row r="207" spans="2:11" x14ac:dyDescent="0.25">
      <c r="B207" s="13">
        <v>194</v>
      </c>
      <c r="C207" s="11">
        <f t="shared" ref="C207:C253" si="15">IFERROR(IF(B207&lt;=$E$11,IF(B207&lt;=$H$7*12,PMT($H$6/12,$E$11,-$E$9,0,0),PMT($H$9/12,$E$11-$H$7*12,-$H$11,0,0)),0),0)</f>
        <v>2475295.1380621647</v>
      </c>
      <c r="D207" s="11">
        <f t="shared" ref="D207:D253" si="16">IFERROR(IF(B207&lt;=$E$11,IF(B207&lt;=$H$7*12,PPMT($H$6/12,B207,$E$11,-$E$9,0,0),PPMT($H$9/12,(B207-$H$7*12),$H$10*12,-$H$11,0,0)),0),0)</f>
        <v>1550680.8406402559</v>
      </c>
      <c r="E207" s="11">
        <f t="shared" ref="E207:E253" si="17">IFERROR(IF(B207&lt;=$E$11,IF(B207&lt;=$H$7*12,IPMT($H$6/12,B207,$E$11,-$E$9,0,0),IPMT($H$9/12,(B207-$H$7*12),$H$10*12,-$H$11,0,0)),0),0)</f>
        <v>924614.29742190882</v>
      </c>
      <c r="G207" s="11">
        <f>IF(C207&gt;0,SUM($E$14:E207),0)</f>
        <v>294364081.16684246</v>
      </c>
      <c r="H207" s="11">
        <f t="shared" ref="H207:H253" si="18">IF(C207&gt;0,SUM($E$14:$E$253)-G207,0)</f>
        <v>22952827.449309051</v>
      </c>
      <c r="J207" s="11">
        <f>IF(C207&gt;0,SUM($D$14:D207),0)</f>
        <v>149089251.09844929</v>
      </c>
      <c r="K207" s="11">
        <f t="shared" ref="K207:K253" si="19">IF(C207&gt;0,$E$9-J207,0)</f>
        <v>90910748.90155071</v>
      </c>
    </row>
    <row r="208" spans="2:11" x14ac:dyDescent="0.25">
      <c r="B208" s="13">
        <v>195</v>
      </c>
      <c r="C208" s="11">
        <f t="shared" si="15"/>
        <v>2475295.1380621647</v>
      </c>
      <c r="D208" s="11">
        <f t="shared" si="16"/>
        <v>1566187.6490466581</v>
      </c>
      <c r="E208" s="11">
        <f t="shared" si="17"/>
        <v>909107.48901550623</v>
      </c>
      <c r="G208" s="11">
        <f>IF(C208&gt;0,SUM($E$14:E208),0)</f>
        <v>295273188.65585798</v>
      </c>
      <c r="H208" s="11">
        <f t="shared" si="18"/>
        <v>22043719.960293531</v>
      </c>
      <c r="J208" s="11">
        <f>IF(C208&gt;0,SUM($D$14:D208),0)</f>
        <v>150655438.74749595</v>
      </c>
      <c r="K208" s="11">
        <f t="shared" si="19"/>
        <v>89344561.252504051</v>
      </c>
    </row>
    <row r="209" spans="2:11" x14ac:dyDescent="0.25">
      <c r="B209" s="13">
        <v>196</v>
      </c>
      <c r="C209" s="11">
        <f t="shared" si="15"/>
        <v>2475295.1380621647</v>
      </c>
      <c r="D209" s="11">
        <f t="shared" si="16"/>
        <v>1581849.5255371246</v>
      </c>
      <c r="E209" s="11">
        <f t="shared" si="17"/>
        <v>893445.61252503959</v>
      </c>
      <c r="G209" s="11">
        <f>IF(C209&gt;0,SUM($E$14:E209),0)</f>
        <v>296166634.26838303</v>
      </c>
      <c r="H209" s="11">
        <f t="shared" si="18"/>
        <v>21150274.347768486</v>
      </c>
      <c r="J209" s="11">
        <f>IF(C209&gt;0,SUM($D$14:D209),0)</f>
        <v>152237288.27303308</v>
      </c>
      <c r="K209" s="11">
        <f t="shared" si="19"/>
        <v>87762711.726966918</v>
      </c>
    </row>
    <row r="210" spans="2:11" x14ac:dyDescent="0.25">
      <c r="B210" s="13">
        <v>197</v>
      </c>
      <c r="C210" s="11">
        <f t="shared" si="15"/>
        <v>2475295.1380621647</v>
      </c>
      <c r="D210" s="11">
        <f t="shared" si="16"/>
        <v>1597668.0207924959</v>
      </c>
      <c r="E210" s="11">
        <f t="shared" si="17"/>
        <v>877627.11726966861</v>
      </c>
      <c r="G210" s="11">
        <f>IF(C210&gt;0,SUM($E$14:E210),0)</f>
        <v>297044261.38565272</v>
      </c>
      <c r="H210" s="11">
        <f t="shared" si="18"/>
        <v>20272647.230498791</v>
      </c>
      <c r="J210" s="11">
        <f>IF(C210&gt;0,SUM($D$14:D210),0)</f>
        <v>153834956.29382557</v>
      </c>
      <c r="K210" s="11">
        <f t="shared" si="19"/>
        <v>86165043.706174433</v>
      </c>
    </row>
    <row r="211" spans="2:11" x14ac:dyDescent="0.25">
      <c r="B211" s="13">
        <v>198</v>
      </c>
      <c r="C211" s="11">
        <f t="shared" si="15"/>
        <v>2475295.1380621647</v>
      </c>
      <c r="D211" s="11">
        <f t="shared" si="16"/>
        <v>1613644.7010004211</v>
      </c>
      <c r="E211" s="11">
        <f t="shared" si="17"/>
        <v>861650.43706174346</v>
      </c>
      <c r="G211" s="11">
        <f>IF(C211&gt;0,SUM($E$14:E211),0)</f>
        <v>297905911.82271445</v>
      </c>
      <c r="H211" s="11">
        <f t="shared" si="18"/>
        <v>19410996.793437064</v>
      </c>
      <c r="J211" s="11">
        <f>IF(C211&gt;0,SUM($D$14:D211),0)</f>
        <v>155448600.99482599</v>
      </c>
      <c r="K211" s="11">
        <f t="shared" si="19"/>
        <v>84551399.005174011</v>
      </c>
    </row>
    <row r="212" spans="2:11" x14ac:dyDescent="0.25">
      <c r="B212" s="13">
        <v>199</v>
      </c>
      <c r="C212" s="11">
        <f t="shared" si="15"/>
        <v>2475295.1380621647</v>
      </c>
      <c r="D212" s="11">
        <f t="shared" si="16"/>
        <v>1629781.1480104253</v>
      </c>
      <c r="E212" s="11">
        <f t="shared" si="17"/>
        <v>845513.99005173938</v>
      </c>
      <c r="G212" s="11">
        <f>IF(C212&gt;0,SUM($E$14:E212),0)</f>
        <v>298751425.81276619</v>
      </c>
      <c r="H212" s="11">
        <f t="shared" si="18"/>
        <v>18565482.803385317</v>
      </c>
      <c r="J212" s="11">
        <f>IF(C212&gt;0,SUM($D$14:D212),0)</f>
        <v>157078382.14283642</v>
      </c>
      <c r="K212" s="11">
        <f t="shared" si="19"/>
        <v>82921617.857163578</v>
      </c>
    </row>
    <row r="213" spans="2:11" x14ac:dyDescent="0.25">
      <c r="B213" s="13">
        <v>200</v>
      </c>
      <c r="C213" s="11">
        <f t="shared" si="15"/>
        <v>2475295.1380621647</v>
      </c>
      <c r="D213" s="11">
        <f t="shared" si="16"/>
        <v>1646078.9594905297</v>
      </c>
      <c r="E213" s="11">
        <f t="shared" si="17"/>
        <v>829216.17857163516</v>
      </c>
      <c r="G213" s="11">
        <f>IF(C213&gt;0,SUM($E$14:E213),0)</f>
        <v>299580641.99133784</v>
      </c>
      <c r="H213" s="11">
        <f t="shared" si="18"/>
        <v>17736266.624813676</v>
      </c>
      <c r="J213" s="11">
        <f>IF(C213&gt;0,SUM($D$14:D213),0)</f>
        <v>158724461.10232696</v>
      </c>
      <c r="K213" s="11">
        <f t="shared" si="19"/>
        <v>81275538.897673041</v>
      </c>
    </row>
    <row r="214" spans="2:11" x14ac:dyDescent="0.25">
      <c r="B214" s="13">
        <v>201</v>
      </c>
      <c r="C214" s="11">
        <f t="shared" si="15"/>
        <v>2475295.1380621647</v>
      </c>
      <c r="D214" s="11">
        <f t="shared" si="16"/>
        <v>1662539.7490854347</v>
      </c>
      <c r="E214" s="11">
        <f t="shared" si="17"/>
        <v>812755.38897672971</v>
      </c>
      <c r="G214" s="11">
        <f>IF(C214&gt;0,SUM($E$14:E214),0)</f>
        <v>300393397.38031459</v>
      </c>
      <c r="H214" s="11">
        <f t="shared" si="18"/>
        <v>16923511.235836923</v>
      </c>
      <c r="J214" s="11">
        <f>IF(C214&gt;0,SUM($D$14:D214),0)</f>
        <v>160387000.85141239</v>
      </c>
      <c r="K214" s="11">
        <f t="shared" si="19"/>
        <v>79612999.148587614</v>
      </c>
    </row>
    <row r="215" spans="2:11" x14ac:dyDescent="0.25">
      <c r="B215" s="13">
        <v>202</v>
      </c>
      <c r="C215" s="11">
        <f t="shared" si="15"/>
        <v>2475295.1380621647</v>
      </c>
      <c r="D215" s="11">
        <f t="shared" si="16"/>
        <v>1679165.1465762893</v>
      </c>
      <c r="E215" s="11">
        <f t="shared" si="17"/>
        <v>796129.99148587545</v>
      </c>
      <c r="G215" s="11">
        <f>IF(C215&gt;0,SUM($E$14:E215),0)</f>
        <v>301189527.37180048</v>
      </c>
      <c r="H215" s="11">
        <f t="shared" si="18"/>
        <v>16127381.244351029</v>
      </c>
      <c r="J215" s="11">
        <f>IF(C215&gt;0,SUM($D$14:D215),0)</f>
        <v>162066165.99798867</v>
      </c>
      <c r="K215" s="11">
        <f t="shared" si="19"/>
        <v>77933834.002011329</v>
      </c>
    </row>
    <row r="216" spans="2:11" x14ac:dyDescent="0.25">
      <c r="B216" s="13">
        <v>203</v>
      </c>
      <c r="C216" s="11">
        <f t="shared" si="15"/>
        <v>2475295.1380621647</v>
      </c>
      <c r="D216" s="11">
        <f t="shared" si="16"/>
        <v>1695956.7980420522</v>
      </c>
      <c r="E216" s="11">
        <f t="shared" si="17"/>
        <v>779338.34002011258</v>
      </c>
      <c r="G216" s="11">
        <f>IF(C216&gt;0,SUM($E$14:E216),0)</f>
        <v>301968865.7118206</v>
      </c>
      <c r="H216" s="11">
        <f t="shared" si="18"/>
        <v>15348042.904330909</v>
      </c>
      <c r="J216" s="11">
        <f>IF(C216&gt;0,SUM($D$14:D216),0)</f>
        <v>163762122.79603073</v>
      </c>
      <c r="K216" s="11">
        <f t="shared" si="19"/>
        <v>76237877.20396927</v>
      </c>
    </row>
    <row r="217" spans="2:11" x14ac:dyDescent="0.25">
      <c r="B217" s="13">
        <v>204</v>
      </c>
      <c r="C217" s="11">
        <f t="shared" si="15"/>
        <v>2475295.1380621647</v>
      </c>
      <c r="D217" s="11">
        <f t="shared" si="16"/>
        <v>1712916.3660224727</v>
      </c>
      <c r="E217" s="11">
        <f t="shared" si="17"/>
        <v>762378.77203969215</v>
      </c>
      <c r="G217" s="11">
        <f>IF(C217&gt;0,SUM($E$14:E217),0)</f>
        <v>302731244.48386031</v>
      </c>
      <c r="H217" s="11">
        <f t="shared" si="18"/>
        <v>14585664.132291198</v>
      </c>
      <c r="J217" s="11">
        <f>IF(C217&gt;0,SUM($D$14:D217),0)</f>
        <v>165475039.1620532</v>
      </c>
      <c r="K217" s="11">
        <f t="shared" si="19"/>
        <v>74524960.837946802</v>
      </c>
    </row>
    <row r="218" spans="2:11" x14ac:dyDescent="0.25">
      <c r="B218" s="13">
        <v>205</v>
      </c>
      <c r="C218" s="11">
        <f t="shared" si="15"/>
        <v>2475295.1380621647</v>
      </c>
      <c r="D218" s="11">
        <f t="shared" si="16"/>
        <v>1730045.5296826975</v>
      </c>
      <c r="E218" s="11">
        <f t="shared" si="17"/>
        <v>745249.60837946727</v>
      </c>
      <c r="G218" s="11">
        <f>IF(C218&gt;0,SUM($E$14:E218),0)</f>
        <v>303476494.0922398</v>
      </c>
      <c r="H218" s="11">
        <f t="shared" si="18"/>
        <v>13840414.523911715</v>
      </c>
      <c r="J218" s="11">
        <f>IF(C218&gt;0,SUM($D$14:D218),0)</f>
        <v>167205084.69173589</v>
      </c>
      <c r="K218" s="11">
        <f t="shared" si="19"/>
        <v>72794915.308264107</v>
      </c>
    </row>
    <row r="219" spans="2:11" x14ac:dyDescent="0.25">
      <c r="B219" s="13">
        <v>206</v>
      </c>
      <c r="C219" s="11">
        <f t="shared" si="15"/>
        <v>2475295.1380621647</v>
      </c>
      <c r="D219" s="11">
        <f t="shared" si="16"/>
        <v>1747345.984979524</v>
      </c>
      <c r="E219" s="11">
        <f t="shared" si="17"/>
        <v>727949.15308264014</v>
      </c>
      <c r="G219" s="11">
        <f>IF(C219&gt;0,SUM($E$14:E219),0)</f>
        <v>304204443.24532247</v>
      </c>
      <c r="H219" s="11">
        <f t="shared" si="18"/>
        <v>13112465.370829046</v>
      </c>
      <c r="J219" s="11">
        <f>IF(C219&gt;0,SUM($D$14:D219),0)</f>
        <v>168952430.6767154</v>
      </c>
      <c r="K219" s="11">
        <f t="shared" si="19"/>
        <v>71047569.323284596</v>
      </c>
    </row>
    <row r="220" spans="2:11" x14ac:dyDescent="0.25">
      <c r="B220" s="13">
        <v>207</v>
      </c>
      <c r="C220" s="11">
        <f t="shared" si="15"/>
        <v>2475295.1380621647</v>
      </c>
      <c r="D220" s="11">
        <f t="shared" si="16"/>
        <v>1764819.4448293194</v>
      </c>
      <c r="E220" s="11">
        <f t="shared" si="17"/>
        <v>710475.69323284505</v>
      </c>
      <c r="G220" s="11">
        <f>IF(C220&gt;0,SUM($E$14:E220),0)</f>
        <v>304914918.9385553</v>
      </c>
      <c r="H220" s="11">
        <f t="shared" si="18"/>
        <v>12401989.677596211</v>
      </c>
      <c r="J220" s="11">
        <f>IF(C220&gt;0,SUM($D$14:D220),0)</f>
        <v>170717250.12154472</v>
      </c>
      <c r="K220" s="11">
        <f t="shared" si="19"/>
        <v>69282749.878455281</v>
      </c>
    </row>
    <row r="221" spans="2:11" x14ac:dyDescent="0.25">
      <c r="B221" s="13">
        <v>208</v>
      </c>
      <c r="C221" s="11">
        <f t="shared" si="15"/>
        <v>2475295.1380621647</v>
      </c>
      <c r="D221" s="11">
        <f t="shared" si="16"/>
        <v>1782467.6392776126</v>
      </c>
      <c r="E221" s="11">
        <f t="shared" si="17"/>
        <v>692827.49878455198</v>
      </c>
      <c r="G221" s="11">
        <f>IF(C221&gt;0,SUM($E$14:E221),0)</f>
        <v>305607746.43733984</v>
      </c>
      <c r="H221" s="11">
        <f t="shared" si="18"/>
        <v>11709162.178811669</v>
      </c>
      <c r="J221" s="11">
        <f>IF(C221&gt;0,SUM($D$14:D221),0)</f>
        <v>172499717.76082233</v>
      </c>
      <c r="K221" s="11">
        <f t="shared" si="19"/>
        <v>67500282.239177674</v>
      </c>
    </row>
    <row r="222" spans="2:11" x14ac:dyDescent="0.25">
      <c r="B222" s="13">
        <v>209</v>
      </c>
      <c r="C222" s="11">
        <f t="shared" si="15"/>
        <v>2475295.1380621647</v>
      </c>
      <c r="D222" s="11">
        <f t="shared" si="16"/>
        <v>1800292.3156703888</v>
      </c>
      <c r="E222" s="11">
        <f t="shared" si="17"/>
        <v>675002.82239177567</v>
      </c>
      <c r="G222" s="11">
        <f>IF(C222&gt;0,SUM($E$14:E222),0)</f>
        <v>306282749.25973159</v>
      </c>
      <c r="H222" s="11">
        <f t="shared" si="18"/>
        <v>11034159.356419921</v>
      </c>
      <c r="J222" s="11">
        <f>IF(C222&gt;0,SUM($D$14:D222),0)</f>
        <v>174300010.07649273</v>
      </c>
      <c r="K222" s="11">
        <f t="shared" si="19"/>
        <v>65699989.923507273</v>
      </c>
    </row>
    <row r="223" spans="2:11" x14ac:dyDescent="0.25">
      <c r="B223" s="13">
        <v>210</v>
      </c>
      <c r="C223" s="11">
        <f t="shared" si="15"/>
        <v>2475295.1380621647</v>
      </c>
      <c r="D223" s="11">
        <f t="shared" si="16"/>
        <v>1818295.2388270926</v>
      </c>
      <c r="E223" s="11">
        <f t="shared" si="17"/>
        <v>656999.89923507185</v>
      </c>
      <c r="G223" s="11">
        <f>IF(C223&gt;0,SUM($E$14:E223),0)</f>
        <v>306939749.15896666</v>
      </c>
      <c r="H223" s="11">
        <f t="shared" si="18"/>
        <v>10377159.457184851</v>
      </c>
      <c r="J223" s="11">
        <f>IF(C223&gt;0,SUM($D$14:D223),0)</f>
        <v>176118305.31531981</v>
      </c>
      <c r="K223" s="11">
        <f t="shared" si="19"/>
        <v>63881694.684680194</v>
      </c>
    </row>
    <row r="224" spans="2:11" x14ac:dyDescent="0.25">
      <c r="B224" s="13">
        <v>211</v>
      </c>
      <c r="C224" s="11">
        <f t="shared" si="15"/>
        <v>2475295.1380621647</v>
      </c>
      <c r="D224" s="11">
        <f t="shared" si="16"/>
        <v>1836478.1912153638</v>
      </c>
      <c r="E224" s="11">
        <f t="shared" si="17"/>
        <v>638816.94684680086</v>
      </c>
      <c r="G224" s="11">
        <f>IF(C224&gt;0,SUM($E$14:E224),0)</f>
        <v>307578566.10581344</v>
      </c>
      <c r="H224" s="11">
        <f t="shared" si="18"/>
        <v>9738342.510338068</v>
      </c>
      <c r="J224" s="11">
        <f>IF(C224&gt;0,SUM($D$14:D224),0)</f>
        <v>177954783.50653517</v>
      </c>
      <c r="K224" s="11">
        <f t="shared" si="19"/>
        <v>62045216.493464828</v>
      </c>
    </row>
    <row r="225" spans="2:11" x14ac:dyDescent="0.25">
      <c r="B225" s="13">
        <v>212</v>
      </c>
      <c r="C225" s="11">
        <f t="shared" si="15"/>
        <v>2475295.1380621647</v>
      </c>
      <c r="D225" s="11">
        <f t="shared" si="16"/>
        <v>1854842.9731275172</v>
      </c>
      <c r="E225" s="11">
        <f t="shared" si="17"/>
        <v>620452.16493464727</v>
      </c>
      <c r="G225" s="11">
        <f>IF(C225&gt;0,SUM($E$14:E225),0)</f>
        <v>308199018.27074808</v>
      </c>
      <c r="H225" s="11">
        <f t="shared" si="18"/>
        <v>9117890.3454034328</v>
      </c>
      <c r="J225" s="11">
        <f>IF(C225&gt;0,SUM($D$14:D225),0)</f>
        <v>179809626.47966269</v>
      </c>
      <c r="K225" s="11">
        <f t="shared" si="19"/>
        <v>60190373.520337313</v>
      </c>
    </row>
    <row r="226" spans="2:11" x14ac:dyDescent="0.25">
      <c r="B226" s="13">
        <v>213</v>
      </c>
      <c r="C226" s="11">
        <f t="shared" si="15"/>
        <v>2475295.1380621647</v>
      </c>
      <c r="D226" s="11">
        <f t="shared" si="16"/>
        <v>1873391.4028587923</v>
      </c>
      <c r="E226" s="11">
        <f t="shared" si="17"/>
        <v>601903.73520337208</v>
      </c>
      <c r="G226" s="11">
        <f>IF(C226&gt;0,SUM($E$14:E226),0)</f>
        <v>308800922.00595146</v>
      </c>
      <c r="H226" s="11">
        <f t="shared" si="18"/>
        <v>8515986.6102000475</v>
      </c>
      <c r="J226" s="11">
        <f>IF(C226&gt;0,SUM($D$14:D226),0)</f>
        <v>181683017.88252148</v>
      </c>
      <c r="K226" s="11">
        <f t="shared" si="19"/>
        <v>58316982.11747852</v>
      </c>
    </row>
    <row r="227" spans="2:11" x14ac:dyDescent="0.25">
      <c r="B227" s="13">
        <v>214</v>
      </c>
      <c r="C227" s="11">
        <f t="shared" si="15"/>
        <v>2475295.1380621647</v>
      </c>
      <c r="D227" s="11">
        <f t="shared" si="16"/>
        <v>1892125.3168873806</v>
      </c>
      <c r="E227" s="11">
        <f t="shared" si="17"/>
        <v>583169.8211747841</v>
      </c>
      <c r="G227" s="11">
        <f>IF(C227&gt;0,SUM($E$14:E227),0)</f>
        <v>309384091.82712626</v>
      </c>
      <c r="H227" s="11">
        <f t="shared" si="18"/>
        <v>7932816.7890252471</v>
      </c>
      <c r="J227" s="11">
        <f>IF(C227&gt;0,SUM($D$14:D227),0)</f>
        <v>183575143.19940886</v>
      </c>
      <c r="K227" s="11">
        <f t="shared" si="19"/>
        <v>56424856.800591141</v>
      </c>
    </row>
    <row r="228" spans="2:11" x14ac:dyDescent="0.25">
      <c r="B228" s="13">
        <v>215</v>
      </c>
      <c r="C228" s="11">
        <f t="shared" si="15"/>
        <v>2475295.1380621647</v>
      </c>
      <c r="D228" s="11">
        <f t="shared" si="16"/>
        <v>1911046.570056254</v>
      </c>
      <c r="E228" s="11">
        <f t="shared" si="17"/>
        <v>564248.56800591049</v>
      </c>
      <c r="G228" s="11">
        <f>IF(C228&gt;0,SUM($E$14:E228),0)</f>
        <v>309948340.39513218</v>
      </c>
      <c r="H228" s="11">
        <f t="shared" si="18"/>
        <v>7368568.2210193276</v>
      </c>
      <c r="J228" s="11">
        <f>IF(C228&gt;0,SUM($D$14:D228),0)</f>
        <v>185486189.76946512</v>
      </c>
      <c r="K228" s="11">
        <f t="shared" si="19"/>
        <v>54513810.230534881</v>
      </c>
    </row>
    <row r="229" spans="2:11" x14ac:dyDescent="0.25">
      <c r="B229" s="13">
        <v>216</v>
      </c>
      <c r="C229" s="11">
        <f t="shared" si="15"/>
        <v>2475295.1380621647</v>
      </c>
      <c r="D229" s="11">
        <f t="shared" si="16"/>
        <v>1930157.0357568169</v>
      </c>
      <c r="E229" s="11">
        <f t="shared" si="17"/>
        <v>545138.1023053478</v>
      </c>
      <c r="G229" s="11">
        <f>IF(C229&gt;0,SUM($E$14:E229),0)</f>
        <v>310493478.49743754</v>
      </c>
      <c r="H229" s="11">
        <f t="shared" si="18"/>
        <v>6823430.118713975</v>
      </c>
      <c r="J229" s="11">
        <f>IF(C229&gt;0,SUM($D$14:D229),0)</f>
        <v>187416346.80522195</v>
      </c>
      <c r="K229" s="11">
        <f t="shared" si="19"/>
        <v>52583653.194778055</v>
      </c>
    </row>
    <row r="230" spans="2:11" x14ac:dyDescent="0.25">
      <c r="B230" s="13">
        <v>217</v>
      </c>
      <c r="C230" s="11">
        <f t="shared" si="15"/>
        <v>2475295.1380621647</v>
      </c>
      <c r="D230" s="11">
        <f t="shared" si="16"/>
        <v>1949458.606114385</v>
      </c>
      <c r="E230" s="11">
        <f t="shared" si="17"/>
        <v>525836.53194777959</v>
      </c>
      <c r="G230" s="11">
        <f>IF(C230&gt;0,SUM($E$14:E230),0)</f>
        <v>311019315.02938533</v>
      </c>
      <c r="H230" s="11">
        <f t="shared" si="18"/>
        <v>6297593.5867661834</v>
      </c>
      <c r="J230" s="11">
        <f>IF(C230&gt;0,SUM($D$14:D230),0)</f>
        <v>189365805.41133633</v>
      </c>
      <c r="K230" s="11">
        <f t="shared" si="19"/>
        <v>50634194.588663667</v>
      </c>
    </row>
    <row r="231" spans="2:11" x14ac:dyDescent="0.25">
      <c r="B231" s="13">
        <v>218</v>
      </c>
      <c r="C231" s="11">
        <f t="shared" si="15"/>
        <v>2475295.1380621647</v>
      </c>
      <c r="D231" s="11">
        <f t="shared" si="16"/>
        <v>1968953.1921755287</v>
      </c>
      <c r="E231" s="11">
        <f t="shared" si="17"/>
        <v>506341.94588663575</v>
      </c>
      <c r="G231" s="11">
        <f>IF(C231&gt;0,SUM($E$14:E231),0)</f>
        <v>311525656.97527194</v>
      </c>
      <c r="H231" s="11">
        <f t="shared" si="18"/>
        <v>5791251.6408795714</v>
      </c>
      <c r="J231" s="11">
        <f>IF(C231&gt;0,SUM($D$14:D231),0)</f>
        <v>191334758.60351187</v>
      </c>
      <c r="K231" s="11">
        <f t="shared" si="19"/>
        <v>48665241.39648813</v>
      </c>
    </row>
    <row r="232" spans="2:11" x14ac:dyDescent="0.25">
      <c r="B232" s="13">
        <v>219</v>
      </c>
      <c r="C232" s="11">
        <f t="shared" si="15"/>
        <v>2475295.1380621647</v>
      </c>
      <c r="D232" s="11">
        <f t="shared" si="16"/>
        <v>1988642.724097284</v>
      </c>
      <c r="E232" s="11">
        <f t="shared" si="17"/>
        <v>486652.41396488057</v>
      </c>
      <c r="G232" s="11">
        <f>IF(C232&gt;0,SUM($E$14:E232),0)</f>
        <v>312012309.38923681</v>
      </c>
      <c r="H232" s="11">
        <f t="shared" si="18"/>
        <v>5304599.2269147038</v>
      </c>
      <c r="J232" s="11">
        <f>IF(C232&gt;0,SUM($D$14:D232),0)</f>
        <v>193323401.32760915</v>
      </c>
      <c r="K232" s="11">
        <f t="shared" si="19"/>
        <v>46676598.672390848</v>
      </c>
    </row>
    <row r="233" spans="2:11" x14ac:dyDescent="0.25">
      <c r="B233" s="13">
        <v>220</v>
      </c>
      <c r="C233" s="11">
        <f t="shared" si="15"/>
        <v>2475295.1380621647</v>
      </c>
      <c r="D233" s="11">
        <f t="shared" si="16"/>
        <v>2008529.1513382569</v>
      </c>
      <c r="E233" s="11">
        <f t="shared" si="17"/>
        <v>466765.9867239077</v>
      </c>
      <c r="G233" s="11">
        <f>IF(C233&gt;0,SUM($E$14:E233),0)</f>
        <v>312479075.37596071</v>
      </c>
      <c r="H233" s="11">
        <f t="shared" si="18"/>
        <v>4837833.240190804</v>
      </c>
      <c r="J233" s="11">
        <f>IF(C233&gt;0,SUM($D$14:D233),0)</f>
        <v>195331930.4789474</v>
      </c>
      <c r="K233" s="11">
        <f t="shared" si="19"/>
        <v>44668069.521052599</v>
      </c>
    </row>
    <row r="234" spans="2:11" x14ac:dyDescent="0.25">
      <c r="B234" s="13">
        <v>221</v>
      </c>
      <c r="C234" s="11">
        <f t="shared" si="15"/>
        <v>2475295.1380621647</v>
      </c>
      <c r="D234" s="11">
        <f t="shared" si="16"/>
        <v>2028614.4428516394</v>
      </c>
      <c r="E234" s="11">
        <f t="shared" si="17"/>
        <v>446680.69521052513</v>
      </c>
      <c r="G234" s="11">
        <f>IF(C234&gt;0,SUM($E$14:E234),0)</f>
        <v>312925756.07117122</v>
      </c>
      <c r="H234" s="11">
        <f t="shared" si="18"/>
        <v>4391152.5449802876</v>
      </c>
      <c r="J234" s="11">
        <f>IF(C234&gt;0,SUM($D$14:D234),0)</f>
        <v>197360544.92179903</v>
      </c>
      <c r="K234" s="11">
        <f t="shared" si="19"/>
        <v>42639455.078200966</v>
      </c>
    </row>
    <row r="235" spans="2:11" x14ac:dyDescent="0.25">
      <c r="B235" s="13">
        <v>222</v>
      </c>
      <c r="C235" s="11">
        <f t="shared" si="15"/>
        <v>2475295.1380621647</v>
      </c>
      <c r="D235" s="11">
        <f t="shared" si="16"/>
        <v>2048900.5872801559</v>
      </c>
      <c r="E235" s="11">
        <f t="shared" si="17"/>
        <v>426394.55078200868</v>
      </c>
      <c r="G235" s="11">
        <f>IF(C235&gt;0,SUM($E$14:E235),0)</f>
        <v>313352150.62195325</v>
      </c>
      <c r="H235" s="11">
        <f t="shared" si="18"/>
        <v>3964757.9941982627</v>
      </c>
      <c r="J235" s="11">
        <f>IF(C235&gt;0,SUM($D$14:D235),0)</f>
        <v>199409445.50907919</v>
      </c>
      <c r="K235" s="11">
        <f t="shared" si="19"/>
        <v>40590554.490920812</v>
      </c>
    </row>
    <row r="236" spans="2:11" x14ac:dyDescent="0.25">
      <c r="B236" s="13">
        <v>223</v>
      </c>
      <c r="C236" s="11">
        <f t="shared" si="15"/>
        <v>2475295.1380621647</v>
      </c>
      <c r="D236" s="11">
        <f t="shared" si="16"/>
        <v>2069389.5931529573</v>
      </c>
      <c r="E236" s="11">
        <f t="shared" si="17"/>
        <v>405905.54490920709</v>
      </c>
      <c r="G236" s="11">
        <f>IF(C236&gt;0,SUM($E$14:E236),0)</f>
        <v>313758056.16686243</v>
      </c>
      <c r="H236" s="11">
        <f t="shared" si="18"/>
        <v>3558852.4492890835</v>
      </c>
      <c r="J236" s="11">
        <f>IF(C236&gt;0,SUM($D$14:D236),0)</f>
        <v>201478835.10223216</v>
      </c>
      <c r="K236" s="11">
        <f t="shared" si="19"/>
        <v>38521164.897767842</v>
      </c>
    </row>
    <row r="237" spans="2:11" x14ac:dyDescent="0.25">
      <c r="B237" s="13">
        <v>224</v>
      </c>
      <c r="C237" s="11">
        <f t="shared" si="15"/>
        <v>2475295.1380621647</v>
      </c>
      <c r="D237" s="11">
        <f t="shared" si="16"/>
        <v>2090083.4890844871</v>
      </c>
      <c r="E237" s="11">
        <f t="shared" si="17"/>
        <v>385211.64897767751</v>
      </c>
      <c r="G237" s="11">
        <f>IF(C237&gt;0,SUM($E$14:E237),0)</f>
        <v>314143267.81584013</v>
      </c>
      <c r="H237" s="11">
        <f t="shared" si="18"/>
        <v>3173640.8003113866</v>
      </c>
      <c r="J237" s="11">
        <f>IF(C237&gt;0,SUM($D$14:D237),0)</f>
        <v>203568918.59131664</v>
      </c>
      <c r="K237" s="11">
        <f t="shared" si="19"/>
        <v>36431081.40868336</v>
      </c>
    </row>
    <row r="238" spans="2:11" x14ac:dyDescent="0.25">
      <c r="B238" s="13">
        <v>225</v>
      </c>
      <c r="C238" s="11">
        <f t="shared" si="15"/>
        <v>2475295.1380621647</v>
      </c>
      <c r="D238" s="11">
        <f t="shared" si="16"/>
        <v>2110984.3239753316</v>
      </c>
      <c r="E238" s="11">
        <f t="shared" si="17"/>
        <v>364310.81408683263</v>
      </c>
      <c r="G238" s="11">
        <f>IF(C238&gt;0,SUM($E$14:E238),0)</f>
        <v>314507578.62992698</v>
      </c>
      <c r="H238" s="11">
        <f t="shared" si="18"/>
        <v>2809329.9862245321</v>
      </c>
      <c r="J238" s="11">
        <f>IF(C238&gt;0,SUM($D$14:D238),0)</f>
        <v>205679902.91529197</v>
      </c>
      <c r="K238" s="11">
        <f t="shared" si="19"/>
        <v>34320097.084708035</v>
      </c>
    </row>
    <row r="239" spans="2:11" x14ac:dyDescent="0.25">
      <c r="B239" s="13">
        <v>226</v>
      </c>
      <c r="C239" s="11">
        <f t="shared" si="15"/>
        <v>2475295.1380621647</v>
      </c>
      <c r="D239" s="11">
        <f t="shared" si="16"/>
        <v>2132094.1672150856</v>
      </c>
      <c r="E239" s="11">
        <f t="shared" si="17"/>
        <v>343200.97084707924</v>
      </c>
      <c r="G239" s="11">
        <f>IF(C239&gt;0,SUM($E$14:E239),0)</f>
        <v>314850779.60077405</v>
      </c>
      <c r="H239" s="11">
        <f t="shared" si="18"/>
        <v>2466129.0153774619</v>
      </c>
      <c r="J239" s="11">
        <f>IF(C239&gt;0,SUM($D$14:D239),0)</f>
        <v>207811997.08250704</v>
      </c>
      <c r="K239" s="11">
        <f t="shared" si="19"/>
        <v>32188002.917492956</v>
      </c>
    </row>
    <row r="240" spans="2:11" x14ac:dyDescent="0.25">
      <c r="B240" s="13">
        <v>227</v>
      </c>
      <c r="C240" s="11">
        <f t="shared" si="15"/>
        <v>2475295.1380621647</v>
      </c>
      <c r="D240" s="11">
        <f t="shared" si="16"/>
        <v>2153415.1088872361</v>
      </c>
      <c r="E240" s="11">
        <f t="shared" si="17"/>
        <v>321880.0291749285</v>
      </c>
      <c r="G240" s="11">
        <f>IF(C240&gt;0,SUM($E$14:E240),0)</f>
        <v>315172659.62994897</v>
      </c>
      <c r="H240" s="11">
        <f t="shared" si="18"/>
        <v>2144248.986202538</v>
      </c>
      <c r="J240" s="11">
        <f>IF(C240&gt;0,SUM($D$14:D240),0)</f>
        <v>209965412.19139427</v>
      </c>
      <c r="K240" s="11">
        <f t="shared" si="19"/>
        <v>30034587.808605731</v>
      </c>
    </row>
    <row r="241" spans="2:11" x14ac:dyDescent="0.25">
      <c r="B241" s="13">
        <v>228</v>
      </c>
      <c r="C241" s="11">
        <f t="shared" si="15"/>
        <v>2475295.1380621647</v>
      </c>
      <c r="D241" s="11">
        <f t="shared" si="16"/>
        <v>2174949.2599761086</v>
      </c>
      <c r="E241" s="11">
        <f t="shared" si="17"/>
        <v>300345.87808605609</v>
      </c>
      <c r="G241" s="11">
        <f>IF(C241&gt;0,SUM($E$14:E241),0)</f>
        <v>315473005.508035</v>
      </c>
      <c r="H241" s="11">
        <f t="shared" si="18"/>
        <v>1843903.1081165075</v>
      </c>
      <c r="J241" s="11">
        <f>IF(C241&gt;0,SUM($D$14:D241),0)</f>
        <v>212140361.45137039</v>
      </c>
      <c r="K241" s="11">
        <f t="shared" si="19"/>
        <v>27859638.548629612</v>
      </c>
    </row>
    <row r="242" spans="2:11" x14ac:dyDescent="0.25">
      <c r="B242" s="13">
        <v>229</v>
      </c>
      <c r="C242" s="11">
        <f t="shared" si="15"/>
        <v>2475295.1380621647</v>
      </c>
      <c r="D242" s="11">
        <f t="shared" si="16"/>
        <v>2196698.7525758697</v>
      </c>
      <c r="E242" s="11">
        <f t="shared" si="17"/>
        <v>278596.38548629498</v>
      </c>
      <c r="G242" s="11">
        <f>IF(C242&gt;0,SUM($E$14:E242),0)</f>
        <v>315751601.89352131</v>
      </c>
      <c r="H242" s="11">
        <f t="shared" si="18"/>
        <v>1565306.7226302028</v>
      </c>
      <c r="J242" s="11">
        <f>IF(C242&gt;0,SUM($D$14:D242),0)</f>
        <v>214337060.20394626</v>
      </c>
      <c r="K242" s="11">
        <f t="shared" si="19"/>
        <v>25662939.796053737</v>
      </c>
    </row>
    <row r="243" spans="2:11" x14ac:dyDescent="0.25">
      <c r="B243" s="13">
        <v>230</v>
      </c>
      <c r="C243" s="11">
        <f t="shared" si="15"/>
        <v>2475295.1380621647</v>
      </c>
      <c r="D243" s="11">
        <f t="shared" si="16"/>
        <v>2218665.7401016285</v>
      </c>
      <c r="E243" s="11">
        <f t="shared" si="17"/>
        <v>256629.39796053633</v>
      </c>
      <c r="G243" s="11">
        <f>IF(C243&gt;0,SUM($E$14:E243),0)</f>
        <v>316008231.29148185</v>
      </c>
      <c r="H243" s="11">
        <f t="shared" si="18"/>
        <v>1308677.3246696591</v>
      </c>
      <c r="J243" s="11">
        <f>IF(C243&gt;0,SUM($D$14:D243),0)</f>
        <v>216555725.9440479</v>
      </c>
      <c r="K243" s="11">
        <f t="shared" si="19"/>
        <v>23444274.055952102</v>
      </c>
    </row>
    <row r="244" spans="2:11" x14ac:dyDescent="0.25">
      <c r="B244" s="13">
        <v>231</v>
      </c>
      <c r="C244" s="11">
        <f t="shared" si="15"/>
        <v>2475295.1380621647</v>
      </c>
      <c r="D244" s="11">
        <f t="shared" si="16"/>
        <v>2240852.3975026445</v>
      </c>
      <c r="E244" s="11">
        <f t="shared" si="17"/>
        <v>234442.74055952003</v>
      </c>
      <c r="G244" s="11">
        <f>IF(C244&gt;0,SUM($E$14:E244),0)</f>
        <v>316242674.03204137</v>
      </c>
      <c r="H244" s="11">
        <f t="shared" si="18"/>
        <v>1074234.5841101408</v>
      </c>
      <c r="J244" s="11">
        <f>IF(C244&gt;0,SUM($D$14:D244),0)</f>
        <v>218796578.34155053</v>
      </c>
      <c r="K244" s="11">
        <f t="shared" si="19"/>
        <v>21203421.658449471</v>
      </c>
    </row>
    <row r="245" spans="2:11" x14ac:dyDescent="0.25">
      <c r="B245" s="13">
        <v>232</v>
      </c>
      <c r="C245" s="11">
        <f t="shared" si="15"/>
        <v>2475295.1380621647</v>
      </c>
      <c r="D245" s="11">
        <f t="shared" si="16"/>
        <v>2263260.9214776712</v>
      </c>
      <c r="E245" s="11">
        <f t="shared" si="17"/>
        <v>212034.21658449361</v>
      </c>
      <c r="G245" s="11">
        <f>IF(C245&gt;0,SUM($E$14:E245),0)</f>
        <v>316454708.24862587</v>
      </c>
      <c r="H245" s="11">
        <f t="shared" si="18"/>
        <v>862200.36752563715</v>
      </c>
      <c r="J245" s="11">
        <f>IF(C245&gt;0,SUM($D$14:D245),0)</f>
        <v>221059839.2630282</v>
      </c>
      <c r="K245" s="11">
        <f t="shared" si="19"/>
        <v>18940160.736971796</v>
      </c>
    </row>
    <row r="246" spans="2:11" x14ac:dyDescent="0.25">
      <c r="B246" s="13">
        <v>233</v>
      </c>
      <c r="C246" s="11">
        <f t="shared" si="15"/>
        <v>2475295.1380621647</v>
      </c>
      <c r="D246" s="11">
        <f t="shared" si="16"/>
        <v>2285893.5306924474</v>
      </c>
      <c r="E246" s="11">
        <f t="shared" si="17"/>
        <v>189401.60736971683</v>
      </c>
      <c r="G246" s="11">
        <f>IF(C246&gt;0,SUM($E$14:E246),0)</f>
        <v>316644109.8559956</v>
      </c>
      <c r="H246" s="11">
        <f t="shared" si="18"/>
        <v>672798.76015591621</v>
      </c>
      <c r="J246" s="11">
        <f>IF(C246&gt;0,SUM($D$14:D246),0)</f>
        <v>223345732.79372066</v>
      </c>
      <c r="K246" s="11">
        <f t="shared" si="19"/>
        <v>16654267.206279337</v>
      </c>
    </row>
    <row r="247" spans="2:11" x14ac:dyDescent="0.25">
      <c r="B247" s="13">
        <v>234</v>
      </c>
      <c r="C247" s="11">
        <f t="shared" si="15"/>
        <v>2475295.1380621647</v>
      </c>
      <c r="D247" s="11">
        <f t="shared" si="16"/>
        <v>2308752.4659993718</v>
      </c>
      <c r="E247" s="11">
        <f t="shared" si="17"/>
        <v>166542.67206279235</v>
      </c>
      <c r="G247" s="11">
        <f>IF(C247&gt;0,SUM($E$14:E247),0)</f>
        <v>316810652.52805841</v>
      </c>
      <c r="H247" s="11">
        <f t="shared" si="18"/>
        <v>506256.08809310198</v>
      </c>
      <c r="J247" s="11">
        <f>IF(C247&gt;0,SUM($D$14:D247),0)</f>
        <v>225654485.25972003</v>
      </c>
      <c r="K247" s="11">
        <f t="shared" si="19"/>
        <v>14345514.740279973</v>
      </c>
    </row>
    <row r="248" spans="2:11" x14ac:dyDescent="0.25">
      <c r="B248" s="13">
        <v>235</v>
      </c>
      <c r="C248" s="11">
        <f t="shared" si="15"/>
        <v>2475295.1380621647</v>
      </c>
      <c r="D248" s="11">
        <f t="shared" si="16"/>
        <v>2331839.9906593659</v>
      </c>
      <c r="E248" s="11">
        <f t="shared" si="17"/>
        <v>143455.14740279864</v>
      </c>
      <c r="G248" s="11">
        <f>IF(C248&gt;0,SUM($E$14:E248),0)</f>
        <v>316954107.67546123</v>
      </c>
      <c r="H248" s="11">
        <f t="shared" si="18"/>
        <v>362800.94069027901</v>
      </c>
      <c r="J248" s="11">
        <f>IF(C248&gt;0,SUM($D$14:D248),0)</f>
        <v>227986325.25037938</v>
      </c>
      <c r="K248" s="11">
        <f t="shared" si="19"/>
        <v>12013674.749620616</v>
      </c>
    </row>
    <row r="249" spans="2:11" x14ac:dyDescent="0.25">
      <c r="B249" s="13">
        <v>236</v>
      </c>
      <c r="C249" s="11">
        <f t="shared" si="15"/>
        <v>2475295.1380621647</v>
      </c>
      <c r="D249" s="11">
        <f t="shared" si="16"/>
        <v>2355158.3905659597</v>
      </c>
      <c r="E249" s="11">
        <f t="shared" si="17"/>
        <v>120136.74749620497</v>
      </c>
      <c r="G249" s="11">
        <f>IF(C249&gt;0,SUM($E$14:E249),0)</f>
        <v>317074244.42295742</v>
      </c>
      <c r="H249" s="11">
        <f t="shared" si="18"/>
        <v>242664.19319409132</v>
      </c>
      <c r="J249" s="11">
        <f>IF(C249&gt;0,SUM($D$14:D249),0)</f>
        <v>230341483.64094535</v>
      </c>
      <c r="K249" s="11">
        <f t="shared" si="19"/>
        <v>9658516.3590546548</v>
      </c>
    </row>
    <row r="250" spans="2:11" x14ac:dyDescent="0.25">
      <c r="B250" s="13">
        <v>237</v>
      </c>
      <c r="C250" s="11">
        <f t="shared" si="15"/>
        <v>2475295.1380621647</v>
      </c>
      <c r="D250" s="11">
        <f t="shared" si="16"/>
        <v>2378709.9744716194</v>
      </c>
      <c r="E250" s="11">
        <f t="shared" si="17"/>
        <v>96585.163590545373</v>
      </c>
      <c r="G250" s="11">
        <f>IF(C250&gt;0,SUM($E$14:E250),0)</f>
        <v>317170829.58654797</v>
      </c>
      <c r="H250" s="11">
        <f t="shared" si="18"/>
        <v>146079.0296035409</v>
      </c>
      <c r="J250" s="11">
        <f>IF(C250&gt;0,SUM($D$14:D250),0)</f>
        <v>232720193.61541697</v>
      </c>
      <c r="K250" s="11">
        <f t="shared" si="19"/>
        <v>7279806.3845830262</v>
      </c>
    </row>
    <row r="251" spans="2:11" x14ac:dyDescent="0.25">
      <c r="B251" s="13">
        <v>238</v>
      </c>
      <c r="C251" s="11">
        <f t="shared" si="15"/>
        <v>2475295.1380621647</v>
      </c>
      <c r="D251" s="11">
        <f t="shared" si="16"/>
        <v>2402497.0742163351</v>
      </c>
      <c r="E251" s="11">
        <f t="shared" si="17"/>
        <v>72798.063845829194</v>
      </c>
      <c r="G251" s="11">
        <f>IF(C251&gt;0,SUM($E$14:E251),0)</f>
        <v>317243627.65039378</v>
      </c>
      <c r="H251" s="11">
        <f t="shared" si="18"/>
        <v>73280.965757727623</v>
      </c>
      <c r="J251" s="11">
        <f>IF(C251&gt;0,SUM($D$14:D251),0)</f>
        <v>235122690.68963331</v>
      </c>
      <c r="K251" s="11">
        <f t="shared" si="19"/>
        <v>4877309.3103666902</v>
      </c>
    </row>
    <row r="252" spans="2:11" x14ac:dyDescent="0.25">
      <c r="B252" s="13">
        <v>239</v>
      </c>
      <c r="C252" s="11">
        <f t="shared" si="15"/>
        <v>2475295.1380621647</v>
      </c>
      <c r="D252" s="11">
        <f t="shared" si="16"/>
        <v>2426522.0449584983</v>
      </c>
      <c r="E252" s="11">
        <f t="shared" si="17"/>
        <v>48773.093103665844</v>
      </c>
      <c r="G252" s="11">
        <f>IF(C252&gt;0,SUM($E$14:E252),0)</f>
        <v>317292400.74349743</v>
      </c>
      <c r="H252" s="11">
        <f t="shared" si="18"/>
        <v>24507.872654080391</v>
      </c>
      <c r="J252" s="11">
        <f>IF(C252&gt;0,SUM($D$14:D252),0)</f>
        <v>237549212.73459181</v>
      </c>
      <c r="K252" s="11">
        <f t="shared" si="19"/>
        <v>2450787.2654081881</v>
      </c>
    </row>
    <row r="253" spans="2:11" x14ac:dyDescent="0.25">
      <c r="B253" s="13">
        <v>240</v>
      </c>
      <c r="C253" s="11">
        <f t="shared" si="15"/>
        <v>2475295.1380621647</v>
      </c>
      <c r="D253" s="11">
        <f t="shared" si="16"/>
        <v>2450787.2654080833</v>
      </c>
      <c r="E253" s="11">
        <f t="shared" si="17"/>
        <v>24507.872654080842</v>
      </c>
      <c r="G253" s="11">
        <f>IF(C253&gt;0,SUM($E$14:E253),0)</f>
        <v>317316908.61615151</v>
      </c>
      <c r="H253" s="11">
        <f t="shared" si="18"/>
        <v>0</v>
      </c>
      <c r="J253" s="11">
        <f>IF(C253&gt;0,SUM($D$14:D253),0)</f>
        <v>239999999.99999988</v>
      </c>
      <c r="K253" s="11">
        <f t="shared" si="19"/>
        <v>1.1920928955078125E-7</v>
      </c>
    </row>
  </sheetData>
  <mergeCells count="3">
    <mergeCell ref="B1:K1"/>
    <mergeCell ref="B2:K2"/>
    <mergeCell ref="B4:K4"/>
  </mergeCells>
  <conditionalFormatting sqref="C14:C253">
    <cfRule type="expression" dxfId="0" priority="1">
      <formula>C13&lt;C14</formula>
    </cfRule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Simulasi KPR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Ignasius Ryan Hasim</dc:creator>
  <cp:lastModifiedBy>windows 10</cp:lastModifiedBy>
  <dcterms:created xsi:type="dcterms:W3CDTF">2022-07-18T07:16:23Z</dcterms:created>
  <dcterms:modified xsi:type="dcterms:W3CDTF">2023-09-03T03:37:41Z</dcterms:modified>
</cp:coreProperties>
</file>