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oad-to-programmer\data-analyst-data-scientist-data-engineer\1-microsoft-excel\3-formula-excel-data-analyst-report-analysis\"/>
    </mc:Choice>
  </mc:AlternateContent>
  <xr:revisionPtr revIDLastSave="0" documentId="13_ncr:1_{FE336875-564A-4982-85D8-F9F2C7AE1ACF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MEAN,MEDIAN,MODE,COUNT,AVERAGE" sheetId="1" r:id="rId1"/>
    <sheet name="SUM,SUMIF &amp; SUMIFS" sheetId="2" r:id="rId2"/>
    <sheet name="SUBTOTAL" sheetId="3" r:id="rId3"/>
  </sheets>
  <definedNames>
    <definedName name="_xlnm._FilterDatabase" localSheetId="2" hidden="1">SUBTOTAL!$B$5:$F$20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3" l="1"/>
  <c r="E40" i="3"/>
  <c r="F40" i="3"/>
  <c r="L21" i="3"/>
  <c r="L12" i="3"/>
  <c r="L22" i="3" s="1"/>
  <c r="F23" i="3"/>
  <c r="E23" i="3"/>
  <c r="D23" i="3"/>
  <c r="J11" i="2"/>
  <c r="J10" i="2"/>
  <c r="H7" i="2"/>
  <c r="H4" i="2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<sst xmlns="http://schemas.openxmlformats.org/spreadsheetml/2006/main" count="185" uniqueCount="70">
  <si>
    <t>Nama Lengkap</t>
  </si>
  <si>
    <t>Nilai</t>
  </si>
  <si>
    <t>Devy Sekar</t>
  </si>
  <si>
    <t>Novia Denis</t>
  </si>
  <si>
    <t>Dwi Evi</t>
  </si>
  <si>
    <t>Dyah Wati</t>
  </si>
  <si>
    <t>Harfelina Putri</t>
  </si>
  <si>
    <t>Moh. Anshori</t>
  </si>
  <si>
    <t>Dyah Ryan</t>
  </si>
  <si>
    <t>Seri Sadad</t>
  </si>
  <si>
    <t>Ardian Bayu</t>
  </si>
  <si>
    <t>Yeni Kumala</t>
  </si>
  <si>
    <t>Beta Tri</t>
  </si>
  <si>
    <t>Nur Rosyid</t>
  </si>
  <si>
    <t>Aria Winatra</t>
  </si>
  <si>
    <t>Umy Alfinur</t>
  </si>
  <si>
    <t>Retno Teki</t>
  </si>
  <si>
    <t>Eka Ristawati</t>
  </si>
  <si>
    <t>Reni Syamsu</t>
  </si>
  <si>
    <t>Ungu Ratna</t>
  </si>
  <si>
    <t>Nani Purnamasari</t>
  </si>
  <si>
    <t>Untuk Mencari</t>
  </si>
  <si>
    <t>Nilainya</t>
  </si>
  <si>
    <t>Banyaknya data</t>
  </si>
  <si>
    <t>Modus</t>
  </si>
  <si>
    <t>Median</t>
  </si>
  <si>
    <t>Rata-rata</t>
  </si>
  <si>
    <t>Nilai terbesar</t>
  </si>
  <si>
    <t>Nilai terkecil</t>
  </si>
  <si>
    <t>Variance</t>
  </si>
  <si>
    <t>Standar Deviasi</t>
  </si>
  <si>
    <t>Jenis Barang</t>
  </si>
  <si>
    <t>Ukuran</t>
  </si>
  <si>
    <t>Harga</t>
  </si>
  <si>
    <t>Stok</t>
  </si>
  <si>
    <t>Sabun</t>
  </si>
  <si>
    <t>Besar</t>
  </si>
  <si>
    <t>Normal</t>
  </si>
  <si>
    <t>Shampoo</t>
  </si>
  <si>
    <t>Diskon</t>
  </si>
  <si>
    <t>Pasta Gigi</t>
  </si>
  <si>
    <t>Kecil</t>
  </si>
  <si>
    <t>SUM</t>
  </si>
  <si>
    <t>Semua Stok</t>
  </si>
  <si>
    <t>SUMIFS</t>
  </si>
  <si>
    <t>SUMIF</t>
  </si>
  <si>
    <t>SUBTOTAL</t>
  </si>
  <si>
    <t>Region</t>
  </si>
  <si>
    <t>Prodcut Item</t>
  </si>
  <si>
    <t>Product Terjual</t>
  </si>
  <si>
    <t>Harga Satuan</t>
  </si>
  <si>
    <t>Total Revenue</t>
  </si>
  <si>
    <t>Asia</t>
  </si>
  <si>
    <t>Baby Food</t>
  </si>
  <si>
    <t>Beverages</t>
  </si>
  <si>
    <t>Cosmetics</t>
  </si>
  <si>
    <t>Fruits</t>
  </si>
  <si>
    <t>Office Supplies</t>
  </si>
  <si>
    <t>Europe</t>
  </si>
  <si>
    <t>Cereal</t>
  </si>
  <si>
    <t>Clothes</t>
  </si>
  <si>
    <t>Household</t>
  </si>
  <si>
    <t>Meat</t>
  </si>
  <si>
    <t>Snacks</t>
  </si>
  <si>
    <t>Vegetables</t>
  </si>
  <si>
    <t>TOTAL</t>
  </si>
  <si>
    <t>Asia Total</t>
  </si>
  <si>
    <t>Europe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</si>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</sst>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FFFF"/>
      <name val="Lato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right" wrapText="1"/>
    </xf>
    <xf numFmtId="6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6" fillId="6" borderId="3" xfId="0" applyFont="1" applyFill="1" applyBorder="1" applyAlignment="1">
      <alignment horizontal="left" wrapText="1"/>
    </xf>
    <xf numFmtId="0" fontId="6" fillId="6" borderId="3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11" xfId="0" applyFont="1" applyFill="1" applyBorder="1" applyAlignment="1">
      <alignment horizontal="center" wrapText="1"/>
    </xf>
    <xf numFmtId="3" fontId="6" fillId="7" borderId="3" xfId="0" applyNumberFormat="1" applyFont="1" applyFill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6" fontId="5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6" fontId="5" fillId="0" borderId="10" xfId="0" applyNumberFormat="1" applyFont="1" applyBorder="1" applyAlignment="1">
      <alignment horizontal="right" wrapText="1"/>
    </xf>
    <xf numFmtId="0" fontId="6" fillId="6" borderId="9" xfId="0" applyFont="1" applyFill="1" applyBorder="1" applyAlignment="1">
      <alignment horizontal="left" wrapText="1"/>
    </xf>
    <xf numFmtId="0" fontId="6" fillId="6" borderId="12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6" fontId="5" fillId="0" borderId="2" xfId="0" applyNumberFormat="1" applyFont="1" applyBorder="1" applyAlignment="1">
      <alignment horizontal="right" wrapText="1"/>
    </xf>
    <xf numFmtId="6" fontId="5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E6E6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0" formatCode="&quot;Rp&quot;#,##0;[Red]\-&quot;Rp&quot;#,##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0" formatCode="&quot;Rp&quot;#,##0;[Red]\-&quot;Rp&quot;#,##0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01D43-E3D8-4F3B-9079-06844C0B53AC}" name="Table1" displayName="Table1" ref="B25:F40" totalsRowCount="1" headerRowDxfId="5" headerRowBorderDxfId="12" tableBorderDxfId="13" totalsRowBorderDxfId="11">
  <autoFilter ref="B25:F39" xr:uid="{54B01D43-E3D8-4F3B-9079-06844C0B53AC}"/>
  <tableColumns count="5">
    <tableColumn id="1" xr3:uid="{11C494B4-F72C-47D4-98FD-08E30C80E0E2}" name="Region" totalsRowLabel="Total" dataDxfId="10" totalsRowDxfId="4"/>
    <tableColumn id="2" xr3:uid="{F070A7BB-878F-4488-96D5-2DEF03224C6A}" name="Prodcut Item" dataDxfId="9" totalsRowDxfId="3"/>
    <tableColumn id="3" xr3:uid="{41ABB0BF-6D9E-452B-B451-8876CBDB9C53}" name="Product Terjual" totalsRowFunction="sum" dataDxfId="8" totalsRowDxfId="0"/>
    <tableColumn id="4" xr3:uid="{2ADA00CE-4689-49B4-AF39-A75023F3C1B9}" name="Harga Satuan" totalsRowFunction="sum" dataDxfId="7" totalsRowDxfId="1"/>
    <tableColumn id="5" xr3:uid="{BECB8A12-8616-444A-9A5A-0BA0568862DB}" name="Total Revenue" totalsRowFunction="sum" dataDxfId="6" totalsRow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2"/>
  <sheetViews>
    <sheetView workbookViewId="0">
      <selection activeCell="H19" sqref="H19"/>
    </sheetView>
  </sheetViews>
  <sheetFormatPr defaultRowHeight="15" x14ac:dyDescent="0.25"/>
  <cols>
    <col min="2" max="2" width="19.42578125" customWidth="1"/>
    <col min="3" max="3" width="12.7109375" customWidth="1"/>
    <col min="5" max="5" width="17.28515625" customWidth="1"/>
    <col min="6" max="6" width="14.7109375" customWidth="1"/>
  </cols>
  <sheetData>
    <row r="3" spans="2:6" ht="19.5" customHeight="1" x14ac:dyDescent="0.25">
      <c r="B3" s="5" t="s">
        <v>0</v>
      </c>
      <c r="C3" s="5" t="s">
        <v>1</v>
      </c>
      <c r="E3" s="3" t="s">
        <v>21</v>
      </c>
      <c r="F3" s="3" t="s">
        <v>22</v>
      </c>
    </row>
    <row r="4" spans="2:6" x14ac:dyDescent="0.25">
      <c r="B4" s="4" t="s">
        <v>2</v>
      </c>
      <c r="C4" s="2">
        <v>46</v>
      </c>
      <c r="E4" s="1" t="s">
        <v>23</v>
      </c>
      <c r="F4" s="1">
        <f>COUNT(C4:C22)</f>
        <v>19</v>
      </c>
    </row>
    <row r="5" spans="2:6" x14ac:dyDescent="0.25">
      <c r="B5" s="1" t="s">
        <v>3</v>
      </c>
      <c r="C5" s="2">
        <v>61</v>
      </c>
      <c r="E5" s="1" t="s">
        <v>24</v>
      </c>
      <c r="F5" s="1">
        <f>_xlfn.MODE.SNGL(C4:C22)</f>
        <v>26</v>
      </c>
    </row>
    <row r="6" spans="2:6" x14ac:dyDescent="0.25">
      <c r="B6" s="1" t="s">
        <v>4</v>
      </c>
      <c r="C6" s="2">
        <v>68</v>
      </c>
      <c r="E6" s="1" t="s">
        <v>25</v>
      </c>
      <c r="F6" s="1">
        <f>MEDIAN(C4:C22)</f>
        <v>46</v>
      </c>
    </row>
    <row r="7" spans="2:6" x14ac:dyDescent="0.25">
      <c r="B7" s="1" t="s">
        <v>5</v>
      </c>
      <c r="C7" s="2">
        <v>31</v>
      </c>
      <c r="E7" s="1" t="s">
        <v>26</v>
      </c>
      <c r="F7" s="1">
        <f>AVERAGE(C4:C22)</f>
        <v>51.684210526315788</v>
      </c>
    </row>
    <row r="8" spans="2:6" x14ac:dyDescent="0.25">
      <c r="B8" s="4" t="s">
        <v>6</v>
      </c>
      <c r="C8" s="2">
        <v>26</v>
      </c>
      <c r="E8" s="1" t="s">
        <v>27</v>
      </c>
      <c r="F8" s="1">
        <f>MAX(C4:C22)</f>
        <v>93</v>
      </c>
    </row>
    <row r="9" spans="2:6" x14ac:dyDescent="0.25">
      <c r="B9" s="4" t="s">
        <v>7</v>
      </c>
      <c r="C9" s="2">
        <v>43</v>
      </c>
      <c r="E9" s="1" t="s">
        <v>28</v>
      </c>
      <c r="F9" s="1">
        <f>MIN(C4:C22)</f>
        <v>18</v>
      </c>
    </row>
    <row r="10" spans="2:6" x14ac:dyDescent="0.25">
      <c r="B10" s="1" t="s">
        <v>8</v>
      </c>
      <c r="C10" s="2">
        <v>26</v>
      </c>
      <c r="E10" s="1" t="s">
        <v>29</v>
      </c>
      <c r="F10" s="6">
        <f>_xlfn.VAR.P(C4:C22)</f>
        <v>530.53185595567868</v>
      </c>
    </row>
    <row r="11" spans="2:6" x14ac:dyDescent="0.25">
      <c r="B11" s="4" t="s">
        <v>9</v>
      </c>
      <c r="C11" s="2">
        <v>59</v>
      </c>
      <c r="E11" s="1" t="s">
        <v>30</v>
      </c>
      <c r="F11" s="6">
        <f>_xlfn.STDEV.P(C4:C22)</f>
        <v>23.033277143204756</v>
      </c>
    </row>
    <row r="12" spans="2:6" x14ac:dyDescent="0.25">
      <c r="B12" s="1" t="s">
        <v>10</v>
      </c>
      <c r="C12" s="2">
        <v>35</v>
      </c>
    </row>
    <row r="13" spans="2:6" x14ac:dyDescent="0.25">
      <c r="B13" s="1" t="s">
        <v>11</v>
      </c>
      <c r="C13" s="2">
        <v>50</v>
      </c>
    </row>
    <row r="14" spans="2:6" x14ac:dyDescent="0.25">
      <c r="B14" s="1" t="s">
        <v>12</v>
      </c>
      <c r="C14" s="2">
        <v>72</v>
      </c>
    </row>
    <row r="15" spans="2:6" x14ac:dyDescent="0.25">
      <c r="B15" s="1" t="s">
        <v>13</v>
      </c>
      <c r="C15" s="2">
        <v>18</v>
      </c>
    </row>
    <row r="16" spans="2:6" x14ac:dyDescent="0.25">
      <c r="B16" s="1" t="s">
        <v>14</v>
      </c>
      <c r="C16" s="2">
        <v>91</v>
      </c>
    </row>
    <row r="17" spans="2:3" x14ac:dyDescent="0.25">
      <c r="B17" s="1" t="s">
        <v>15</v>
      </c>
      <c r="C17" s="2">
        <v>36</v>
      </c>
    </row>
    <row r="18" spans="2:3" x14ac:dyDescent="0.25">
      <c r="B18" s="1" t="s">
        <v>16</v>
      </c>
      <c r="C18" s="2">
        <v>39</v>
      </c>
    </row>
    <row r="19" spans="2:3" x14ac:dyDescent="0.25">
      <c r="B19" s="1" t="s">
        <v>17</v>
      </c>
      <c r="C19" s="2">
        <v>86</v>
      </c>
    </row>
    <row r="20" spans="2:3" x14ac:dyDescent="0.25">
      <c r="B20" s="1" t="s">
        <v>18</v>
      </c>
      <c r="C20" s="2">
        <v>75</v>
      </c>
    </row>
    <row r="21" spans="2:3" x14ac:dyDescent="0.25">
      <c r="B21" s="1" t="s">
        <v>19</v>
      </c>
      <c r="C21" s="2">
        <v>93</v>
      </c>
    </row>
    <row r="22" spans="2:3" x14ac:dyDescent="0.25">
      <c r="B22" s="1" t="s">
        <v>20</v>
      </c>
      <c r="C22" s="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E735-B58A-4C9E-AD07-0AFCB3433DF0}">
  <dimension ref="A1:J13"/>
  <sheetViews>
    <sheetView workbookViewId="0">
      <selection activeCell="J12" sqref="J12"/>
    </sheetView>
  </sheetViews>
  <sheetFormatPr defaultRowHeight="15" x14ac:dyDescent="0.25"/>
  <cols>
    <col min="1" max="2" width="14" customWidth="1"/>
    <col min="3" max="3" width="14.28515625" customWidth="1"/>
    <col min="4" max="4" width="16.140625" customWidth="1"/>
    <col min="7" max="7" width="12.140625" customWidth="1"/>
    <col min="8" max="8" width="12.28515625" customWidth="1"/>
  </cols>
  <sheetData>
    <row r="1" spans="1:10" x14ac:dyDescent="0.25">
      <c r="A1" s="8" t="s">
        <v>31</v>
      </c>
      <c r="B1" s="8" t="s">
        <v>32</v>
      </c>
      <c r="C1" s="8" t="s">
        <v>33</v>
      </c>
      <c r="D1" s="8" t="s">
        <v>34</v>
      </c>
    </row>
    <row r="2" spans="1:10" ht="15.75" thickBot="1" x14ac:dyDescent="0.3">
      <c r="A2" s="1" t="s">
        <v>35</v>
      </c>
      <c r="B2" s="1" t="s">
        <v>36</v>
      </c>
      <c r="C2" s="1" t="s">
        <v>37</v>
      </c>
      <c r="D2" s="2">
        <v>32</v>
      </c>
    </row>
    <row r="3" spans="1:10" x14ac:dyDescent="0.25">
      <c r="A3" s="4" t="s">
        <v>38</v>
      </c>
      <c r="B3" s="1" t="s">
        <v>36</v>
      </c>
      <c r="C3" s="1" t="s">
        <v>37</v>
      </c>
      <c r="D3" s="2">
        <v>25</v>
      </c>
      <c r="G3" s="9" t="s">
        <v>42</v>
      </c>
    </row>
    <row r="4" spans="1:10" x14ac:dyDescent="0.25">
      <c r="A4" s="1" t="s">
        <v>35</v>
      </c>
      <c r="B4" s="1" t="s">
        <v>36</v>
      </c>
      <c r="C4" s="1" t="s">
        <v>37</v>
      </c>
      <c r="D4" s="2">
        <v>12</v>
      </c>
      <c r="G4" s="7" t="s">
        <v>43</v>
      </c>
      <c r="H4">
        <f>SUM(D2:D13)</f>
        <v>219</v>
      </c>
    </row>
    <row r="5" spans="1:10" ht="15.75" thickBot="1" x14ac:dyDescent="0.3">
      <c r="A5" s="4" t="s">
        <v>38</v>
      </c>
      <c r="B5" s="1" t="s">
        <v>36</v>
      </c>
      <c r="C5" s="1" t="s">
        <v>39</v>
      </c>
      <c r="D5" s="2">
        <v>10</v>
      </c>
    </row>
    <row r="6" spans="1:10" x14ac:dyDescent="0.25">
      <c r="A6" s="4" t="s">
        <v>40</v>
      </c>
      <c r="B6" s="1" t="s">
        <v>36</v>
      </c>
      <c r="C6" s="1" t="s">
        <v>39</v>
      </c>
      <c r="D6" s="2">
        <v>5</v>
      </c>
      <c r="G6" s="9" t="s">
        <v>45</v>
      </c>
    </row>
    <row r="7" spans="1:10" x14ac:dyDescent="0.25">
      <c r="A7" s="4" t="s">
        <v>40</v>
      </c>
      <c r="B7" s="1" t="s">
        <v>36</v>
      </c>
      <c r="C7" s="1" t="s">
        <v>39</v>
      </c>
      <c r="D7" s="2">
        <v>2</v>
      </c>
      <c r="G7" s="7" t="s">
        <v>38</v>
      </c>
      <c r="H7">
        <f>SUMIF(A2:A13,G7,D2:D13)</f>
        <v>100</v>
      </c>
    </row>
    <row r="8" spans="1:10" ht="15.75" thickBot="1" x14ac:dyDescent="0.3">
      <c r="A8" s="4" t="s">
        <v>38</v>
      </c>
      <c r="B8" s="1" t="s">
        <v>41</v>
      </c>
      <c r="C8" s="1" t="s">
        <v>37</v>
      </c>
      <c r="D8" s="2">
        <v>40</v>
      </c>
    </row>
    <row r="9" spans="1:10" x14ac:dyDescent="0.25">
      <c r="A9" s="1" t="s">
        <v>35</v>
      </c>
      <c r="B9" s="1" t="s">
        <v>41</v>
      </c>
      <c r="C9" s="1" t="s">
        <v>37</v>
      </c>
      <c r="D9" s="2">
        <v>33</v>
      </c>
      <c r="G9" s="9" t="s">
        <v>44</v>
      </c>
    </row>
    <row r="10" spans="1:10" x14ac:dyDescent="0.25">
      <c r="A10" s="4" t="s">
        <v>38</v>
      </c>
      <c r="B10" s="1" t="s">
        <v>41</v>
      </c>
      <c r="C10" s="1" t="s">
        <v>37</v>
      </c>
      <c r="D10" s="2">
        <v>25</v>
      </c>
      <c r="G10" s="7" t="s">
        <v>38</v>
      </c>
      <c r="H10" s="10" t="s">
        <v>36</v>
      </c>
      <c r="J10">
        <f>SUMIFS(D2:D13,A2:A13,G10,B2:B13,H10)</f>
        <v>35</v>
      </c>
    </row>
    <row r="11" spans="1:10" x14ac:dyDescent="0.25">
      <c r="A11" s="4" t="s">
        <v>40</v>
      </c>
      <c r="B11" s="1" t="s">
        <v>41</v>
      </c>
      <c r="C11" s="1" t="s">
        <v>39</v>
      </c>
      <c r="D11" s="2">
        <v>18</v>
      </c>
      <c r="G11" s="7" t="s">
        <v>36</v>
      </c>
      <c r="H11" s="10" t="s">
        <v>39</v>
      </c>
      <c r="J11">
        <f>SUMIFS(D2:D13,B2:B13,G11,C2:C13,H11)</f>
        <v>17</v>
      </c>
    </row>
    <row r="12" spans="1:10" x14ac:dyDescent="0.25">
      <c r="A12" s="1" t="s">
        <v>35</v>
      </c>
      <c r="B12" s="1" t="s">
        <v>41</v>
      </c>
      <c r="C12" s="1" t="s">
        <v>39</v>
      </c>
      <c r="D12" s="2">
        <v>10</v>
      </c>
    </row>
    <row r="13" spans="1:10" x14ac:dyDescent="0.25">
      <c r="A13" s="4" t="s">
        <v>40</v>
      </c>
      <c r="B13" s="1" t="s">
        <v>41</v>
      </c>
      <c r="C13" s="1" t="s">
        <v>39</v>
      </c>
      <c r="D13" s="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4A02-07DA-471E-9D2E-EBA05BC77B2E}">
  <dimension ref="B1:L40"/>
  <sheetViews>
    <sheetView tabSelected="1" workbookViewId="0">
      <selection activeCell="E40" sqref="E40"/>
    </sheetView>
  </sheetViews>
  <sheetFormatPr defaultRowHeight="15" outlineLevelRow="2" x14ac:dyDescent="0.25"/>
  <cols>
    <col min="1" max="1" width="13.28515625" customWidth="1"/>
    <col min="2" max="2" width="9.85546875" customWidth="1"/>
    <col min="3" max="3" width="16.7109375" customWidth="1"/>
    <col min="4" max="4" width="21.5703125" customWidth="1"/>
    <col min="5" max="5" width="23" customWidth="1"/>
    <col min="6" max="6" width="26" customWidth="1"/>
    <col min="8" max="8" width="15" customWidth="1"/>
    <col min="9" max="9" width="15.28515625" customWidth="1"/>
    <col min="10" max="10" width="18.5703125" customWidth="1"/>
    <col min="11" max="11" width="20.42578125" customWidth="1"/>
    <col min="12" max="12" width="21" customWidth="1"/>
  </cols>
  <sheetData>
    <row r="1" spans="2:12" ht="15.75" thickBot="1" x14ac:dyDescent="0.3"/>
    <row r="2" spans="2:12" x14ac:dyDescent="0.25">
      <c r="B2" s="13" t="s">
        <v>46</v>
      </c>
      <c r="C2" s="14"/>
      <c r="D2" s="14"/>
      <c r="E2" s="14"/>
      <c r="F2" s="15"/>
    </row>
    <row r="3" spans="2:12" ht="15.75" thickBot="1" x14ac:dyDescent="0.3">
      <c r="B3" s="16"/>
      <c r="C3" s="17"/>
      <c r="D3" s="17"/>
      <c r="E3" s="17"/>
      <c r="F3" s="18"/>
    </row>
    <row r="4" spans="2:12" ht="15.75" thickBot="1" x14ac:dyDescent="0.3">
      <c r="B4" s="11"/>
      <c r="C4" s="12"/>
      <c r="D4" s="12"/>
      <c r="E4" s="12"/>
      <c r="F4" s="11"/>
    </row>
    <row r="5" spans="2:12" ht="16.5" thickBot="1" x14ac:dyDescent="0.3">
      <c r="B5" s="23" t="s">
        <v>47</v>
      </c>
      <c r="C5" s="24" t="s">
        <v>48</v>
      </c>
      <c r="D5" s="24" t="s">
        <v>49</v>
      </c>
      <c r="E5" s="24" t="s">
        <v>50</v>
      </c>
      <c r="F5" s="24" t="s">
        <v>51</v>
      </c>
      <c r="H5" s="23" t="s">
        <v>47</v>
      </c>
      <c r="I5" s="24" t="s">
        <v>48</v>
      </c>
      <c r="J5" s="24" t="s">
        <v>49</v>
      </c>
      <c r="K5" s="24" t="s">
        <v>50</v>
      </c>
      <c r="L5" s="24" t="s">
        <v>51</v>
      </c>
    </row>
    <row r="6" spans="2:12" ht="16.5" outlineLevel="2" thickBot="1" x14ac:dyDescent="0.3">
      <c r="B6" s="21" t="s">
        <v>52</v>
      </c>
      <c r="C6" s="21" t="s">
        <v>53</v>
      </c>
      <c r="D6" s="19">
        <v>40545</v>
      </c>
      <c r="E6" s="20">
        <v>50000</v>
      </c>
      <c r="F6" s="20">
        <v>2027250000</v>
      </c>
      <c r="H6" s="21" t="s">
        <v>52</v>
      </c>
      <c r="I6" s="21" t="s">
        <v>53</v>
      </c>
      <c r="J6" s="19">
        <v>40545</v>
      </c>
      <c r="K6" s="20">
        <v>50000</v>
      </c>
      <c r="L6" s="20">
        <v>2027250000</v>
      </c>
    </row>
    <row r="7" spans="2:12" ht="16.5" outlineLevel="2" thickBot="1" x14ac:dyDescent="0.3">
      <c r="B7" s="21" t="s">
        <v>52</v>
      </c>
      <c r="C7" s="21" t="s">
        <v>53</v>
      </c>
      <c r="D7" s="19">
        <v>40545</v>
      </c>
      <c r="E7" s="20">
        <v>50000</v>
      </c>
      <c r="F7" s="20">
        <v>2027250000</v>
      </c>
      <c r="H7" s="21" t="s">
        <v>52</v>
      </c>
      <c r="I7" s="22" t="s">
        <v>53</v>
      </c>
      <c r="J7" s="19">
        <v>40545</v>
      </c>
      <c r="K7" s="20">
        <v>50000</v>
      </c>
      <c r="L7" s="20">
        <v>2027250000</v>
      </c>
    </row>
    <row r="8" spans="2:12" ht="16.5" outlineLevel="2" thickBot="1" x14ac:dyDescent="0.3">
      <c r="B8" s="21" t="s">
        <v>52</v>
      </c>
      <c r="C8" s="21" t="s">
        <v>54</v>
      </c>
      <c r="D8" s="19">
        <v>56708</v>
      </c>
      <c r="E8" s="20">
        <v>65000</v>
      </c>
      <c r="F8" s="20">
        <v>3686020000</v>
      </c>
      <c r="H8" s="21" t="s">
        <v>52</v>
      </c>
      <c r="I8" s="21" t="s">
        <v>54</v>
      </c>
      <c r="J8" s="19">
        <v>56708</v>
      </c>
      <c r="K8" s="20">
        <v>65000</v>
      </c>
      <c r="L8" s="20">
        <v>3686020000</v>
      </c>
    </row>
    <row r="9" spans="2:12" ht="16.5" outlineLevel="2" thickBot="1" x14ac:dyDescent="0.3">
      <c r="B9" s="21" t="s">
        <v>52</v>
      </c>
      <c r="C9" s="21" t="s">
        <v>55</v>
      </c>
      <c r="D9" s="19">
        <v>83718</v>
      </c>
      <c r="E9" s="20">
        <v>110000</v>
      </c>
      <c r="F9" s="20">
        <v>9208980000</v>
      </c>
      <c r="H9" s="22" t="s">
        <v>52</v>
      </c>
      <c r="I9" s="21" t="s">
        <v>55</v>
      </c>
      <c r="J9" s="19">
        <v>83718</v>
      </c>
      <c r="K9" s="20">
        <v>110000</v>
      </c>
      <c r="L9" s="20">
        <v>9208980000</v>
      </c>
    </row>
    <row r="10" spans="2:12" ht="16.5" outlineLevel="2" thickBot="1" x14ac:dyDescent="0.3">
      <c r="B10" s="21" t="s">
        <v>52</v>
      </c>
      <c r="C10" s="21" t="s">
        <v>56</v>
      </c>
      <c r="D10" s="19">
        <v>49998</v>
      </c>
      <c r="E10" s="20">
        <v>125000</v>
      </c>
      <c r="F10" s="20">
        <v>6249750000</v>
      </c>
      <c r="H10" s="21" t="s">
        <v>52</v>
      </c>
      <c r="I10" s="21" t="s">
        <v>56</v>
      </c>
      <c r="J10" s="19">
        <v>49998</v>
      </c>
      <c r="K10" s="20">
        <v>125000</v>
      </c>
      <c r="L10" s="20">
        <v>6249750000</v>
      </c>
    </row>
    <row r="11" spans="2:12" ht="16.5" outlineLevel="2" thickBot="1" x14ac:dyDescent="0.3">
      <c r="B11" s="22" t="s">
        <v>52</v>
      </c>
      <c r="C11" s="21" t="s">
        <v>57</v>
      </c>
      <c r="D11" s="19">
        <v>46967</v>
      </c>
      <c r="E11" s="20">
        <v>170000</v>
      </c>
      <c r="F11" s="20">
        <v>7984390000</v>
      </c>
      <c r="H11" s="21" t="s">
        <v>52</v>
      </c>
      <c r="I11" s="21" t="s">
        <v>57</v>
      </c>
      <c r="J11" s="19">
        <v>46967</v>
      </c>
      <c r="K11" s="20">
        <v>170000</v>
      </c>
      <c r="L11" s="20">
        <v>7984390000</v>
      </c>
    </row>
    <row r="12" spans="2:12" ht="16.5" outlineLevel="1" thickBot="1" x14ac:dyDescent="0.3">
      <c r="B12" s="22"/>
      <c r="C12" s="21"/>
      <c r="D12" s="19"/>
      <c r="E12" s="20"/>
      <c r="F12" s="20"/>
      <c r="H12" s="28" t="s">
        <v>66</v>
      </c>
      <c r="I12" s="21"/>
      <c r="J12" s="19"/>
      <c r="K12" s="20"/>
      <c r="L12" s="20">
        <f>SUBTOTAL(9,L6:L11)</f>
        <v>31183640000</v>
      </c>
    </row>
    <row r="13" spans="2:12" ht="16.5" outlineLevel="2" thickBot="1" x14ac:dyDescent="0.3">
      <c r="B13" s="21" t="s">
        <v>58</v>
      </c>
      <c r="C13" s="21" t="s">
        <v>53</v>
      </c>
      <c r="D13" s="19">
        <v>40545</v>
      </c>
      <c r="E13" s="20">
        <v>50000</v>
      </c>
      <c r="F13" s="20">
        <v>2027250000</v>
      </c>
      <c r="H13" s="21" t="s">
        <v>58</v>
      </c>
      <c r="I13" s="21" t="s">
        <v>53</v>
      </c>
      <c r="J13" s="19">
        <v>40545</v>
      </c>
      <c r="K13" s="20">
        <v>50000</v>
      </c>
      <c r="L13" s="20">
        <v>2027250000</v>
      </c>
    </row>
    <row r="14" spans="2:12" ht="16.5" outlineLevel="2" thickBot="1" x14ac:dyDescent="0.3">
      <c r="B14" s="21" t="s">
        <v>58</v>
      </c>
      <c r="C14" s="21" t="s">
        <v>59</v>
      </c>
      <c r="D14" s="19">
        <v>25877</v>
      </c>
      <c r="E14" s="20">
        <v>80000</v>
      </c>
      <c r="F14" s="20">
        <v>2070160000</v>
      </c>
      <c r="H14" s="21" t="s">
        <v>58</v>
      </c>
      <c r="I14" s="21" t="s">
        <v>59</v>
      </c>
      <c r="J14" s="19">
        <v>25877</v>
      </c>
      <c r="K14" s="20">
        <v>80000</v>
      </c>
      <c r="L14" s="20">
        <v>2070160000</v>
      </c>
    </row>
    <row r="15" spans="2:12" ht="16.5" outlineLevel="2" thickBot="1" x14ac:dyDescent="0.3">
      <c r="B15" s="21" t="s">
        <v>58</v>
      </c>
      <c r="C15" s="21" t="s">
        <v>59</v>
      </c>
      <c r="D15" s="19">
        <v>25877</v>
      </c>
      <c r="E15" s="20">
        <v>80000</v>
      </c>
      <c r="F15" s="20">
        <v>2070160000</v>
      </c>
      <c r="H15" s="21" t="s">
        <v>58</v>
      </c>
      <c r="I15" s="21" t="s">
        <v>59</v>
      </c>
      <c r="J15" s="19">
        <v>25877</v>
      </c>
      <c r="K15" s="20">
        <v>80000</v>
      </c>
      <c r="L15" s="20">
        <v>2070160000</v>
      </c>
    </row>
    <row r="16" spans="2:12" ht="16.5" outlineLevel="2" thickBot="1" x14ac:dyDescent="0.3">
      <c r="B16" s="21" t="s">
        <v>58</v>
      </c>
      <c r="C16" s="21" t="s">
        <v>60</v>
      </c>
      <c r="D16" s="19">
        <v>71260</v>
      </c>
      <c r="E16" s="20">
        <v>95000</v>
      </c>
      <c r="F16" s="20">
        <v>6769700000</v>
      </c>
      <c r="H16" s="21" t="s">
        <v>58</v>
      </c>
      <c r="I16" s="21" t="s">
        <v>60</v>
      </c>
      <c r="J16" s="19">
        <v>71260</v>
      </c>
      <c r="K16" s="20">
        <v>95000</v>
      </c>
      <c r="L16" s="20">
        <v>6769700000</v>
      </c>
    </row>
    <row r="17" spans="2:12" ht="16.5" outlineLevel="2" thickBot="1" x14ac:dyDescent="0.3">
      <c r="B17" s="21" t="s">
        <v>58</v>
      </c>
      <c r="C17" s="21" t="s">
        <v>61</v>
      </c>
      <c r="D17" s="19">
        <v>44727</v>
      </c>
      <c r="E17" s="20">
        <v>140000</v>
      </c>
      <c r="F17" s="20">
        <v>6261780000</v>
      </c>
      <c r="H17" s="22" t="s">
        <v>58</v>
      </c>
      <c r="I17" s="21" t="s">
        <v>61</v>
      </c>
      <c r="J17" s="19">
        <v>44727</v>
      </c>
      <c r="K17" s="20">
        <v>140000</v>
      </c>
      <c r="L17" s="20">
        <v>6261780000</v>
      </c>
    </row>
    <row r="18" spans="2:12" ht="16.5" outlineLevel="2" thickBot="1" x14ac:dyDescent="0.3">
      <c r="B18" s="21" t="s">
        <v>58</v>
      </c>
      <c r="C18" s="21" t="s">
        <v>62</v>
      </c>
      <c r="D18" s="19">
        <v>10675</v>
      </c>
      <c r="E18" s="20">
        <v>155000</v>
      </c>
      <c r="F18" s="20">
        <v>1654625000</v>
      </c>
      <c r="H18" s="21" t="s">
        <v>58</v>
      </c>
      <c r="I18" s="21" t="s">
        <v>62</v>
      </c>
      <c r="J18" s="19">
        <v>10675</v>
      </c>
      <c r="K18" s="20">
        <v>155000</v>
      </c>
      <c r="L18" s="20">
        <v>1654625000</v>
      </c>
    </row>
    <row r="19" spans="2:12" ht="16.5" outlineLevel="2" thickBot="1" x14ac:dyDescent="0.3">
      <c r="B19" s="21" t="s">
        <v>58</v>
      </c>
      <c r="C19" s="21" t="s">
        <v>63</v>
      </c>
      <c r="D19" s="19">
        <v>13637</v>
      </c>
      <c r="E19" s="20">
        <v>200000</v>
      </c>
      <c r="F19" s="20">
        <v>2727400000</v>
      </c>
      <c r="H19" s="21" t="s">
        <v>58</v>
      </c>
      <c r="I19" s="21" t="s">
        <v>63</v>
      </c>
      <c r="J19" s="19">
        <v>13637</v>
      </c>
      <c r="K19" s="20">
        <v>200000</v>
      </c>
      <c r="L19" s="20">
        <v>2727400000</v>
      </c>
    </row>
    <row r="20" spans="2:12" ht="16.5" outlineLevel="2" thickBot="1" x14ac:dyDescent="0.3">
      <c r="B20" s="21" t="s">
        <v>58</v>
      </c>
      <c r="C20" s="21" t="s">
        <v>64</v>
      </c>
      <c r="D20" s="19">
        <v>20051</v>
      </c>
      <c r="E20" s="20">
        <v>215000</v>
      </c>
      <c r="F20" s="20">
        <v>4310965000</v>
      </c>
      <c r="H20" s="22" t="s">
        <v>58</v>
      </c>
      <c r="I20" s="21" t="s">
        <v>64</v>
      </c>
      <c r="J20" s="19">
        <v>20051</v>
      </c>
      <c r="K20" s="20">
        <v>215000</v>
      </c>
      <c r="L20" s="20">
        <v>4310965000</v>
      </c>
    </row>
    <row r="21" spans="2:12" ht="16.5" outlineLevel="1" thickBot="1" x14ac:dyDescent="0.3">
      <c r="B21" s="29"/>
      <c r="C21" s="30"/>
      <c r="D21" s="19"/>
      <c r="E21" s="20"/>
      <c r="F21" s="20"/>
      <c r="H21" s="34" t="s">
        <v>67</v>
      </c>
      <c r="I21" s="31"/>
      <c r="J21" s="32"/>
      <c r="K21" s="33"/>
      <c r="L21" s="33">
        <f>SUBTOTAL(9,L13:L20)</f>
        <v>27892040000</v>
      </c>
    </row>
    <row r="22" spans="2:12" ht="16.5" thickBot="1" x14ac:dyDescent="0.3">
      <c r="B22" s="29"/>
      <c r="C22" s="30"/>
      <c r="D22" s="19"/>
      <c r="E22" s="20"/>
      <c r="F22" s="20"/>
      <c r="H22" s="34" t="s">
        <v>68</v>
      </c>
      <c r="I22" s="31"/>
      <c r="J22" s="32"/>
      <c r="K22" s="33"/>
      <c r="L22" s="33">
        <f>SUBTOTAL(9,L6:L20)</f>
        <v>59075680000</v>
      </c>
    </row>
    <row r="23" spans="2:12" ht="16.5" thickBot="1" x14ac:dyDescent="0.3">
      <c r="B23" s="25" t="s">
        <v>65</v>
      </c>
      <c r="C23" s="26"/>
      <c r="D23" s="27">
        <f>SUBTOTAL(9,D6:D20)</f>
        <v>571130</v>
      </c>
      <c r="E23" s="27">
        <f>SUBTOTAL(9,E6:E20)</f>
        <v>1585000</v>
      </c>
      <c r="F23" s="27">
        <f>SUBTOTAL(9,F6:F20)</f>
        <v>59075680000</v>
      </c>
    </row>
    <row r="25" spans="2:12" ht="16.5" thickBot="1" x14ac:dyDescent="0.3">
      <c r="B25" s="37" t="s">
        <v>47</v>
      </c>
      <c r="C25" s="38" t="s">
        <v>48</v>
      </c>
      <c r="D25" s="38" t="s">
        <v>49</v>
      </c>
      <c r="E25" s="38" t="s">
        <v>50</v>
      </c>
      <c r="F25" s="39" t="s">
        <v>51</v>
      </c>
    </row>
    <row r="26" spans="2:12" ht="16.5" thickBot="1" x14ac:dyDescent="0.3">
      <c r="B26" s="30" t="s">
        <v>52</v>
      </c>
      <c r="C26" s="21" t="s">
        <v>53</v>
      </c>
      <c r="D26" s="19">
        <v>40545</v>
      </c>
      <c r="E26" s="20">
        <v>50000</v>
      </c>
      <c r="F26" s="36">
        <v>2027250000</v>
      </c>
    </row>
    <row r="27" spans="2:12" ht="16.5" thickBot="1" x14ac:dyDescent="0.3">
      <c r="B27" s="30" t="s">
        <v>52</v>
      </c>
      <c r="C27" s="21" t="s">
        <v>53</v>
      </c>
      <c r="D27" s="19">
        <v>40545</v>
      </c>
      <c r="E27" s="20">
        <v>50000</v>
      </c>
      <c r="F27" s="36">
        <v>2027250000</v>
      </c>
    </row>
    <row r="28" spans="2:12" ht="16.5" thickBot="1" x14ac:dyDescent="0.3">
      <c r="B28" s="30" t="s">
        <v>52</v>
      </c>
      <c r="C28" s="21" t="s">
        <v>54</v>
      </c>
      <c r="D28" s="19">
        <v>56708</v>
      </c>
      <c r="E28" s="20">
        <v>65000</v>
      </c>
      <c r="F28" s="36">
        <v>3686020000</v>
      </c>
    </row>
    <row r="29" spans="2:12" ht="16.5" thickBot="1" x14ac:dyDescent="0.3">
      <c r="B29" s="30" t="s">
        <v>52</v>
      </c>
      <c r="C29" s="21" t="s">
        <v>55</v>
      </c>
      <c r="D29" s="19">
        <v>83718</v>
      </c>
      <c r="E29" s="20">
        <v>110000</v>
      </c>
      <c r="F29" s="36">
        <v>9208980000</v>
      </c>
    </row>
    <row r="30" spans="2:12" ht="16.5" thickBot="1" x14ac:dyDescent="0.3">
      <c r="B30" s="30" t="s">
        <v>52</v>
      </c>
      <c r="C30" s="21" t="s">
        <v>56</v>
      </c>
      <c r="D30" s="19">
        <v>49998</v>
      </c>
      <c r="E30" s="20">
        <v>125000</v>
      </c>
      <c r="F30" s="36">
        <v>6249750000</v>
      </c>
    </row>
    <row r="31" spans="2:12" ht="16.5" thickBot="1" x14ac:dyDescent="0.3">
      <c r="B31" s="35" t="s">
        <v>52</v>
      </c>
      <c r="C31" s="21" t="s">
        <v>57</v>
      </c>
      <c r="D31" s="19">
        <v>46967</v>
      </c>
      <c r="E31" s="20">
        <v>170000</v>
      </c>
      <c r="F31" s="36">
        <v>7984390000</v>
      </c>
    </row>
    <row r="32" spans="2:12" ht="16.5" thickBot="1" x14ac:dyDescent="0.3">
      <c r="B32" s="30" t="s">
        <v>58</v>
      </c>
      <c r="C32" s="21" t="s">
        <v>53</v>
      </c>
      <c r="D32" s="19">
        <v>40545</v>
      </c>
      <c r="E32" s="20">
        <v>50000</v>
      </c>
      <c r="F32" s="36">
        <v>2027250000</v>
      </c>
    </row>
    <row r="33" spans="2:6" ht="16.5" thickBot="1" x14ac:dyDescent="0.3">
      <c r="B33" s="30" t="s">
        <v>58</v>
      </c>
      <c r="C33" s="21" t="s">
        <v>59</v>
      </c>
      <c r="D33" s="19">
        <v>25877</v>
      </c>
      <c r="E33" s="20">
        <v>80000</v>
      </c>
      <c r="F33" s="36">
        <v>2070160000</v>
      </c>
    </row>
    <row r="34" spans="2:6" ht="16.5" thickBot="1" x14ac:dyDescent="0.3">
      <c r="B34" s="30" t="s">
        <v>58</v>
      </c>
      <c r="C34" s="21" t="s">
        <v>59</v>
      </c>
      <c r="D34" s="19">
        <v>25877</v>
      </c>
      <c r="E34" s="20">
        <v>80000</v>
      </c>
      <c r="F34" s="36">
        <v>2070160000</v>
      </c>
    </row>
    <row r="35" spans="2:6" ht="16.5" thickBot="1" x14ac:dyDescent="0.3">
      <c r="B35" s="30" t="s">
        <v>58</v>
      </c>
      <c r="C35" s="21" t="s">
        <v>60</v>
      </c>
      <c r="D35" s="19">
        <v>71260</v>
      </c>
      <c r="E35" s="20">
        <v>95000</v>
      </c>
      <c r="F35" s="36">
        <v>6769700000</v>
      </c>
    </row>
    <row r="36" spans="2:6" ht="16.5" thickBot="1" x14ac:dyDescent="0.3">
      <c r="B36" s="30" t="s">
        <v>58</v>
      </c>
      <c r="C36" s="21" t="s">
        <v>61</v>
      </c>
      <c r="D36" s="19">
        <v>44727</v>
      </c>
      <c r="E36" s="20">
        <v>140000</v>
      </c>
      <c r="F36" s="36">
        <v>6261780000</v>
      </c>
    </row>
    <row r="37" spans="2:6" ht="16.5" thickBot="1" x14ac:dyDescent="0.3">
      <c r="B37" s="30" t="s">
        <v>58</v>
      </c>
      <c r="C37" s="21" t="s">
        <v>62</v>
      </c>
      <c r="D37" s="19">
        <v>10675</v>
      </c>
      <c r="E37" s="20">
        <v>155000</v>
      </c>
      <c r="F37" s="36">
        <v>1654625000</v>
      </c>
    </row>
    <row r="38" spans="2:6" ht="16.5" thickBot="1" x14ac:dyDescent="0.3">
      <c r="B38" s="30" t="s">
        <v>58</v>
      </c>
      <c r="C38" s="21" t="s">
        <v>63</v>
      </c>
      <c r="D38" s="19">
        <v>13637</v>
      </c>
      <c r="E38" s="20">
        <v>200000</v>
      </c>
      <c r="F38" s="36">
        <v>2727400000</v>
      </c>
    </row>
    <row r="39" spans="2:6" ht="16.5" thickBot="1" x14ac:dyDescent="0.3">
      <c r="B39" s="40" t="s">
        <v>58</v>
      </c>
      <c r="C39" s="41" t="s">
        <v>64</v>
      </c>
      <c r="D39" s="42">
        <v>20051</v>
      </c>
      <c r="E39" s="43">
        <v>215000</v>
      </c>
      <c r="F39" s="44">
        <v>4310965000</v>
      </c>
    </row>
    <row r="40" spans="2:6" ht="15.75" x14ac:dyDescent="0.25">
      <c r="B40" s="40" t="s">
        <v>69</v>
      </c>
      <c r="C40" s="41"/>
      <c r="D40" s="42">
        <f>SUBTOTAL(109,Table1[Product Terjual])</f>
        <v>571130</v>
      </c>
      <c r="E40" s="43">
        <f>SUBTOTAL(109,Table1[Harga Satuan])</f>
        <v>1585000</v>
      </c>
      <c r="F40" s="44">
        <f>SUBTOTAL(109,Table1[Total Revenue])</f>
        <v>59075680000</v>
      </c>
    </row>
  </sheetData>
  <autoFilter ref="B5:F20" xr:uid="{AC924A02-07DA-471E-9D2E-EBA05BC77B2E}"/>
  <mergeCells count="2">
    <mergeCell ref="B2:F3"/>
    <mergeCell ref="B23:C2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MEAN,MEDIAN,MODE,COUNT,AVERAGE</vt:lpstr>
      <vt:lpstr>SUM,SUMIF &amp; SUMIFS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10</cp:lastModifiedBy>
  <dcterms:created xsi:type="dcterms:W3CDTF">2015-06-05T18:17:20Z</dcterms:created>
  <dcterms:modified xsi:type="dcterms:W3CDTF">2023-10-13T04:42:03Z</dcterms:modified>
</cp:coreProperties>
</file>