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6-hlookup-xlookup\"/>
    </mc:Choice>
  </mc:AlternateContent>
  <xr:revisionPtr revIDLastSave="0" documentId="13_ncr:1_{60F05901-054E-4E10-968E-24236048915F}" xr6:coauthVersionLast="47" xr6:coauthVersionMax="47" xr10:uidLastSave="{00000000-0000-0000-0000-000000000000}"/>
  <bookViews>
    <workbookView xWindow="-120" yWindow="-120" windowWidth="20730" windowHeight="11760" activeTab="3" xr2:uid="{22231003-C149-40A5-B0A7-44BA9F343553}"/>
  </bookViews>
  <sheets>
    <sheet name="HLOOKUP 1" sheetId="1" r:id="rId1"/>
    <sheet name="HLOOKUP 2" sheetId="2" r:id="rId2"/>
    <sheet name="XLOOKUP 1" sheetId="3" r:id="rId3"/>
    <sheet name="XLOOKUP 2" sheetId="4" r:id="rId4"/>
  </sheets>
  <definedNames>
    <definedName name="_xlnm._FilterDatabase" localSheetId="0" hidden="1">'HLOOKUP 1'!$A$1:$B$11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<sst xmlns="http://schemas.openxmlformats.org/spreadsheetml/2006/main" count="120" uniqueCount="61">
  <si>
    <t>Tanggal Pemesanan</t>
  </si>
  <si>
    <t>No. Pemesanan</t>
  </si>
  <si>
    <t>Nama Customer</t>
  </si>
  <si>
    <t>Domisili</t>
  </si>
  <si>
    <t>Lama Pengiriman</t>
  </si>
  <si>
    <t>Jenis Kelamin</t>
  </si>
  <si>
    <t>Andi</t>
  </si>
  <si>
    <t>Laki-laki</t>
  </si>
  <si>
    <t>Bandung</t>
  </si>
  <si>
    <t>Budi</t>
  </si>
  <si>
    <t>Jakarta</t>
  </si>
  <si>
    <t>Clara</t>
  </si>
  <si>
    <t>Perempuan</t>
  </si>
  <si>
    <t>Palembang</t>
  </si>
  <si>
    <t>Dewi</t>
  </si>
  <si>
    <t>Surabaya</t>
  </si>
  <si>
    <t>Eko</t>
  </si>
  <si>
    <t>Fiona</t>
  </si>
  <si>
    <t>Gina</t>
  </si>
  <si>
    <t>Hesti</t>
  </si>
  <si>
    <t>Igna</t>
  </si>
  <si>
    <t>Juned</t>
  </si>
  <si>
    <t>Kota</t>
  </si>
  <si>
    <t>1 Hari</t>
  </si>
  <si>
    <t>2 Hari</t>
  </si>
  <si>
    <t>3 Hari</t>
  </si>
  <si>
    <t>Nama Karyawan</t>
  </si>
  <si>
    <t>Penjualan</t>
  </si>
  <si>
    <t>Area Penempatan</t>
  </si>
  <si>
    <t>Area Penempatan Sekarang</t>
  </si>
  <si>
    <t>Komisi</t>
  </si>
  <si>
    <t>Ruben Ardi</t>
  </si>
  <si>
    <t>Disti Liana</t>
  </si>
  <si>
    <t>Juned Abdullah</t>
  </si>
  <si>
    <t>Aryanne Marina</t>
  </si>
  <si>
    <t>Mega Sarita</t>
  </si>
  <si>
    <t>Tono Marwan</t>
  </si>
  <si>
    <t>Shanty Salim</t>
  </si>
  <si>
    <t>Merry Agustinus</t>
  </si>
  <si>
    <t>Dwi Prayogo</t>
  </si>
  <si>
    <t>Jennifer Ria</t>
  </si>
  <si>
    <t>Tahun Mutasi</t>
  </si>
  <si>
    <t>Penempatan</t>
  </si>
  <si>
    <t>Bekasi</t>
  </si>
  <si>
    <t>Karawang</t>
  </si>
  <si>
    <t>Lampung</t>
  </si>
  <si>
    <t>Yogyakarta</t>
  </si>
  <si>
    <t>Sorong</t>
  </si>
  <si>
    <t>Makassar</t>
  </si>
  <si>
    <t>Ternate</t>
  </si>
  <si>
    <t>Bali</t>
  </si>
  <si>
    <t>Medan</t>
  </si>
  <si>
    <t>Padang</t>
  </si>
  <si>
    <t>L</t>
  </si>
  <si>
    <t>P</t>
  </si>
  <si>
    <t>Besar Komisi</t>
  </si>
  <si>
    <t>0.1%</t>
  </si>
  <si>
    <t>0.2%</t>
  </si>
  <si>
    <t>0.3%</t>
  </si>
  <si>
    <t>0.4%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</si>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</sst>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9" formatCode="&quot;Rp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164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2" xfId="0" applyNumberForma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9921-75A8-4375-B853-1FBCDA40EF71}">
  <dimension ref="A1:E16"/>
  <sheetViews>
    <sheetView zoomScale="110" zoomScaleNormal="110" workbookViewId="0">
      <selection sqref="A1:E11"/>
    </sheetView>
  </sheetViews>
  <sheetFormatPr defaultRowHeight="15" x14ac:dyDescent="0.25"/>
  <cols>
    <col min="1" max="1" width="18.7109375" bestFit="1" customWidth="1"/>
    <col min="2" max="2" width="15.28515625" bestFit="1" customWidth="1"/>
    <col min="3" max="5" width="16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44261</v>
      </c>
      <c r="B2" s="3">
        <v>106</v>
      </c>
      <c r="C2" s="4" t="str">
        <f>VLOOKUP(B2,'HLOOKUP 2'!$A$1:$D$11,2,FALSE)</f>
        <v>Fiona</v>
      </c>
      <c r="D2" s="4" t="str">
        <f>VLOOKUP(B2,'HLOOKUP 2'!$A$1:$D$11,4,FALSE)</f>
        <v>Palembang</v>
      </c>
      <c r="E2" s="4" t="str">
        <f>HLOOKUP(D2,'HLOOKUP 2'!$A$14:$E$15,2,FALSE)</f>
        <v>2 Hari</v>
      </c>
    </row>
    <row r="3" spans="1:5" x14ac:dyDescent="0.25">
      <c r="A3" s="2">
        <v>44257</v>
      </c>
      <c r="B3" s="3">
        <v>102</v>
      </c>
      <c r="C3" s="4" t="str">
        <f>VLOOKUP(B3,'HLOOKUP 2'!$A$1:$D$11,2,FALSE)</f>
        <v>Budi</v>
      </c>
      <c r="D3" s="4" t="str">
        <f>VLOOKUP(B3,'HLOOKUP 2'!$A$1:$D$11,4,FALSE)</f>
        <v>Jakarta</v>
      </c>
      <c r="E3" s="4" t="str">
        <f>HLOOKUP(D3,'HLOOKUP 2'!$A$14:$E$15,2,FALSE)</f>
        <v>1 Hari</v>
      </c>
    </row>
    <row r="4" spans="1:5" x14ac:dyDescent="0.25">
      <c r="A4" s="2">
        <v>44259</v>
      </c>
      <c r="B4" s="3">
        <v>104</v>
      </c>
      <c r="C4" s="4" t="str">
        <f>VLOOKUP(B4,'HLOOKUP 2'!$A$1:$D$11,2,FALSE)</f>
        <v>Dewi</v>
      </c>
      <c r="D4" s="4" t="str">
        <f>VLOOKUP(B4,'HLOOKUP 2'!$A$1:$D$11,4,FALSE)</f>
        <v>Surabaya</v>
      </c>
      <c r="E4" s="4" t="str">
        <f>HLOOKUP(D4,'HLOOKUP 2'!$A$14:$E$15,2,FALSE)</f>
        <v>3 Hari</v>
      </c>
    </row>
    <row r="5" spans="1:5" x14ac:dyDescent="0.25">
      <c r="A5" s="2">
        <v>44260</v>
      </c>
      <c r="B5" s="3">
        <v>105</v>
      </c>
      <c r="C5" s="4" t="str">
        <f>VLOOKUP(B5,'HLOOKUP 2'!$A$1:$D$11,2,FALSE)</f>
        <v>Eko</v>
      </c>
      <c r="D5" s="4" t="str">
        <f>VLOOKUP(B5,'HLOOKUP 2'!$A$1:$D$11,4,FALSE)</f>
        <v>Jakarta</v>
      </c>
      <c r="E5" s="4" t="str">
        <f>HLOOKUP(D5,'HLOOKUP 2'!$A$14:$E$15,2,FALSE)</f>
        <v>1 Hari</v>
      </c>
    </row>
    <row r="6" spans="1:5" x14ac:dyDescent="0.25">
      <c r="A6" s="2">
        <v>44265</v>
      </c>
      <c r="B6" s="3">
        <v>110</v>
      </c>
      <c r="C6" s="4" t="str">
        <f>VLOOKUP(B6,'HLOOKUP 2'!$A$1:$D$11,2,FALSE)</f>
        <v>Juned</v>
      </c>
      <c r="D6" s="4" t="str">
        <f>VLOOKUP(B6,'HLOOKUP 2'!$A$1:$D$11,4,FALSE)</f>
        <v>Bandung</v>
      </c>
      <c r="E6" s="4" t="str">
        <f>HLOOKUP(D6,'HLOOKUP 2'!$A$14:$E$15,2,FALSE)</f>
        <v>2 Hari</v>
      </c>
    </row>
    <row r="7" spans="1:5" x14ac:dyDescent="0.25">
      <c r="A7" s="2">
        <v>44258</v>
      </c>
      <c r="B7" s="3">
        <v>103</v>
      </c>
      <c r="C7" s="4" t="str">
        <f>VLOOKUP(B7,'HLOOKUP 2'!$A$1:$D$11,2,FALSE)</f>
        <v>Clara</v>
      </c>
      <c r="D7" s="4" t="str">
        <f>VLOOKUP(B7,'HLOOKUP 2'!$A$1:$D$11,4,FALSE)</f>
        <v>Palembang</v>
      </c>
      <c r="E7" s="4" t="str">
        <f>HLOOKUP(D7,'HLOOKUP 2'!$A$14:$E$15,2,FALSE)</f>
        <v>2 Hari</v>
      </c>
    </row>
    <row r="8" spans="1:5" x14ac:dyDescent="0.25">
      <c r="A8" s="2">
        <v>44263</v>
      </c>
      <c r="B8" s="3">
        <v>108</v>
      </c>
      <c r="C8" s="4" t="str">
        <f>VLOOKUP(B8,'HLOOKUP 2'!$A$1:$D$11,2,FALSE)</f>
        <v>Hesti</v>
      </c>
      <c r="D8" s="4" t="str">
        <f>VLOOKUP(B8,'HLOOKUP 2'!$A$1:$D$11,4,FALSE)</f>
        <v>Bandung</v>
      </c>
      <c r="E8" s="4" t="str">
        <f>HLOOKUP(D8,'HLOOKUP 2'!$A$14:$E$15,2,FALSE)</f>
        <v>2 Hari</v>
      </c>
    </row>
    <row r="9" spans="1:5" x14ac:dyDescent="0.25">
      <c r="A9" s="2">
        <v>44264</v>
      </c>
      <c r="B9" s="3">
        <v>109</v>
      </c>
      <c r="C9" s="4" t="str">
        <f>VLOOKUP(B9,'HLOOKUP 2'!$A$1:$D$11,2,FALSE)</f>
        <v>Igna</v>
      </c>
      <c r="D9" s="4" t="str">
        <f>VLOOKUP(B9,'HLOOKUP 2'!$A$1:$D$11,4,FALSE)</f>
        <v>Jakarta</v>
      </c>
      <c r="E9" s="4" t="str">
        <f>HLOOKUP(D9,'HLOOKUP 2'!$A$14:$E$15,2,FALSE)</f>
        <v>1 Hari</v>
      </c>
    </row>
    <row r="10" spans="1:5" x14ac:dyDescent="0.25">
      <c r="A10" s="2">
        <v>44256</v>
      </c>
      <c r="B10" s="3">
        <v>101</v>
      </c>
      <c r="C10" s="4" t="str">
        <f>VLOOKUP(B10,'HLOOKUP 2'!$A$1:$D$11,2,FALSE)</f>
        <v>Andi</v>
      </c>
      <c r="D10" s="4" t="str">
        <f>VLOOKUP(B10,'HLOOKUP 2'!$A$1:$D$11,4,FALSE)</f>
        <v>Bandung</v>
      </c>
      <c r="E10" s="4" t="str">
        <f>HLOOKUP(D10,'HLOOKUP 2'!$A$14:$E$15,2,FALSE)</f>
        <v>2 Hari</v>
      </c>
    </row>
    <row r="11" spans="1:5" x14ac:dyDescent="0.25">
      <c r="A11" s="2">
        <v>44262</v>
      </c>
      <c r="B11" s="3">
        <v>107</v>
      </c>
      <c r="C11" s="4" t="str">
        <f>VLOOKUP(B11,'HLOOKUP 2'!$A$1:$D$11,2,FALSE)</f>
        <v>Gina</v>
      </c>
      <c r="D11" s="4" t="str">
        <f>VLOOKUP(B11,'HLOOKUP 2'!$A$1:$D$11,4,FALSE)</f>
        <v>Surabaya</v>
      </c>
      <c r="E11" s="4" t="str">
        <f>HLOOKUP(D11,'HLOOKUP 2'!$A$14:$E$15,2,FALSE)</f>
        <v>3 Hari</v>
      </c>
    </row>
    <row r="14" spans="1:5" ht="14.25" customHeight="1" x14ac:dyDescent="0.5">
      <c r="A14" s="5"/>
    </row>
    <row r="15" spans="1:5" ht="14.25" customHeight="1" x14ac:dyDescent="0.5">
      <c r="A15" s="5"/>
    </row>
    <row r="16" spans="1: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C86A-51B8-4E7D-9CB0-798836682504}">
  <dimension ref="A1:E15"/>
  <sheetViews>
    <sheetView zoomScale="110" zoomScaleNormal="110" workbookViewId="0">
      <selection sqref="A1:D11"/>
    </sheetView>
  </sheetViews>
  <sheetFormatPr defaultRowHeight="15" x14ac:dyDescent="0.25"/>
  <cols>
    <col min="1" max="1" width="18" customWidth="1"/>
    <col min="2" max="5" width="15.42578125" customWidth="1"/>
  </cols>
  <sheetData>
    <row r="1" spans="1:5" x14ac:dyDescent="0.25">
      <c r="A1" s="1" t="s">
        <v>1</v>
      </c>
      <c r="B1" s="1" t="s">
        <v>2</v>
      </c>
      <c r="C1" s="1" t="s">
        <v>5</v>
      </c>
      <c r="D1" s="1" t="s">
        <v>3</v>
      </c>
    </row>
    <row r="2" spans="1:5" x14ac:dyDescent="0.25">
      <c r="A2" s="3">
        <v>101</v>
      </c>
      <c r="B2" s="6" t="s">
        <v>6</v>
      </c>
      <c r="C2" s="6" t="s">
        <v>7</v>
      </c>
      <c r="D2" s="6" t="s">
        <v>8</v>
      </c>
    </row>
    <row r="3" spans="1:5" x14ac:dyDescent="0.25">
      <c r="A3" s="3">
        <v>102</v>
      </c>
      <c r="B3" s="6" t="s">
        <v>9</v>
      </c>
      <c r="C3" s="6" t="s">
        <v>7</v>
      </c>
      <c r="D3" s="6" t="s">
        <v>10</v>
      </c>
    </row>
    <row r="4" spans="1:5" x14ac:dyDescent="0.25">
      <c r="A4" s="3">
        <v>103</v>
      </c>
      <c r="B4" s="6" t="s">
        <v>11</v>
      </c>
      <c r="C4" s="6" t="s">
        <v>12</v>
      </c>
      <c r="D4" s="6" t="s">
        <v>13</v>
      </c>
    </row>
    <row r="5" spans="1:5" x14ac:dyDescent="0.25">
      <c r="A5" s="3">
        <v>104</v>
      </c>
      <c r="B5" s="6" t="s">
        <v>14</v>
      </c>
      <c r="C5" s="6" t="s">
        <v>12</v>
      </c>
      <c r="D5" s="6" t="s">
        <v>15</v>
      </c>
    </row>
    <row r="6" spans="1:5" x14ac:dyDescent="0.25">
      <c r="A6" s="3">
        <v>105</v>
      </c>
      <c r="B6" s="6" t="s">
        <v>16</v>
      </c>
      <c r="C6" s="6" t="s">
        <v>7</v>
      </c>
      <c r="D6" s="6" t="s">
        <v>10</v>
      </c>
    </row>
    <row r="7" spans="1:5" x14ac:dyDescent="0.25">
      <c r="A7" s="3">
        <v>106</v>
      </c>
      <c r="B7" s="6" t="s">
        <v>17</v>
      </c>
      <c r="C7" s="6" t="s">
        <v>12</v>
      </c>
      <c r="D7" s="6" t="s">
        <v>13</v>
      </c>
    </row>
    <row r="8" spans="1:5" x14ac:dyDescent="0.25">
      <c r="A8" s="3">
        <v>107</v>
      </c>
      <c r="B8" s="6" t="s">
        <v>18</v>
      </c>
      <c r="C8" s="6" t="s">
        <v>12</v>
      </c>
      <c r="D8" s="6" t="s">
        <v>15</v>
      </c>
    </row>
    <row r="9" spans="1:5" x14ac:dyDescent="0.25">
      <c r="A9" s="3">
        <v>108</v>
      </c>
      <c r="B9" s="6" t="s">
        <v>19</v>
      </c>
      <c r="C9" s="6" t="s">
        <v>12</v>
      </c>
      <c r="D9" s="6" t="s">
        <v>8</v>
      </c>
    </row>
    <row r="10" spans="1:5" x14ac:dyDescent="0.25">
      <c r="A10" s="3">
        <v>109</v>
      </c>
      <c r="B10" s="6" t="s">
        <v>20</v>
      </c>
      <c r="C10" s="6" t="s">
        <v>7</v>
      </c>
      <c r="D10" s="6" t="s">
        <v>10</v>
      </c>
    </row>
    <row r="11" spans="1:5" x14ac:dyDescent="0.25">
      <c r="A11" s="3">
        <v>110</v>
      </c>
      <c r="B11" s="6" t="s">
        <v>21</v>
      </c>
      <c r="C11" s="6" t="s">
        <v>7</v>
      </c>
      <c r="D11" s="6" t="s">
        <v>8</v>
      </c>
    </row>
    <row r="14" spans="1:5" x14ac:dyDescent="0.25">
      <c r="A14" s="7" t="s">
        <v>22</v>
      </c>
      <c r="B14" s="4" t="s">
        <v>10</v>
      </c>
      <c r="C14" s="4" t="s">
        <v>8</v>
      </c>
      <c r="D14" s="4" t="s">
        <v>13</v>
      </c>
      <c r="E14" s="4" t="s">
        <v>15</v>
      </c>
    </row>
    <row r="15" spans="1:5" x14ac:dyDescent="0.25">
      <c r="A15" s="7" t="s">
        <v>4</v>
      </c>
      <c r="B15" s="4" t="s">
        <v>23</v>
      </c>
      <c r="C15" s="4" t="s">
        <v>24</v>
      </c>
      <c r="D15" s="4" t="s">
        <v>24</v>
      </c>
      <c r="E15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72-A03E-4161-8176-777A3574D2D5}">
  <dimension ref="A1:E11"/>
  <sheetViews>
    <sheetView workbookViewId="0">
      <selection activeCell="E2" sqref="E2:E11"/>
    </sheetView>
  </sheetViews>
  <sheetFormatPr defaultRowHeight="15" x14ac:dyDescent="0.25"/>
  <cols>
    <col min="1" max="1" width="25.7109375" customWidth="1"/>
    <col min="2" max="2" width="21.42578125" customWidth="1"/>
    <col min="3" max="3" width="20.28515625" customWidth="1"/>
    <col min="4" max="4" width="18.85546875" customWidth="1"/>
    <col min="5" max="5" width="22.5703125" customWidth="1"/>
  </cols>
  <sheetData>
    <row r="1" spans="1:5" ht="36" customHeight="1" x14ac:dyDescent="0.25">
      <c r="A1" s="1" t="s">
        <v>26</v>
      </c>
      <c r="B1" s="1" t="s">
        <v>27</v>
      </c>
      <c r="C1" s="1" t="s">
        <v>28</v>
      </c>
      <c r="D1" s="8" t="s">
        <v>29</v>
      </c>
      <c r="E1" s="1" t="s">
        <v>30</v>
      </c>
    </row>
    <row r="2" spans="1:5" x14ac:dyDescent="0.25">
      <c r="A2" s="11" t="s">
        <v>31</v>
      </c>
      <c r="B2" s="13">
        <v>15000000</v>
      </c>
      <c r="C2" s="4" t="str">
        <f>_xlfn.XLOOKUP(A2,'XLOOKUP 2'!$D$2:$D$16,'XLOOKUP 2'!$B$2:$B$16)</f>
        <v>Jakarta</v>
      </c>
      <c r="D2" s="4" t="str">
        <f>_xlfn.XLOOKUP(A2,'XLOOKUP 2'!$D$2:$D$16,'XLOOKUP 2'!$B$2:$B$16,,0,-1)</f>
        <v>Palembang</v>
      </c>
      <c r="E2" s="4" t="str">
        <f>_xlfn.XLOOKUP(B2,'XLOOKUP 2'!$I$2:$I$6,'XLOOKUP 2'!$H$2:$H$6,,-1)</f>
        <v>0.2%</v>
      </c>
    </row>
    <row r="3" spans="1:5" x14ac:dyDescent="0.25">
      <c r="A3" s="10" t="s">
        <v>32</v>
      </c>
      <c r="B3" s="14">
        <v>13500000</v>
      </c>
      <c r="C3" s="4" t="str">
        <f>_xlfn.XLOOKUP(A3,'XLOOKUP 2'!$D$2:$D$16,'XLOOKUP 2'!$B$2:$B$16)</f>
        <v>Bekasi</v>
      </c>
      <c r="D3" s="4" t="str">
        <f>_xlfn.XLOOKUP(A3,'XLOOKUP 2'!$D$2:$D$16,'XLOOKUP 2'!$B$2:$B$16,,0,-1)</f>
        <v>Bekasi</v>
      </c>
      <c r="E3" s="4" t="str">
        <f>_xlfn.XLOOKUP(B3,'XLOOKUP 2'!$I$2:$I$6,'XLOOKUP 2'!$H$2:$H$6,,-1)</f>
        <v>0.2%</v>
      </c>
    </row>
    <row r="4" spans="1:5" x14ac:dyDescent="0.25">
      <c r="A4" s="10" t="s">
        <v>33</v>
      </c>
      <c r="B4" s="14">
        <v>25000000</v>
      </c>
      <c r="C4" s="4" t="str">
        <f>_xlfn.XLOOKUP(A4,'XLOOKUP 2'!$D$2:$D$16,'XLOOKUP 2'!$B$2:$B$16)</f>
        <v>Karawang</v>
      </c>
      <c r="D4" s="4" t="str">
        <f>_xlfn.XLOOKUP(A4,'XLOOKUP 2'!$D$2:$D$16,'XLOOKUP 2'!$B$2:$B$16,,0,-1)</f>
        <v>Jakarta</v>
      </c>
      <c r="E4" s="4" t="str">
        <f>_xlfn.XLOOKUP(B4,'XLOOKUP 2'!$I$2:$I$6,'XLOOKUP 2'!$H$2:$H$6,,-1)</f>
        <v>0.3%</v>
      </c>
    </row>
    <row r="5" spans="1:5" x14ac:dyDescent="0.25">
      <c r="A5" s="10" t="s">
        <v>34</v>
      </c>
      <c r="B5" s="14">
        <v>39000000</v>
      </c>
      <c r="C5" s="4" t="str">
        <f>_xlfn.XLOOKUP(A5,'XLOOKUP 2'!$D$2:$D$16,'XLOOKUP 2'!$B$2:$B$16)</f>
        <v>Sorong</v>
      </c>
      <c r="D5" s="4" t="str">
        <f>_xlfn.XLOOKUP(A5,'XLOOKUP 2'!$D$2:$D$16,'XLOOKUP 2'!$B$2:$B$16,,0,-1)</f>
        <v>Sorong</v>
      </c>
      <c r="E5" s="4" t="str">
        <f>_xlfn.XLOOKUP(B5,'XLOOKUP 2'!$I$2:$I$6,'XLOOKUP 2'!$H$2:$H$6,,-1)</f>
        <v>0.4%</v>
      </c>
    </row>
    <row r="6" spans="1:5" x14ac:dyDescent="0.25">
      <c r="A6" s="10" t="s">
        <v>35</v>
      </c>
      <c r="B6" s="14">
        <v>34000000</v>
      </c>
      <c r="C6" s="4" t="str">
        <f>_xlfn.XLOOKUP(A6,'XLOOKUP 2'!$D$2:$D$16,'XLOOKUP 2'!$B$2:$B$16)</f>
        <v>Makassar</v>
      </c>
      <c r="D6" s="4" t="str">
        <f>_xlfn.XLOOKUP(A6,'XLOOKUP 2'!$D$2:$D$16,'XLOOKUP 2'!$B$2:$B$16,,0,-1)</f>
        <v>Makassar</v>
      </c>
      <c r="E6" s="4" t="str">
        <f>_xlfn.XLOOKUP(B6,'XLOOKUP 2'!$I$2:$I$6,'XLOOKUP 2'!$H$2:$H$6,,-1)</f>
        <v>0.4%</v>
      </c>
    </row>
    <row r="7" spans="1:5" x14ac:dyDescent="0.25">
      <c r="A7" s="10" t="s">
        <v>36</v>
      </c>
      <c r="B7" s="14">
        <v>9500000</v>
      </c>
      <c r="C7" s="4" t="str">
        <f>_xlfn.XLOOKUP(A7,'XLOOKUP 2'!$D$2:$D$16,'XLOOKUP 2'!$B$2:$B$16)</f>
        <v>Ternate</v>
      </c>
      <c r="D7" s="4" t="str">
        <f>_xlfn.XLOOKUP(A7,'XLOOKUP 2'!$D$2:$D$16,'XLOOKUP 2'!$B$2:$B$16,,0,-1)</f>
        <v>Ternate</v>
      </c>
      <c r="E7" s="4" t="str">
        <f>_xlfn.XLOOKUP(B7,'XLOOKUP 2'!$I$2:$I$6,'XLOOKUP 2'!$H$2:$H$6,,-1)</f>
        <v>0.1%</v>
      </c>
    </row>
    <row r="8" spans="1:5" x14ac:dyDescent="0.25">
      <c r="A8" s="10" t="s">
        <v>37</v>
      </c>
      <c r="B8" s="14">
        <v>11200000</v>
      </c>
      <c r="C8" s="4" t="str">
        <f>_xlfn.XLOOKUP(A8,'XLOOKUP 2'!$D$2:$D$16,'XLOOKUP 2'!$B$2:$B$16)</f>
        <v>Lampung</v>
      </c>
      <c r="D8" s="4" t="str">
        <f>_xlfn.XLOOKUP(A8,'XLOOKUP 2'!$D$2:$D$16,'XLOOKUP 2'!$B$2:$B$16,,0,-1)</f>
        <v>Padang</v>
      </c>
      <c r="E8" s="4" t="str">
        <f>_xlfn.XLOOKUP(B8,'XLOOKUP 2'!$I$2:$I$6,'XLOOKUP 2'!$H$2:$H$6,,-1)</f>
        <v>0.2%</v>
      </c>
    </row>
    <row r="9" spans="1:5" x14ac:dyDescent="0.25">
      <c r="A9" s="10" t="s">
        <v>38</v>
      </c>
      <c r="B9" s="14">
        <v>3900000</v>
      </c>
      <c r="C9" s="4" t="str">
        <f>_xlfn.XLOOKUP(A9,'XLOOKUP 2'!$D$2:$D$16,'XLOOKUP 2'!$B$2:$B$16)</f>
        <v>Jakarta</v>
      </c>
      <c r="D9" s="4" t="str">
        <f>_xlfn.XLOOKUP(A9,'XLOOKUP 2'!$D$2:$D$16,'XLOOKUP 2'!$B$2:$B$16,,0,-1)</f>
        <v>Medan</v>
      </c>
      <c r="E9" s="4" t="str">
        <f>_xlfn.XLOOKUP(B9,'XLOOKUP 2'!$I$2:$I$6,'XLOOKUP 2'!$H$2:$H$6,,-1)</f>
        <v>0.1%</v>
      </c>
    </row>
    <row r="10" spans="1:5" x14ac:dyDescent="0.25">
      <c r="A10" s="10" t="s">
        <v>39</v>
      </c>
      <c r="B10" s="14">
        <v>23000000</v>
      </c>
      <c r="C10" s="4" t="str">
        <f>_xlfn.XLOOKUP(A10,'XLOOKUP 2'!$D$2:$D$16,'XLOOKUP 2'!$B$2:$B$16)</f>
        <v>Yogyakarta</v>
      </c>
      <c r="D10" s="4" t="str">
        <f>_xlfn.XLOOKUP(A10,'XLOOKUP 2'!$D$2:$D$16,'XLOOKUP 2'!$B$2:$B$16,,0,-1)</f>
        <v>Yogyakarta</v>
      </c>
      <c r="E10" s="4" t="str">
        <f>_xlfn.XLOOKUP(B10,'XLOOKUP 2'!$I$2:$I$6,'XLOOKUP 2'!$H$2:$H$6,,-1)</f>
        <v>0.3%</v>
      </c>
    </row>
    <row r="11" spans="1:5" x14ac:dyDescent="0.25">
      <c r="A11" s="10" t="s">
        <v>40</v>
      </c>
      <c r="B11" s="14">
        <v>27000000</v>
      </c>
      <c r="C11" s="4" t="str">
        <f>_xlfn.XLOOKUP(A11,'XLOOKUP 2'!$D$2:$D$16,'XLOOKUP 2'!$B$2:$B$16)</f>
        <v>Bandung</v>
      </c>
      <c r="D11" s="4" t="str">
        <f>_xlfn.XLOOKUP(A11,'XLOOKUP 2'!$D$2:$D$16,'XLOOKUP 2'!$B$2:$B$16,,0,-1)</f>
        <v>Bandung</v>
      </c>
      <c r="E11" s="4" t="str">
        <f>_xlfn.XLOOKUP(B11,'XLOOKUP 2'!$I$2:$I$6,'XLOOKUP 2'!$H$2:$H$6,,-1)</f>
        <v>0.3%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2F4A-BCDD-4810-8431-B390D9297FF4}">
  <dimension ref="A1:I16"/>
  <sheetViews>
    <sheetView tabSelected="1" workbookViewId="0">
      <selection activeCell="H6" sqref="H6"/>
    </sheetView>
  </sheetViews>
  <sheetFormatPr defaultRowHeight="15" x14ac:dyDescent="0.25"/>
  <cols>
    <col min="1" max="1" width="18" customWidth="1"/>
    <col min="2" max="2" width="23.5703125" customWidth="1"/>
    <col min="3" max="3" width="15.7109375" customWidth="1"/>
    <col min="4" max="4" width="27.140625" customWidth="1"/>
    <col min="8" max="8" width="15" customWidth="1"/>
    <col min="9" max="9" width="13.7109375" customWidth="1"/>
  </cols>
  <sheetData>
    <row r="1" spans="1:9" x14ac:dyDescent="0.25">
      <c r="A1" s="1" t="s">
        <v>41</v>
      </c>
      <c r="B1" s="1" t="s">
        <v>42</v>
      </c>
      <c r="C1" s="19" t="s">
        <v>5</v>
      </c>
      <c r="D1" s="19" t="s">
        <v>26</v>
      </c>
      <c r="H1" s="22" t="s">
        <v>55</v>
      </c>
      <c r="I1" s="22" t="s">
        <v>27</v>
      </c>
    </row>
    <row r="2" spans="1:9" x14ac:dyDescent="0.25">
      <c r="A2" s="3">
        <v>2020</v>
      </c>
      <c r="B2" s="17" t="s">
        <v>10</v>
      </c>
      <c r="C2" s="18" t="s">
        <v>53</v>
      </c>
      <c r="D2" s="9" t="s">
        <v>31</v>
      </c>
      <c r="H2" s="21" t="s">
        <v>56</v>
      </c>
      <c r="I2" s="13">
        <v>500000</v>
      </c>
    </row>
    <row r="3" spans="1:9" x14ac:dyDescent="0.25">
      <c r="A3" s="15">
        <v>2020</v>
      </c>
      <c r="B3" s="18" t="s">
        <v>43</v>
      </c>
      <c r="C3" s="18" t="s">
        <v>54</v>
      </c>
      <c r="D3" s="9" t="s">
        <v>32</v>
      </c>
      <c r="H3" s="12" t="s">
        <v>57</v>
      </c>
      <c r="I3" s="13">
        <v>10000000</v>
      </c>
    </row>
    <row r="4" spans="1:9" x14ac:dyDescent="0.25">
      <c r="A4" s="15">
        <v>2020</v>
      </c>
      <c r="B4" s="18" t="s">
        <v>44</v>
      </c>
      <c r="C4" s="18" t="s">
        <v>53</v>
      </c>
      <c r="D4" s="9" t="s">
        <v>33</v>
      </c>
      <c r="H4" s="12" t="s">
        <v>58</v>
      </c>
      <c r="I4" s="13">
        <v>20000000</v>
      </c>
    </row>
    <row r="5" spans="1:9" x14ac:dyDescent="0.25">
      <c r="A5" s="15">
        <v>2020</v>
      </c>
      <c r="B5" s="18" t="s">
        <v>45</v>
      </c>
      <c r="C5" s="18" t="s">
        <v>54</v>
      </c>
      <c r="D5" s="9" t="s">
        <v>37</v>
      </c>
      <c r="H5" s="12" t="s">
        <v>59</v>
      </c>
      <c r="I5" s="13">
        <v>30000000</v>
      </c>
    </row>
    <row r="6" spans="1:9" x14ac:dyDescent="0.25">
      <c r="A6" s="15">
        <v>2020</v>
      </c>
      <c r="B6" s="18" t="s">
        <v>10</v>
      </c>
      <c r="C6" s="18" t="s">
        <v>54</v>
      </c>
      <c r="D6" s="9" t="s">
        <v>38</v>
      </c>
      <c r="H6" s="12" t="s">
        <v>60</v>
      </c>
      <c r="I6" s="13">
        <v>40000000</v>
      </c>
    </row>
    <row r="7" spans="1:9" x14ac:dyDescent="0.25">
      <c r="A7" s="15">
        <v>2020</v>
      </c>
      <c r="B7" s="18" t="s">
        <v>46</v>
      </c>
      <c r="C7" s="18" t="s">
        <v>53</v>
      </c>
      <c r="D7" s="9" t="s">
        <v>39</v>
      </c>
      <c r="H7" s="20"/>
    </row>
    <row r="8" spans="1:9" x14ac:dyDescent="0.25">
      <c r="A8" s="15">
        <v>2020</v>
      </c>
      <c r="B8" s="18" t="s">
        <v>8</v>
      </c>
      <c r="C8" s="18" t="s">
        <v>54</v>
      </c>
      <c r="D8" s="9" t="s">
        <v>40</v>
      </c>
    </row>
    <row r="9" spans="1:9" x14ac:dyDescent="0.25">
      <c r="A9" s="15">
        <v>2020</v>
      </c>
      <c r="B9" s="18" t="s">
        <v>47</v>
      </c>
      <c r="C9" s="18" t="s">
        <v>54</v>
      </c>
      <c r="D9" s="9" t="s">
        <v>34</v>
      </c>
    </row>
    <row r="10" spans="1:9" x14ac:dyDescent="0.25">
      <c r="A10" s="15">
        <v>2020</v>
      </c>
      <c r="B10" s="18" t="s">
        <v>48</v>
      </c>
      <c r="C10" s="18" t="s">
        <v>54</v>
      </c>
      <c r="D10" s="9" t="s">
        <v>35</v>
      </c>
    </row>
    <row r="11" spans="1:9" x14ac:dyDescent="0.25">
      <c r="A11" s="15">
        <v>2020</v>
      </c>
      <c r="B11" s="18" t="s">
        <v>49</v>
      </c>
      <c r="C11" s="18" t="s">
        <v>53</v>
      </c>
      <c r="D11" s="9" t="s">
        <v>36</v>
      </c>
    </row>
    <row r="12" spans="1:9" x14ac:dyDescent="0.25">
      <c r="A12" s="16">
        <v>2021</v>
      </c>
      <c r="B12" s="18" t="s">
        <v>50</v>
      </c>
      <c r="C12" s="18" t="s">
        <v>54</v>
      </c>
      <c r="D12" s="9" t="s">
        <v>38</v>
      </c>
    </row>
    <row r="13" spans="1:9" x14ac:dyDescent="0.25">
      <c r="A13" s="16">
        <v>2021</v>
      </c>
      <c r="B13" s="18" t="s">
        <v>10</v>
      </c>
      <c r="C13" s="18" t="s">
        <v>53</v>
      </c>
      <c r="D13" s="9" t="s">
        <v>33</v>
      </c>
    </row>
    <row r="14" spans="1:9" x14ac:dyDescent="0.25">
      <c r="A14" s="16">
        <v>2021</v>
      </c>
      <c r="B14" s="18" t="s">
        <v>13</v>
      </c>
      <c r="C14" s="18" t="s">
        <v>53</v>
      </c>
      <c r="D14" s="9" t="s">
        <v>31</v>
      </c>
    </row>
    <row r="15" spans="1:9" x14ac:dyDescent="0.25">
      <c r="A15" s="16">
        <v>2022</v>
      </c>
      <c r="B15" s="18" t="s">
        <v>51</v>
      </c>
      <c r="C15" s="18" t="s">
        <v>54</v>
      </c>
      <c r="D15" s="9" t="s">
        <v>38</v>
      </c>
    </row>
    <row r="16" spans="1:9" x14ac:dyDescent="0.25">
      <c r="A16" s="16">
        <v>2022</v>
      </c>
      <c r="B16" s="18" t="s">
        <v>52</v>
      </c>
      <c r="C16" s="18" t="s">
        <v>54</v>
      </c>
      <c r="D16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HLOOKUP 1</vt:lpstr>
      <vt:lpstr>HLOOKUP 2</vt:lpstr>
      <vt:lpstr>XLOOKUP 1</vt:lpstr>
      <vt:lpstr>XLOOKUP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10</cp:lastModifiedBy>
  <dcterms:created xsi:type="dcterms:W3CDTF">2021-03-09T11:53:55Z</dcterms:created>
  <dcterms:modified xsi:type="dcterms:W3CDTF">2023-10-20T02:01:39Z</dcterms:modified>
</cp:coreProperties>
</file>