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81f84c0b9144c8/Documents/ASU Data Analytics Boot Camp Sep 2023 to Mar 2024/DA HW1 excel challenge 09_21_23/"/>
    </mc:Choice>
  </mc:AlternateContent>
  <xr:revisionPtr revIDLastSave="5" documentId="13_ncr:40009_{11C9D2FE-BDF6-5C46-B9DE-A4DF0C4A6734}" xr6:coauthVersionLast="47" xr6:coauthVersionMax="47" xr10:uidLastSave="{CD011D2A-185F-46DE-8E94-0F8D6A878A5D}"/>
  <bookViews>
    <workbookView xWindow="-120" yWindow="-120" windowWidth="29040" windowHeight="15720" activeTab="5" xr2:uid="{00000000-000D-0000-FFFF-FFFF00000000}"/>
  </bookViews>
  <sheets>
    <sheet name="Crowdfunding" sheetId="1" r:id="rId1"/>
    <sheet name="Pivot Parent Cat" sheetId="2" r:id="rId2"/>
    <sheet name="Parent Sub" sheetId="5" r:id="rId3"/>
    <sheet name="Pivot Outcome per Month" sheetId="7" r:id="rId4"/>
    <sheet name="Crowdfunding Summary" sheetId="8" r:id="rId5"/>
    <sheet name="Statistical Analysis" sheetId="9" r:id="rId6"/>
  </sheets>
  <definedNames>
    <definedName name="_xlnm._FilterDatabase" localSheetId="0" hidden="1">Crowdfunding!$A$1:$A$1003</definedName>
  </definedNames>
  <calcPr calcId="18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I7" i="9" l="1"/>
  <c r="I6" i="9"/>
  <c r="I5" i="9"/>
  <c r="I4" i="9"/>
  <c r="I3" i="9"/>
  <c r="I2" i="9"/>
  <c r="H6" i="9"/>
  <c r="H7" i="9"/>
  <c r="H5" i="9"/>
  <c r="H4" i="9"/>
  <c r="H3" i="9"/>
  <c r="H2" i="9"/>
  <c r="N2" i="1"/>
  <c r="Q2" i="1" s="1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2" i="8"/>
  <c r="C8" i="8"/>
  <c r="C7" i="8"/>
  <c r="C6" i="8"/>
  <c r="C5" i="8"/>
  <c r="C4" i="8"/>
  <c r="C3" i="8"/>
  <c r="B3" i="8"/>
  <c r="B4" i="8"/>
  <c r="B5" i="8"/>
  <c r="B6" i="8"/>
  <c r="B7" i="8"/>
  <c r="B8" i="8"/>
  <c r="B9" i="8"/>
  <c r="B10" i="8"/>
  <c r="B11" i="8"/>
  <c r="B12" i="8"/>
  <c r="B13" i="8"/>
  <c r="B2" i="8"/>
  <c r="W2" i="1"/>
  <c r="P303" i="1"/>
  <c r="P357" i="1"/>
  <c r="P711" i="1"/>
  <c r="P74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Q4" i="1" s="1"/>
  <c r="N5" i="1"/>
  <c r="Q5" i="1" s="1"/>
  <c r="N6" i="1"/>
  <c r="Q6" i="1" s="1"/>
  <c r="N7" i="1"/>
  <c r="N8" i="1"/>
  <c r="N9" i="1"/>
  <c r="N10" i="1"/>
  <c r="Q10" i="1" s="1"/>
  <c r="N11" i="1"/>
  <c r="N12" i="1"/>
  <c r="N13" i="1"/>
  <c r="N14" i="1"/>
  <c r="N15" i="1"/>
  <c r="P15" i="1" s="1"/>
  <c r="N16" i="1"/>
  <c r="N17" i="1"/>
  <c r="P17" i="1" s="1"/>
  <c r="N18" i="1"/>
  <c r="N19" i="1"/>
  <c r="N20" i="1"/>
  <c r="N21" i="1"/>
  <c r="Q21" i="1" s="1"/>
  <c r="N22" i="1"/>
  <c r="N23" i="1"/>
  <c r="N24" i="1"/>
  <c r="Q24" i="1" s="1"/>
  <c r="N25" i="1"/>
  <c r="N26" i="1"/>
  <c r="Q26" i="1" s="1"/>
  <c r="N27" i="1"/>
  <c r="N28" i="1"/>
  <c r="Q28" i="1" s="1"/>
  <c r="N29" i="1"/>
  <c r="N30" i="1"/>
  <c r="Q30" i="1" s="1"/>
  <c r="N31" i="1"/>
  <c r="N32" i="1"/>
  <c r="Q32" i="1" s="1"/>
  <c r="N33" i="1"/>
  <c r="Q33" i="1" s="1"/>
  <c r="N34" i="1"/>
  <c r="P34" i="1" s="1"/>
  <c r="N35" i="1"/>
  <c r="N36" i="1"/>
  <c r="P36" i="1" s="1"/>
  <c r="N37" i="1"/>
  <c r="N38" i="1"/>
  <c r="N39" i="1"/>
  <c r="N40" i="1"/>
  <c r="N41" i="1"/>
  <c r="Q41" i="1" s="1"/>
  <c r="N42" i="1"/>
  <c r="N43" i="1"/>
  <c r="N44" i="1"/>
  <c r="P44" i="1" s="1"/>
  <c r="N45" i="1"/>
  <c r="N46" i="1"/>
  <c r="Q46" i="1" s="1"/>
  <c r="N47" i="1"/>
  <c r="Q47" i="1" s="1"/>
  <c r="N48" i="1"/>
  <c r="N49" i="1"/>
  <c r="Q49" i="1" s="1"/>
  <c r="N50" i="1"/>
  <c r="N51" i="1"/>
  <c r="N52" i="1"/>
  <c r="Q52" i="1" s="1"/>
  <c r="N53" i="1"/>
  <c r="N54" i="1"/>
  <c r="N55" i="1"/>
  <c r="Q55" i="1" s="1"/>
  <c r="N56" i="1"/>
  <c r="Q56" i="1" s="1"/>
  <c r="N57" i="1"/>
  <c r="N58" i="1"/>
  <c r="Q58" i="1" s="1"/>
  <c r="N59" i="1"/>
  <c r="N60" i="1"/>
  <c r="Q60" i="1" s="1"/>
  <c r="N61" i="1"/>
  <c r="P61" i="1" s="1"/>
  <c r="N62" i="1"/>
  <c r="Q62" i="1" s="1"/>
  <c r="N63" i="1"/>
  <c r="N64" i="1"/>
  <c r="N65" i="1"/>
  <c r="P65" i="1" s="1"/>
  <c r="N66" i="1"/>
  <c r="P66" i="1" s="1"/>
  <c r="N67" i="1"/>
  <c r="N68" i="1"/>
  <c r="P68" i="1" s="1"/>
  <c r="N69" i="1"/>
  <c r="Q69" i="1" s="1"/>
  <c r="N70" i="1"/>
  <c r="N71" i="1"/>
  <c r="N72" i="1"/>
  <c r="N73" i="1"/>
  <c r="N74" i="1"/>
  <c r="N75" i="1"/>
  <c r="N76" i="1"/>
  <c r="N77" i="1"/>
  <c r="N78" i="1"/>
  <c r="P78" i="1" s="1"/>
  <c r="N79" i="1"/>
  <c r="P79" i="1" s="1"/>
  <c r="N80" i="1"/>
  <c r="Q80" i="1" s="1"/>
  <c r="N81" i="1"/>
  <c r="Q81" i="1" s="1"/>
  <c r="N82" i="1"/>
  <c r="N83" i="1"/>
  <c r="N84" i="1"/>
  <c r="Q84" i="1" s="1"/>
  <c r="N85" i="1"/>
  <c r="Q85" i="1" s="1"/>
  <c r="N86" i="1"/>
  <c r="Q86" i="1" s="1"/>
  <c r="N87" i="1"/>
  <c r="N88" i="1"/>
  <c r="N89" i="1"/>
  <c r="Q89" i="1" s="1"/>
  <c r="N90" i="1"/>
  <c r="Q90" i="1" s="1"/>
  <c r="N91" i="1"/>
  <c r="N92" i="1"/>
  <c r="N93" i="1"/>
  <c r="N94" i="1"/>
  <c r="Q94" i="1" s="1"/>
  <c r="N95" i="1"/>
  <c r="N96" i="1"/>
  <c r="Q96" i="1" s="1"/>
  <c r="N97" i="1"/>
  <c r="Q97" i="1" s="1"/>
  <c r="N98" i="1"/>
  <c r="N99" i="1"/>
  <c r="N100" i="1"/>
  <c r="P100" i="1" s="1"/>
  <c r="N101" i="1"/>
  <c r="N102" i="1"/>
  <c r="P102" i="1" s="1"/>
  <c r="N103" i="1"/>
  <c r="P103" i="1" s="1"/>
  <c r="N104" i="1"/>
  <c r="N105" i="1"/>
  <c r="N106" i="1"/>
  <c r="Q106" i="1" s="1"/>
  <c r="N107" i="1"/>
  <c r="N108" i="1"/>
  <c r="P108" i="1" s="1"/>
  <c r="N109" i="1"/>
  <c r="N110" i="1"/>
  <c r="Q110" i="1" s="1"/>
  <c r="N111" i="1"/>
  <c r="P111" i="1" s="1"/>
  <c r="N112" i="1"/>
  <c r="N113" i="1"/>
  <c r="Q113" i="1" s="1"/>
  <c r="N114" i="1"/>
  <c r="N115" i="1"/>
  <c r="N116" i="1"/>
  <c r="Q116" i="1" s="1"/>
  <c r="N117" i="1"/>
  <c r="N118" i="1"/>
  <c r="Q118" i="1" s="1"/>
  <c r="N119" i="1"/>
  <c r="Q119" i="1" s="1"/>
  <c r="N120" i="1"/>
  <c r="N121" i="1"/>
  <c r="N122" i="1"/>
  <c r="N123" i="1"/>
  <c r="N124" i="1"/>
  <c r="Q124" i="1" s="1"/>
  <c r="N125" i="1"/>
  <c r="N126" i="1"/>
  <c r="P126" i="1" s="1"/>
  <c r="N127" i="1"/>
  <c r="P127" i="1" s="1"/>
  <c r="N128" i="1"/>
  <c r="N129" i="1"/>
  <c r="P129" i="1" s="1"/>
  <c r="N130" i="1"/>
  <c r="P130" i="1" s="1"/>
  <c r="N131" i="1"/>
  <c r="Q131" i="1" s="1"/>
  <c r="N132" i="1"/>
  <c r="P132" i="1" s="1"/>
  <c r="N133" i="1"/>
  <c r="Q133" i="1" s="1"/>
  <c r="N134" i="1"/>
  <c r="N135" i="1"/>
  <c r="N136" i="1"/>
  <c r="N137" i="1"/>
  <c r="N138" i="1"/>
  <c r="Q138" i="1" s="1"/>
  <c r="N139" i="1"/>
  <c r="N140" i="1"/>
  <c r="P140" i="1" s="1"/>
  <c r="N141" i="1"/>
  <c r="N142" i="1"/>
  <c r="P142" i="1" s="1"/>
  <c r="N143" i="1"/>
  <c r="Q143" i="1" s="1"/>
  <c r="N144" i="1"/>
  <c r="Q144" i="1" s="1"/>
  <c r="N145" i="1"/>
  <c r="Q145" i="1" s="1"/>
  <c r="N146" i="1"/>
  <c r="N147" i="1"/>
  <c r="Q147" i="1" s="1"/>
  <c r="N148" i="1"/>
  <c r="N149" i="1"/>
  <c r="Q149" i="1" s="1"/>
  <c r="N150" i="1"/>
  <c r="N151" i="1"/>
  <c r="N152" i="1"/>
  <c r="N153" i="1"/>
  <c r="N154" i="1"/>
  <c r="N155" i="1"/>
  <c r="N156" i="1"/>
  <c r="N157" i="1"/>
  <c r="N158" i="1"/>
  <c r="P158" i="1" s="1"/>
  <c r="N159" i="1"/>
  <c r="N160" i="1"/>
  <c r="N161" i="1"/>
  <c r="N162" i="1"/>
  <c r="P162" i="1" s="1"/>
  <c r="N163" i="1"/>
  <c r="Q163" i="1" s="1"/>
  <c r="N164" i="1"/>
  <c r="P164" i="1" s="1"/>
  <c r="N165" i="1"/>
  <c r="Q165" i="1" s="1"/>
  <c r="N166" i="1"/>
  <c r="Q166" i="1" s="1"/>
  <c r="N167" i="1"/>
  <c r="Q167" i="1" s="1"/>
  <c r="N168" i="1"/>
  <c r="Q168" i="1" s="1"/>
  <c r="N169" i="1"/>
  <c r="Q169" i="1" s="1"/>
  <c r="N170" i="1"/>
  <c r="N171" i="1"/>
  <c r="N172" i="1"/>
  <c r="N173" i="1"/>
  <c r="P173" i="1" s="1"/>
  <c r="N174" i="1"/>
  <c r="Q174" i="1" s="1"/>
  <c r="N175" i="1"/>
  <c r="Q175" i="1" s="1"/>
  <c r="N176" i="1"/>
  <c r="N177" i="1"/>
  <c r="Q177" i="1" s="1"/>
  <c r="N178" i="1"/>
  <c r="N179" i="1"/>
  <c r="Q179" i="1" s="1"/>
  <c r="N180" i="1"/>
  <c r="N181" i="1"/>
  <c r="N182" i="1"/>
  <c r="N183" i="1"/>
  <c r="N184" i="1"/>
  <c r="N185" i="1"/>
  <c r="N186" i="1"/>
  <c r="Q186" i="1" s="1"/>
  <c r="N187" i="1"/>
  <c r="N188" i="1"/>
  <c r="N189" i="1"/>
  <c r="N190" i="1"/>
  <c r="P190" i="1" s="1"/>
  <c r="N191" i="1"/>
  <c r="Q191" i="1" s="1"/>
  <c r="N192" i="1"/>
  <c r="P192" i="1" s="1"/>
  <c r="N193" i="1"/>
  <c r="Q193" i="1" s="1"/>
  <c r="N194" i="1"/>
  <c r="N195" i="1"/>
  <c r="Q195" i="1" s="1"/>
  <c r="N196" i="1"/>
  <c r="P196" i="1" s="1"/>
  <c r="N197" i="1"/>
  <c r="N198" i="1"/>
  <c r="P198" i="1" s="1"/>
  <c r="N199" i="1"/>
  <c r="Q199" i="1" s="1"/>
  <c r="N200" i="1"/>
  <c r="N201" i="1"/>
  <c r="N202" i="1"/>
  <c r="N203" i="1"/>
  <c r="N204" i="1"/>
  <c r="N205" i="1"/>
  <c r="N206" i="1"/>
  <c r="P206" i="1" s="1"/>
  <c r="N207" i="1"/>
  <c r="Q207" i="1" s="1"/>
  <c r="N208" i="1"/>
  <c r="N209" i="1"/>
  <c r="N210" i="1"/>
  <c r="N211" i="1"/>
  <c r="Q211" i="1" s="1"/>
  <c r="N212" i="1"/>
  <c r="Q212" i="1" s="1"/>
  <c r="N213" i="1"/>
  <c r="N214" i="1"/>
  <c r="Q214" i="1" s="1"/>
  <c r="N215" i="1"/>
  <c r="N216" i="1"/>
  <c r="Q216" i="1" s="1"/>
  <c r="N217" i="1"/>
  <c r="Q217" i="1" s="1"/>
  <c r="N218" i="1"/>
  <c r="Q218" i="1" s="1"/>
  <c r="N219" i="1"/>
  <c r="N220" i="1"/>
  <c r="N221" i="1"/>
  <c r="N222" i="1"/>
  <c r="Q222" i="1" s="1"/>
  <c r="N223" i="1"/>
  <c r="Q223" i="1" s="1"/>
  <c r="N224" i="1"/>
  <c r="P224" i="1" s="1"/>
  <c r="N225" i="1"/>
  <c r="N226" i="1"/>
  <c r="N227" i="1"/>
  <c r="N228" i="1"/>
  <c r="Q228" i="1" s="1"/>
  <c r="N229" i="1"/>
  <c r="N230" i="1"/>
  <c r="N231" i="1"/>
  <c r="Q231" i="1" s="1"/>
  <c r="N232" i="1"/>
  <c r="P232" i="1" s="1"/>
  <c r="N233" i="1"/>
  <c r="N234" i="1"/>
  <c r="N235" i="1"/>
  <c r="N236" i="1"/>
  <c r="N237" i="1"/>
  <c r="P237" i="1" s="1"/>
  <c r="N238" i="1"/>
  <c r="Q238" i="1" s="1"/>
  <c r="N239" i="1"/>
  <c r="Q239" i="1" s="1"/>
  <c r="N240" i="1"/>
  <c r="N241" i="1"/>
  <c r="Q241" i="1" s="1"/>
  <c r="N242" i="1"/>
  <c r="N243" i="1"/>
  <c r="Q243" i="1" s="1"/>
  <c r="N244" i="1"/>
  <c r="Q244" i="1" s="1"/>
  <c r="N245" i="1"/>
  <c r="Q245" i="1" s="1"/>
  <c r="N246" i="1"/>
  <c r="Q246" i="1" s="1"/>
  <c r="N247" i="1"/>
  <c r="N248" i="1"/>
  <c r="N249" i="1"/>
  <c r="N250" i="1"/>
  <c r="N251" i="1"/>
  <c r="N252" i="1"/>
  <c r="Q252" i="1" s="1"/>
  <c r="N253" i="1"/>
  <c r="N254" i="1"/>
  <c r="P254" i="1" s="1"/>
  <c r="N255" i="1"/>
  <c r="N256" i="1"/>
  <c r="P256" i="1" s="1"/>
  <c r="N257" i="1"/>
  <c r="Q257" i="1" s="1"/>
  <c r="N258" i="1"/>
  <c r="P258" i="1" s="1"/>
  <c r="N259" i="1"/>
  <c r="Q259" i="1" s="1"/>
  <c r="N260" i="1"/>
  <c r="P260" i="1" s="1"/>
  <c r="N261" i="1"/>
  <c r="N262" i="1"/>
  <c r="P262" i="1" s="1"/>
  <c r="N263" i="1"/>
  <c r="Q263" i="1" s="1"/>
  <c r="N264" i="1"/>
  <c r="N265" i="1"/>
  <c r="Q265" i="1" s="1"/>
  <c r="N266" i="1"/>
  <c r="Q266" i="1" s="1"/>
  <c r="N267" i="1"/>
  <c r="N268" i="1"/>
  <c r="Q268" i="1" s="1"/>
  <c r="N269" i="1"/>
  <c r="N270" i="1"/>
  <c r="P270" i="1" s="1"/>
  <c r="N271" i="1"/>
  <c r="P271" i="1" s="1"/>
  <c r="N272" i="1"/>
  <c r="Q272" i="1" s="1"/>
  <c r="N273" i="1"/>
  <c r="Q273" i="1" s="1"/>
  <c r="N274" i="1"/>
  <c r="N275" i="1"/>
  <c r="N276" i="1"/>
  <c r="N277" i="1"/>
  <c r="N278" i="1"/>
  <c r="Q278" i="1" s="1"/>
  <c r="N279" i="1"/>
  <c r="N280" i="1"/>
  <c r="N281" i="1"/>
  <c r="N282" i="1"/>
  <c r="Q282" i="1" s="1"/>
  <c r="N283" i="1"/>
  <c r="N284" i="1"/>
  <c r="N285" i="1"/>
  <c r="N286" i="1"/>
  <c r="Q286" i="1" s="1"/>
  <c r="N287" i="1"/>
  <c r="Q287" i="1" s="1"/>
  <c r="N288" i="1"/>
  <c r="P288" i="1" s="1"/>
  <c r="N289" i="1"/>
  <c r="N290" i="1"/>
  <c r="N291" i="1"/>
  <c r="Q291" i="1" s="1"/>
  <c r="N292" i="1"/>
  <c r="P292" i="1" s="1"/>
  <c r="N293" i="1"/>
  <c r="N294" i="1"/>
  <c r="P294" i="1" s="1"/>
  <c r="N295" i="1"/>
  <c r="Q295" i="1" s="1"/>
  <c r="N296" i="1"/>
  <c r="Q296" i="1" s="1"/>
  <c r="N297" i="1"/>
  <c r="Q297" i="1" s="1"/>
  <c r="N298" i="1"/>
  <c r="N299" i="1"/>
  <c r="N300" i="1"/>
  <c r="Q300" i="1" s="1"/>
  <c r="N301" i="1"/>
  <c r="N302" i="1"/>
  <c r="P302" i="1" s="1"/>
  <c r="N303" i="1"/>
  <c r="Q303" i="1" s="1"/>
  <c r="N304" i="1"/>
  <c r="Q304" i="1" s="1"/>
  <c r="N305" i="1"/>
  <c r="N306" i="1"/>
  <c r="N307" i="1"/>
  <c r="Q307" i="1" s="1"/>
  <c r="N308" i="1"/>
  <c r="Q308" i="1" s="1"/>
  <c r="N309" i="1"/>
  <c r="N310" i="1"/>
  <c r="N311" i="1"/>
  <c r="N312" i="1"/>
  <c r="Q312" i="1" s="1"/>
  <c r="N313" i="1"/>
  <c r="N314" i="1"/>
  <c r="N315" i="1"/>
  <c r="N316" i="1"/>
  <c r="N317" i="1"/>
  <c r="N318" i="1"/>
  <c r="Q318" i="1" s="1"/>
  <c r="N319" i="1"/>
  <c r="P319" i="1" s="1"/>
  <c r="N320" i="1"/>
  <c r="Q320" i="1" s="1"/>
  <c r="N321" i="1"/>
  <c r="Q321" i="1" s="1"/>
  <c r="N322" i="1"/>
  <c r="P322" i="1" s="1"/>
  <c r="N323" i="1"/>
  <c r="Q323" i="1" s="1"/>
  <c r="N324" i="1"/>
  <c r="Q324" i="1" s="1"/>
  <c r="N325" i="1"/>
  <c r="Q325" i="1" s="1"/>
  <c r="N326" i="1"/>
  <c r="N327" i="1"/>
  <c r="N328" i="1"/>
  <c r="P328" i="1" s="1"/>
  <c r="N329" i="1"/>
  <c r="N330" i="1"/>
  <c r="N331" i="1"/>
  <c r="N332" i="1"/>
  <c r="Q332" i="1" s="1"/>
  <c r="N333" i="1"/>
  <c r="N334" i="1"/>
  <c r="P334" i="1" s="1"/>
  <c r="N335" i="1"/>
  <c r="Q335" i="1" s="1"/>
  <c r="N336" i="1"/>
  <c r="P336" i="1" s="1"/>
  <c r="N337" i="1"/>
  <c r="N338" i="1"/>
  <c r="N339" i="1"/>
  <c r="N340" i="1"/>
  <c r="N341" i="1"/>
  <c r="Q341" i="1" s="1"/>
  <c r="N342" i="1"/>
  <c r="N343" i="1"/>
  <c r="Q343" i="1" s="1"/>
  <c r="N344" i="1"/>
  <c r="Q344" i="1" s="1"/>
  <c r="N345" i="1"/>
  <c r="Q345" i="1" s="1"/>
  <c r="N346" i="1"/>
  <c r="Q346" i="1" s="1"/>
  <c r="N347" i="1"/>
  <c r="N348" i="1"/>
  <c r="Q348" i="1" s="1"/>
  <c r="N349" i="1"/>
  <c r="N350" i="1"/>
  <c r="Q350" i="1" s="1"/>
  <c r="N351" i="1"/>
  <c r="N352" i="1"/>
  <c r="Q352" i="1" s="1"/>
  <c r="N353" i="1"/>
  <c r="N354" i="1"/>
  <c r="N355" i="1"/>
  <c r="Q355" i="1" s="1"/>
  <c r="N356" i="1"/>
  <c r="N357" i="1"/>
  <c r="Q357" i="1" s="1"/>
  <c r="N358" i="1"/>
  <c r="P358" i="1" s="1"/>
  <c r="N359" i="1"/>
  <c r="P359" i="1" s="1"/>
  <c r="N360" i="1"/>
  <c r="N361" i="1"/>
  <c r="P361" i="1" s="1"/>
  <c r="N362" i="1"/>
  <c r="N363" i="1"/>
  <c r="Q363" i="1" s="1"/>
  <c r="N364" i="1"/>
  <c r="N365" i="1"/>
  <c r="Q365" i="1" s="1"/>
  <c r="N366" i="1"/>
  <c r="P366" i="1" s="1"/>
  <c r="N367" i="1"/>
  <c r="Q367" i="1" s="1"/>
  <c r="N368" i="1"/>
  <c r="N369" i="1"/>
  <c r="Q369" i="1" s="1"/>
  <c r="N370" i="1"/>
  <c r="Q370" i="1" s="1"/>
  <c r="N371" i="1"/>
  <c r="Q371" i="1" s="1"/>
  <c r="N372" i="1"/>
  <c r="N373" i="1"/>
  <c r="N374" i="1"/>
  <c r="Q374" i="1" s="1"/>
  <c r="N375" i="1"/>
  <c r="N376" i="1"/>
  <c r="N377" i="1"/>
  <c r="N378" i="1"/>
  <c r="N379" i="1"/>
  <c r="Q379" i="1" s="1"/>
  <c r="N380" i="1"/>
  <c r="N381" i="1"/>
  <c r="N382" i="1"/>
  <c r="P382" i="1" s="1"/>
  <c r="N383" i="1"/>
  <c r="Q383" i="1" s="1"/>
  <c r="N384" i="1"/>
  <c r="P384" i="1" s="1"/>
  <c r="N385" i="1"/>
  <c r="N386" i="1"/>
  <c r="Q386" i="1" s="1"/>
  <c r="N387" i="1"/>
  <c r="Q387" i="1" s="1"/>
  <c r="N388" i="1"/>
  <c r="P388" i="1" s="1"/>
  <c r="N389" i="1"/>
  <c r="Q389" i="1" s="1"/>
  <c r="N390" i="1"/>
  <c r="Q390" i="1" s="1"/>
  <c r="N391" i="1"/>
  <c r="Q391" i="1" s="1"/>
  <c r="N392" i="1"/>
  <c r="P392" i="1" s="1"/>
  <c r="N393" i="1"/>
  <c r="N394" i="1"/>
  <c r="N395" i="1"/>
  <c r="N396" i="1"/>
  <c r="Q396" i="1" s="1"/>
  <c r="N397" i="1"/>
  <c r="N398" i="1"/>
  <c r="P398" i="1" s="1"/>
  <c r="N399" i="1"/>
  <c r="Q399" i="1" s="1"/>
  <c r="N400" i="1"/>
  <c r="N401" i="1"/>
  <c r="N402" i="1"/>
  <c r="N403" i="1"/>
  <c r="Q403" i="1" s="1"/>
  <c r="N404" i="1"/>
  <c r="N405" i="1"/>
  <c r="Q405" i="1" s="1"/>
  <c r="N406" i="1"/>
  <c r="N407" i="1"/>
  <c r="Q407" i="1" s="1"/>
  <c r="N408" i="1"/>
  <c r="Q408" i="1" s="1"/>
  <c r="N409" i="1"/>
  <c r="Q409" i="1" s="1"/>
  <c r="N410" i="1"/>
  <c r="Q410" i="1" s="1"/>
  <c r="N411" i="1"/>
  <c r="Q411" i="1" s="1"/>
  <c r="N412" i="1"/>
  <c r="P412" i="1" s="1"/>
  <c r="N413" i="1"/>
  <c r="N414" i="1"/>
  <c r="Q414" i="1" s="1"/>
  <c r="N415" i="1"/>
  <c r="Q415" i="1" s="1"/>
  <c r="N416" i="1"/>
  <c r="N417" i="1"/>
  <c r="Q417" i="1" s="1"/>
  <c r="N418" i="1"/>
  <c r="P418" i="1" s="1"/>
  <c r="N419" i="1"/>
  <c r="Q419" i="1" s="1"/>
  <c r="N420" i="1"/>
  <c r="P420" i="1" s="1"/>
  <c r="N421" i="1"/>
  <c r="Q421" i="1" s="1"/>
  <c r="N422" i="1"/>
  <c r="P422" i="1" s="1"/>
  <c r="N423" i="1"/>
  <c r="N424" i="1"/>
  <c r="N425" i="1"/>
  <c r="P425" i="1" s="1"/>
  <c r="N426" i="1"/>
  <c r="N427" i="1"/>
  <c r="Q427" i="1" s="1"/>
  <c r="N428" i="1"/>
  <c r="Q428" i="1" s="1"/>
  <c r="N429" i="1"/>
  <c r="Q429" i="1" s="1"/>
  <c r="N430" i="1"/>
  <c r="N431" i="1"/>
  <c r="P431" i="1" s="1"/>
  <c r="N432" i="1"/>
  <c r="N433" i="1"/>
  <c r="Q433" i="1" s="1"/>
  <c r="N434" i="1"/>
  <c r="Q434" i="1" s="1"/>
  <c r="N435" i="1"/>
  <c r="Q435" i="1" s="1"/>
  <c r="N436" i="1"/>
  <c r="N437" i="1"/>
  <c r="Q437" i="1" s="1"/>
  <c r="N438" i="1"/>
  <c r="Q438" i="1" s="1"/>
  <c r="N439" i="1"/>
  <c r="N440" i="1"/>
  <c r="P440" i="1" s="1"/>
  <c r="N441" i="1"/>
  <c r="Q441" i="1" s="1"/>
  <c r="N442" i="1"/>
  <c r="N443" i="1"/>
  <c r="N444" i="1"/>
  <c r="P444" i="1" s="1"/>
  <c r="N445" i="1"/>
  <c r="Q445" i="1" s="1"/>
  <c r="N446" i="1"/>
  <c r="P446" i="1" s="1"/>
  <c r="N447" i="1"/>
  <c r="Q447" i="1" s="1"/>
  <c r="N448" i="1"/>
  <c r="P448" i="1" s="1"/>
  <c r="N449" i="1"/>
  <c r="N450" i="1"/>
  <c r="N451" i="1"/>
  <c r="Q451" i="1" s="1"/>
  <c r="N452" i="1"/>
  <c r="N453" i="1"/>
  <c r="Q453" i="1" s="1"/>
  <c r="N454" i="1"/>
  <c r="Q454" i="1" s="1"/>
  <c r="N455" i="1"/>
  <c r="Q455" i="1" s="1"/>
  <c r="N456" i="1"/>
  <c r="P456" i="1" s="1"/>
  <c r="N457" i="1"/>
  <c r="Q457" i="1" s="1"/>
  <c r="N458" i="1"/>
  <c r="Q458" i="1" s="1"/>
  <c r="N459" i="1"/>
  <c r="N460" i="1"/>
  <c r="N461" i="1"/>
  <c r="Q461" i="1" s="1"/>
  <c r="N462" i="1"/>
  <c r="Q462" i="1" s="1"/>
  <c r="N463" i="1"/>
  <c r="Q463" i="1" s="1"/>
  <c r="N464" i="1"/>
  <c r="N465" i="1"/>
  <c r="N466" i="1"/>
  <c r="P466" i="1" s="1"/>
  <c r="N467" i="1"/>
  <c r="N468" i="1"/>
  <c r="N469" i="1"/>
  <c r="N470" i="1"/>
  <c r="P470" i="1" s="1"/>
  <c r="N471" i="1"/>
  <c r="Q471" i="1" s="1"/>
  <c r="N472" i="1"/>
  <c r="Q472" i="1" s="1"/>
  <c r="N473" i="1"/>
  <c r="Q473" i="1" s="1"/>
  <c r="N474" i="1"/>
  <c r="Q474" i="1" s="1"/>
  <c r="N475" i="1"/>
  <c r="Q475" i="1" s="1"/>
  <c r="N476" i="1"/>
  <c r="P476" i="1" s="1"/>
  <c r="N477" i="1"/>
  <c r="Q477" i="1" s="1"/>
  <c r="N478" i="1"/>
  <c r="Q478" i="1" s="1"/>
  <c r="N479" i="1"/>
  <c r="Q479" i="1" s="1"/>
  <c r="N480" i="1"/>
  <c r="N481" i="1"/>
  <c r="N482" i="1"/>
  <c r="Q482" i="1" s="1"/>
  <c r="N483" i="1"/>
  <c r="Q483" i="1" s="1"/>
  <c r="N484" i="1"/>
  <c r="P484" i="1" s="1"/>
  <c r="N485" i="1"/>
  <c r="N486" i="1"/>
  <c r="N487" i="1"/>
  <c r="N488" i="1"/>
  <c r="N489" i="1"/>
  <c r="Q489" i="1" s="1"/>
  <c r="N490" i="1"/>
  <c r="N491" i="1"/>
  <c r="Q491" i="1" s="1"/>
  <c r="N492" i="1"/>
  <c r="Q492" i="1" s="1"/>
  <c r="N493" i="1"/>
  <c r="Q493" i="1" s="1"/>
  <c r="N494" i="1"/>
  <c r="P494" i="1" s="1"/>
  <c r="N495" i="1"/>
  <c r="Q495" i="1" s="1"/>
  <c r="N496" i="1"/>
  <c r="P496" i="1" s="1"/>
  <c r="N497" i="1"/>
  <c r="N498" i="1"/>
  <c r="Q498" i="1" s="1"/>
  <c r="N499" i="1"/>
  <c r="Q499" i="1" s="1"/>
  <c r="N500" i="1"/>
  <c r="P500" i="1" s="1"/>
  <c r="N501" i="1"/>
  <c r="N502" i="1"/>
  <c r="N503" i="1"/>
  <c r="Q503" i="1" s="1"/>
  <c r="N504" i="1"/>
  <c r="N505" i="1"/>
  <c r="P505" i="1" s="1"/>
  <c r="N506" i="1"/>
  <c r="N507" i="1"/>
  <c r="N508" i="1"/>
  <c r="P508" i="1" s="1"/>
  <c r="N509" i="1"/>
  <c r="Q509" i="1" s="1"/>
  <c r="N510" i="1"/>
  <c r="P510" i="1" s="1"/>
  <c r="N511" i="1"/>
  <c r="P511" i="1" s="1"/>
  <c r="N512" i="1"/>
  <c r="N513" i="1"/>
  <c r="Q513" i="1" s="1"/>
  <c r="N514" i="1"/>
  <c r="Q514" i="1" s="1"/>
  <c r="N515" i="1"/>
  <c r="Q515" i="1" s="1"/>
  <c r="N516" i="1"/>
  <c r="N517" i="1"/>
  <c r="Q517" i="1" s="1"/>
  <c r="N518" i="1"/>
  <c r="N519" i="1"/>
  <c r="Q519" i="1" s="1"/>
  <c r="N520" i="1"/>
  <c r="Q520" i="1" s="1"/>
  <c r="N521" i="1"/>
  <c r="P521" i="1" s="1"/>
  <c r="N522" i="1"/>
  <c r="N523" i="1"/>
  <c r="N524" i="1"/>
  <c r="N525" i="1"/>
  <c r="Q525" i="1" s="1"/>
  <c r="N526" i="1"/>
  <c r="P526" i="1" s="1"/>
  <c r="N527" i="1"/>
  <c r="Q527" i="1" s="1"/>
  <c r="N528" i="1"/>
  <c r="N529" i="1"/>
  <c r="N530" i="1"/>
  <c r="P530" i="1" s="1"/>
  <c r="N531" i="1"/>
  <c r="Q531" i="1" s="1"/>
  <c r="N532" i="1"/>
  <c r="P532" i="1" s="1"/>
  <c r="N533" i="1"/>
  <c r="Q533" i="1" s="1"/>
  <c r="N534" i="1"/>
  <c r="Q534" i="1" s="1"/>
  <c r="N535" i="1"/>
  <c r="Q535" i="1" s="1"/>
  <c r="N536" i="1"/>
  <c r="Q536" i="1" s="1"/>
  <c r="N537" i="1"/>
  <c r="Q537" i="1" s="1"/>
  <c r="N538" i="1"/>
  <c r="N539" i="1"/>
  <c r="Q539" i="1" s="1"/>
  <c r="N540" i="1"/>
  <c r="N541" i="1"/>
  <c r="N542" i="1"/>
  <c r="Q542" i="1" s="1"/>
  <c r="N543" i="1"/>
  <c r="P543" i="1" s="1"/>
  <c r="N544" i="1"/>
  <c r="N545" i="1"/>
  <c r="N546" i="1"/>
  <c r="Q546" i="1" s="1"/>
  <c r="N547" i="1"/>
  <c r="Q547" i="1" s="1"/>
  <c r="N548" i="1"/>
  <c r="N549" i="1"/>
  <c r="N550" i="1"/>
  <c r="P550" i="1" s="1"/>
  <c r="N551" i="1"/>
  <c r="Q551" i="1" s="1"/>
  <c r="N552" i="1"/>
  <c r="N553" i="1"/>
  <c r="Q553" i="1" s="1"/>
  <c r="N554" i="1"/>
  <c r="Q554" i="1" s="1"/>
  <c r="N555" i="1"/>
  <c r="Q555" i="1" s="1"/>
  <c r="N556" i="1"/>
  <c r="Q556" i="1" s="1"/>
  <c r="N557" i="1"/>
  <c r="Q557" i="1" s="1"/>
  <c r="N558" i="1"/>
  <c r="P558" i="1" s="1"/>
  <c r="N559" i="1"/>
  <c r="P559" i="1" s="1"/>
  <c r="N560" i="1"/>
  <c r="P560" i="1" s="1"/>
  <c r="N561" i="1"/>
  <c r="N562" i="1"/>
  <c r="Q562" i="1" s="1"/>
  <c r="N563" i="1"/>
  <c r="Q563" i="1" s="1"/>
  <c r="N564" i="1"/>
  <c r="N565" i="1"/>
  <c r="N566" i="1"/>
  <c r="P566" i="1" s="1"/>
  <c r="N567" i="1"/>
  <c r="Q567" i="1" s="1"/>
  <c r="N568" i="1"/>
  <c r="N569" i="1"/>
  <c r="N570" i="1"/>
  <c r="N571" i="1"/>
  <c r="Q571" i="1" s="1"/>
  <c r="N572" i="1"/>
  <c r="N573" i="1"/>
  <c r="Q573" i="1" s="1"/>
  <c r="N574" i="1"/>
  <c r="Q574" i="1" s="1"/>
  <c r="N575" i="1"/>
  <c r="Q575" i="1" s="1"/>
  <c r="N576" i="1"/>
  <c r="N577" i="1"/>
  <c r="N578" i="1"/>
  <c r="P578" i="1" s="1"/>
  <c r="N579" i="1"/>
  <c r="Q579" i="1" s="1"/>
  <c r="N580" i="1"/>
  <c r="N581" i="1"/>
  <c r="Q581" i="1" s="1"/>
  <c r="N582" i="1"/>
  <c r="P582" i="1" s="1"/>
  <c r="N583" i="1"/>
  <c r="Q583" i="1" s="1"/>
  <c r="N584" i="1"/>
  <c r="Q584" i="1" s="1"/>
  <c r="N585" i="1"/>
  <c r="P585" i="1" s="1"/>
  <c r="N586" i="1"/>
  <c r="N587" i="1"/>
  <c r="Q587" i="1" s="1"/>
  <c r="N588" i="1"/>
  <c r="P588" i="1" s="1"/>
  <c r="N589" i="1"/>
  <c r="N590" i="1"/>
  <c r="P590" i="1" s="1"/>
  <c r="N591" i="1"/>
  <c r="Q591" i="1" s="1"/>
  <c r="N592" i="1"/>
  <c r="N593" i="1"/>
  <c r="P593" i="1" s="1"/>
  <c r="N594" i="1"/>
  <c r="Q594" i="1" s="1"/>
  <c r="N595" i="1"/>
  <c r="N596" i="1"/>
  <c r="N597" i="1"/>
  <c r="N598" i="1"/>
  <c r="Q598" i="1" s="1"/>
  <c r="N599" i="1"/>
  <c r="Q599" i="1" s="1"/>
  <c r="N600" i="1"/>
  <c r="Q600" i="1" s="1"/>
  <c r="N601" i="1"/>
  <c r="Q601" i="1" s="1"/>
  <c r="N602" i="1"/>
  <c r="N603" i="1"/>
  <c r="Q603" i="1" s="1"/>
  <c r="N604" i="1"/>
  <c r="Q604" i="1" s="1"/>
  <c r="N605" i="1"/>
  <c r="N606" i="1"/>
  <c r="P606" i="1" s="1"/>
  <c r="N607" i="1"/>
  <c r="P607" i="1" s="1"/>
  <c r="N608" i="1"/>
  <c r="N609" i="1"/>
  <c r="N610" i="1"/>
  <c r="P610" i="1" s="1"/>
  <c r="N611" i="1"/>
  <c r="Q611" i="1" s="1"/>
  <c r="N612" i="1"/>
  <c r="N613" i="1"/>
  <c r="Q613" i="1" s="1"/>
  <c r="N614" i="1"/>
  <c r="P614" i="1" s="1"/>
  <c r="N615" i="1"/>
  <c r="P615" i="1" s="1"/>
  <c r="N616" i="1"/>
  <c r="P616" i="1" s="1"/>
  <c r="N617" i="1"/>
  <c r="Q617" i="1" s="1"/>
  <c r="N618" i="1"/>
  <c r="Q618" i="1" s="1"/>
  <c r="N619" i="1"/>
  <c r="Q619" i="1" s="1"/>
  <c r="N620" i="1"/>
  <c r="Q620" i="1" s="1"/>
  <c r="N621" i="1"/>
  <c r="Q621" i="1" s="1"/>
  <c r="N622" i="1"/>
  <c r="Q622" i="1" s="1"/>
  <c r="N623" i="1"/>
  <c r="Q623" i="1" s="1"/>
  <c r="N624" i="1"/>
  <c r="N625" i="1"/>
  <c r="Q625" i="1" s="1"/>
  <c r="N626" i="1"/>
  <c r="N627" i="1"/>
  <c r="Q627" i="1" s="1"/>
  <c r="N628" i="1"/>
  <c r="N629" i="1"/>
  <c r="Q629" i="1" s="1"/>
  <c r="N630" i="1"/>
  <c r="N631" i="1"/>
  <c r="N632" i="1"/>
  <c r="N633" i="1"/>
  <c r="N634" i="1"/>
  <c r="N635" i="1"/>
  <c r="Q635" i="1" s="1"/>
  <c r="N636" i="1"/>
  <c r="P636" i="1" s="1"/>
  <c r="N637" i="1"/>
  <c r="Q637" i="1" s="1"/>
  <c r="N638" i="1"/>
  <c r="Q638" i="1" s="1"/>
  <c r="N639" i="1"/>
  <c r="P639" i="1" s="1"/>
  <c r="N640" i="1"/>
  <c r="P640" i="1" s="1"/>
  <c r="N641" i="1"/>
  <c r="Q641" i="1" s="1"/>
  <c r="N642" i="1"/>
  <c r="Q642" i="1" s="1"/>
  <c r="N643" i="1"/>
  <c r="Q643" i="1" s="1"/>
  <c r="N644" i="1"/>
  <c r="N645" i="1"/>
  <c r="Q645" i="1" s="1"/>
  <c r="N646" i="1"/>
  <c r="Q646" i="1" s="1"/>
  <c r="N647" i="1"/>
  <c r="N648" i="1"/>
  <c r="N649" i="1"/>
  <c r="Q649" i="1" s="1"/>
  <c r="N650" i="1"/>
  <c r="N651" i="1"/>
  <c r="N652" i="1"/>
  <c r="P652" i="1" s="1"/>
  <c r="N653" i="1"/>
  <c r="N654" i="1"/>
  <c r="Q654" i="1" s="1"/>
  <c r="N655" i="1"/>
  <c r="Q655" i="1" s="1"/>
  <c r="N656" i="1"/>
  <c r="N657" i="1"/>
  <c r="N658" i="1"/>
  <c r="Q658" i="1" s="1"/>
  <c r="N659" i="1"/>
  <c r="Q659" i="1" s="1"/>
  <c r="N660" i="1"/>
  <c r="N661" i="1"/>
  <c r="Q661" i="1" s="1"/>
  <c r="N662" i="1"/>
  <c r="P662" i="1" s="1"/>
  <c r="N663" i="1"/>
  <c r="Q663" i="1" s="1"/>
  <c r="N664" i="1"/>
  <c r="P664" i="1" s="1"/>
  <c r="N665" i="1"/>
  <c r="Q665" i="1" s="1"/>
  <c r="N666" i="1"/>
  <c r="Q666" i="1" s="1"/>
  <c r="N667" i="1"/>
  <c r="N668" i="1"/>
  <c r="P668" i="1" s="1"/>
  <c r="N669" i="1"/>
  <c r="N670" i="1"/>
  <c r="P670" i="1" s="1"/>
  <c r="N671" i="1"/>
  <c r="P671" i="1" s="1"/>
  <c r="N672" i="1"/>
  <c r="N673" i="1"/>
  <c r="N674" i="1"/>
  <c r="N675" i="1"/>
  <c r="Q675" i="1" s="1"/>
  <c r="N676" i="1"/>
  <c r="N677" i="1"/>
  <c r="Q677" i="1" s="1"/>
  <c r="N678" i="1"/>
  <c r="N679" i="1"/>
  <c r="Q679" i="1" s="1"/>
  <c r="N680" i="1"/>
  <c r="Q680" i="1" s="1"/>
  <c r="N681" i="1"/>
  <c r="Q681" i="1" s="1"/>
  <c r="N682" i="1"/>
  <c r="Q682" i="1" s="1"/>
  <c r="N683" i="1"/>
  <c r="Q683" i="1" s="1"/>
  <c r="N684" i="1"/>
  <c r="N685" i="1"/>
  <c r="Q685" i="1" s="1"/>
  <c r="N686" i="1"/>
  <c r="P686" i="1" s="1"/>
  <c r="N687" i="1"/>
  <c r="P687" i="1" s="1"/>
  <c r="N688" i="1"/>
  <c r="P688" i="1" s="1"/>
  <c r="N689" i="1"/>
  <c r="Q689" i="1" s="1"/>
  <c r="N690" i="1"/>
  <c r="N691" i="1"/>
  <c r="Q691" i="1" s="1"/>
  <c r="N692" i="1"/>
  <c r="Q692" i="1" s="1"/>
  <c r="N693" i="1"/>
  <c r="N694" i="1"/>
  <c r="N695" i="1"/>
  <c r="N696" i="1"/>
  <c r="Q696" i="1" s="1"/>
  <c r="N697" i="1"/>
  <c r="N698" i="1"/>
  <c r="Q698" i="1" s="1"/>
  <c r="N699" i="1"/>
  <c r="Q699" i="1" s="1"/>
  <c r="N700" i="1"/>
  <c r="Q700" i="1" s="1"/>
  <c r="N701" i="1"/>
  <c r="P701" i="1" s="1"/>
  <c r="N702" i="1"/>
  <c r="P702" i="1" s="1"/>
  <c r="N703" i="1"/>
  <c r="P703" i="1" s="1"/>
  <c r="N704" i="1"/>
  <c r="N705" i="1"/>
  <c r="P705" i="1" s="1"/>
  <c r="N706" i="1"/>
  <c r="N707" i="1"/>
  <c r="Q707" i="1" s="1"/>
  <c r="N708" i="1"/>
  <c r="Q708" i="1" s="1"/>
  <c r="N709" i="1"/>
  <c r="N710" i="1"/>
  <c r="N711" i="1"/>
  <c r="Q711" i="1" s="1"/>
  <c r="N712" i="1"/>
  <c r="N713" i="1"/>
  <c r="N714" i="1"/>
  <c r="N715" i="1"/>
  <c r="Q715" i="1" s="1"/>
  <c r="N716" i="1"/>
  <c r="N717" i="1"/>
  <c r="Q717" i="1" s="1"/>
  <c r="N718" i="1"/>
  <c r="Q718" i="1" s="1"/>
  <c r="N719" i="1"/>
  <c r="Q719" i="1" s="1"/>
  <c r="N720" i="1"/>
  <c r="P720" i="1" s="1"/>
  <c r="N721" i="1"/>
  <c r="N722" i="1"/>
  <c r="N723" i="1"/>
  <c r="Q723" i="1" s="1"/>
  <c r="N724" i="1"/>
  <c r="Q724" i="1" s="1"/>
  <c r="N725" i="1"/>
  <c r="N726" i="1"/>
  <c r="Q726" i="1" s="1"/>
  <c r="N727" i="1"/>
  <c r="P727" i="1" s="1"/>
  <c r="N728" i="1"/>
  <c r="P728" i="1" s="1"/>
  <c r="N729" i="1"/>
  <c r="N730" i="1"/>
  <c r="Q730" i="1" s="1"/>
  <c r="N731" i="1"/>
  <c r="N732" i="1"/>
  <c r="N733" i="1"/>
  <c r="N734" i="1"/>
  <c r="Q734" i="1" s="1"/>
  <c r="N735" i="1"/>
  <c r="Q735" i="1" s="1"/>
  <c r="N736" i="1"/>
  <c r="N737" i="1"/>
  <c r="Q737" i="1" s="1"/>
  <c r="N738" i="1"/>
  <c r="N739" i="1"/>
  <c r="N740" i="1"/>
  <c r="Q740" i="1" s="1"/>
  <c r="N741" i="1"/>
  <c r="Q741" i="1" s="1"/>
  <c r="N742" i="1"/>
  <c r="Q742" i="1" s="1"/>
  <c r="N743" i="1"/>
  <c r="Q743" i="1" s="1"/>
  <c r="N744" i="1"/>
  <c r="P744" i="1" s="1"/>
  <c r="N745" i="1"/>
  <c r="Q745" i="1" s="1"/>
  <c r="N746" i="1"/>
  <c r="Q746" i="1" s="1"/>
  <c r="N747" i="1"/>
  <c r="N748" i="1"/>
  <c r="N749" i="1"/>
  <c r="Q749" i="1" s="1"/>
  <c r="N750" i="1"/>
  <c r="P750" i="1" s="1"/>
  <c r="N751" i="1"/>
  <c r="P751" i="1" s="1"/>
  <c r="N752" i="1"/>
  <c r="P752" i="1" s="1"/>
  <c r="N753" i="1"/>
  <c r="N754" i="1"/>
  <c r="Q754" i="1" s="1"/>
  <c r="N755" i="1"/>
  <c r="N756" i="1"/>
  <c r="P756" i="1" s="1"/>
  <c r="N757" i="1"/>
  <c r="N758" i="1"/>
  <c r="Q758" i="1" s="1"/>
  <c r="N759" i="1"/>
  <c r="Q759" i="1" s="1"/>
  <c r="N760" i="1"/>
  <c r="Q760" i="1" s="1"/>
  <c r="N761" i="1"/>
  <c r="Q761" i="1" s="1"/>
  <c r="N762" i="1"/>
  <c r="Q762" i="1" s="1"/>
  <c r="N763" i="1"/>
  <c r="N764" i="1"/>
  <c r="Q764" i="1" s="1"/>
  <c r="N765" i="1"/>
  <c r="Q765" i="1" s="1"/>
  <c r="N766" i="1"/>
  <c r="P766" i="1" s="1"/>
  <c r="N767" i="1"/>
  <c r="P767" i="1" s="1"/>
  <c r="N768" i="1"/>
  <c r="N769" i="1"/>
  <c r="Q769" i="1" s="1"/>
  <c r="N770" i="1"/>
  <c r="N771" i="1"/>
  <c r="Q771" i="1" s="1"/>
  <c r="N772" i="1"/>
  <c r="N773" i="1"/>
  <c r="N774" i="1"/>
  <c r="P774" i="1" s="1"/>
  <c r="N775" i="1"/>
  <c r="Q775" i="1" s="1"/>
  <c r="N776" i="1"/>
  <c r="N777" i="1"/>
  <c r="Q777" i="1" s="1"/>
  <c r="N778" i="1"/>
  <c r="Q778" i="1" s="1"/>
  <c r="N779" i="1"/>
  <c r="Q779" i="1" s="1"/>
  <c r="N780" i="1"/>
  <c r="Q780" i="1" s="1"/>
  <c r="N781" i="1"/>
  <c r="Q781" i="1" s="1"/>
  <c r="N782" i="1"/>
  <c r="P782" i="1" s="1"/>
  <c r="N783" i="1"/>
  <c r="P783" i="1" s="1"/>
  <c r="N784" i="1"/>
  <c r="P784" i="1" s="1"/>
  <c r="N785" i="1"/>
  <c r="Q785" i="1" s="1"/>
  <c r="N786" i="1"/>
  <c r="N787" i="1"/>
  <c r="N788" i="1"/>
  <c r="Q788" i="1" s="1"/>
  <c r="N789" i="1"/>
  <c r="N790" i="1"/>
  <c r="N791" i="1"/>
  <c r="N792" i="1"/>
  <c r="Q792" i="1" s="1"/>
  <c r="N793" i="1"/>
  <c r="N794" i="1"/>
  <c r="Q794" i="1" s="1"/>
  <c r="N795" i="1"/>
  <c r="N796" i="1"/>
  <c r="Q796" i="1" s="1"/>
  <c r="N797" i="1"/>
  <c r="Q797" i="1" s="1"/>
  <c r="N798" i="1"/>
  <c r="Q798" i="1" s="1"/>
  <c r="N799" i="1"/>
  <c r="Q799" i="1" s="1"/>
  <c r="N800" i="1"/>
  <c r="N801" i="1"/>
  <c r="Q801" i="1" s="1"/>
  <c r="N802" i="1"/>
  <c r="P802" i="1" s="1"/>
  <c r="N803" i="1"/>
  <c r="Q803" i="1" s="1"/>
  <c r="N804" i="1"/>
  <c r="Q804" i="1" s="1"/>
  <c r="N805" i="1"/>
  <c r="N806" i="1"/>
  <c r="P806" i="1" s="1"/>
  <c r="N807" i="1"/>
  <c r="N808" i="1"/>
  <c r="P808" i="1" s="1"/>
  <c r="N809" i="1"/>
  <c r="P809" i="1" s="1"/>
  <c r="N810" i="1"/>
  <c r="N811" i="1"/>
  <c r="Q811" i="1" s="1"/>
  <c r="N812" i="1"/>
  <c r="P812" i="1" s="1"/>
  <c r="N813" i="1"/>
  <c r="Q813" i="1" s="1"/>
  <c r="N814" i="1"/>
  <c r="P814" i="1" s="1"/>
  <c r="N815" i="1"/>
  <c r="Q815" i="1" s="1"/>
  <c r="N816" i="1"/>
  <c r="N817" i="1"/>
  <c r="Q817" i="1" s="1"/>
  <c r="N818" i="1"/>
  <c r="Q818" i="1" s="1"/>
  <c r="N819" i="1"/>
  <c r="Q819" i="1" s="1"/>
  <c r="N820" i="1"/>
  <c r="Q820" i="1" s="1"/>
  <c r="N821" i="1"/>
  <c r="N822" i="1"/>
  <c r="Q822" i="1" s="1"/>
  <c r="N823" i="1"/>
  <c r="N824" i="1"/>
  <c r="N825" i="1"/>
  <c r="Q825" i="1" s="1"/>
  <c r="N826" i="1"/>
  <c r="N827" i="1"/>
  <c r="N828" i="1"/>
  <c r="Q828" i="1" s="1"/>
  <c r="N829" i="1"/>
  <c r="N830" i="1"/>
  <c r="Q830" i="1" s="1"/>
  <c r="N831" i="1"/>
  <c r="P831" i="1" s="1"/>
  <c r="N832" i="1"/>
  <c r="P832" i="1" s="1"/>
  <c r="N833" i="1"/>
  <c r="Q833" i="1" s="1"/>
  <c r="N834" i="1"/>
  <c r="P834" i="1" s="1"/>
  <c r="N835" i="1"/>
  <c r="Q835" i="1" s="1"/>
  <c r="N836" i="1"/>
  <c r="Q836" i="1" s="1"/>
  <c r="N837" i="1"/>
  <c r="Q837" i="1" s="1"/>
  <c r="N838" i="1"/>
  <c r="Q838" i="1" s="1"/>
  <c r="N839" i="1"/>
  <c r="Q839" i="1" s="1"/>
  <c r="N840" i="1"/>
  <c r="N841" i="1"/>
  <c r="N842" i="1"/>
  <c r="N843" i="1"/>
  <c r="Q843" i="1" s="1"/>
  <c r="N844" i="1"/>
  <c r="Q844" i="1" s="1"/>
  <c r="N845" i="1"/>
  <c r="N846" i="1"/>
  <c r="Q846" i="1" s="1"/>
  <c r="N847" i="1"/>
  <c r="Q847" i="1" s="1"/>
  <c r="N848" i="1"/>
  <c r="N849" i="1"/>
  <c r="N850" i="1"/>
  <c r="Q850" i="1" s="1"/>
  <c r="N851" i="1"/>
  <c r="N852" i="1"/>
  <c r="Q852" i="1" s="1"/>
  <c r="N853" i="1"/>
  <c r="N854" i="1"/>
  <c r="Q854" i="1" s="1"/>
  <c r="N855" i="1"/>
  <c r="Q855" i="1" s="1"/>
  <c r="N856" i="1"/>
  <c r="P856" i="1" s="1"/>
  <c r="N857" i="1"/>
  <c r="N858" i="1"/>
  <c r="N859" i="1"/>
  <c r="Q859" i="1" s="1"/>
  <c r="N860" i="1"/>
  <c r="P860" i="1" s="1"/>
  <c r="N861" i="1"/>
  <c r="N862" i="1"/>
  <c r="P862" i="1" s="1"/>
  <c r="N863" i="1"/>
  <c r="P863" i="1" s="1"/>
  <c r="N864" i="1"/>
  <c r="P864" i="1" s="1"/>
  <c r="N865" i="1"/>
  <c r="N866" i="1"/>
  <c r="P866" i="1" s="1"/>
  <c r="N867" i="1"/>
  <c r="Q867" i="1" s="1"/>
  <c r="N868" i="1"/>
  <c r="N869" i="1"/>
  <c r="Q869" i="1" s="1"/>
  <c r="N870" i="1"/>
  <c r="N871" i="1"/>
  <c r="Q871" i="1" s="1"/>
  <c r="N872" i="1"/>
  <c r="N873" i="1"/>
  <c r="P873" i="1" s="1"/>
  <c r="N874" i="1"/>
  <c r="N875" i="1"/>
  <c r="N876" i="1"/>
  <c r="Q876" i="1" s="1"/>
  <c r="N877" i="1"/>
  <c r="Q877" i="1" s="1"/>
  <c r="N878" i="1"/>
  <c r="Q878" i="1" s="1"/>
  <c r="N879" i="1"/>
  <c r="Q879" i="1" s="1"/>
  <c r="N880" i="1"/>
  <c r="N881" i="1"/>
  <c r="N882" i="1"/>
  <c r="Q882" i="1" s="1"/>
  <c r="N883" i="1"/>
  <c r="Q883" i="1" s="1"/>
  <c r="N884" i="1"/>
  <c r="P884" i="1" s="1"/>
  <c r="N885" i="1"/>
  <c r="N886" i="1"/>
  <c r="Q886" i="1" s="1"/>
  <c r="N887" i="1"/>
  <c r="N888" i="1"/>
  <c r="P888" i="1" s="1"/>
  <c r="N889" i="1"/>
  <c r="N890" i="1"/>
  <c r="Q890" i="1" s="1"/>
  <c r="N891" i="1"/>
  <c r="N892" i="1"/>
  <c r="P892" i="1" s="1"/>
  <c r="N893" i="1"/>
  <c r="Q893" i="1" s="1"/>
  <c r="N894" i="1"/>
  <c r="Q894" i="1" s="1"/>
  <c r="N895" i="1"/>
  <c r="P895" i="1" s="1"/>
  <c r="N896" i="1"/>
  <c r="P896" i="1" s="1"/>
  <c r="N897" i="1"/>
  <c r="Q897" i="1" s="1"/>
  <c r="N898" i="1"/>
  <c r="Q898" i="1" s="1"/>
  <c r="N899" i="1"/>
  <c r="N900" i="1"/>
  <c r="Q900" i="1" s="1"/>
  <c r="N901" i="1"/>
  <c r="Q901" i="1" s="1"/>
  <c r="N902" i="1"/>
  <c r="N903" i="1"/>
  <c r="N904" i="1"/>
  <c r="Q904" i="1" s="1"/>
  <c r="N905" i="1"/>
  <c r="N906" i="1"/>
  <c r="Q906" i="1" s="1"/>
  <c r="N907" i="1"/>
  <c r="N908" i="1"/>
  <c r="N909" i="1"/>
  <c r="Q909" i="1" s="1"/>
  <c r="N910" i="1"/>
  <c r="Q910" i="1" s="1"/>
  <c r="N911" i="1"/>
  <c r="Q911" i="1" s="1"/>
  <c r="N912" i="1"/>
  <c r="P912" i="1" s="1"/>
  <c r="N913" i="1"/>
  <c r="Q913" i="1" s="1"/>
  <c r="N914" i="1"/>
  <c r="Q914" i="1" s="1"/>
  <c r="N915" i="1"/>
  <c r="Q915" i="1" s="1"/>
  <c r="N916" i="1"/>
  <c r="Q916" i="1" s="1"/>
  <c r="N917" i="1"/>
  <c r="N918" i="1"/>
  <c r="Q918" i="1" s="1"/>
  <c r="N919" i="1"/>
  <c r="P919" i="1" s="1"/>
  <c r="N920" i="1"/>
  <c r="P920" i="1" s="1"/>
  <c r="N921" i="1"/>
  <c r="P921" i="1" s="1"/>
  <c r="N922" i="1"/>
  <c r="Q922" i="1" s="1"/>
  <c r="N923" i="1"/>
  <c r="N924" i="1"/>
  <c r="P924" i="1" s="1"/>
  <c r="N925" i="1"/>
  <c r="N926" i="1"/>
  <c r="P926" i="1" s="1"/>
  <c r="N927" i="1"/>
  <c r="P927" i="1" s="1"/>
  <c r="N928" i="1"/>
  <c r="P928" i="1" s="1"/>
  <c r="N929" i="1"/>
  <c r="N930" i="1"/>
  <c r="Q930" i="1" s="1"/>
  <c r="N931" i="1"/>
  <c r="Q931" i="1" s="1"/>
  <c r="N932" i="1"/>
  <c r="Q932" i="1" s="1"/>
  <c r="N933" i="1"/>
  <c r="Q933" i="1" s="1"/>
  <c r="N934" i="1"/>
  <c r="Q934" i="1" s="1"/>
  <c r="N935" i="1"/>
  <c r="N936" i="1"/>
  <c r="Q936" i="1" s="1"/>
  <c r="N937" i="1"/>
  <c r="Q937" i="1" s="1"/>
  <c r="N938" i="1"/>
  <c r="N939" i="1"/>
  <c r="N940" i="1"/>
  <c r="P940" i="1" s="1"/>
  <c r="N941" i="1"/>
  <c r="N942" i="1"/>
  <c r="N943" i="1"/>
  <c r="Q943" i="1" s="1"/>
  <c r="N944" i="1"/>
  <c r="P944" i="1" s="1"/>
  <c r="N945" i="1"/>
  <c r="N946" i="1"/>
  <c r="P946" i="1" s="1"/>
  <c r="N947" i="1"/>
  <c r="N948" i="1"/>
  <c r="P948" i="1" s="1"/>
  <c r="N949" i="1"/>
  <c r="Q949" i="1" s="1"/>
  <c r="N950" i="1"/>
  <c r="Q950" i="1" s="1"/>
  <c r="N951" i="1"/>
  <c r="Q951" i="1" s="1"/>
  <c r="N952" i="1"/>
  <c r="Q952" i="1" s="1"/>
  <c r="N953" i="1"/>
  <c r="N954" i="1"/>
  <c r="Q954" i="1" s="1"/>
  <c r="N955" i="1"/>
  <c r="Q955" i="1" s="1"/>
  <c r="N956" i="1"/>
  <c r="N957" i="1"/>
  <c r="P957" i="1" s="1"/>
  <c r="N958" i="1"/>
  <c r="Q958" i="1" s="1"/>
  <c r="N959" i="1"/>
  <c r="Q959" i="1" s="1"/>
  <c r="N960" i="1"/>
  <c r="N961" i="1"/>
  <c r="Q961" i="1" s="1"/>
  <c r="N962" i="1"/>
  <c r="N963" i="1"/>
  <c r="Q963" i="1" s="1"/>
  <c r="N964" i="1"/>
  <c r="N965" i="1"/>
  <c r="Q965" i="1" s="1"/>
  <c r="N966" i="1"/>
  <c r="Q966" i="1" s="1"/>
  <c r="N967" i="1"/>
  <c r="Q967" i="1" s="1"/>
  <c r="N968" i="1"/>
  <c r="Q968" i="1" s="1"/>
  <c r="N969" i="1"/>
  <c r="Q969" i="1" s="1"/>
  <c r="N970" i="1"/>
  <c r="N971" i="1"/>
  <c r="Q971" i="1" s="1"/>
  <c r="N972" i="1"/>
  <c r="Q972" i="1" s="1"/>
  <c r="N973" i="1"/>
  <c r="N974" i="1"/>
  <c r="P974" i="1" s="1"/>
  <c r="N975" i="1"/>
  <c r="Q975" i="1" s="1"/>
  <c r="N976" i="1"/>
  <c r="P976" i="1" s="1"/>
  <c r="N977" i="1"/>
  <c r="P977" i="1" s="1"/>
  <c r="N978" i="1"/>
  <c r="P978" i="1" s="1"/>
  <c r="N979" i="1"/>
  <c r="N980" i="1"/>
  <c r="Q980" i="1" s="1"/>
  <c r="N981" i="1"/>
  <c r="N982" i="1"/>
  <c r="Q982" i="1" s="1"/>
  <c r="N983" i="1"/>
  <c r="Q983" i="1" s="1"/>
  <c r="N984" i="1"/>
  <c r="Q984" i="1" s="1"/>
  <c r="N985" i="1"/>
  <c r="Q985" i="1" s="1"/>
  <c r="N986" i="1"/>
  <c r="Q986" i="1" s="1"/>
  <c r="N987" i="1"/>
  <c r="N988" i="1"/>
  <c r="Q988" i="1" s="1"/>
  <c r="N989" i="1"/>
  <c r="Q989" i="1" s="1"/>
  <c r="N990" i="1"/>
  <c r="Q990" i="1" s="1"/>
  <c r="N991" i="1"/>
  <c r="Q991" i="1" s="1"/>
  <c r="N992" i="1"/>
  <c r="N993" i="1"/>
  <c r="Q993" i="1" s="1"/>
  <c r="N994" i="1"/>
  <c r="N995" i="1"/>
  <c r="Q995" i="1" s="1"/>
  <c r="N996" i="1"/>
  <c r="N997" i="1"/>
  <c r="Q997" i="1" s="1"/>
  <c r="N998" i="1"/>
  <c r="P998" i="1" s="1"/>
  <c r="N999" i="1"/>
  <c r="Q999" i="1" s="1"/>
  <c r="N1000" i="1"/>
  <c r="P1000" i="1" s="1"/>
  <c r="N1001" i="1"/>
  <c r="P100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P263" i="1" l="1"/>
  <c r="P186" i="1"/>
  <c r="P167" i="1"/>
  <c r="Q103" i="1"/>
  <c r="P343" i="1"/>
  <c r="Q727" i="1"/>
  <c r="Q671" i="1"/>
  <c r="P679" i="1"/>
  <c r="Q639" i="1"/>
  <c r="P621" i="1"/>
  <c r="P567" i="1"/>
  <c r="P551" i="1"/>
  <c r="P535" i="1"/>
  <c r="P503" i="1"/>
  <c r="E10" i="8"/>
  <c r="F10" i="8" s="1"/>
  <c r="P291" i="1"/>
  <c r="Q863" i="1"/>
  <c r="P719" i="1"/>
  <c r="Q751" i="1"/>
  <c r="P323" i="1"/>
  <c r="P575" i="1"/>
  <c r="Q559" i="1"/>
  <c r="P571" i="1"/>
  <c r="P223" i="1"/>
  <c r="Q511" i="1"/>
  <c r="P975" i="1"/>
  <c r="P499" i="1"/>
  <c r="P143" i="1"/>
  <c r="P193" i="1"/>
  <c r="P147" i="1"/>
  <c r="P883" i="1"/>
  <c r="P461" i="1"/>
  <c r="Q319" i="1"/>
  <c r="Q129" i="1"/>
  <c r="P820" i="1"/>
  <c r="P415" i="1"/>
  <c r="Q927" i="1"/>
  <c r="E11" i="8"/>
  <c r="F11" i="8" s="1"/>
  <c r="P191" i="1"/>
  <c r="P515" i="1"/>
  <c r="P811" i="1"/>
  <c r="P399" i="1"/>
  <c r="Q895" i="1"/>
  <c r="E5" i="8"/>
  <c r="F5" i="8" s="1"/>
  <c r="P871" i="1"/>
  <c r="P583" i="1"/>
  <c r="P411" i="1"/>
  <c r="P207" i="1"/>
  <c r="Q948" i="1"/>
  <c r="Q288" i="1"/>
  <c r="E4" i="8"/>
  <c r="H4" i="8" s="1"/>
  <c r="P579" i="1"/>
  <c r="P405" i="1"/>
  <c r="P195" i="1"/>
  <c r="Q944" i="1"/>
  <c r="Q192" i="1"/>
  <c r="P785" i="1"/>
  <c r="Q65" i="1"/>
  <c r="P563" i="1"/>
  <c r="P335" i="1"/>
  <c r="P168" i="1"/>
  <c r="Q783" i="1"/>
  <c r="E2" i="8"/>
  <c r="G2" i="8" s="1"/>
  <c r="P723" i="1"/>
  <c r="P321" i="1"/>
  <c r="P163" i="1"/>
  <c r="P995" i="1"/>
  <c r="P707" i="1"/>
  <c r="P273" i="1"/>
  <c r="P131" i="1"/>
  <c r="Q593" i="1"/>
  <c r="P818" i="1"/>
  <c r="E9" i="8"/>
  <c r="H9" i="8" s="1"/>
  <c r="E8" i="8"/>
  <c r="H8" i="8" s="1"/>
  <c r="P914" i="1"/>
  <c r="P655" i="1"/>
  <c r="P451" i="1"/>
  <c r="P243" i="1"/>
  <c r="P69" i="1"/>
  <c r="Q384" i="1"/>
  <c r="E7" i="8"/>
  <c r="H7" i="8" s="1"/>
  <c r="P514" i="1"/>
  <c r="P272" i="1"/>
  <c r="P113" i="1"/>
  <c r="P931" i="1"/>
  <c r="P659" i="1"/>
  <c r="P96" i="1"/>
  <c r="P911" i="1"/>
  <c r="P427" i="1"/>
  <c r="P231" i="1"/>
  <c r="P58" i="1"/>
  <c r="Q366" i="1"/>
  <c r="P798" i="1"/>
  <c r="P937" i="1"/>
  <c r="P847" i="1"/>
  <c r="P761" i="1"/>
  <c r="P683" i="1"/>
  <c r="P591" i="1"/>
  <c r="P519" i="1"/>
  <c r="P383" i="1"/>
  <c r="P295" i="1"/>
  <c r="P30" i="1"/>
  <c r="Q814" i="1"/>
  <c r="Q610" i="1"/>
  <c r="Q190" i="1"/>
  <c r="E13" i="8"/>
  <c r="H13" i="8" s="1"/>
  <c r="E6" i="8"/>
  <c r="G6" i="8" s="1"/>
  <c r="P878" i="1"/>
  <c r="P715" i="1"/>
  <c r="P622" i="1"/>
  <c r="P555" i="1"/>
  <c r="P473" i="1"/>
  <c r="Q873" i="1"/>
  <c r="Q702" i="1"/>
  <c r="Q494" i="1"/>
  <c r="E3" i="8"/>
  <c r="H3" i="8" s="1"/>
  <c r="P936" i="1"/>
  <c r="P844" i="1"/>
  <c r="P759" i="1"/>
  <c r="P680" i="1"/>
  <c r="P584" i="1"/>
  <c r="P447" i="1"/>
  <c r="P367" i="1"/>
  <c r="P119" i="1"/>
  <c r="P5" i="1"/>
  <c r="Q809" i="1"/>
  <c r="Q607" i="1"/>
  <c r="Q398" i="1"/>
  <c r="Q158" i="1"/>
  <c r="E12" i="8"/>
  <c r="H12" i="8" s="1"/>
  <c r="P843" i="1"/>
  <c r="P441" i="1"/>
  <c r="P286" i="1"/>
  <c r="P830" i="1"/>
  <c r="P746" i="1"/>
  <c r="P581" i="1"/>
  <c r="P437" i="1"/>
  <c r="P363" i="1"/>
  <c r="P282" i="1"/>
  <c r="P110" i="1"/>
  <c r="Q974" i="1"/>
  <c r="Q782" i="1"/>
  <c r="Q590" i="1"/>
  <c r="Q382" i="1"/>
  <c r="Q127" i="1"/>
  <c r="P734" i="1"/>
  <c r="P350" i="1"/>
  <c r="P174" i="1"/>
  <c r="P94" i="1"/>
  <c r="Q750" i="1"/>
  <c r="Q558" i="1"/>
  <c r="F4" i="8"/>
  <c r="P999" i="1"/>
  <c r="P815" i="1"/>
  <c r="P641" i="1"/>
  <c r="P574" i="1"/>
  <c r="P495" i="1"/>
  <c r="P414" i="1"/>
  <c r="P346" i="1"/>
  <c r="P268" i="1"/>
  <c r="P169" i="1"/>
  <c r="P85" i="1"/>
  <c r="Q940" i="1"/>
  <c r="Q744" i="1"/>
  <c r="Q532" i="1"/>
  <c r="Q334" i="1"/>
  <c r="Q78" i="1"/>
  <c r="P985" i="1"/>
  <c r="P638" i="1"/>
  <c r="P478" i="1"/>
  <c r="P408" i="1"/>
  <c r="P62" i="1"/>
  <c r="Q302" i="1"/>
  <c r="P983" i="1"/>
  <c r="P879" i="1"/>
  <c r="P799" i="1"/>
  <c r="P718" i="1"/>
  <c r="P623" i="1"/>
  <c r="P475" i="1"/>
  <c r="P407" i="1"/>
  <c r="P324" i="1"/>
  <c r="P238" i="1"/>
  <c r="P165" i="1"/>
  <c r="P60" i="1"/>
  <c r="Q888" i="1"/>
  <c r="Q510" i="1"/>
  <c r="P967" i="1"/>
  <c r="P619" i="1"/>
  <c r="P542" i="1"/>
  <c r="P471" i="1"/>
  <c r="P396" i="1"/>
  <c r="P320" i="1"/>
  <c r="P222" i="1"/>
  <c r="P55" i="1"/>
  <c r="Q862" i="1"/>
  <c r="Q670" i="1"/>
  <c r="Q448" i="1"/>
  <c r="P969" i="1"/>
  <c r="P792" i="1"/>
  <c r="P472" i="1"/>
  <c r="P149" i="1"/>
  <c r="P56" i="1"/>
  <c r="Q466" i="1"/>
  <c r="Q270" i="1"/>
  <c r="P958" i="1"/>
  <c r="P539" i="1"/>
  <c r="P463" i="1"/>
  <c r="P391" i="1"/>
  <c r="P312" i="1"/>
  <c r="P217" i="1"/>
  <c r="P145" i="1"/>
  <c r="P46" i="1"/>
  <c r="Q668" i="1"/>
  <c r="Q206" i="1"/>
  <c r="P894" i="1"/>
  <c r="Q526" i="1"/>
  <c r="P955" i="1"/>
  <c r="P859" i="1"/>
  <c r="P696" i="1"/>
  <c r="P604" i="1"/>
  <c r="P389" i="1"/>
  <c r="P41" i="1"/>
  <c r="Q446" i="1"/>
  <c r="P943" i="1"/>
  <c r="P850" i="1"/>
  <c r="P779" i="1"/>
  <c r="P689" i="1"/>
  <c r="P603" i="1"/>
  <c r="P527" i="1"/>
  <c r="P455" i="1"/>
  <c r="P387" i="1"/>
  <c r="P199" i="1"/>
  <c r="P133" i="1"/>
  <c r="P33" i="1"/>
  <c r="Q981" i="1"/>
  <c r="P981" i="1"/>
  <c r="Q917" i="1"/>
  <c r="P917" i="1"/>
  <c r="Q885" i="1"/>
  <c r="P885" i="1"/>
  <c r="Q853" i="1"/>
  <c r="P853" i="1"/>
  <c r="Q821" i="1"/>
  <c r="P821" i="1"/>
  <c r="Q805" i="1"/>
  <c r="P805" i="1"/>
  <c r="Q789" i="1"/>
  <c r="P789" i="1"/>
  <c r="Q773" i="1"/>
  <c r="P773" i="1"/>
  <c r="Q757" i="1"/>
  <c r="P757" i="1"/>
  <c r="Q725" i="1"/>
  <c r="P725" i="1"/>
  <c r="Q709" i="1"/>
  <c r="P709" i="1"/>
  <c r="Q693" i="1"/>
  <c r="P693" i="1"/>
  <c r="Q597" i="1"/>
  <c r="P597" i="1"/>
  <c r="Q565" i="1"/>
  <c r="P565" i="1"/>
  <c r="Q549" i="1"/>
  <c r="P549" i="1"/>
  <c r="Q501" i="1"/>
  <c r="P501" i="1"/>
  <c r="Q485" i="1"/>
  <c r="P485" i="1"/>
  <c r="Q469" i="1"/>
  <c r="P469" i="1"/>
  <c r="Q373" i="1"/>
  <c r="P373" i="1"/>
  <c r="Q309" i="1"/>
  <c r="P309" i="1"/>
  <c r="Q293" i="1"/>
  <c r="P293" i="1"/>
  <c r="Q277" i="1"/>
  <c r="P277" i="1"/>
  <c r="Q261" i="1"/>
  <c r="P261" i="1"/>
  <c r="Q229" i="1"/>
  <c r="P229" i="1"/>
  <c r="Q213" i="1"/>
  <c r="P213" i="1"/>
  <c r="Q197" i="1"/>
  <c r="P197" i="1"/>
  <c r="Q181" i="1"/>
  <c r="P181" i="1"/>
  <c r="P997" i="1"/>
  <c r="P968" i="1"/>
  <c r="P913" i="1"/>
  <c r="P882" i="1"/>
  <c r="P852" i="1"/>
  <c r="P819" i="1"/>
  <c r="P788" i="1"/>
  <c r="P760" i="1"/>
  <c r="P726" i="1"/>
  <c r="P692" i="1"/>
  <c r="P658" i="1"/>
  <c r="P620" i="1"/>
  <c r="P546" i="1"/>
  <c r="P513" i="1"/>
  <c r="P474" i="1"/>
  <c r="P438" i="1"/>
  <c r="P365" i="1"/>
  <c r="P278" i="1"/>
  <c r="P228" i="1"/>
  <c r="P124" i="1"/>
  <c r="Q946" i="1"/>
  <c r="Q884" i="1"/>
  <c r="Q812" i="1"/>
  <c r="Q530" i="1"/>
  <c r="Q456" i="1"/>
  <c r="Q388" i="1"/>
  <c r="Q294" i="1"/>
  <c r="Q196" i="1"/>
  <c r="Q102" i="1"/>
  <c r="P694" i="1"/>
  <c r="Q694" i="1"/>
  <c r="Q406" i="1"/>
  <c r="P406" i="1"/>
  <c r="Q342" i="1"/>
  <c r="P342" i="1"/>
  <c r="Q150" i="1"/>
  <c r="P150" i="1"/>
  <c r="Q54" i="1"/>
  <c r="P54" i="1"/>
  <c r="Q868" i="1"/>
  <c r="P868" i="1"/>
  <c r="P772" i="1"/>
  <c r="Q772" i="1"/>
  <c r="P676" i="1"/>
  <c r="Q676" i="1"/>
  <c r="P596" i="1"/>
  <c r="Q596" i="1"/>
  <c r="P548" i="1"/>
  <c r="Q548" i="1"/>
  <c r="P516" i="1"/>
  <c r="Q516" i="1"/>
  <c r="P436" i="1"/>
  <c r="Q436" i="1"/>
  <c r="Q372" i="1"/>
  <c r="P372" i="1"/>
  <c r="P356" i="1"/>
  <c r="Q356" i="1"/>
  <c r="Q180" i="1"/>
  <c r="P180" i="1"/>
  <c r="P724" i="1"/>
  <c r="Q292" i="1"/>
  <c r="Q100" i="1"/>
  <c r="Q979" i="1"/>
  <c r="P979" i="1"/>
  <c r="Q947" i="1"/>
  <c r="P947" i="1"/>
  <c r="Q899" i="1"/>
  <c r="P899" i="1"/>
  <c r="Q851" i="1"/>
  <c r="P851" i="1"/>
  <c r="Q787" i="1"/>
  <c r="P787" i="1"/>
  <c r="Q755" i="1"/>
  <c r="P755" i="1"/>
  <c r="P993" i="1"/>
  <c r="P966" i="1"/>
  <c r="P909" i="1"/>
  <c r="P817" i="1"/>
  <c r="P758" i="1"/>
  <c r="P685" i="1"/>
  <c r="P649" i="1"/>
  <c r="P618" i="1"/>
  <c r="P509" i="1"/>
  <c r="P434" i="1"/>
  <c r="P118" i="1"/>
  <c r="Q1001" i="1"/>
  <c r="Q866" i="1"/>
  <c r="Q808" i="1"/>
  <c r="Q664" i="1"/>
  <c r="Q521" i="1"/>
  <c r="Q964" i="1"/>
  <c r="P964" i="1"/>
  <c r="P628" i="1"/>
  <c r="Q628" i="1"/>
  <c r="P994" i="1"/>
  <c r="Q994" i="1"/>
  <c r="Q962" i="1"/>
  <c r="P962" i="1"/>
  <c r="P786" i="1"/>
  <c r="Q786" i="1"/>
  <c r="Q770" i="1"/>
  <c r="P770" i="1"/>
  <c r="P738" i="1"/>
  <c r="Q738" i="1"/>
  <c r="Q722" i="1"/>
  <c r="P722" i="1"/>
  <c r="Q706" i="1"/>
  <c r="P706" i="1"/>
  <c r="P690" i="1"/>
  <c r="Q690" i="1"/>
  <c r="Q674" i="1"/>
  <c r="P674" i="1"/>
  <c r="P626" i="1"/>
  <c r="Q626" i="1"/>
  <c r="P450" i="1"/>
  <c r="Q450" i="1"/>
  <c r="Q402" i="1"/>
  <c r="P402" i="1"/>
  <c r="P354" i="1"/>
  <c r="Q354" i="1"/>
  <c r="P338" i="1"/>
  <c r="Q338" i="1"/>
  <c r="P306" i="1"/>
  <c r="Q306" i="1"/>
  <c r="P290" i="1"/>
  <c r="Q290" i="1"/>
  <c r="P274" i="1"/>
  <c r="Q274" i="1"/>
  <c r="P242" i="1"/>
  <c r="Q242" i="1"/>
  <c r="P226" i="1"/>
  <c r="Q226" i="1"/>
  <c r="P210" i="1"/>
  <c r="Q210" i="1"/>
  <c r="P194" i="1"/>
  <c r="Q194" i="1"/>
  <c r="P178" i="1"/>
  <c r="Q178" i="1"/>
  <c r="P146" i="1"/>
  <c r="Q146" i="1"/>
  <c r="P114" i="1"/>
  <c r="Q114" i="1"/>
  <c r="P98" i="1"/>
  <c r="Q98" i="1"/>
  <c r="P82" i="1"/>
  <c r="Q82" i="1"/>
  <c r="P50" i="1"/>
  <c r="Q50" i="1"/>
  <c r="P18" i="1"/>
  <c r="Q18" i="1"/>
  <c r="P989" i="1"/>
  <c r="P965" i="1"/>
  <c r="P934" i="1"/>
  <c r="P906" i="1"/>
  <c r="P877" i="1"/>
  <c r="P754" i="1"/>
  <c r="P646" i="1"/>
  <c r="P617" i="1"/>
  <c r="P537" i="1"/>
  <c r="P433" i="1"/>
  <c r="P352" i="1"/>
  <c r="P218" i="1"/>
  <c r="P116" i="1"/>
  <c r="Q1000" i="1"/>
  <c r="Q928" i="1"/>
  <c r="Q864" i="1"/>
  <c r="Q806" i="1"/>
  <c r="Q728" i="1"/>
  <c r="Q662" i="1"/>
  <c r="Q588" i="1"/>
  <c r="P710" i="1"/>
  <c r="Q710" i="1"/>
  <c r="P486" i="1"/>
  <c r="Q486" i="1"/>
  <c r="Q996" i="1"/>
  <c r="P996" i="1"/>
  <c r="P660" i="1"/>
  <c r="Q660" i="1"/>
  <c r="P580" i="1"/>
  <c r="Q580" i="1"/>
  <c r="P452" i="1"/>
  <c r="Q452" i="1"/>
  <c r="Q945" i="1"/>
  <c r="P945" i="1"/>
  <c r="Q929" i="1"/>
  <c r="P929" i="1"/>
  <c r="Q881" i="1"/>
  <c r="P881" i="1"/>
  <c r="Q865" i="1"/>
  <c r="P865" i="1"/>
  <c r="Q849" i="1"/>
  <c r="P849" i="1"/>
  <c r="Q753" i="1"/>
  <c r="P753" i="1"/>
  <c r="Q721" i="1"/>
  <c r="P721" i="1"/>
  <c r="Q673" i="1"/>
  <c r="P673" i="1"/>
  <c r="Q657" i="1"/>
  <c r="P657" i="1"/>
  <c r="Q609" i="1"/>
  <c r="P609" i="1"/>
  <c r="P577" i="1"/>
  <c r="Q577" i="1"/>
  <c r="Q561" i="1"/>
  <c r="P561" i="1"/>
  <c r="Q545" i="1"/>
  <c r="P545" i="1"/>
  <c r="P529" i="1"/>
  <c r="Q529" i="1"/>
  <c r="Q497" i="1"/>
  <c r="P497" i="1"/>
  <c r="Q481" i="1"/>
  <c r="P481" i="1"/>
  <c r="Q465" i="1"/>
  <c r="P465" i="1"/>
  <c r="P449" i="1"/>
  <c r="Q449" i="1"/>
  <c r="Q401" i="1"/>
  <c r="P401" i="1"/>
  <c r="Q385" i="1"/>
  <c r="P385" i="1"/>
  <c r="Q353" i="1"/>
  <c r="P353" i="1"/>
  <c r="P337" i="1"/>
  <c r="Q337" i="1"/>
  <c r="Q305" i="1"/>
  <c r="P305" i="1"/>
  <c r="Q289" i="1"/>
  <c r="P289" i="1"/>
  <c r="Q225" i="1"/>
  <c r="P225" i="1"/>
  <c r="Q209" i="1"/>
  <c r="P209" i="1"/>
  <c r="P988" i="1"/>
  <c r="P963" i="1"/>
  <c r="P933" i="1"/>
  <c r="P904" i="1"/>
  <c r="P876" i="1"/>
  <c r="P813" i="1"/>
  <c r="P781" i="1"/>
  <c r="P682" i="1"/>
  <c r="P645" i="1"/>
  <c r="P613" i="1"/>
  <c r="P536" i="1"/>
  <c r="P429" i="1"/>
  <c r="P308" i="1"/>
  <c r="P266" i="1"/>
  <c r="P166" i="1"/>
  <c r="Q998" i="1"/>
  <c r="Q802" i="1"/>
  <c r="Q652" i="1"/>
  <c r="Q585" i="1"/>
  <c r="Q444" i="1"/>
  <c r="Q361" i="1"/>
  <c r="Q262" i="1"/>
  <c r="Q173" i="1"/>
  <c r="Q68" i="1"/>
  <c r="P992" i="1"/>
  <c r="Q992" i="1"/>
  <c r="P960" i="1"/>
  <c r="Q960" i="1"/>
  <c r="P880" i="1"/>
  <c r="Q880" i="1"/>
  <c r="P848" i="1"/>
  <c r="Q848" i="1"/>
  <c r="P816" i="1"/>
  <c r="Q816" i="1"/>
  <c r="P800" i="1"/>
  <c r="Q800" i="1"/>
  <c r="P768" i="1"/>
  <c r="Q768" i="1"/>
  <c r="P736" i="1"/>
  <c r="Q736" i="1"/>
  <c r="P704" i="1"/>
  <c r="Q704" i="1"/>
  <c r="P672" i="1"/>
  <c r="Q672" i="1"/>
  <c r="P656" i="1"/>
  <c r="Q656" i="1"/>
  <c r="P624" i="1"/>
  <c r="Q624" i="1"/>
  <c r="P608" i="1"/>
  <c r="Q608" i="1"/>
  <c r="P592" i="1"/>
  <c r="Q592" i="1"/>
  <c r="P576" i="1"/>
  <c r="Q576" i="1"/>
  <c r="P544" i="1"/>
  <c r="Q544" i="1"/>
  <c r="P528" i="1"/>
  <c r="Q528" i="1"/>
  <c r="P512" i="1"/>
  <c r="Q512" i="1"/>
  <c r="P480" i="1"/>
  <c r="Q480" i="1"/>
  <c r="P464" i="1"/>
  <c r="Q464" i="1"/>
  <c r="P432" i="1"/>
  <c r="Q432" i="1"/>
  <c r="P416" i="1"/>
  <c r="Q416" i="1"/>
  <c r="P400" i="1"/>
  <c r="Q400" i="1"/>
  <c r="P368" i="1"/>
  <c r="Q368" i="1"/>
  <c r="P240" i="1"/>
  <c r="Q240" i="1"/>
  <c r="Q208" i="1"/>
  <c r="P208" i="1"/>
  <c r="P176" i="1"/>
  <c r="Q176" i="1"/>
  <c r="P160" i="1"/>
  <c r="Q160" i="1"/>
  <c r="P128" i="1"/>
  <c r="Q128" i="1"/>
  <c r="P112" i="1"/>
  <c r="Q112" i="1"/>
  <c r="Q64" i="1"/>
  <c r="P64" i="1"/>
  <c r="Q48" i="1"/>
  <c r="P48" i="1"/>
  <c r="P16" i="1"/>
  <c r="Q16" i="1"/>
  <c r="P986" i="1"/>
  <c r="P961" i="1"/>
  <c r="P932" i="1"/>
  <c r="P901" i="1"/>
  <c r="P839" i="1"/>
  <c r="P780" i="1"/>
  <c r="P749" i="1"/>
  <c r="P717" i="1"/>
  <c r="P681" i="1"/>
  <c r="P642" i="1"/>
  <c r="P573" i="1"/>
  <c r="P498" i="1"/>
  <c r="P428" i="1"/>
  <c r="P390" i="1"/>
  <c r="P348" i="1"/>
  <c r="P304" i="1"/>
  <c r="P265" i="1"/>
  <c r="P216" i="1"/>
  <c r="P52" i="1"/>
  <c r="Q924" i="1"/>
  <c r="Q582" i="1"/>
  <c r="Q508" i="1"/>
  <c r="Q440" i="1"/>
  <c r="Q359" i="1"/>
  <c r="Q260" i="1"/>
  <c r="Q66" i="1"/>
  <c r="P214" i="1"/>
  <c r="P106" i="1"/>
  <c r="Q978" i="1"/>
  <c r="Q921" i="1"/>
  <c r="Q860" i="1"/>
  <c r="Q784" i="1"/>
  <c r="Q720" i="1"/>
  <c r="Q578" i="1"/>
  <c r="Q505" i="1"/>
  <c r="Q425" i="1"/>
  <c r="Q358" i="1"/>
  <c r="Q258" i="1"/>
  <c r="Q164" i="1"/>
  <c r="Q902" i="1"/>
  <c r="P902" i="1"/>
  <c r="Q310" i="1"/>
  <c r="P310" i="1"/>
  <c r="P900" i="1"/>
  <c r="P838" i="1"/>
  <c r="P984" i="1"/>
  <c r="P930" i="1"/>
  <c r="P898" i="1"/>
  <c r="P869" i="1"/>
  <c r="P837" i="1"/>
  <c r="P804" i="1"/>
  <c r="P778" i="1"/>
  <c r="P745" i="1"/>
  <c r="P533" i="1"/>
  <c r="P458" i="1"/>
  <c r="P345" i="1"/>
  <c r="P257" i="1"/>
  <c r="P212" i="1"/>
  <c r="Q977" i="1"/>
  <c r="Q920" i="1"/>
  <c r="Q856" i="1"/>
  <c r="Q640" i="1"/>
  <c r="Q566" i="1"/>
  <c r="Q500" i="1"/>
  <c r="Q422" i="1"/>
  <c r="Q256" i="1"/>
  <c r="Q162" i="1"/>
  <c r="P790" i="1"/>
  <c r="Q790" i="1"/>
  <c r="P678" i="1"/>
  <c r="Q678" i="1"/>
  <c r="Q326" i="1"/>
  <c r="P326" i="1"/>
  <c r="Q38" i="1"/>
  <c r="P38" i="1"/>
  <c r="P6" i="1"/>
  <c r="Q198" i="1"/>
  <c r="P404" i="1"/>
  <c r="Q404" i="1"/>
  <c r="P534" i="1"/>
  <c r="Q973" i="1"/>
  <c r="P973" i="1"/>
  <c r="Q733" i="1"/>
  <c r="P733" i="1"/>
  <c r="Q541" i="1"/>
  <c r="P541" i="1"/>
  <c r="Q413" i="1"/>
  <c r="P413" i="1"/>
  <c r="Q349" i="1"/>
  <c r="P349" i="1"/>
  <c r="P333" i="1"/>
  <c r="Q333" i="1"/>
  <c r="P317" i="1"/>
  <c r="Q317" i="1"/>
  <c r="P301" i="1"/>
  <c r="Q301" i="1"/>
  <c r="P285" i="1"/>
  <c r="Q285" i="1"/>
  <c r="P269" i="1"/>
  <c r="Q269" i="1"/>
  <c r="P253" i="1"/>
  <c r="Q253" i="1"/>
  <c r="P221" i="1"/>
  <c r="Q221" i="1"/>
  <c r="P205" i="1"/>
  <c r="Q205" i="1"/>
  <c r="P189" i="1"/>
  <c r="Q189" i="1"/>
  <c r="P157" i="1"/>
  <c r="Q157" i="1"/>
  <c r="P141" i="1"/>
  <c r="Q141" i="1"/>
  <c r="P125" i="1"/>
  <c r="Q125" i="1"/>
  <c r="P109" i="1"/>
  <c r="Q109" i="1"/>
  <c r="P93" i="1"/>
  <c r="Q93" i="1"/>
  <c r="P77" i="1"/>
  <c r="Q77" i="1"/>
  <c r="P45" i="1"/>
  <c r="Q45" i="1"/>
  <c r="P29" i="1"/>
  <c r="Q29" i="1"/>
  <c r="P13" i="1"/>
  <c r="Q13" i="1"/>
  <c r="P954" i="1"/>
  <c r="P897" i="1"/>
  <c r="P867" i="1"/>
  <c r="P836" i="1"/>
  <c r="P803" i="1"/>
  <c r="P777" i="1"/>
  <c r="P708" i="1"/>
  <c r="P677" i="1"/>
  <c r="P601" i="1"/>
  <c r="P493" i="1"/>
  <c r="P457" i="1"/>
  <c r="P421" i="1"/>
  <c r="P386" i="1"/>
  <c r="P344" i="1"/>
  <c r="P300" i="1"/>
  <c r="P252" i="1"/>
  <c r="Q976" i="1"/>
  <c r="Q919" i="1"/>
  <c r="Q705" i="1"/>
  <c r="Q560" i="1"/>
  <c r="Q496" i="1"/>
  <c r="Q420" i="1"/>
  <c r="Q336" i="1"/>
  <c r="Q237" i="1"/>
  <c r="Q61" i="1"/>
  <c r="P182" i="1"/>
  <c r="Q182" i="1"/>
  <c r="Q70" i="1"/>
  <c r="P70" i="1"/>
  <c r="P20" i="1"/>
  <c r="Q20" i="1"/>
  <c r="P4" i="1"/>
  <c r="Q941" i="1"/>
  <c r="P941" i="1"/>
  <c r="Q861" i="1"/>
  <c r="P861" i="1"/>
  <c r="Q845" i="1"/>
  <c r="P845" i="1"/>
  <c r="P829" i="1"/>
  <c r="Q829" i="1"/>
  <c r="Q669" i="1"/>
  <c r="P669" i="1"/>
  <c r="Q397" i="1"/>
  <c r="P397" i="1"/>
  <c r="P908" i="1"/>
  <c r="Q908" i="1"/>
  <c r="Q748" i="1"/>
  <c r="P748" i="1"/>
  <c r="P732" i="1"/>
  <c r="Q732" i="1"/>
  <c r="Q716" i="1"/>
  <c r="P716" i="1"/>
  <c r="Q684" i="1"/>
  <c r="P684" i="1"/>
  <c r="Q572" i="1"/>
  <c r="P572" i="1"/>
  <c r="P540" i="1"/>
  <c r="Q540" i="1"/>
  <c r="Q460" i="1"/>
  <c r="P460" i="1"/>
  <c r="Q380" i="1"/>
  <c r="P380" i="1"/>
  <c r="P364" i="1"/>
  <c r="Q364" i="1"/>
  <c r="P316" i="1"/>
  <c r="Q316" i="1"/>
  <c r="P284" i="1"/>
  <c r="Q284" i="1"/>
  <c r="P236" i="1"/>
  <c r="Q236" i="1"/>
  <c r="P204" i="1"/>
  <c r="Q204" i="1"/>
  <c r="Q188" i="1"/>
  <c r="P188" i="1"/>
  <c r="Q172" i="1"/>
  <c r="P172" i="1"/>
  <c r="P156" i="1"/>
  <c r="Q156" i="1"/>
  <c r="Q92" i="1"/>
  <c r="P92" i="1"/>
  <c r="P76" i="1"/>
  <c r="Q76" i="1"/>
  <c r="Q12" i="1"/>
  <c r="P12" i="1"/>
  <c r="P982" i="1"/>
  <c r="P952" i="1"/>
  <c r="P835" i="1"/>
  <c r="P801" i="1"/>
  <c r="P775" i="1"/>
  <c r="P742" i="1"/>
  <c r="P637" i="1"/>
  <c r="P600" i="1"/>
  <c r="P562" i="1"/>
  <c r="P492" i="1"/>
  <c r="P417" i="1"/>
  <c r="P297" i="1"/>
  <c r="P246" i="1"/>
  <c r="P90" i="1"/>
  <c r="P32" i="1"/>
  <c r="Q418" i="1"/>
  <c r="Q232" i="1"/>
  <c r="Q140" i="1"/>
  <c r="Q44" i="1"/>
  <c r="Q630" i="1"/>
  <c r="P630" i="1"/>
  <c r="P612" i="1"/>
  <c r="Q612" i="1"/>
  <c r="Q925" i="1"/>
  <c r="P925" i="1"/>
  <c r="Q653" i="1"/>
  <c r="P653" i="1"/>
  <c r="Q605" i="1"/>
  <c r="P605" i="1"/>
  <c r="Q589" i="1"/>
  <c r="P589" i="1"/>
  <c r="Q381" i="1"/>
  <c r="P381" i="1"/>
  <c r="P956" i="1"/>
  <c r="Q956" i="1"/>
  <c r="P524" i="1"/>
  <c r="Q524" i="1"/>
  <c r="P220" i="1"/>
  <c r="Q220" i="1"/>
  <c r="Q987" i="1"/>
  <c r="P987" i="1"/>
  <c r="Q939" i="1"/>
  <c r="P939" i="1"/>
  <c r="Q923" i="1"/>
  <c r="P923" i="1"/>
  <c r="Q907" i="1"/>
  <c r="P907" i="1"/>
  <c r="Q891" i="1"/>
  <c r="P891" i="1"/>
  <c r="Q875" i="1"/>
  <c r="P875" i="1"/>
  <c r="Q827" i="1"/>
  <c r="P827" i="1"/>
  <c r="Q795" i="1"/>
  <c r="P795" i="1"/>
  <c r="Q763" i="1"/>
  <c r="P763" i="1"/>
  <c r="Q747" i="1"/>
  <c r="P747" i="1"/>
  <c r="Q731" i="1"/>
  <c r="P731" i="1"/>
  <c r="Q667" i="1"/>
  <c r="P667" i="1"/>
  <c r="Q651" i="1"/>
  <c r="P651" i="1"/>
  <c r="Q523" i="1"/>
  <c r="P523" i="1"/>
  <c r="Q507" i="1"/>
  <c r="P507" i="1"/>
  <c r="Q459" i="1"/>
  <c r="P459" i="1"/>
  <c r="Q443" i="1"/>
  <c r="P443" i="1"/>
  <c r="Q395" i="1"/>
  <c r="P395" i="1"/>
  <c r="P347" i="1"/>
  <c r="Q347" i="1"/>
  <c r="P331" i="1"/>
  <c r="Q331" i="1"/>
  <c r="P315" i="1"/>
  <c r="Q315" i="1"/>
  <c r="P299" i="1"/>
  <c r="Q299" i="1"/>
  <c r="P283" i="1"/>
  <c r="Q283" i="1"/>
  <c r="P267" i="1"/>
  <c r="Q267" i="1"/>
  <c r="P251" i="1"/>
  <c r="Q251" i="1"/>
  <c r="P235" i="1"/>
  <c r="Q235" i="1"/>
  <c r="P219" i="1"/>
  <c r="Q219" i="1"/>
  <c r="P203" i="1"/>
  <c r="Q203" i="1"/>
  <c r="P187" i="1"/>
  <c r="Q187" i="1"/>
  <c r="P171" i="1"/>
  <c r="Q171" i="1"/>
  <c r="P155" i="1"/>
  <c r="Q155" i="1"/>
  <c r="P139" i="1"/>
  <c r="Q139" i="1"/>
  <c r="P123" i="1"/>
  <c r="Q123" i="1"/>
  <c r="P107" i="1"/>
  <c r="Q107" i="1"/>
  <c r="P91" i="1"/>
  <c r="Q91" i="1"/>
  <c r="P75" i="1"/>
  <c r="Q75" i="1"/>
  <c r="P59" i="1"/>
  <c r="Q59" i="1"/>
  <c r="P43" i="1"/>
  <c r="Q43" i="1"/>
  <c r="P27" i="1"/>
  <c r="Q27" i="1"/>
  <c r="P11" i="1"/>
  <c r="Q11" i="1"/>
  <c r="P980" i="1"/>
  <c r="P951" i="1"/>
  <c r="P922" i="1"/>
  <c r="P833" i="1"/>
  <c r="P771" i="1"/>
  <c r="P741" i="1"/>
  <c r="P666" i="1"/>
  <c r="P635" i="1"/>
  <c r="P599" i="1"/>
  <c r="P557" i="1"/>
  <c r="P525" i="1"/>
  <c r="P491" i="1"/>
  <c r="P454" i="1"/>
  <c r="P379" i="1"/>
  <c r="P341" i="1"/>
  <c r="P296" i="1"/>
  <c r="P245" i="1"/>
  <c r="P144" i="1"/>
  <c r="P89" i="1"/>
  <c r="Q912" i="1"/>
  <c r="Q774" i="1"/>
  <c r="Q701" i="1"/>
  <c r="Q636" i="1"/>
  <c r="Q484" i="1"/>
  <c r="Q328" i="1"/>
  <c r="Q132" i="1"/>
  <c r="Q36" i="1"/>
  <c r="Q518" i="1"/>
  <c r="P518" i="1"/>
  <c r="Q276" i="1"/>
  <c r="P276" i="1"/>
  <c r="Q970" i="1"/>
  <c r="P970" i="1"/>
  <c r="Q938" i="1"/>
  <c r="P938" i="1"/>
  <c r="Q874" i="1"/>
  <c r="P874" i="1"/>
  <c r="Q858" i="1"/>
  <c r="P858" i="1"/>
  <c r="Q842" i="1"/>
  <c r="P842" i="1"/>
  <c r="Q826" i="1"/>
  <c r="P826" i="1"/>
  <c r="Q810" i="1"/>
  <c r="P810" i="1"/>
  <c r="Q714" i="1"/>
  <c r="P714" i="1"/>
  <c r="Q650" i="1"/>
  <c r="P650" i="1"/>
  <c r="Q634" i="1"/>
  <c r="P634" i="1"/>
  <c r="Q602" i="1"/>
  <c r="P602" i="1"/>
  <c r="Q586" i="1"/>
  <c r="P586" i="1"/>
  <c r="Q570" i="1"/>
  <c r="P570" i="1"/>
  <c r="Q538" i="1"/>
  <c r="P538" i="1"/>
  <c r="Q522" i="1"/>
  <c r="P522" i="1"/>
  <c r="Q506" i="1"/>
  <c r="P506" i="1"/>
  <c r="Q490" i="1"/>
  <c r="P490" i="1"/>
  <c r="Q442" i="1"/>
  <c r="P442" i="1"/>
  <c r="Q426" i="1"/>
  <c r="P426" i="1"/>
  <c r="Q394" i="1"/>
  <c r="P394" i="1"/>
  <c r="Q378" i="1"/>
  <c r="P378" i="1"/>
  <c r="Q362" i="1"/>
  <c r="P362" i="1"/>
  <c r="Q330" i="1"/>
  <c r="P330" i="1"/>
  <c r="Q314" i="1"/>
  <c r="P314" i="1"/>
  <c r="Q298" i="1"/>
  <c r="P298" i="1"/>
  <c r="Q250" i="1"/>
  <c r="P250" i="1"/>
  <c r="Q234" i="1"/>
  <c r="P234" i="1"/>
  <c r="Q202" i="1"/>
  <c r="P202" i="1"/>
  <c r="Q170" i="1"/>
  <c r="P170" i="1"/>
  <c r="Q154" i="1"/>
  <c r="P154" i="1"/>
  <c r="Q122" i="1"/>
  <c r="P122" i="1"/>
  <c r="Q74" i="1"/>
  <c r="P74" i="1"/>
  <c r="Q42" i="1"/>
  <c r="P42" i="1"/>
  <c r="P950" i="1"/>
  <c r="P893" i="1"/>
  <c r="P769" i="1"/>
  <c r="P740" i="1"/>
  <c r="P665" i="1"/>
  <c r="P629" i="1"/>
  <c r="P598" i="1"/>
  <c r="P556" i="1"/>
  <c r="P520" i="1"/>
  <c r="P489" i="1"/>
  <c r="P453" i="1"/>
  <c r="P374" i="1"/>
  <c r="P244" i="1"/>
  <c r="P86" i="1"/>
  <c r="P28" i="1"/>
  <c r="Q834" i="1"/>
  <c r="Q476" i="1"/>
  <c r="Q412" i="1"/>
  <c r="Q322" i="1"/>
  <c r="Q130" i="1"/>
  <c r="Q34" i="1"/>
  <c r="Q340" i="1"/>
  <c r="P340" i="1"/>
  <c r="Q905" i="1"/>
  <c r="P905" i="1"/>
  <c r="P857" i="1"/>
  <c r="Q857" i="1"/>
  <c r="Q793" i="1"/>
  <c r="P793" i="1"/>
  <c r="Q713" i="1"/>
  <c r="P713" i="1"/>
  <c r="P633" i="1"/>
  <c r="Q633" i="1"/>
  <c r="Q569" i="1"/>
  <c r="P569" i="1"/>
  <c r="Q393" i="1"/>
  <c r="P393" i="1"/>
  <c r="P377" i="1"/>
  <c r="Q377" i="1"/>
  <c r="Q329" i="1"/>
  <c r="P329" i="1"/>
  <c r="P313" i="1"/>
  <c r="Q313" i="1"/>
  <c r="P281" i="1"/>
  <c r="Q281" i="1"/>
  <c r="Q249" i="1"/>
  <c r="P249" i="1"/>
  <c r="P233" i="1"/>
  <c r="Q233" i="1"/>
  <c r="Q201" i="1"/>
  <c r="P201" i="1"/>
  <c r="Q185" i="1"/>
  <c r="P185" i="1"/>
  <c r="P153" i="1"/>
  <c r="Q153" i="1"/>
  <c r="Q137" i="1"/>
  <c r="P137" i="1"/>
  <c r="P121" i="1"/>
  <c r="Q121" i="1"/>
  <c r="P105" i="1"/>
  <c r="Q105" i="1"/>
  <c r="P73" i="1"/>
  <c r="Q73" i="1"/>
  <c r="P57" i="1"/>
  <c r="Q57" i="1"/>
  <c r="Q25" i="1"/>
  <c r="P25" i="1"/>
  <c r="Q9" i="1"/>
  <c r="P9" i="1"/>
  <c r="P2" i="1"/>
  <c r="P949" i="1"/>
  <c r="P918" i="1"/>
  <c r="P890" i="1"/>
  <c r="P828" i="1"/>
  <c r="P797" i="1"/>
  <c r="P765" i="1"/>
  <c r="P737" i="1"/>
  <c r="P700" i="1"/>
  <c r="P663" i="1"/>
  <c r="P625" i="1"/>
  <c r="P594" i="1"/>
  <c r="P482" i="1"/>
  <c r="P370" i="1"/>
  <c r="P332" i="1"/>
  <c r="P26" i="1"/>
  <c r="Q957" i="1"/>
  <c r="Q896" i="1"/>
  <c r="Q832" i="1"/>
  <c r="Q756" i="1"/>
  <c r="Q616" i="1"/>
  <c r="Q550" i="1"/>
  <c r="Q224" i="1"/>
  <c r="Q870" i="1"/>
  <c r="P870" i="1"/>
  <c r="Q502" i="1"/>
  <c r="P502" i="1"/>
  <c r="P729" i="1"/>
  <c r="Q729" i="1"/>
  <c r="P872" i="1"/>
  <c r="Q872" i="1"/>
  <c r="Q776" i="1"/>
  <c r="P776" i="1"/>
  <c r="Q648" i="1"/>
  <c r="P648" i="1"/>
  <c r="P504" i="1"/>
  <c r="Q504" i="1"/>
  <c r="Q280" i="1"/>
  <c r="P280" i="1"/>
  <c r="P264" i="1"/>
  <c r="Q264" i="1"/>
  <c r="P200" i="1"/>
  <c r="Q200" i="1"/>
  <c r="Q184" i="1"/>
  <c r="P184" i="1"/>
  <c r="P152" i="1"/>
  <c r="Q152" i="1"/>
  <c r="P136" i="1"/>
  <c r="Q136" i="1"/>
  <c r="Q120" i="1"/>
  <c r="P120" i="1"/>
  <c r="P104" i="1"/>
  <c r="Q104" i="1"/>
  <c r="Q88" i="1"/>
  <c r="P88" i="1"/>
  <c r="P72" i="1"/>
  <c r="Q72" i="1"/>
  <c r="P40" i="1"/>
  <c r="Q40" i="1"/>
  <c r="Q8" i="1"/>
  <c r="P8" i="1"/>
  <c r="P972" i="1"/>
  <c r="P916" i="1"/>
  <c r="P825" i="1"/>
  <c r="P796" i="1"/>
  <c r="P764" i="1"/>
  <c r="P699" i="1"/>
  <c r="P554" i="1"/>
  <c r="P517" i="1"/>
  <c r="P410" i="1"/>
  <c r="P369" i="1"/>
  <c r="P241" i="1"/>
  <c r="P138" i="1"/>
  <c r="P84" i="1"/>
  <c r="P24" i="1"/>
  <c r="Q688" i="1"/>
  <c r="Q615" i="1"/>
  <c r="Q230" i="1"/>
  <c r="P230" i="1"/>
  <c r="P134" i="1"/>
  <c r="Q134" i="1"/>
  <c r="Q22" i="1"/>
  <c r="P22" i="1"/>
  <c r="P854" i="1"/>
  <c r="P644" i="1"/>
  <c r="Q644" i="1"/>
  <c r="P564" i="1"/>
  <c r="Q564" i="1"/>
  <c r="P468" i="1"/>
  <c r="Q468" i="1"/>
  <c r="Q148" i="1"/>
  <c r="P148" i="1"/>
  <c r="Q953" i="1"/>
  <c r="P953" i="1"/>
  <c r="P889" i="1"/>
  <c r="Q889" i="1"/>
  <c r="P841" i="1"/>
  <c r="Q841" i="1"/>
  <c r="Q697" i="1"/>
  <c r="P697" i="1"/>
  <c r="P840" i="1"/>
  <c r="Q840" i="1"/>
  <c r="P824" i="1"/>
  <c r="Q824" i="1"/>
  <c r="Q712" i="1"/>
  <c r="P712" i="1"/>
  <c r="P632" i="1"/>
  <c r="Q632" i="1"/>
  <c r="Q568" i="1"/>
  <c r="P568" i="1"/>
  <c r="Q552" i="1"/>
  <c r="P552" i="1"/>
  <c r="Q488" i="1"/>
  <c r="P488" i="1"/>
  <c r="P424" i="1"/>
  <c r="Q424" i="1"/>
  <c r="P376" i="1"/>
  <c r="Q376" i="1"/>
  <c r="Q360" i="1"/>
  <c r="P360" i="1"/>
  <c r="Q248" i="1"/>
  <c r="P248" i="1"/>
  <c r="Q935" i="1"/>
  <c r="P935" i="1"/>
  <c r="Q903" i="1"/>
  <c r="P903" i="1"/>
  <c r="Q887" i="1"/>
  <c r="P887" i="1"/>
  <c r="Q823" i="1"/>
  <c r="P823" i="1"/>
  <c r="P807" i="1"/>
  <c r="Q807" i="1"/>
  <c r="Q791" i="1"/>
  <c r="P791" i="1"/>
  <c r="Q695" i="1"/>
  <c r="P695" i="1"/>
  <c r="Q647" i="1"/>
  <c r="P647" i="1"/>
  <c r="Q631" i="1"/>
  <c r="P631" i="1"/>
  <c r="P487" i="1"/>
  <c r="Q487" i="1"/>
  <c r="Q439" i="1"/>
  <c r="P439" i="1"/>
  <c r="P423" i="1"/>
  <c r="Q423" i="1"/>
  <c r="Q375" i="1"/>
  <c r="P375" i="1"/>
  <c r="Q327" i="1"/>
  <c r="P327" i="1"/>
  <c r="Q311" i="1"/>
  <c r="P311" i="1"/>
  <c r="P279" i="1"/>
  <c r="Q279" i="1"/>
  <c r="Q247" i="1"/>
  <c r="P247" i="1"/>
  <c r="P215" i="1"/>
  <c r="Q215" i="1"/>
  <c r="Q183" i="1"/>
  <c r="P183" i="1"/>
  <c r="P151" i="1"/>
  <c r="Q151" i="1"/>
  <c r="Q135" i="1"/>
  <c r="P135" i="1"/>
  <c r="P87" i="1"/>
  <c r="Q87" i="1"/>
  <c r="Q71" i="1"/>
  <c r="P71" i="1"/>
  <c r="P39" i="1"/>
  <c r="Q39" i="1"/>
  <c r="Q23" i="1"/>
  <c r="P23" i="1"/>
  <c r="Q7" i="1"/>
  <c r="P7" i="1"/>
  <c r="P971" i="1"/>
  <c r="P915" i="1"/>
  <c r="P886" i="1"/>
  <c r="P855" i="1"/>
  <c r="P822" i="1"/>
  <c r="P794" i="1"/>
  <c r="P762" i="1"/>
  <c r="P730" i="1"/>
  <c r="P698" i="1"/>
  <c r="P661" i="1"/>
  <c r="P587" i="1"/>
  <c r="P553" i="1"/>
  <c r="P477" i="1"/>
  <c r="P445" i="1"/>
  <c r="P409" i="1"/>
  <c r="P325" i="1"/>
  <c r="P80" i="1"/>
  <c r="P10" i="1"/>
  <c r="Q892" i="1"/>
  <c r="Q752" i="1"/>
  <c r="Q614" i="1"/>
  <c r="Q470" i="1"/>
  <c r="Q392" i="1"/>
  <c r="Q108" i="1"/>
  <c r="P643" i="1"/>
  <c r="P435" i="1"/>
  <c r="P371" i="1"/>
  <c r="Q926" i="1"/>
  <c r="Q703" i="1"/>
  <c r="Q117" i="1"/>
  <c r="P117" i="1"/>
  <c r="Q101" i="1"/>
  <c r="P101" i="1"/>
  <c r="Q53" i="1"/>
  <c r="P53" i="1"/>
  <c r="Q37" i="1"/>
  <c r="P37" i="1"/>
  <c r="P910" i="1"/>
  <c r="P735" i="1"/>
  <c r="P531" i="1"/>
  <c r="P318" i="1"/>
  <c r="P239" i="1"/>
  <c r="P81" i="1"/>
  <c r="Q831" i="1"/>
  <c r="Q254" i="1"/>
  <c r="Q126" i="1"/>
  <c r="Q739" i="1"/>
  <c r="P739" i="1"/>
  <c r="Q595" i="1"/>
  <c r="P595" i="1"/>
  <c r="Q467" i="1"/>
  <c r="P467" i="1"/>
  <c r="Q339" i="1"/>
  <c r="P339" i="1"/>
  <c r="Q275" i="1"/>
  <c r="P275" i="1"/>
  <c r="Q227" i="1"/>
  <c r="P227" i="1"/>
  <c r="Q115" i="1"/>
  <c r="P115" i="1"/>
  <c r="Q99" i="1"/>
  <c r="P99" i="1"/>
  <c r="Q83" i="1"/>
  <c r="P83" i="1"/>
  <c r="Q67" i="1"/>
  <c r="P67" i="1"/>
  <c r="Q51" i="1"/>
  <c r="P51" i="1"/>
  <c r="Q35" i="1"/>
  <c r="P35" i="1"/>
  <c r="Q19" i="1"/>
  <c r="P19" i="1"/>
  <c r="Q3" i="1"/>
  <c r="P3" i="1"/>
  <c r="P675" i="1"/>
  <c r="P654" i="1"/>
  <c r="P611" i="1"/>
  <c r="P403" i="1"/>
  <c r="P287" i="1"/>
  <c r="P211" i="1"/>
  <c r="P49" i="1"/>
  <c r="Q687" i="1"/>
  <c r="Q606" i="1"/>
  <c r="Q686" i="1"/>
  <c r="Q161" i="1"/>
  <c r="P161" i="1"/>
  <c r="P959" i="1"/>
  <c r="P547" i="1"/>
  <c r="P483" i="1"/>
  <c r="P462" i="1"/>
  <c r="P259" i="1"/>
  <c r="P47" i="1"/>
  <c r="P21" i="1"/>
  <c r="Q767" i="1"/>
  <c r="P179" i="1"/>
  <c r="Q766" i="1"/>
  <c r="Q543" i="1"/>
  <c r="Q111" i="1"/>
  <c r="Q17" i="1"/>
  <c r="P351" i="1"/>
  <c r="Q351" i="1"/>
  <c r="P255" i="1"/>
  <c r="Q255" i="1"/>
  <c r="Q159" i="1"/>
  <c r="P159" i="1"/>
  <c r="P95" i="1"/>
  <c r="Q95" i="1"/>
  <c r="Q63" i="1"/>
  <c r="P63" i="1"/>
  <c r="P31" i="1"/>
  <c r="Q31" i="1"/>
  <c r="P991" i="1"/>
  <c r="P846" i="1"/>
  <c r="P691" i="1"/>
  <c r="P627" i="1"/>
  <c r="P419" i="1"/>
  <c r="P355" i="1"/>
  <c r="P307" i="1"/>
  <c r="P177" i="1"/>
  <c r="Q431" i="1"/>
  <c r="P942" i="1"/>
  <c r="Q942" i="1"/>
  <c r="P430" i="1"/>
  <c r="Q430" i="1"/>
  <c r="P14" i="1"/>
  <c r="Q14" i="1"/>
  <c r="P990" i="1"/>
  <c r="P479" i="1"/>
  <c r="P175" i="1"/>
  <c r="P97" i="1"/>
  <c r="Q271" i="1"/>
  <c r="Q142" i="1"/>
  <c r="Q79" i="1"/>
  <c r="Q15" i="1"/>
  <c r="G10" i="8" l="1"/>
  <c r="H10" i="8"/>
  <c r="G4" i="8"/>
  <c r="G9" i="8"/>
  <c r="G8" i="8"/>
  <c r="G5" i="8"/>
  <c r="H5" i="8"/>
  <c r="H2" i="8"/>
  <c r="H11" i="8"/>
  <c r="G11" i="8"/>
  <c r="F8" i="8"/>
  <c r="G7" i="8"/>
  <c r="F9" i="8"/>
  <c r="F2" i="8"/>
  <c r="F6" i="8"/>
  <c r="H6" i="8"/>
  <c r="G12" i="8"/>
  <c r="F7" i="8"/>
  <c r="F12" i="8"/>
  <c r="G13" i="8"/>
  <c r="F13" i="8"/>
  <c r="F3" i="8"/>
  <c r="G3" i="8"/>
</calcChain>
</file>

<file path=xl/sharedStrings.xml><?xml version="1.0" encoding="utf-8"?>
<sst xmlns="http://schemas.openxmlformats.org/spreadsheetml/2006/main" count="9312" uniqueCount="2116">
  <si>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</si>
  <si>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</si>
  <si>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</si>
  <si>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</si>
  <si>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</si>
  <si>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</si>
  <si>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</si>
  <si>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</si>
  <si>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</si>
  <si>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</si>
  <si>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</si>
  <si>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</si>
  <si>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</si>
  <si>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</si>
  <si>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</si>
  <si>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</si>
  <si>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</si>
  <si>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</si>
  <si>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</si>
  <si>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</si>
  <si>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</si>
  <si>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</si>
  <si>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</si>
  <si>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</si>
  <si>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</si>
  <si>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</si>
  <si>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</si>
  <si>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</si>
  <si>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</si>
  <si>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</si>
  <si>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</si>
  <si>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</si>
  <si>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</si>
  <si>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</si>
  <si>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</si>
  <si>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</si>
  <si>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</si>
  <si>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</si>
  <si>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</si>
  <si>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</si>
  <si>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</si>
  <si>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</si>
  <si>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</si>
  <si>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</si>
  <si>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</si>
  <si>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</si>
  <si>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</si>
  <si>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</si>
  <si>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</si>
  <si>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</si>
  <si>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</si>
  <si>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</si>
  <si>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</si>
  <si>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</si>
  <si>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</si>
  <si>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</si>
  <si>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</si>
  <si>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</si>
  <si>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</si>
  <si>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</si>
  <si>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</si>
  <si>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</si>
  <si>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</si>
  <si>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</si>
  <si>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</si>
  <si>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</si>
  <si>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</si>
  <si>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</si>
  <si>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</si>
  <si>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</si>
  <si>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</si>
  <si>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</si>
  <si>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</si>
  <si>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</si>
  <si>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</si>
  <si>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</si>
  <si>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</si>
  <si>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</si>
  <si>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</si>
  <si>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</si>
  <si>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</si>
  <si>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</si>
  <si>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</si>
  <si>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</si>
  <si>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</si>
  <si>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</si>
  <si>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</si>
  <si>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</si>
  <si>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</si>
  <si>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</si>
  <si>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</si>
  <si>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</si>
  <si>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</si>
  <si>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</si>
  <si>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</si>
  <si>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</si>
  <si>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</si>
  <si>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</si>
  <si>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</si>
  <si>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</si>
  <si>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</si>
  <si>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</si>
  <si>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</si>
  <si>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</si>
  <si>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</si>
  <si>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</si>
  <si>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</si>
  <si>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</si>
  <si>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</si>
  <si>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</si>
  <si>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</si>
  <si>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</si>
  <si>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</si>
  <si>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</si>
  <si>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</si>
  <si>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</si>
  <si>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</si>
  <si>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</si>
  <si>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</si>
  <si>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</si>
  <si>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</si>
  <si>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</si>
  <si>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</si>
  <si>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</si>
  <si>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</si>
  <si>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</si>
  <si>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</si>
  <si>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</si>
  <si>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</si>
  <si>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</si>
  <si>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</si>
  <si>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</si>
  <si>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</si>
  <si>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</si>
  <si>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</si>
  <si>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</si>
  <si>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</si>
  <si>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</si>
  <si>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</si>
  <si>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</si>
  <si>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</si>
  <si>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</si>
  <si>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</si>
  <si>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</si>
  <si>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</si>
  <si>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</si>
  <si>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</si>
  <si>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</si>
  <si>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</si>
  <si>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</si>
  <si>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</si>
  <si>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</si>
  <si>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</si>
  <si>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</si>
  <si>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</si>
  <si>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</si>
  <si>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</si>
  <si>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</si>
  <si>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</si>
  <si>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</si>
  <si>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</si>
  <si>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</si>
  <si>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</si>
  <si>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</si>
  <si>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</si>
  <si>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</si>
  <si>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</si>
  <si>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</si>
  <si>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</si>
  <si>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</si>
  <si>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</si>
  <si>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</si>
  <si>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</si>
  <si>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</si>
  <si>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</si>
  <si>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</si>
  <si>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</si>
  <si>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</si>
  <si>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</si>
  <si>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</si>
  <si>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</si>
  <si>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</si>
  <si>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</si>
  <si>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</si>
  <si>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</si>
  <si>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</si>
  <si>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</si>
  <si>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</si>
  <si>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</si>
  <si>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</si>
  <si>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</si>
  <si>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</si>
  <si>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</si>
  <si>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</si>
  <si>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</si>
  <si>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</si>
  <si>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</si>
  <si>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</si>
  <si>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</si>
  <si>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</si>
  <si>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</si>
  <si>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</si>
  <si>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</si>
  <si>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</si>
  <si>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</si>
  <si>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</si>
  <si>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</si>
  <si>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</si>
  <si>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</si>
  <si>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</si>
  <si>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</si>
  <si>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</si>
  <si>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</si>
  <si>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</si>
  <si>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</si>
  <si>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</si>
  <si>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</si>
  <si>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</si>
  <si>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</si>
  <si>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</si>
  <si>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</si>
  <si>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</si>
  <si>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</si>
  <si>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</si>
  <si>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</si>
  <si>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</si>
  <si>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</si>
  <si>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</si>
  <si>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</si>
  <si>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</si>
  <si>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</si>
  <si>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</si>
  <si>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</si>
  <si>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</si>
  <si>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</si>
  <si>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</si>
  <si>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</si>
  <si>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</si>
  <si>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</si>
  <si>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</si>
  <si>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</si>
  <si>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</si>
  <si>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</si>
  <si>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</si>
  <si>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</si>
  <si>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</si>
  <si>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</si>
  <si>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</si>
  <si>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</si>
  <si>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</si>
  <si>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</si>
  <si>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</si>
  <si>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</si>
  <si>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</si>
  <si>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</si>
  <si>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</si>
  <si>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</si>
  <si>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</si>
  <si>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</si>
  <si>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</si>
  <si>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</si>
  <si>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</si>
  <si>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</si>
  <si>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</si>
  <si>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</si>
  <si>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</si>
  <si>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</si>
  <si>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</si>
  <si>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</si>
  <si>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</si>
  <si>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</si>
  <si>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</si>
  <si>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</si>
  <si>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</si>
  <si>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</si>
  <si>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</si>
  <si>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</si>
  <si>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</si>
  <si>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</si>
  <si>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</si>
  <si>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</si>
  <si>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</si>
  <si>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</si>
  <si>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</si>
  <si>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</si>
  <si>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</si>
  <si>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</si>
  <si>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</si>
  <si>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</si>
  <si>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</si>
  <si>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</si>
  <si>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</si>
  <si>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</si>
  <si>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</si>
  <si>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</si>
  <si>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</si>
  <si>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</si>
  <si>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</si>
  <si>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</si>
  <si>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</si>
  <si>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</si>
  <si>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</si>
  <si>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</si>
  <si>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</si>
  <si>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</si>
  <si>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</si>
  <si>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</si>
  <si>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</si>
  <si>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</si>
  <si>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</si>
  <si>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</si>
  <si>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</si>
  <si>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</si>
  <si>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</si>
  <si>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</si>
  <si>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</si>
  <si>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</si>
  <si>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</si>
  <si>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</si>
  <si>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</si>
  <si>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</si>
  <si>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</si>
  <si>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</si>
  <si>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</si>
  <si>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</si>
  <si>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</si>
  <si>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</si>
  <si>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</si>
  <si>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</si>
  <si>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</si>
  <si>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</si>
  <si>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</si>
  <si>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</si>
  <si>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</si>
  <si>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</si>
  <si>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</si>
  <si>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</si>
  <si>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</si>
  <si>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</si>
  <si>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</si>
  <si>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</si>
  <si>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</si>
  <si>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</si>
  <si>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</si>
  <si>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</si>
  <si>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</si>
  <si>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</si>
  <si>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</si>
  <si>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</si>
  <si>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</si>
  <si>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</si>
  <si>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</si>
  <si>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</si>
  <si>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</si>
  <si>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</si>
  <si>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</si>
  <si>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</si>
  <si>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</si>
  <si>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</si>
  <si>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</si>
  <si>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</si>
  <si>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</si>
  <si>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</si>
  <si>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</si>
  <si>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</si>
  <si>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</si>
  <si>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</si>
  <si>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</si>
  <si>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</si>
  <si>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</si>
  <si>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</si>
  <si>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</si>
  <si>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</si>
  <si>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</si>
  <si>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</si>
  <si>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</si>
  <si>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</si>
  <si>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</si>
  <si>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</si>
  <si>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</si>
  <si>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</si>
  <si>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</si>
  <si>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</si>
  <si>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</si>
  <si>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</si>
  <si>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</si>
  <si>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</si>
  <si>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</si>
  <si>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</si>
  <si>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</si>
  <si>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</si>
  <si>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</si>
  <si>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</si>
  <si>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</si>
  <si>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</si>
  <si>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</si>
  <si>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</si>
  <si>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</si>
  <si>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</si>
  <si>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</si>
  <si>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</si>
  <si>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</si>
  <si>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</si>
  <si>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</si>
  <si>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</si>
  <si>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</si>
  <si>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</si>
  <si>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</si>
  <si>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</si>
  <si>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</si>
  <si>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</si>
  <si>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</si>
  <si>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</si>
  <si>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</si>
  <si>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</si>
  <si>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</si>
  <si>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</si>
  <si>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</si>
  <si>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</si>
  <si>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</si>
  <si>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</si>
  <si>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</si>
  <si>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</si>
  <si>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</si>
  <si>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</si>
  <si>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</si>
  <si>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</si>
  <si>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</si>
  <si>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</si>
  <si>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</si>
  <si>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</si>
  <si>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</si>
  <si>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</si>
  <si>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</si>
  <si>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</si>
  <si>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</si>
  <si>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</si>
  <si>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</si>
  <si>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</si>
  <si>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</si>
  <si>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</si>
  <si>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</si>
  <si>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</si>
  <si>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</si>
  <si>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</si>
  <si>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</si>
  <si>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</si>
  <si>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</si>
  <si>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</si>
  <si>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</si>
  <si>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</si>
  <si>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</si>
  <si>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</si>
  <si>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</si>
  <si>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</si>
  <si>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</si>
  <si>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</si>
  <si>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</si>
  <si>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</si>
  <si>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</si>
  <si>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</si>
  <si>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</si>
  <si>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</si>
  <si>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</si>
  <si>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</si>
  <si>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</si>
  <si>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</si>
  <si>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</si>
  <si>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</si>
  <si>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</si>
  <si>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</si>
  <si>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</si>
  <si>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</si>
  <si>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</si>
  <si>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</si>
  <si>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</si>
  <si>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</si>
  <si>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</si>
  <si>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</si>
  <si>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</si>
  <si>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</si>
  <si>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</si>
  <si>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</si>
  <si>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</si>
  <si>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</si>
  <si>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</si>
  <si>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</si>
  <si>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</si>
  <si>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</si>
  <si>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</si>
  <si>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</si>
  <si>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</si>
  <si>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</si>
  <si>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</si>
  <si>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</si>
  <si>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</si>
  <si>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</si>
  <si>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</si>
  <si>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</si>
  <si>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</si>
  <si>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</si>
  <si>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</si>
  <si>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</si>
  <si>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</si>
  <si>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</si>
  <si>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</si>
  <si>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</si>
  <si>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</si>
  <si>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</si>
  <si>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</si>
  <si>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</si>
  <si>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</si>
  <si>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</si>
  <si>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</si>
  <si>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</si>
  <si>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</si>
  <si>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</si>
  <si>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</si>
  <si>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</si>
  <si>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</si>
  <si>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</si>
  <si>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</si>
  <si>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</si>
  <si>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</si>
  <si>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</si>
  <si>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</si>
  <si>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</si>
  <si>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</si>
  <si>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</si>
  <si>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</si>
  <si>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</si>
  <si>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</si>
  <si>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</si>
  <si>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</si>
  <si>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</si>
  <si>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</si>
  <si>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</si>
  <si>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</si>
  <si>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</si>
  <si>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</si>
  <si>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</si>
  <si>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</si>
  <si>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</si>
  <si>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</si>
  <si>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</si>
  <si>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</si>
  <si>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</si>
  <si>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</si>
  <si>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</si>
  <si>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</si>
  <si>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</si>
  <si>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</si>
  <si>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</si>
  <si>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</si>
  <si>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</si>
  <si>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</si>
  <si>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</si>
  <si>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</si>
  <si>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</si>
  <si>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</si>
  <si>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</si>
  <si>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</si>
  <si>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</si>
  <si>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</si>
  <si>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</si>
  <si>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</si>
  <si>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</si>
  <si>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</si>
  <si>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</si>
  <si>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</si>
  <si>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</si>
  <si>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</si>
  <si>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</si>
  <si>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</si>
  <si>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</si>
  <si>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</si>
  <si>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</si>
  <si>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</si>
  <si>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</si>
  <si>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</si>
  <si>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</si>
  <si>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</si>
  <si>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</si>
  <si>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</si>
  <si>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</si>
  <si>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</si>
  <si>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</si>
  <si>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</si>
  <si>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</si>
  <si>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</si>
  <si>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</si>
  <si>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</si>
  <si>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</si>
  <si>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</si>
  <si>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</si>
  <si>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</si>
  <si>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</si>
  <si>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</si>
  <si>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</si>
  <si>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</si>
  <si>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</si>
  <si>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</si>
  <si>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</si>
  <si>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</si>
  <si>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</si>
  <si>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</si>
  <si>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</si>
  <si>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</si>
  <si>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</si>
  <si>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</si>
  <si>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</si>
  <si>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</si>
  <si>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</si>
  <si>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</si>
  <si>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</si>
  <si>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</si>
  <si>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</si>
  <si>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</si>
  <si>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</si>
  <si>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</si>
  <si>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</si>
  <si>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</si>
  <si>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</si>
  <si>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</si>
  <si>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</si>
  <si>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</si>
  <si>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</si>
  <si>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</si>
  <si>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</si>
  <si>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</si>
  <si>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</si>
  <si>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</si>
  <si>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</si>
  <si>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</si>
  <si>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</si>
  <si>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</si>
  <si>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</si>
  <si>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</si>
  <si>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</si>
  <si>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</si>
  <si>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</si>
  <si>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</si>
  <si>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</si>
  <si>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</si>
  <si>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</si>
  <si>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</si>
  <si>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</si>
  <si>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</si>
  <si>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</si>
  <si>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</si>
  <si>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</si>
  <si>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</si>
  <si>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</si>
  <si>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</si>
  <si>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</si>
  <si>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</si>
  <si>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</si>
  <si>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</si>
  <si>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</si>
  <si>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</si>
  <si>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</si>
  <si>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</si>
  <si>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</si>
  <si>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</si>
  <si>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</si>
  <si>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</si>
  <si>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</si>
  <si>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</si>
  <si>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</si>
  <si>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</si>
  <si>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</si>
  <si>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</si>
  <si>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</si>
  <si>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</si>
  <si>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</si>
  <si>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</si>
  <si>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</si>
  <si>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</si>
  <si>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</si>
  <si>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</si>
  <si>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</si>
  <si>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</si>
  <si>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</si>
  <si>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</si>
  <si>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</si>
  <si>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</si>
  <si>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</si>
  <si>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</si>
  <si>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</si>
  <si>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</si>
  <si>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</si>
  <si>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</si>
  <si>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</si>
  <si>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</si>
  <si>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</si>
  <si>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</si>
  <si>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</si>
  <si>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</si>
  <si>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</si>
  <si>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</si>
  <si>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</si>
  <si>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</si>
  <si>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</si>
  <si>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</si>
  <si>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</si>
  <si>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</si>
  <si>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</si>
  <si>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</si>
  <si>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</si>
  <si>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</si>
  <si>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</si>
  <si>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</si>
  <si>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</si>
  <si>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</si>
  <si>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</si>
  <si>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</si>
  <si>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</si>
  <si>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</si>
  <si>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</si>
  <si>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</si>
  <si>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</si>
  <si>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</si>
  <si>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</si>
  <si>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</si>
  <si>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</si>
  <si>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</si>
  <si>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</si>
  <si>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</si>
  <si>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</si>
  <si>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</si>
  <si>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</si>
  <si>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</si>
  <si>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</si>
  <si>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</si>
  <si>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</si>
  <si>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</si>
  <si>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</si>
  <si>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</si>
  <si>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</si>
  <si>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</si>
  <si>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</si>
  <si>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</si>
  <si>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</si>
  <si>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</si>
  <si>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</si>
  <si>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</si>
  <si>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</si>
  <si>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</si>
  <si>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</si>
  <si>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</si>
  <si>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</si>
  <si>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</si>
  <si>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</si>
  <si>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</si>
  <si>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</si>
  <si>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</si>
  <si>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</si>
  <si>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</si>
  <si>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</si>
  <si>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</si>
  <si>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</si>
  <si>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</si>
  <si>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</si>
  <si>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</si>
  <si>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</si>
  <si>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</si>
  <si>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</si>
  <si>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</si>
  <si>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</si>
  <si>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</si>
  <si>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</si>
  <si>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</si>
  <si>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</si>
  <si>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</si>
  <si>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</si>
  <si>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</si>
  <si>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</si>
  <si>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</si>
  <si>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</si>
  <si>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</si>
  <si>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</si>
  <si>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</si>
  <si>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</si>
  <si>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</si>
  <si>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</si>
  <si>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</si>
  <si>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</si>
  <si>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</si>
  <si>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</si>
  <si>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</si>
  <si>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</si>
  <si>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</si>
  <si>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</si>
  <si>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</si>
  <si>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</si>
  <si>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</si>
  <si>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</si>
  <si>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</si>
  <si>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</si>
  <si>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</si>
  <si>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</si>
  <si>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</si>
  <si>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</si>
  <si>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</si>
  <si>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</si>
  <si>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</si>
  <si>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</si>
  <si>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</si>
  <si>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</si>
  <si>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</si>
  <si>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</si>
  <si>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</si>
  <si>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</si>
  <si>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</si>
  <si>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</si>
  <si>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</si>
  <si>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</si>
  <si>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</si>
  <si>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</si>
  <si>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</si>
  <si>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</si>
  <si>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</si>
  <si>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</si>
  <si>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</si>
  <si>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</si>
  <si>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</si>
  <si>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</si>
  <si>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</si>
  <si>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</si>
  <si>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</si>
  <si>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</si>
  <si>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</si>
  <si>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</si>
  <si>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</si>
  <si>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</si>
  <si>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</si>
  <si>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</si>
  <si>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</si>
  <si>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</si>
  <si>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</si>
  <si>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</si>
  <si>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</si>
  <si>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</si>
  <si>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</si>
  <si>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</si>
  <si>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</si>
  <si>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</si>
  <si>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</si>
  <si>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</si>
  <si>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</si>
  <si>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</si>
  <si>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</si>
  <si>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</si>
  <si>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</si>
  <si>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</si>
  <si>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</si>
  <si>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</si>
  <si>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</si>
  <si>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</si>
  <si>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</si>
  <si>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</si>
  <si>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</si>
  <si>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</si>
  <si>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</si>
  <si>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</si>
  <si>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</si>
  <si>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</si>
  <si>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</si>
  <si>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</si>
  <si>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</si>
  <si>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</si>
  <si>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</si>
  <si>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</si>
  <si>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</si>
  <si>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</si>
  <si>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</si>
  <si>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</si>
  <si>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</si>
  <si>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</si>
  <si>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</si>
  <si>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</si>
  <si>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</si>
  <si>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</si>
  <si>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</si>
  <si>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</si>
  <si>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</si>
  <si>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</si>
  <si>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</si>
  <si>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</si>
  <si>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</si>
  <si>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</si>
  <si>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</si>
  <si>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</si>
  <si>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</si>
  <si>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</si>
  <si>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</si>
  <si>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</si>
  <si>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</si>
  <si>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</si>
  <si>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</si>
  <si>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</si>
  <si>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</si>
  <si>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</si>
  <si>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</si>
  <si>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</si>
  <si>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</si>
  <si>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</si>
  <si>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</si>
  <si>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</si>
  <si>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</si>
  <si>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</si>
  <si>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</si>
  <si>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</si>
  <si>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</si>
  <si>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</si>
  <si>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</si>
  <si>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</si>
  <si>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</si>
  <si>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</si>
  <si>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</si>
  <si>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</si>
  <si>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</si>
  <si>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</si>
  <si>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</si>
  <si>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</si>
  <si>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</si>
  <si>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</si>
  <si>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</si>
  <si>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</si>
  <si>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</si>
  <si>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</si>
  <si>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</si>
  <si>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</si>
  <si>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</si>
  <si>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</si>
  <si>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</si>
  <si>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</si>
  <si>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</si>
  <si>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</si>
  <si>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</si>
  <si>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</si>
  <si>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</si>
  <si>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</si>
  <si>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</si>
  <si>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</si>
  <si>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</si>
  <si>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</si>
  <si>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</si>
  <si>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</si>
  <si>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</si>
  <si>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</si>
  <si>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</si>
  <si>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</si>
  <si>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</si>
  <si>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</si>
  <si>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</si>
  <si>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</si>
  <si>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</si>
  <si>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</si>
  <si>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</si>
  <si>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</si>
  <si>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</si>
  <si>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</si>
  <si>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</si>
  <si>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</si>
  <si>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</si>
  <si>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</si>
  <si>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</si>
  <si>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</si>
  <si>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</si>
  <si>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</si>
  <si>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</si>
  <si>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</si>
  <si>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</si>
  <si>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</si>
  <si>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</si>
  <si>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</si>
  <si>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</si>
  <si>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</si>
  <si>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</si>
  <si>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</si>
  <si>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</si>
  <si>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</si>
  <si>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</si>
  <si>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</si>
  <si>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</si>
  <si>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</si>
  <si>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</si>
  <si>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</si>
  <si>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</si>
  <si>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</si>
  <si>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</si>
  <si>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</si>
  <si>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</si>
  <si>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</si>
  <si>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</si>
  <si>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</si>
  <si>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</si>
  <si>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</si>
  <si>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</si>
  <si>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</si>
  <si>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</si>
  <si>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</si>
  <si>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</si>
  <si>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</si>
  <si>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</si>
  <si>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</si>
  <si>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</si>
  <si>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</si>
  <si>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</si>
  <si>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</si>
  <si>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</si>
  <si>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</si>
  <si>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</si>
  <si>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</si>
  <si>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</si>
  <si>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</si>
  <si>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</si>
  <si>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</si>
  <si>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</si>
  <si>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</si>
  <si>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</si>
  <si>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</si>
  <si>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</si>
  <si>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</si>
  <si>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</si>
  <si>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</si>
  <si>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</si>
  <si>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</si>
  <si>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</si>
  <si>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</si>
  <si>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</si>
  <si>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</si>
  <si>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</si>
  <si>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</si>
  <si>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</si>
  <si>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</si>
  <si>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</si>
  <si>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</si>
  <si>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</si>
  <si>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</si>
  <si>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</si>
  <si>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</si>
  <si>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</si>
  <si>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</si>
  <si>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</si>
  <si>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</si>
  <si>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</si>
  <si>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</si>
  <si>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</si>
  <si>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</si>
  <si>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</si>
  <si>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</si>
  <si>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</si>
  <si>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</si>
  <si>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</si>
  <si>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</si>
  <si>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</si>
  <si>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</si>
  <si>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</si>
  <si>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</si>
  <si>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</si>
  <si>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</si>
  <si>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</si>
  <si>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</si>
  <si>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</si>
  <si>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</si>
  <si>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</si>
  <si>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</si>
  <si>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</si>
  <si>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</si>
  <si>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</si>
  <si>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</si>
  <si>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</si>
  <si>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</si>
  <si>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</si>
  <si>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</si>
  <si>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</si>
  <si>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</si>
  <si>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</si>
  <si>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</si>
  <si>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</si>
  <si>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</si>
  <si>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</si>
  <si>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</si>
  <si>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</si>
  <si>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</si>
  <si>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</si>
  <si>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</si>
  <si>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</si>
  <si>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</si>
  <si>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</si>
  <si>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</si>
  <si>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</si>
  <si>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</si>
  <si>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</si>
  <si>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</si>
  <si>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</si>
  <si>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</si>
  <si>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</si>
  <si>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</si>
  <si>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</si>
  <si>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</si>
  <si>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</si>
  <si>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</si>
  <si>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</si>
  <si>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</si>
  <si>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</si>
  <si>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</si>
  <si>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</si>
  <si>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</si>
  <si>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</si>
  <si>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</si>
  <si>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</si>
  <si>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</si>
  <si>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</si>
  <si>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</si>
  <si>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</si>
  <si>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</si>
  <si>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</si>
  <si>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</si>
  <si>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</si>
  <si>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</si>
  <si>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</si>
  <si>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</si>
  <si>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</si>
  <si>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</si>
  <si>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</si>
  <si>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</si>
  <si>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</si>
  <si>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</si>
  <si>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</si>
  <si>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</si>
  <si>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</si>
  <si>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</si>
  <si>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</si>
  <si>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</si>
  <si>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</si>
  <si>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</si>
  <si>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</si>
  <si>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</si>
  <si>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</si>
  <si>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</si>
  <si>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</si>
  <si>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</si>
  <si>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</si>
  <si>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</si>
  <si>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</si>
  <si>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</si>
  <si>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</si>
  <si>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</si>
  <si>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</si>
  <si>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</si>
  <si>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</si>
  <si>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</si>
  <si>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</si>
  <si>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</si>
  <si>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</si>
  <si>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</si>
  <si>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</si>
  <si>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</si>
  <si>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</si>
  <si>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</si>
  <si>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</si>
  <si>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</si>
  <si>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</si>
  <si>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</si>
  <si>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</si>
  <si>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</si>
  <si>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</si>
  <si>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</si>
  <si>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</si>
  <si>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</si>
  <si>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</si>
  <si>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</si>
  <si>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</si>
  <si>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</si>
  <si>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</si>
  <si>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</si>
  <si>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</si>
  <si>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</si>
  <si>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</si>
  <si>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</si>
  <si>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</si>
  <si>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</si>
  <si>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</si>
  <si>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</si>
  <si>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</si>
  <si>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</si>
  <si>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</si>
  <si>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</si>
  <si>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</si>
  <si>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</si>
  <si>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</si>
  <si>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</si>
  <si>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</si>
  <si>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</si>
  <si>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</si>
  <si>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</si>
  <si>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</si>
  <si>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</si>
  <si>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</si>
  <si>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</si>
  <si>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</si>
  <si>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</si>
  <si>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</si>
  <si>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</si>
  <si>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</si>
  <si>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</si>
  <si>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</si>
  <si>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</si>
  <si>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</si>
  <si>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</si>
  <si>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</si>
  <si>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</si>
  <si>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</si>
  <si>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</si>
  <si>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</si>
  <si>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</si>
  <si>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</si>
  <si>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</si>
  <si>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</si>
  <si>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</si>
  <si>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</si>
  <si>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</si>
  <si>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</si>
  <si>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</si>
  <si>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</si>
  <si>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</si>
  <si>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</si>
  <si>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</si>
  <si>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</si>
  <si>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</si>
  <si>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</si>
  <si>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</si>
  <si>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</si>
  <si>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</si>
  <si>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</si>
  <si>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</si>
  <si>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</si>
  <si>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</si>
  <si>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</si>
  <si>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</si>
  <si>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</si>
  <si>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</si>
  <si>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</si>
  <si>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</si>
  <si>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</si>
  <si>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</si>
  <si>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</si>
  <si>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</si>
  <si>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</si>
  <si>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</si>
  <si>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</si>
  <si>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</si>
  <si>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</si>
  <si>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</si>
  <si>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</si>
  <si>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</si>
  <si>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</si>
  <si>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</si>
  <si>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</si>
  <si>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</si>
  <si>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</si>
  <si>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</si>
  <si>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</si>
  <si>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</si>
  <si>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</si>
  <si>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</si>
  <si>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</si>
  <si>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</si>
  <si>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</si>
  <si>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</si>
  <si>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</si>
  <si>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</si>
  <si>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</si>
  <si>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</si>
  <si>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</si>
  <si>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</si>
  <si>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</si>
  <si>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</si>
  <si>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</si>
  <si>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</si>
  <si>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</si>
  <si>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</si>
  <si>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</si>
  <si>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</si>
  <si>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</si>
  <si>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</si>
  <si>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</si>
  <si>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</si>
  <si>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</si>
  <si>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</si>
  <si>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</si>
  <si>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</si>
  <si>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</si>
  <si>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</si>
  <si>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</si>
  <si>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</si>
  <si>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</si>
  <si>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</si>
  <si>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</si>
  <si>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</si>
  <si>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</si>
  <si>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</si>
  <si>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</si>
  <si>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</si>
  <si>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</si>
  <si>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</si>
  <si>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</si>
  <si>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</si>
  <si>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</si>
  <si>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</si>
  <si>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</si>
  <si>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</si>
  <si>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</si>
  <si>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</si>
  <si>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</si>
  <si>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</si>
  <si>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</si>
  <si>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</si>
  <si>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</si>
  <si>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</si>
  <si>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</si>
  <si>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</si>
  <si>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</si>
  <si>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</si>
  <si>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</si>
  <si>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</si>
  <si>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</si>
  <si>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</si>
  <si>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</si>
  <si>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</si>
  <si>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</si>
  <si>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</si>
  <si>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</si>
  <si>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</si>
  <si>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</si>
  <si>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</si>
  <si>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</si>
  <si>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</si>
  <si>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</si>
  <si>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</si>
  <si>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</si>
  <si>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</si>
  <si>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</si>
  <si>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</si>
  <si>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</si>
  <si>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</si>
  <si>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</si>
  <si>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</si>
  <si>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</si>
  <si>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</si>
  <si>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</si>
  <si>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</si>
  <si>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</si>
  <si>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</si>
  <si>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</si>
  <si>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</si>
  <si>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</si>
  <si>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</si>
  <si>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</si>
  <si>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</si>
  <si>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</si>
  <si>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</si>
  <si>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</si>
  <si>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</si>
  <si>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</si>
  <si>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</si>
  <si>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</si>
  <si>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</si>
  <si>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</si>
  <si>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</si>
  <si>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</si>
  <si>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</si>
  <si>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</si>
  <si>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</si>
  <si>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</si>
  <si>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</si>
  <si>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</si>
  <si>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</si>
  <si>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</si>
  <si>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</si>
  <si>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</si>
  <si>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</si>
  <si>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</si>
  <si>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</si>
  <si>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</si>
  <si>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</si>
  <si>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</si>
  <si>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</si>
  <si>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</si>
  <si>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</si>
  <si>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</si>
  <si>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</si>
  <si>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</si>
  <si>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</si>
  <si>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</si>
  <si>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</si>
  <si>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</si>
  <si>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</si>
  <si>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</si>
  <si>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</si>
  <si>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</si>
  <si>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</si>
  <si>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</si>
  <si>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</si>
  <si>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</si>
  <si>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</si>
  <si>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</si>
  <si>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</si>
  <si>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</si>
  <si>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</si>
  <si>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</si>
  <si>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</si>
  <si>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</si>
  <si>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</si>
  <si>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</si>
  <si>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</si>
  <si>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</si>
  <si>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</si>
  <si>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</si>
  <si>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</si>
  <si>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</si>
  <si>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</si>
  <si>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</si>
  <si>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</si>
  <si>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</si>
  <si>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</si>
  <si>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</si>
  <si>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</si>
  <si>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</si>
  <si>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</si>
  <si>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</si>
  <si>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</si>
  <si>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</si>
  <si>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</si>
  <si>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</si>
  <si>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</si>
  <si>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</si>
  <si>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</si>
  <si>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</si>
  <si>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</si>
  <si>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</si>
  <si>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</si>
  <si>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</si>
  <si>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</si>
  <si>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</si>
  <si>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</si>
  <si>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</si>
  <si>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</si>
  <si>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</si>
  <si>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</si>
  <si>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</si>
  <si>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</si>
  <si>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</si>
  <si>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</si>
  <si>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</si>
  <si>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</si>
  <si>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</si>
  <si>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</si>
  <si>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</si>
  <si>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</si>
  <si>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</si>
  <si>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</si>
  <si>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</si>
  <si>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</si>
  <si>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</si>
  <si>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</si>
  <si>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</si>
  <si>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</si>
  <si>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</si>
  <si>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</si>
  <si>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</si>
  <si>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</si>
  <si>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</si>
  <si>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</si>
  <si>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</si>
  <si>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</si>
  <si>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</si>
  <si>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</si>
  <si>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</si>
  <si>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</si>
  <si>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</si>
  <si>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</si>
  <si>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</si>
  <si>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</si>
  <si>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</si>
  <si>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</si>
  <si>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</si>
  <si>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</si>
  <si>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</si>
  <si>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</si>
  <si>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</si>
  <si>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</si>
  <si>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</si>
  <si>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</si>
  <si>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</si>
  <si>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</si>
  <si>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</si>
  <si>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</si>
  <si>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</si>
  <si>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</si>
  <si>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</si>
  <si>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</si>
  <si>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</si>
  <si>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</si>
  <si>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</si>
  <si>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</si>
  <si>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</si>
  <si>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</si>
  <si>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</si>
  <si>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</si>
  <si>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</si>
  <si>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</si>
  <si>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</si>
  <si>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</si>
  <si>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</si>
  <si>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</si>
  <si>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</si>
  <si>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</si>
  <si>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</si>
  <si>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</si>
  <si>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</si>
  <si>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</si>
  <si>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</si>
  <si>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</si>
  <si>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</si>
  <si>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</si>
  <si>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</si>
  <si>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</si>
  <si>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</si>
  <si>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</si>
  <si>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</si>
  <si>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</si>
  <si>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</si>
  <si>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</si>
  <si>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</si>
  <si>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</si>
  <si>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</si>
  <si>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</si>
  <si>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</si>
  <si>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</si>
  <si>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</si>
  <si>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</si>
  <si>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</si>
  <si>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</si>
  <si>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</si>
  <si>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</si>
  <si>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</si>
  <si>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</si>
  <si>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</si>
  <si>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</si>
  <si>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</si>
  <si>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</si>
  <si>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</si>
  <si>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</si>
  <si>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</si>
  <si>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</si>
  <si>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</si>
  <si>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</si>
  <si>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</si>
  <si>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</si>
  <si>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</si>
  <si>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</si>
  <si>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</si>
  <si>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</si>
  <si>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</si>
  <si>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</si>
  <si>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</si>
  <si>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</si>
  <si>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</si>
  <si>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</si>
  <si>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</si>
  <si>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</si>
  <si>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</si>
  <si>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</si>
  <si>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</si>
  <si>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</si>
  <si>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</si>
  <si>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</si>
  <si>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</si>
  <si>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</si>
  <si>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</si>
  <si>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</si>
  <si>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</si>
  <si>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</si>
  <si>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</si>
  <si>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</si>
  <si>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</si>
  <si>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</si>
  <si>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</si>
  <si>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</si>
  <si>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</si>
  <si>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</si>
  <si>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</si>
  <si>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</si>
  <si>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</si>
  <si>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</si>
  <si>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</si>
  <si>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</si>
  <si>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</si>
  <si>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</si>
  <si>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</si>
  <si>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</si>
  <si>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</si>
  <si>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</si>
  <si>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</si>
  <si>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</si>
  <si>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</si>
  <si>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</si>
  <si>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</si>
  <si>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</si>
  <si>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</si>
  <si>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</si>
  <si>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</si>
  <si>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</si>
  <si>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</si>
  <si>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</si>
  <si>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</si>
  <si>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</si>
  <si>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</si>
  <si>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</si>
  <si>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</si>
  <si>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</si>
  <si>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</si>
  <si>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</si>
  <si>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</si>
  <si>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</si>
  <si>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</si>
  <si>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</si>
  <si>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</si>
  <si>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</si>
  <si>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</si>
  <si>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</si>
  <si>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</si>
  <si>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</si>
  <si>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</si>
  <si>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</si>
  <si>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</si>
  <si>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</si>
  <si>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</si>
  <si>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</si>
  <si>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</si>
  <si>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</si>
  <si>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</si>
  <si>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</si>
  <si>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</si>
  <si>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</si>
  <si>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</si>
  <si>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</si>
  <si>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</si>
  <si>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</si>
  <si>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</si>
  <si>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</si>
  <si>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</si>
  <si>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</si>
  <si>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</si>
  <si>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</si>
  <si>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</si>
  <si>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</si>
  <si>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</si>
  <si>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</si>
  <si>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</si>
  <si>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</si>
  <si>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</si>
  <si>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</si>
  <si>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</si>
  <si>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</si>
  <si>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</si>
  <si>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</si>
  <si>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</si>
  <si>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</si>
  <si>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</si>
  <si>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</si>
  <si>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</si>
  <si>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</si>
  <si>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</si>
  <si>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</si>
  <si>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</si>
  <si>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</si>
  <si>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</si>
  <si>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</si>
  <si>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</si>
  <si>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</si>
  <si>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</si>
  <si>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</si>
  <si>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</si>
  <si>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</si>
  <si>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</si>
  <si>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</si>
  <si>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</si>
  <si>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</si>
  <si>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</si>
  <si>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</si>
  <si>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</si>
  <si>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</si>
  <si>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</si>
  <si>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</si>
  <si>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</si>
  <si>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</si>
  <si>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</si>
  <si>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</si>
  <si>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</si>
  <si>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</si>
  <si>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</si>
  <si>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</si>
  <si>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</si>
  <si>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</si>
  <si>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</si>
  <si>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</si>
  <si>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</si>
  <si>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</si>
  <si>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</si>
  <si>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</si>
  <si>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</si>
  <si>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</si>
  <si>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</si>
  <si>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</si>
  <si>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</si>
  <si>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</si>
  <si>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</si>
  <si>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</si>
  <si>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</si>
  <si>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</si>
  <si>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</si>
  <si>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</si>
  <si>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</si>
  <si>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</si>
  <si>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</si>
  <si>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</si>
  <si>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</si>
  <si>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</si>
  <si>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</si>
  <si>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</si>
  <si>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</si>
  <si>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</si>
  <si>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</si>
  <si>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</si>
  <si>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</si>
  <si>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</si>
  <si>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</si>
  <si>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</si>
  <si>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</si>
  <si>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</si>
  <si>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</si>
  <si>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</si>
  <si>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</si>
  <si>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</si>
  <si>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</si>
  <si>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</si>
  <si>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</si>
  <si>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</si>
  <si>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</si>
  <si>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</si>
  <si>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</si>
  <si>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</si>
  <si>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</si>
  <si>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</si>
  <si>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</si>
  <si>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</si>
  <si>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</si>
  <si>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</si>
  <si>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</si>
  <si>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</si>
  <si>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</si>
  <si>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</si>
  <si>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</si>
  <si>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</si>
  <si>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</si>
  <si>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</si>
  <si>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</si>
  <si>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</si>
  <si>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</si>
  <si>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</si>
  <si>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</si>
  <si>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</si>
  <si>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</si>
  <si>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</si>
  <si>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</si>
  <si>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</si>
  <si>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</si>
  <si>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</si>
  <si>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</si>
  <si>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</si>
  <si>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</si>
  <si>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</si>
  <si>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</si>
  <si>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</si>
  <si>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</si>
  <si>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</si>
  <si>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</si>
  <si>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</si>
  <si>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</si>
  <si>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</si>
  <si>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</si>
  <si>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</si>
  <si>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</si>
  <si>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</si>
  <si>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</si>
  <si>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</si>
  <si>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</si>
  <si>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</si>
  <si>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</si>
  <si>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</si>
  <si>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</si>
  <si>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</si>
  <si>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</si>
  <si>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</si>
  <si>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</si>
  <si>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</si>
  <si>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</si>
  <si>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</si>
  <si>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</si>
  <si>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</si>
  <si>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</si>
  <si>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</si>
  <si>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</si>
  <si>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</si>
  <si>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</si>
  <si>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</si>
  <si>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</si>
  <si>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</si>
  <si>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</si>
  <si>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</si>
  <si>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</si>
  <si>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</si>
  <si>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</si>
  <si>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</si>
  <si>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</si>
  <si>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</si>
  <si>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</si>
  <si>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</si>
  <si>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</si>
  <si>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</si>
  <si>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</si>
  <si>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</si>
  <si>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</si>
  <si>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</si>
  <si>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</si>
  <si>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</si>
  <si>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</si>
  <si>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</si>
  <si>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</si>
  <si>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</si>
  <si>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</si>
  <si>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</si>
  <si>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</si>
  <si>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</si>
  <si>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</si>
  <si>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</si>
  <si>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</si>
  <si>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</si>
  <si>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</si>
  <si>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</si>
  <si>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</si>
  <si>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</si>
  <si>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</si>
  <si>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</si>
  <si>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</si>
  <si>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</si>
  <si>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</si>
  <si>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</si>
  <si>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</si>
  <si>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</si>
  <si>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</si>
  <si>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</si>
  <si>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</si>
  <si>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</si>
  <si>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</si>
  <si>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</si>
  <si>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</si>
  <si>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</si>
  <si>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</si>
  <si>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</si>
  <si>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</si>
  <si>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</si>
  <si>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</si>
  <si>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</si>
  <si>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</si>
  <si>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</si>
  <si>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</si>
  <si>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</si>
  <si>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</si>
  <si>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</si>
  <si>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</si>
  <si>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</si>
  <si>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</si>
  <si>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</si>
  <si>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</si>
  <si>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</si>
  <si>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</si>
  <si>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</si>
  <si>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</si>
  <si>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</si>
  <si>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</si>
  <si>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</si>
  <si>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</si>
  <si>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</si>
  <si>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</si>
  <si>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</si>
  <si>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</si>
  <si>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</si>
  <si>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</si>
  <si>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</si>
  <si>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</si>
  <si>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</si>
  <si>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</si>
  <si>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</si>
  <si>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</si>
  <si>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</si>
  <si>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</si>
  <si>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</si>
  <si>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</si>
  <si>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</si>
  <si>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</si>
  <si>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</si>
  <si>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</si>
  <si>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</si>
  <si>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</si>
  <si>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</si>
  <si>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</si>
  <si>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</si>
  <si>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</si>
  <si>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</si>
  <si>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</si>
  <si>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</si>
  <si>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</si>
  <si>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</si>
  <si>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</si>
  <si>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</si>
  <si>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</si>
  <si>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</si>
  <si>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</si>
  <si>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</si>
  <si>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</si>
  <si>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</si>
  <si>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</si>
  <si>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</si>
  <si>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</si>
  <si>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</si>
  <si>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</si>
  <si>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</si>
  <si>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</si>
  <si>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</si>
  <si>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</si>
  <si>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</si>
  <si>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</si>
  <si>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</si>
  <si>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</si>
  <si>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</si>
  <si>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</si>
  <si>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</si>
  <si>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</si>
  <si>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</si>
  <si>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</si>
  <si>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</si>
  <si>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</si>
  <si>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</si>
  <si>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</si>
  <si>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</si>
  <si>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</si>
  <si>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</si>
  <si>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</si>
  <si>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</si>
  <si>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</si>
  <si>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</si>
  <si>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</si>
  <si>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</si>
  <si>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</si>
  <si>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</si>
  <si>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</si>
  <si>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</si>
  <si>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</si>
  <si>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</si>
  <si>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</si>
  <si>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</si>
  <si>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</si>
  <si>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</si>
  <si>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</si>
  <si>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</si>
  <si>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</si>
  <si>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</si>
  <si>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</si>
  <si>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</si>
  <si>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</si>
  <si>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</si>
  <si>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</si>
  <si>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</si>
  <si>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</si>
  <si>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</si>
  <si>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</si>
  <si>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</si>
  <si>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</si>
  <si>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</si>
  <si>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</si>
  <si>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</si>
  <si>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</si>
  <si>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</si>
  <si>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</si>
  <si>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</si>
  <si>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</si>
  <si>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</si>
  <si>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</si>
  <si>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</si>
  <si>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</si>
  <si>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</si>
  <si>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</si>
  <si>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</si>
  <si>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</si>
  <si>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</si>
  <si>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</si>
  <si>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</si>
  <si>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</si>
  <si>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</si>
  <si>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</si>
  <si>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</si>
  <si>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</si>
  <si>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</si>
  <si>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</si>
  <si>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</si>
  <si>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</si>
  <si>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</si>
  <si>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</si>
  <si>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</si>
  <si>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</si>
  <si>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</si>
  <si>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</si>
  <si>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</si>
  <si>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</si>
  <si>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</si>
  <si>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</si>
  <si>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</si>
  <si>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</si>
  <si>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</si>
  <si>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</si>
  <si>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</si>
  <si>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</si>
  <si>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</si>
  <si>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</si>
  <si>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</si>
  <si>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</si>
  <si>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</si>
  <si>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</si>
  <si>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</si>
  <si>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</si>
  <si>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</si>
  <si>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</si>
  <si>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</si>
  <si>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</si>
  <si>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</si>
  <si>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</si>
  <si>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</si>
  <si>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</si>
  <si>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</si>
  <si>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</si>
  <si>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</si>
  <si>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</si>
  <si>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</si>
  <si>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</si>
  <si>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</si>
  <si>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</si>
  <si>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</si>
  <si>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</si>
  <si>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Parent Category   </t>
  </si>
  <si>
    <t>Sub-Category</t>
  </si>
  <si>
    <t>(All)</t>
  </si>
  <si>
    <t>Column Labels</t>
  </si>
  <si>
    <t>Grand Total</t>
  </si>
  <si>
    <t>Row Labels</t>
  </si>
  <si>
    <t>Count of outcome</t>
  </si>
  <si>
    <t>Date Created Conversion </t>
  </si>
  <si>
    <t>Date Ended Conversion</t>
  </si>
  <si>
    <t>Month Created Conversion</t>
  </si>
  <si>
    <t>Years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</si>
  <si>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</si>
  <si>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</si>
  <si>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</si>
  <si>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</si>
  <si>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</si>
  <si>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</si>
  <si>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</si>
  <si>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</si>
  <si>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</si>
  <si>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</si>
  <si>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</si>
  <si>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</si>
  <si>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</si>
  <si>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</si>
  <si>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</si>
  <si>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</si>
  <si>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</si>
  <si>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</si>
  <si>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</si>
  <si>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</si>
  <si>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</si>
  <si>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</si>
  <si>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</si>
  <si>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</si>
  <si>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</si>
  <si>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</si>
  <si>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</si>
  <si>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</si>
  <si>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</si>
  <si>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</si>
  <si>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</si>
  <si>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</si>
  <si>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</si>
  <si>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</si>
  <si>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</si>
  <si>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</si>
  <si>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</si>
  <si>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</si>
  <si>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Statistical Analysis</t>
  </si>
  <si>
    <t>outcome_successful</t>
  </si>
  <si>
    <t>outcome_failed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</si>
</sst>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999"/>
      <color rgb="FFFFCC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Parent Cat!PivotTable1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Parent Cat'!$B$3:$B$4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1-4B14-B94A-4D47946735F6}"/>
            </c:ext>
          </c:extLst>
        </c:ser>
        <c:ser>
          <c:idx val="1"/>
          <c:order val="1"/>
          <c:tx>
            <c:strRef>
              <c:f>'Pivot Parent Cat'!$C$3:$C$4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1-4B14-B94A-4D47946735F6}"/>
            </c:ext>
          </c:extLst>
        </c:ser>
        <c:ser>
          <c:idx val="2"/>
          <c:order val="2"/>
          <c:tx>
            <c:strRef>
              <c:f>'Pivot Parent Cat'!$D$3:$D$4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 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1-4B14-B94A-4D47946735F6}"/>
            </c:ext>
          </c:extLst>
        </c:ser>
        <c:ser>
          <c:idx val="3"/>
          <c:order val="3"/>
          <c:tx>
            <c:strRef>
              <c:f>'Pivot Parent Cat'!$E$3:$E$4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Parent Cat'!$A$5:$A$14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Parent Cat'!$E$5:$E$14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11-4B14-B94A-4D479467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7594751"/>
        <c:axId val="516048527"/>
      </c:barChart>
      <c:catAx>
        <c:axId val="9675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8527"/>
        <c:crosses val="autoZero"/>
        <c:auto val="1"/>
        <c:lblAlgn val="ctr"/>
        <c:lblOffset val="100"/>
        <c:noMultiLvlLbl val="0"/>
      </c:catAx>
      <c:valAx>
        <c:axId val="5160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9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Sub!PivotTable4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Sub'!$B$4:$B$5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'Parent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Sub'!$B$6:$B$30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8-4B7D-903A-CA868514E34A}"/>
            </c:ext>
          </c:extLst>
        </c:ser>
        <c:ser>
          <c:idx val="1"/>
          <c:order val="1"/>
          <c:tx>
            <c:strRef>
              <c:f>'Parent Sub'!$C$4:$C$5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'Parent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Sub'!$C$6:$C$30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8-4B7D-903A-CA868514E34A}"/>
            </c:ext>
          </c:extLst>
        </c:ser>
        <c:ser>
          <c:idx val="2"/>
          <c:order val="2"/>
          <c:tx>
            <c:strRef>
              <c:f>'Parent Sub'!$D$4:$D$5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Sub'!$D$6:$D$30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8-4B7D-903A-CA868514E34A}"/>
            </c:ext>
          </c:extLst>
        </c:ser>
        <c:ser>
          <c:idx val="3"/>
          <c:order val="3"/>
          <c:tx>
            <c:strRef>
              <c:f>'Parent Sub'!$E$4:$E$5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Sub'!$A$6:$A$30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'Parent Sub'!$E$6:$E$30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8-4B7D-903A-CA868514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425759"/>
        <c:axId val="101970079"/>
      </c:barChart>
      <c:catAx>
        <c:axId val="9742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0079"/>
        <c:crosses val="autoZero"/>
        <c:auto val="1"/>
        <c:lblAlgn val="ctr"/>
        <c:lblOffset val="100"/>
        <c:noMultiLvlLbl val="0"/>
      </c:catAx>
      <c:valAx>
        <c:axId val="10197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Outcome per Month!PivotTable2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Outcome 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Outcome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Outcome per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D-437D-A220-5BA8A711AB7D}"/>
            </c:ext>
          </c:extLst>
        </c:ser>
        <c:ser>
          <c:idx val="1"/>
          <c:order val="1"/>
          <c:tx>
            <c:strRef>
              <c:f>'Pivot Outcome 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Outcome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Outcome per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D-437D-A220-5BA8A711AB7D}"/>
            </c:ext>
          </c:extLst>
        </c:ser>
        <c:ser>
          <c:idx val="2"/>
          <c:order val="2"/>
          <c:tx>
            <c:strRef>
              <c:f>'Pivot Outcome per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Outcome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Outcome per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FD-437D-A220-5BA8A711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872608"/>
        <c:axId val="1840474112"/>
      </c:lineChart>
      <c:catAx>
        <c:axId val="18368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474112"/>
        <c:crosses val="autoZero"/>
        <c:auto val="1"/>
        <c:lblAlgn val="ctr"/>
        <c:lblOffset val="100"/>
        <c:noMultiLvlLbl val="0"/>
      </c:catAx>
      <c:valAx>
        <c:axId val="18404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8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'Crowdfunding Summary'!$F$1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'Crowdfunding Summary'!$A$2:$A$13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'Crowdfunding Summary'!$F$2:$F$13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B-4451-A778-47B9DDCACB93}"/>
            </c:ext>
          </c:extLst>
        </c:ser>
        <c:ser>
          <c:idx val="1"/>
          <c:order val="1"/>
          <c:tx>
            <c:strRef>
              <c:f>'Crowdfunding Summary'!$G$1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'Crowdfunding Summary'!$A$2:$A$13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xVal>
          <c:yVal>
            <c:numRef>
              <c:f>'Crowdfunding Summary'!$G$2:$G$13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B-4451-A778-47B9DDCACB93}"/>
            </c:ext>
          </c:extLst>
        </c:ser>
        <c:ser>
          <c:idx val="2"/>
          <c:order val="2"/>
          <c:tx>
            <c:strRef>
              <c:f>'Crowdfunding Summary'!$H$1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strRef>
              <c:f>'Crowdfunding Summary'!$A$2:$A$12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</c:strCache>
            </c:strRef>
          </c:xVal>
          <c:yVal>
            <c:numRef>
              <c:f>'Crowdfunding Summary'!$H$2:$H$13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B-4451-A778-47B9DDCAC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23151"/>
        <c:axId val="1321496751"/>
      </c:scatterChart>
      <c:valAx>
        <c:axId val="2088323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96751"/>
        <c:crosses val="autoZero"/>
        <c:crossBetween val="midCat"/>
      </c:valAx>
      <c:valAx>
        <c:axId val="132149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23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642936</xdr:colOff>
      <xdr:row>2</xdr:row>
      <xdr:rowOff>0</xdr:rowOff>
    </xdr:from>
    <xdr:to>
      <xdr:col>16</xdr:col>
      <xdr:colOff>285749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10629C-48FC-CFEC-83AD-116617AD5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276226</xdr:colOff>
      <xdr:row>4</xdr:row>
      <xdr:rowOff>190499</xdr:rowOff>
    </xdr:from>
    <xdr:to>
      <xdr:col>18</xdr:col>
      <xdr:colOff>476250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3AE2D-A602-5A01-96F2-5E18711BA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1</xdr:row>
      <xdr:rowOff>185737</xdr:rowOff>
    </xdr:from>
    <xdr:to>
      <xdr:col>12</xdr:col>
      <xdr:colOff>652462</xdr:colOff>
      <xdr:row>15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76B36-8CB7-BA63-49F0-43FF20FB4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119061</xdr:rowOff>
    </xdr:from>
    <xdr:to>
      <xdr:col>8</xdr:col>
      <xdr:colOff>133350</xdr:colOff>
      <xdr:row>30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6F5F77-C878-2E97-614A-D545BD7AD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na Matusevich" refreshedDate="45184.792344560185" createdVersion="8" refreshedVersion="8" minRefreshableVersion="3" recordCount="1000" xr:uid="{576A3366-6FCB-4B9A-A32D-FB8143E1DAE0}">
  <cacheSource type="worksheet">
    <worksheetSource ref="C1:V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 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na Matusevich" refreshedDate="45185.819935416665" createdVersion="8" refreshedVersion="8" minRefreshableVersion="3" recordCount="1000" xr:uid="{5C776B34-4AB0-46CB-9570-4FAA232251B8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 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 Created Conversion" numFmtId="14">
      <sharedItems count="12">
        <s v="Nov"/>
        <s v="Aug"/>
        <s v="Jan"/>
        <s v="Sep"/>
        <s v="Oct"/>
        <s v="Jun"/>
        <s v="Mar"/>
        <s v="Dec"/>
        <s v="Jul"/>
        <s v="Apr"/>
        <s v="Feb"/>
        <s v="May"/>
      </sharedItems>
    </cacheField>
    <cacheField name="Years Created Conversion" numFmtId="14">
      <sharedItems count="11">
        <s v="2015"/>
        <s v="2014"/>
        <s v="2013"/>
        <s v="2019"/>
        <s v="2012"/>
        <s v="2017"/>
        <s v="2010"/>
        <s v="2016"/>
        <s v="2011"/>
        <s v="2018"/>
        <s v="202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 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d v="2015-11-28T06:00:00"/>
    <d v="2015-12-15T06:00:00"/>
    <x v="0"/>
    <x v="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d v="2014-08-19T05:00:00"/>
    <d v="2014-08-21T05:00:00"/>
    <x v="1"/>
    <x v="1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d v="2013-11-17T06:00:00"/>
    <d v="2013-11-19T06:00:00"/>
    <x v="0"/>
    <x v="2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d v="2019-08-11T05:00:00"/>
    <d v="2019-09-20T05:00:00"/>
    <x v="1"/>
    <x v="3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d v="2019-01-20T06:00:00"/>
    <d v="2019-01-24T06:00:00"/>
    <x v="2"/>
    <x v="3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d v="2012-08-28T05:00:00"/>
    <d v="2012-09-08T05:00:00"/>
    <x v="1"/>
    <x v="4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d v="2017-09-13T05:00:00"/>
    <d v="2017-09-14T05:00:00"/>
    <x v="3"/>
    <x v="5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d v="2015-08-13T05:00:00"/>
    <d v="2015-08-15T05:00:00"/>
    <x v="1"/>
    <x v="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d v="2010-08-09T05:00:00"/>
    <d v="2010-08-11T05:00:00"/>
    <x v="1"/>
    <x v="6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d v="2013-09-19T05:00:00"/>
    <d v="2013-11-07T06:00:00"/>
    <x v="3"/>
    <x v="2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d v="2010-08-14T05:00:00"/>
    <d v="2010-10-01T05:00:00"/>
    <x v="1"/>
    <x v="6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d v="2010-09-21T05:00:00"/>
    <d v="2010-09-27T05:00:00"/>
    <x v="3"/>
    <x v="6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d v="2019-10-22T05:00:00"/>
    <d v="2019-10-30T05:00:00"/>
    <x v="4"/>
    <x v="3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d v="2016-06-11T05:00:00"/>
    <d v="2016-06-23T05:00:00"/>
    <x v="5"/>
    <x v="7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d v="2012-03-06T06:00:00"/>
    <d v="2012-04-02T05:00:00"/>
    <x v="6"/>
    <x v="4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d v="2019-12-10T06:00:00"/>
    <d v="2019-12-14T06:00:00"/>
    <x v="7"/>
    <x v="3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d v="2014-01-22T06:00:00"/>
    <d v="2014-02-13T06:00:00"/>
    <x v="2"/>
    <x v="1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d v="2011-01-12T06:00:00"/>
    <d v="2011-01-13T06:00:00"/>
    <x v="2"/>
    <x v="8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d v="2018-09-08T05:00:00"/>
    <d v="2018-09-16T05:00:00"/>
    <x v="3"/>
    <x v="9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d v="2019-03-04T06:00:00"/>
    <d v="2019-03-25T05:00:00"/>
    <x v="6"/>
    <x v="3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d v="2014-07-28T05:00:00"/>
    <d v="2014-07-28T05:00:00"/>
    <x v="8"/>
    <x v="1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d v="2011-08-15T05:00:00"/>
    <d v="2011-09-18T05:00:00"/>
    <x v="1"/>
    <x v="8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d v="2018-04-03T05:00:00"/>
    <d v="2018-04-18T05:00:00"/>
    <x v="9"/>
    <x v="9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d v="2019-02-14T06:00:00"/>
    <d v="2019-04-08T05:00:00"/>
    <x v="10"/>
    <x v="3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d v="2014-06-21T05:00:00"/>
    <d v="2014-06-23T05:00:00"/>
    <x v="5"/>
    <x v="1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d v="2011-05-18T05:00:00"/>
    <d v="2011-06-07T05:00:00"/>
    <x v="11"/>
    <x v="8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d v="2018-07-31T05:00:00"/>
    <d v="2018-08-27T05:00:00"/>
    <x v="8"/>
    <x v="9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d v="2015-10-03T05:00:00"/>
    <d v="2015-10-11T05:00:00"/>
    <x v="4"/>
    <x v="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d v="2010-02-09T06:00:00"/>
    <d v="2010-03-04T06:00:00"/>
    <x v="10"/>
    <x v="6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d v="2018-07-20T05:00:00"/>
    <d v="2018-08-29T05:00:00"/>
    <x v="8"/>
    <x v="9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d v="2019-05-24T05:00:00"/>
    <d v="2019-05-29T05:00:00"/>
    <x v="11"/>
    <x v="3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d v="2016-01-05T06:00:00"/>
    <d v="2016-02-02T06:00:00"/>
    <x v="2"/>
    <x v="7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d v="2018-01-10T06:00:00"/>
    <d v="2018-02-06T06:00:00"/>
    <x v="2"/>
    <x v="9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d v="2014-10-05T05:00:00"/>
    <d v="2014-11-11T06:00:00"/>
    <x v="4"/>
    <x v="1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d v="2017-03-23T05:00:00"/>
    <d v="2017-03-28T05:00:00"/>
    <x v="6"/>
    <x v="5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d v="2019-01-19T06:00:00"/>
    <d v="2019-03-02T06:00:00"/>
    <x v="2"/>
    <x v="3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d v="2011-02-26T06:00:00"/>
    <d v="2011-03-23T05:00:00"/>
    <x v="10"/>
    <x v="8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d v="2019-10-06T05:00:00"/>
    <d v="2019-11-08T06:00:00"/>
    <x v="4"/>
    <x v="3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d v="2010-10-18T05:00:00"/>
    <d v="2010-10-23T05:00:00"/>
    <x v="4"/>
    <x v="6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d v="2013-02-25T06:00:00"/>
    <d v="2013-03-11T05:00:00"/>
    <x v="10"/>
    <x v="2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d v="2010-06-05T05:00:00"/>
    <d v="2010-06-24T05:00:00"/>
    <x v="5"/>
    <x v="6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d v="2012-09-04T05:00:00"/>
    <d v="2012-09-30T05:00:00"/>
    <x v="3"/>
    <x v="4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d v="2011-07-04T05:00:00"/>
    <d v="2011-07-13T05:00:00"/>
    <x v="8"/>
    <x v="8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d v="2014-07-24T05:00:00"/>
    <d v="2014-08-09T05:00:00"/>
    <x v="8"/>
    <x v="1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d v="2019-03-17T05:00:00"/>
    <d v="2019-03-18T05:00:00"/>
    <x v="6"/>
    <x v="3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d v="2016-11-02T05:00:00"/>
    <d v="2016-11-17T06:00:00"/>
    <x v="0"/>
    <x v="7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d v="2010-07-08T05:00:00"/>
    <d v="2010-07-31T05:00:00"/>
    <x v="8"/>
    <x v="6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d v="2014-03-29T05:00:00"/>
    <d v="2014-04-28T05:00:00"/>
    <x v="6"/>
    <x v="1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d v="2015-06-25T05:00:00"/>
    <d v="2015-07-07T05:00:00"/>
    <x v="5"/>
    <x v="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d v="2019-10-20T05:00:00"/>
    <d v="2019-12-04T06:00:00"/>
    <x v="4"/>
    <x v="3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d v="2013-08-01T05:00:00"/>
    <d v="2013-08-29T05:00:00"/>
    <x v="1"/>
    <x v="2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d v="2012-03-27T05:00:00"/>
    <d v="2012-04-12T05:00:00"/>
    <x v="6"/>
    <x v="4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d v="2010-09-15T05:00:00"/>
    <d v="2010-09-19T05:00:00"/>
    <x v="3"/>
    <x v="6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d v="2014-05-20T05:00:00"/>
    <d v="2014-06-28T05:00:00"/>
    <x v="11"/>
    <x v="1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d v="2018-03-11T06:00:00"/>
    <d v="2018-03-17T05:00:00"/>
    <x v="6"/>
    <x v="9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d v="2018-07-30T05:00:00"/>
    <d v="2018-08-04T05:00:00"/>
    <x v="8"/>
    <x v="9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d v="2015-01-10T06:00:00"/>
    <d v="2015-01-17T06:00:00"/>
    <x v="2"/>
    <x v="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d v="2017-09-01T05:00:00"/>
    <d v="2017-09-13T05:00:00"/>
    <x v="3"/>
    <x v="5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d v="2015-09-21T05:00:00"/>
    <d v="2015-10-04T05:00:00"/>
    <x v="3"/>
    <x v="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d v="2017-06-12T05:00:00"/>
    <d v="2017-06-27T05:00:00"/>
    <x v="5"/>
    <x v="5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d v="2012-07-17T05:00:00"/>
    <d v="2012-07-20T05:00:00"/>
    <x v="8"/>
    <x v="4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d v="2011-02-21T06:00:00"/>
    <d v="2011-04-02T05:00:00"/>
    <x v="10"/>
    <x v="8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d v="2015-06-05T05:00:00"/>
    <d v="2015-06-06T05:00:00"/>
    <x v="5"/>
    <x v="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d v="2017-04-28T05:00:00"/>
    <d v="2017-05-04T05:00:00"/>
    <x v="9"/>
    <x v="5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d v="2018-07-02T05:00:00"/>
    <d v="2018-07-17T05:00:00"/>
    <x v="8"/>
    <x v="9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d v="2011-01-27T06:00:00"/>
    <d v="2011-02-03T06:00:00"/>
    <x v="2"/>
    <x v="8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d v="2015-04-08T05:00:00"/>
    <d v="2015-04-13T05:00:00"/>
    <x v="9"/>
    <x v="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d v="2010-01-25T06:00:00"/>
    <d v="2010-01-30T06:00:00"/>
    <x v="2"/>
    <x v="6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d v="2017-07-27T05:00:00"/>
    <d v="2017-09-12T05:00:00"/>
    <x v="8"/>
    <x v="5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d v="2010-12-19T06:00:00"/>
    <d v="2011-01-22T06:00:00"/>
    <x v="7"/>
    <x v="6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d v="2010-11-02T05:00:00"/>
    <d v="2010-12-21T06:00:00"/>
    <x v="0"/>
    <x v="6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d v="2019-11-30T06:00:00"/>
    <d v="2019-12-04T06:00:00"/>
    <x v="0"/>
    <x v="3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d v="2015-07-01T05:00:00"/>
    <d v="2015-08-06T05:00:00"/>
    <x v="8"/>
    <x v="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d v="2016-11-27T06:00:00"/>
    <d v="2016-11-30T06:00:00"/>
    <x v="0"/>
    <x v="7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d v="2016-03-27T05:00:00"/>
    <d v="2016-03-28T05:00:00"/>
    <x v="6"/>
    <x v="7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d v="2018-07-15T05:00:00"/>
    <d v="2018-07-23T05:00:00"/>
    <x v="8"/>
    <x v="9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d v="2015-01-23T06:00:00"/>
    <d v="2015-03-13T05:00:00"/>
    <x v="2"/>
    <x v="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d v="2010-09-27T05:00:00"/>
    <d v="2010-10-11T05:00:00"/>
    <x v="3"/>
    <x v="6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d v="2018-04-16T05:00:00"/>
    <d v="2018-04-17T05:00:00"/>
    <x v="9"/>
    <x v="9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d v="2018-06-16T05:00:00"/>
    <d v="2018-06-21T05:00:00"/>
    <x v="5"/>
    <x v="9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d v="2017-08-29T05:00:00"/>
    <d v="2017-09-28T05:00:00"/>
    <x v="1"/>
    <x v="5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d v="2017-11-23T06:00:00"/>
    <d v="2017-12-18T06:00:00"/>
    <x v="0"/>
    <x v="5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d v="2019-01-17T06:00:00"/>
    <d v="2019-01-24T06:00:00"/>
    <x v="2"/>
    <x v="3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d v="2016-07-28T05:00:00"/>
    <d v="2016-08-19T05:00:00"/>
    <x v="8"/>
    <x v="7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d v="2012-07-28T05:00:00"/>
    <d v="2012-08-07T05:00:00"/>
    <x v="8"/>
    <x v="4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d v="2011-09-11T05:00:00"/>
    <d v="2011-09-19T05:00:00"/>
    <x v="3"/>
    <x v="8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d v="2015-05-04T05:00:00"/>
    <d v="2015-05-17T05:00:00"/>
    <x v="11"/>
    <x v="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d v="2011-03-08T06:00:00"/>
    <d v="2011-03-19T05:00:00"/>
    <x v="6"/>
    <x v="8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d v="2015-04-16T05:00:00"/>
    <d v="2015-05-08T05:00:00"/>
    <x v="9"/>
    <x v="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d v="2010-04-15T05:00:00"/>
    <d v="2010-04-17T05:00:00"/>
    <x v="9"/>
    <x v="6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d v="2016-02-25T06:00:00"/>
    <d v="2016-02-25T06:00:00"/>
    <x v="10"/>
    <x v="7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d v="2016-08-06T05:00:00"/>
    <d v="2016-09-03T05:00:00"/>
    <x v="1"/>
    <x v="7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d v="2010-06-23T05:00:00"/>
    <d v="2010-06-24T05:00:00"/>
    <x v="5"/>
    <x v="6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d v="2012-10-20T05:00:00"/>
    <d v="2012-10-24T05:00:00"/>
    <x v="4"/>
    <x v="4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d v="2019-04-07T05:00:00"/>
    <d v="2019-04-18T05:00:00"/>
    <x v="9"/>
    <x v="3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d v="2019-10-14T05:00:00"/>
    <d v="2019-10-21T05:00:00"/>
    <x v="4"/>
    <x v="3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d v="2011-03-10T06:00:00"/>
    <d v="2011-03-23T05:00:00"/>
    <x v="6"/>
    <x v="8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d v="2015-06-25T05:00:00"/>
    <d v="2015-08-18T05:00:00"/>
    <x v="5"/>
    <x v="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d v="2015-07-27T05:00:00"/>
    <d v="2015-07-31T05:00:00"/>
    <x v="8"/>
    <x v="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d v="2014-11-25T06:00:00"/>
    <d v="2014-12-24T06:00:00"/>
    <x v="0"/>
    <x v="1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d v="2011-10-19T05:00:00"/>
    <d v="2011-11-06T05:00:00"/>
    <x v="4"/>
    <x v="8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d v="2015-02-21T06:00:00"/>
    <d v="2015-02-28T06:00:00"/>
    <x v="10"/>
    <x v="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d v="2018-05-14T05:00:00"/>
    <d v="2018-05-21T05:00:00"/>
    <x v="11"/>
    <x v="9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d v="2010-10-24T05:00:00"/>
    <d v="2010-11-02T05:00:00"/>
    <x v="4"/>
    <x v="6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d v="2017-05-23T05:00:00"/>
    <d v="2017-05-24T05:00:00"/>
    <x v="11"/>
    <x v="5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d v="2013-04-02T05:00:00"/>
    <d v="2013-04-20T05:00:00"/>
    <x v="9"/>
    <x v="2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d v="2019-09-08T05:00:00"/>
    <d v="2019-09-13T05:00:00"/>
    <x v="3"/>
    <x v="3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d v="2018-04-23T05:00:00"/>
    <d v="2018-05-10T05:00:00"/>
    <x v="9"/>
    <x v="9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d v="2012-04-06T05:00:00"/>
    <d v="2012-05-13T05:00:00"/>
    <x v="9"/>
    <x v="4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d v="2014-01-12T06:00:00"/>
    <d v="2014-01-14T06:00:00"/>
    <x v="2"/>
    <x v="1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d v="2018-09-11T05:00:00"/>
    <d v="2018-09-30T05:00:00"/>
    <x v="3"/>
    <x v="9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d v="2012-09-22T05:00:00"/>
    <d v="2012-09-28T05:00:00"/>
    <x v="3"/>
    <x v="4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d v="2014-08-24T05:00:00"/>
    <d v="2014-09-08T05:00:00"/>
    <x v="1"/>
    <x v="1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d v="2017-09-12T05:00:00"/>
    <d v="2017-09-19T05:00:00"/>
    <x v="3"/>
    <x v="5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d v="2019-04-09T05:00:00"/>
    <d v="2019-04-10T05:00:00"/>
    <x v="9"/>
    <x v="3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d v="2017-11-17T06:00:00"/>
    <d v="2017-12-22T06:00:00"/>
    <x v="0"/>
    <x v="5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d v="2015-09-18T05:00:00"/>
    <d v="2015-09-19T05:00:00"/>
    <x v="3"/>
    <x v="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d v="2011-09-22T05:00:00"/>
    <d v="2011-09-28T05:00:00"/>
    <x v="3"/>
    <x v="8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d v="2014-01-26T06:00:00"/>
    <d v="2014-02-01T06:00:00"/>
    <x v="2"/>
    <x v="1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d v="2014-06-16T05:00:00"/>
    <d v="2014-07-03T05:00:00"/>
    <x v="5"/>
    <x v="1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d v="2015-04-17T05:00:00"/>
    <d v="2015-04-21T05:00:00"/>
    <x v="9"/>
    <x v="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d v="2014-10-05T05:00:00"/>
    <d v="2014-10-18T05:00:00"/>
    <x v="4"/>
    <x v="1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d v="2014-11-27T06:00:00"/>
    <d v="2014-12-24T06:00:00"/>
    <x v="0"/>
    <x v="1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d v="2015-11-24T06:00:00"/>
    <d v="2015-11-27T06:00:00"/>
    <x v="0"/>
    <x v="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d v="2019-05-13T05:00:00"/>
    <d v="2019-07-05T05:00:00"/>
    <x v="11"/>
    <x v="3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d v="2018-09-19T05:00:00"/>
    <d v="2018-09-23T05:00:00"/>
    <x v="3"/>
    <x v="9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d v="2016-08-14T05:00:00"/>
    <d v="2016-09-11T05:00:00"/>
    <x v="1"/>
    <x v="7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d v="2010-05-12T05:00:00"/>
    <d v="2010-05-15T05:00:00"/>
    <x v="11"/>
    <x v="6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d v="2010-08-27T05:00:00"/>
    <d v="2010-09-09T05:00:00"/>
    <x v="1"/>
    <x v="6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d v="2015-02-03T06:00:00"/>
    <d v="2015-02-28T06:00:00"/>
    <x v="10"/>
    <x v="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d v="2011-10-26T05:00:00"/>
    <d v="2011-11-11T06:00:00"/>
    <x v="4"/>
    <x v="8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d v="2013-11-29T06:00:00"/>
    <d v="2013-12-12T06:00:00"/>
    <x v="0"/>
    <x v="2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d v="2018-01-12T06:00:00"/>
    <d v="2018-01-28T06:00:00"/>
    <x v="2"/>
    <x v="9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d v="2011-08-12T05:00:00"/>
    <d v="2011-09-03T05:00:00"/>
    <x v="1"/>
    <x v="8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d v="2011-06-19T05:00:00"/>
    <d v="2011-08-07T05:00:00"/>
    <x v="5"/>
    <x v="8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d v="2013-03-07T06:00:00"/>
    <d v="2013-03-12T05:00:00"/>
    <x v="6"/>
    <x v="2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d v="2014-06-07T05:00:00"/>
    <d v="2014-06-19T05:00:00"/>
    <x v="5"/>
    <x v="1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d v="2010-10-06T05:00:00"/>
    <d v="2010-10-12T05:00:00"/>
    <x v="4"/>
    <x v="6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d v="2012-09-28T05:00:00"/>
    <d v="2012-10-04T05:00:00"/>
    <x v="3"/>
    <x v="4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d v="2015-04-21T05:00:00"/>
    <d v="2015-05-07T05:00:00"/>
    <x v="9"/>
    <x v="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d v="2018-02-25T06:00:00"/>
    <d v="2018-03-02T06:00:00"/>
    <x v="10"/>
    <x v="9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d v="2015-06-12T05:00:00"/>
    <d v="2015-06-18T05:00:00"/>
    <x v="5"/>
    <x v="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d v="2012-04-06T05:00:00"/>
    <d v="2012-05-17T05:00:00"/>
    <x v="9"/>
    <x v="4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d v="2010-06-28T05:00:00"/>
    <d v="2010-07-18T05:00:00"/>
    <x v="5"/>
    <x v="6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d v="2019-06-17T05:00:00"/>
    <d v="2019-06-25T05:00:00"/>
    <x v="5"/>
    <x v="3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d v="2014-09-07T05:00:00"/>
    <d v="2014-09-12T05:00:00"/>
    <x v="3"/>
    <x v="1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d v="2011-11-08T06:00:00"/>
    <d v="2011-11-28T06:00:00"/>
    <x v="0"/>
    <x v="8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d v="2016-06-13T05:00:00"/>
    <d v="2016-06-19T05:00:00"/>
    <x v="5"/>
    <x v="7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d v="2017-07-25T05:00:00"/>
    <d v="2017-08-03T05:00:00"/>
    <x v="8"/>
    <x v="5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d v="2013-01-01T06:00:00"/>
    <d v="2013-02-22T06:00:00"/>
    <x v="2"/>
    <x v="2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d v="2018-12-16T06:00:00"/>
    <d v="2018-12-17T06:00:00"/>
    <x v="7"/>
    <x v="9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d v="2014-06-09T05:00:00"/>
    <d v="2014-07-30T05:00:00"/>
    <x v="5"/>
    <x v="1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d v="2017-02-17T06:00:00"/>
    <d v="2017-02-24T06:00:00"/>
    <x v="10"/>
    <x v="5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d v="2012-10-19T05:00:00"/>
    <d v="2012-10-25T05:00:00"/>
    <x v="4"/>
    <x v="4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d v="2016-05-12T05:00:00"/>
    <d v="2016-06-04T05:00:00"/>
    <x v="11"/>
    <x v="7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d v="2010-03-25T05:00:00"/>
    <d v="2010-04-09T05:00:00"/>
    <x v="6"/>
    <x v="6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d v="2019-10-05T05:00:00"/>
    <d v="2019-10-29T05:00:00"/>
    <x v="4"/>
    <x v="3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d v="2013-12-30T06:00:00"/>
    <d v="2014-01-11T06:00:00"/>
    <x v="7"/>
    <x v="2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d v="2015-12-08T06:00:00"/>
    <d v="2015-12-09T06:00:00"/>
    <x v="7"/>
    <x v="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d v="2019-03-27T05:00:00"/>
    <d v="2019-04-14T05:00:00"/>
    <x v="6"/>
    <x v="3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d v="2019-04-27T05:00:00"/>
    <d v="2019-05-13T05:00:00"/>
    <x v="9"/>
    <x v="3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d v="2015-09-23T05:00:00"/>
    <d v="2015-09-29T05:00:00"/>
    <x v="3"/>
    <x v="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d v="2018-12-08T06:00:00"/>
    <d v="2019-01-07T06:00:00"/>
    <x v="7"/>
    <x v="9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d v="2017-10-20T05:00:00"/>
    <d v="2017-12-08T06:00:00"/>
    <x v="4"/>
    <x v="5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d v="2017-10-08T05:00:00"/>
    <d v="2017-10-09T05:00:00"/>
    <x v="4"/>
    <x v="5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d v="2017-08-01T05:00:00"/>
    <d v="2017-09-02T05:00:00"/>
    <x v="1"/>
    <x v="5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d v="2010-12-22T06:00:00"/>
    <d v="2010-12-26T06:00:00"/>
    <x v="7"/>
    <x v="6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d v="2013-06-10T05:00:00"/>
    <d v="2013-06-20T05:00:00"/>
    <x v="5"/>
    <x v="2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d v="2019-02-22T06:00:00"/>
    <d v="2019-03-17T05:00:00"/>
    <x v="10"/>
    <x v="3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d v="2012-06-17T05:00:00"/>
    <d v="2012-07-15T05:00:00"/>
    <x v="5"/>
    <x v="4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d v="2017-08-03T05:00:00"/>
    <d v="2017-08-10T05:00:00"/>
    <x v="1"/>
    <x v="5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d v="2014-03-20T05:00:00"/>
    <d v="2014-04-11T05:00:00"/>
    <x v="6"/>
    <x v="1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d v="2014-07-19T05:00:00"/>
    <d v="2014-08-03T05:00:00"/>
    <x v="8"/>
    <x v="1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d v="2013-05-18T05:00:00"/>
    <d v="2013-05-24T05:00:00"/>
    <x v="11"/>
    <x v="2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d v="2015-10-05T05:00:00"/>
    <d v="2015-10-06T05:00:00"/>
    <x v="4"/>
    <x v="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d v="2016-08-31T05:00:00"/>
    <d v="2016-09-19T05:00:00"/>
    <x v="1"/>
    <x v="7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d v="2016-09-03T05:00:00"/>
    <d v="2016-09-12T05:00:00"/>
    <x v="3"/>
    <x v="7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d v="2010-11-15T06:00:00"/>
    <d v="2010-12-10T06:00:00"/>
    <x v="0"/>
    <x v="6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d v="2017-09-21T05:00:00"/>
    <d v="2017-09-30T05:00:00"/>
    <x v="3"/>
    <x v="5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d v="2013-03-17T05:00:00"/>
    <d v="2013-03-18T05:00:00"/>
    <x v="6"/>
    <x v="2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d v="2010-03-22T05:00:00"/>
    <d v="2010-03-27T05:00:00"/>
    <x v="6"/>
    <x v="6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d v="2017-10-04T05:00:00"/>
    <d v="2017-10-22T05:00:00"/>
    <x v="4"/>
    <x v="5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d v="2019-06-15T05:00:00"/>
    <d v="2019-07-01T05:00:00"/>
    <x v="5"/>
    <x v="3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d v="2010-09-09T05:00:00"/>
    <d v="2010-09-22T05:00:00"/>
    <x v="3"/>
    <x v="6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d v="2019-05-03T05:00:00"/>
    <d v="2019-05-04T05:00:00"/>
    <x v="11"/>
    <x v="3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d v="2018-05-13T05:00:00"/>
    <d v="2018-05-24T05:00:00"/>
    <x v="11"/>
    <x v="9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d v="2014-05-23T05:00:00"/>
    <d v="2014-06-07T05:00:00"/>
    <x v="11"/>
    <x v="1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d v="2013-02-23T06:00:00"/>
    <d v="2013-03-23T05:00:00"/>
    <x v="10"/>
    <x v="2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d v="2014-12-02T06:00:00"/>
    <d v="2014-12-03T06:00:00"/>
    <x v="7"/>
    <x v="1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d v="2016-03-04T06:00:00"/>
    <d v="2016-03-04T06:00:00"/>
    <x v="6"/>
    <x v="7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d v="2013-06-04T05:00:00"/>
    <d v="2013-06-05T05:00:00"/>
    <x v="5"/>
    <x v="2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d v="2019-03-12T05:00:00"/>
    <d v="2019-03-15T05:00:00"/>
    <x v="6"/>
    <x v="3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d v="2014-06-27T05:00:00"/>
    <d v="2014-07-01T05:00:00"/>
    <x v="5"/>
    <x v="1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d v="2018-04-08T05:00:00"/>
    <d v="2018-04-12T05:00:00"/>
    <x v="9"/>
    <x v="9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d v="2015-09-14T05:00:00"/>
    <d v="2015-09-30T05:00:00"/>
    <x v="3"/>
    <x v="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d v="2018-07-29T05:00:00"/>
    <d v="2018-08-05T05:00:00"/>
    <x v="8"/>
    <x v="9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d v="2016-09-03T05:00:00"/>
    <d v="2016-09-22T05:00:00"/>
    <x v="3"/>
    <x v="7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d v="2017-06-23T05:00:00"/>
    <d v="2017-07-07T05:00:00"/>
    <x v="5"/>
    <x v="5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d v="2010-08-06T05:00:00"/>
    <d v="2010-09-04T05:00:00"/>
    <x v="1"/>
    <x v="6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d v="2015-07-07T05:00:00"/>
    <d v="2015-07-11T05:00:00"/>
    <x v="8"/>
    <x v="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d v="2010-03-25T05:00:00"/>
    <d v="2010-04-05T05:00:00"/>
    <x v="6"/>
    <x v="6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d v="2014-07-25T05:00:00"/>
    <d v="2014-08-12T05:00:00"/>
    <x v="8"/>
    <x v="1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d v="2011-10-02T05:00:00"/>
    <d v="2011-10-06T05:00:00"/>
    <x v="4"/>
    <x v="8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d v="2017-01-17T06:00:00"/>
    <d v="2017-01-19T06:00:00"/>
    <x v="2"/>
    <x v="5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d v="2011-04-03T05:00:00"/>
    <d v="2011-04-13T05:00:00"/>
    <x v="9"/>
    <x v="8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d v="2018-10-17T05:00:00"/>
    <d v="2018-10-29T05:00:00"/>
    <x v="4"/>
    <x v="9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d v="2010-02-27T06:00:00"/>
    <d v="2010-03-08T06:00:00"/>
    <x v="10"/>
    <x v="6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d v="2018-08-28T05:00:00"/>
    <d v="2018-09-17T05:00:00"/>
    <x v="1"/>
    <x v="9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d v="2017-11-09T06:00:00"/>
    <d v="2017-12-03T06:00:00"/>
    <x v="0"/>
    <x v="5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d v="2016-05-06T05:00:00"/>
    <d v="2016-05-13T05:00:00"/>
    <x v="11"/>
    <x v="7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d v="2017-03-03T06:00:00"/>
    <d v="2017-03-30T05:00:00"/>
    <x v="6"/>
    <x v="5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d v="2013-08-27T05:00:00"/>
    <d v="2013-09-20T05:00:00"/>
    <x v="1"/>
    <x v="2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d v="2019-12-15T06:00:00"/>
    <d v="2020-01-30T06:00:00"/>
    <x v="7"/>
    <x v="3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d v="2010-11-06T05:00:00"/>
    <d v="2010-11-14T06:00:00"/>
    <x v="0"/>
    <x v="6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d v="2010-08-19T05:00:00"/>
    <d v="2010-08-25T05:00:00"/>
    <x v="1"/>
    <x v="6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d v="2019-02-13T06:00:00"/>
    <d v="2019-02-15T06:00:00"/>
    <x v="10"/>
    <x v="3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d v="2011-11-22T06:00:00"/>
    <d v="2011-11-24T06:00:00"/>
    <x v="0"/>
    <x v="8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d v="2019-04-28T05:00:00"/>
    <d v="2019-05-07T05:00:00"/>
    <x v="9"/>
    <x v="3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d v="2011-11-11T06:00:00"/>
    <d v="2011-12-15T06:00:00"/>
    <x v="0"/>
    <x v="8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d v="2012-08-16T05:00:00"/>
    <d v="2012-08-28T05:00:00"/>
    <x v="1"/>
    <x v="4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d v="2011-07-01T05:00:00"/>
    <d v="2011-07-19T05:00:00"/>
    <x v="8"/>
    <x v="8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d v="2012-06-21T05:00:00"/>
    <d v="2012-06-23T05:00:00"/>
    <x v="5"/>
    <x v="4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d v="2014-10-02T05:00:00"/>
    <d v="2014-10-03T05:00:00"/>
    <x v="4"/>
    <x v="1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d v="2016-03-16T05:00:00"/>
    <d v="2016-03-30T05:00:00"/>
    <x v="6"/>
    <x v="7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d v="2014-09-24T05:00:00"/>
    <d v="2014-11-08T06:00:00"/>
    <x v="3"/>
    <x v="1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d v="2014-05-03T05:00:00"/>
    <d v="2014-05-03T05:00:00"/>
    <x v="11"/>
    <x v="1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d v="2010-04-08T05:00:00"/>
    <d v="2010-05-15T05:00:00"/>
    <x v="9"/>
    <x v="6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d v="2015-05-15T05:00:00"/>
    <d v="2015-05-21T05:00:00"/>
    <x v="11"/>
    <x v="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d v="2016-08-31T05:00:00"/>
    <d v="2016-09-25T05:00:00"/>
    <x v="1"/>
    <x v="7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d v="2017-06-01T05:00:00"/>
    <d v="2017-07-19T05:00:00"/>
    <x v="5"/>
    <x v="5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d v="2019-12-06T06:00:00"/>
    <d v="2019-12-06T06:00:00"/>
    <x v="7"/>
    <x v="3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d v="2013-05-21T05:00:00"/>
    <d v="2013-07-18T05:00:00"/>
    <x v="11"/>
    <x v="2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d v="2016-07-25T05:00:00"/>
    <d v="2016-07-26T05:00:00"/>
    <x v="8"/>
    <x v="7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d v="2011-06-12T05:00:00"/>
    <d v="2011-06-28T05:00:00"/>
    <x v="5"/>
    <x v="8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d v="2017-08-22T05:00:00"/>
    <d v="2017-08-29T05:00:00"/>
    <x v="1"/>
    <x v="5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d v="2017-02-13T06:00:00"/>
    <d v="2017-02-18T06:00:00"/>
    <x v="10"/>
    <x v="5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d v="2019-06-25T05:00:00"/>
    <d v="2019-07-02T05:00:00"/>
    <x v="5"/>
    <x v="3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d v="2014-04-25T05:00:00"/>
    <d v="2014-04-27T05:00:00"/>
    <x v="9"/>
    <x v="1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d v="2017-12-14T06:00:00"/>
    <d v="2018-01-08T06:00:00"/>
    <x v="7"/>
    <x v="5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d v="2015-08-29T05:00:00"/>
    <d v="2015-09-02T05:00:00"/>
    <x v="1"/>
    <x v="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d v="2010-08-06T05:00:00"/>
    <d v="2010-08-07T05:00:00"/>
    <x v="1"/>
    <x v="6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d v="2014-04-13T05:00:00"/>
    <d v="2014-04-23T05:00:00"/>
    <x v="9"/>
    <x v="1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d v="2017-05-10T05:00:00"/>
    <d v="2017-05-20T05:00:00"/>
    <x v="11"/>
    <x v="5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d v="2018-03-04T06:00:00"/>
    <d v="2018-03-07T06:00:00"/>
    <x v="6"/>
    <x v="9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d v="2014-07-14T05:00:00"/>
    <d v="2014-09-04T05:00:00"/>
    <x v="8"/>
    <x v="1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d v="2014-04-07T05:00:00"/>
    <d v="2014-04-08T05:00:00"/>
    <x v="9"/>
    <x v="1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d v="2013-08-05T05:00:00"/>
    <d v="2013-08-09T05:00:00"/>
    <x v="1"/>
    <x v="2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d v="2016-12-22T06:00:00"/>
    <d v="2017-01-06T06:00:00"/>
    <x v="7"/>
    <x v="7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d v="2014-12-31T06:00:00"/>
    <d v="2015-01-05T06:00:00"/>
    <x v="7"/>
    <x v="1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d v="2015-01-02T06:00:00"/>
    <d v="2015-01-09T06:00:00"/>
    <x v="2"/>
    <x v="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d v="2010-01-25T06:00:00"/>
    <d v="2010-03-01T06:00:00"/>
    <x v="2"/>
    <x v="6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d v="2012-12-09T06:00:00"/>
    <d v="2012-12-11T06:00:00"/>
    <x v="7"/>
    <x v="4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d v="2013-10-25T05:00:00"/>
    <d v="2013-10-30T05:00:00"/>
    <x v="4"/>
    <x v="2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d v="2011-04-08T05:00:00"/>
    <d v="2011-04-20T05:00:00"/>
    <x v="9"/>
    <x v="8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d v="2017-02-21T06:00:00"/>
    <d v="2017-02-23T06:00:00"/>
    <x v="10"/>
    <x v="5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d v="2011-02-16T06:00:00"/>
    <d v="2011-02-21T06:00:00"/>
    <x v="10"/>
    <x v="8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d v="2016-01-24T06:00:00"/>
    <d v="2016-03-01T06:00:00"/>
    <x v="2"/>
    <x v="7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d v="2013-03-05T06:00:00"/>
    <d v="2013-03-19T05:00:00"/>
    <x v="6"/>
    <x v="2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d v="2016-12-08T06:00:00"/>
    <d v="2016-12-28T06:00:00"/>
    <x v="7"/>
    <x v="7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d v="2012-12-08T06:00:00"/>
    <d v="2012-12-27T06:00:00"/>
    <x v="7"/>
    <x v="4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d v="2012-09-28T05:00:00"/>
    <d v="2012-10-10T05:00:00"/>
    <x v="3"/>
    <x v="4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d v="2010-08-25T05:00:00"/>
    <d v="2010-08-29T05:00:00"/>
    <x v="1"/>
    <x v="6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d v="2011-04-05T05:00:00"/>
    <d v="2011-05-01T05:00:00"/>
    <x v="9"/>
    <x v="8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d v="2010-01-09T06:00:00"/>
    <d v="2010-01-09T06:00:00"/>
    <x v="2"/>
    <x v="6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d v="2013-02-12T06:00:00"/>
    <d v="2013-02-28T06:00:00"/>
    <x v="10"/>
    <x v="2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d v="2016-01-03T06:00:00"/>
    <d v="2016-02-16T06:00:00"/>
    <x v="2"/>
    <x v="7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d v="2014-11-07T06:00:00"/>
    <d v="2014-12-10T06:00:00"/>
    <x v="0"/>
    <x v="1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d v="2012-10-24T05:00:00"/>
    <d v="2012-11-09T06:00:00"/>
    <x v="4"/>
    <x v="4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d v="2012-10-04T05:00:00"/>
    <d v="2012-11-19T06:00:00"/>
    <x v="4"/>
    <x v="4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d v="2019-01-31T06:00:00"/>
    <d v="2019-02-21T06:00:00"/>
    <x v="2"/>
    <x v="3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d v="2010-12-02T06:00:00"/>
    <d v="2010-12-04T06:00:00"/>
    <x v="7"/>
    <x v="6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d v="2015-12-07T06:00:00"/>
    <d v="2016-01-07T06:00:00"/>
    <x v="7"/>
    <x v="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d v="2019-07-10T05:00:00"/>
    <d v="2019-08-04T05:00:00"/>
    <x v="8"/>
    <x v="3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d v="2017-09-17T05:00:00"/>
    <d v="2017-09-20T05:00:00"/>
    <x v="3"/>
    <x v="5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d v="2017-11-06T06:00:00"/>
    <d v="2017-11-11T06:00:00"/>
    <x v="0"/>
    <x v="5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d v="2019-04-06T05:00:00"/>
    <d v="2019-04-14T05:00:00"/>
    <x v="9"/>
    <x v="3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d v="2012-04-19T05:00:00"/>
    <d v="2012-04-24T05:00:00"/>
    <x v="9"/>
    <x v="4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d v="2010-07-19T05:00:00"/>
    <d v="2010-07-21T05:00:00"/>
    <x v="8"/>
    <x v="6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d v="2012-11-26T06:00:00"/>
    <d v="2012-12-21T06:00:00"/>
    <x v="0"/>
    <x v="4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d v="2018-09-03T05:00:00"/>
    <d v="2018-09-06T05:00:00"/>
    <x v="3"/>
    <x v="9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d v="2017-11-21T06:00:00"/>
    <d v="2017-11-27T06:00:00"/>
    <x v="0"/>
    <x v="5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d v="2012-03-11T06:00:00"/>
    <d v="2012-04-01T05:00:00"/>
    <x v="6"/>
    <x v="4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d v="2016-11-27T06:00:00"/>
    <d v="2016-12-03T06:00:00"/>
    <x v="0"/>
    <x v="7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d v="2016-05-30T05:00:00"/>
    <d v="2016-06-04T05:00:00"/>
    <x v="11"/>
    <x v="7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d v="2012-05-01T05:00:00"/>
    <d v="2012-05-06T05:00:00"/>
    <x v="11"/>
    <x v="4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d v="2016-09-10T05:00:00"/>
    <d v="2016-10-18T05:00:00"/>
    <x v="3"/>
    <x v="7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d v="2016-11-23T06:00:00"/>
    <d v="2016-11-30T06:00:00"/>
    <x v="0"/>
    <x v="7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d v="2015-04-28T05:00:00"/>
    <d v="2015-04-28T05:00:00"/>
    <x v="9"/>
    <x v="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d v="2012-03-14T05:00:00"/>
    <d v="2012-03-15T05:00:00"/>
    <x v="6"/>
    <x v="4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d v="2015-08-03T05:00:00"/>
    <d v="2015-08-06T05:00:00"/>
    <x v="1"/>
    <x v="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d v="2013-05-10T05:00:00"/>
    <d v="2013-06-11T05:00:00"/>
    <x v="11"/>
    <x v="2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d v="2011-10-15T05:00:00"/>
    <d v="2011-10-19T05:00:00"/>
    <x v="4"/>
    <x v="8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d v="2012-03-16T05:00:00"/>
    <d v="2012-04-03T05:00:00"/>
    <x v="6"/>
    <x v="4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d v="2010-10-05T05:00:00"/>
    <d v="2010-10-14T05:00:00"/>
    <x v="4"/>
    <x v="6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d v="2018-10-26T05:00:00"/>
    <d v="2018-11-07T06:00:00"/>
    <x v="4"/>
    <x v="9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d v="2013-10-15T05:00:00"/>
    <d v="2013-11-09T06:00:00"/>
    <x v="4"/>
    <x v="2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d v="2019-01-28T06:00:00"/>
    <d v="2019-02-19T06:00:00"/>
    <x v="2"/>
    <x v="3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d v="2014-01-14T06:00:00"/>
    <d v="2014-01-23T06:00:00"/>
    <x v="2"/>
    <x v="1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d v="2016-02-26T06:00:00"/>
    <d v="2016-03-15T05:00:00"/>
    <x v="10"/>
    <x v="7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d v="2016-03-03T06:00:00"/>
    <d v="2016-04-28T05:00:00"/>
    <x v="6"/>
    <x v="7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d v="2017-08-30T05:00:00"/>
    <d v="2017-08-31T05:00:00"/>
    <x v="1"/>
    <x v="5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d v="2015-02-26T06:00:00"/>
    <d v="2015-03-15T05:00:00"/>
    <x v="10"/>
    <x v="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d v="2018-09-02T05:00:00"/>
    <d v="2018-09-16T05:00:00"/>
    <x v="3"/>
    <x v="9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d v="2016-01-07T06:00:00"/>
    <d v="2016-01-12T06:00:00"/>
    <x v="2"/>
    <x v="7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d v="2016-08-07T05:00:00"/>
    <d v="2016-09-17T05:00:00"/>
    <x v="1"/>
    <x v="7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d v="2016-03-19T05:00:00"/>
    <d v="2016-04-29T05:00:00"/>
    <x v="6"/>
    <x v="7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d v="2017-07-14T05:00:00"/>
    <d v="2017-07-17T05:00:00"/>
    <x v="8"/>
    <x v="5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d v="2012-06-06T05:00:00"/>
    <d v="2012-06-26T05:00:00"/>
    <x v="5"/>
    <x v="4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d v="2011-04-18T05:00:00"/>
    <d v="2011-04-19T05:00:00"/>
    <x v="9"/>
    <x v="8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d v="2011-09-21T05:00:00"/>
    <d v="2011-10-11T05:00:00"/>
    <x v="3"/>
    <x v="8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d v="2010-04-09T05:00:00"/>
    <d v="2010-04-25T05:00:00"/>
    <x v="9"/>
    <x v="6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d v="2011-02-16T06:00:00"/>
    <d v="2011-02-28T06:00:00"/>
    <x v="10"/>
    <x v="8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d v="2013-10-25T05:00:00"/>
    <d v="2013-11-01T05:00:00"/>
    <x v="4"/>
    <x v="2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d v="2012-02-27T06:00:00"/>
    <d v="2012-02-29T06:00:00"/>
    <x v="10"/>
    <x v="4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d v="2019-03-12T05:00:00"/>
    <d v="2019-03-17T05:00:00"/>
    <x v="6"/>
    <x v="3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d v="2014-05-24T05:00:00"/>
    <d v="2014-06-22T05:00:00"/>
    <x v="11"/>
    <x v="1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d v="2019-11-19T06:00:00"/>
    <d v="2019-11-20T06:00:00"/>
    <x v="0"/>
    <x v="3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d v="2017-05-14T05:00:00"/>
    <d v="2017-05-27T05:00:00"/>
    <x v="11"/>
    <x v="5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d v="2014-02-14T06:00:00"/>
    <d v="2014-02-16T06:00:00"/>
    <x v="10"/>
    <x v="1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d v="2010-08-12T05:00:00"/>
    <d v="2010-09-05T05:00:00"/>
    <x v="1"/>
    <x v="6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d v="2011-05-10T05:00:00"/>
    <d v="2011-05-19T05:00:00"/>
    <x v="11"/>
    <x v="8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d v="2011-04-01T05:00:00"/>
    <d v="2011-04-09T05:00:00"/>
    <x v="9"/>
    <x v="8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d v="2010-11-25T06:00:00"/>
    <d v="2010-12-08T06:00:00"/>
    <x v="0"/>
    <x v="6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d v="2014-03-27T05:00:00"/>
    <d v="2014-03-29T05:00:00"/>
    <x v="6"/>
    <x v="1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d v="2015-06-21T05:00:00"/>
    <d v="2015-07-03T05:00:00"/>
    <x v="5"/>
    <x v="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d v="2018-06-16T05:00:00"/>
    <d v="2018-07-09T05:00:00"/>
    <x v="5"/>
    <x v="9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d v="2015-12-26T06:00:00"/>
    <d v="2016-01-01T06:00:00"/>
    <x v="7"/>
    <x v="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d v="2019-08-28T05:00:00"/>
    <d v="2019-09-01T05:00:00"/>
    <x v="1"/>
    <x v="3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d v="2018-11-30T06:00:00"/>
    <d v="2018-12-11T06:00:00"/>
    <x v="0"/>
    <x v="9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d v="2016-12-12T06:00:00"/>
    <d v="2016-12-23T06:00:00"/>
    <x v="7"/>
    <x v="7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d v="2017-12-08T06:00:00"/>
    <d v="2017-12-09T06:00:00"/>
    <x v="7"/>
    <x v="5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d v="2011-12-19T06:00:00"/>
    <d v="2011-12-20T06:00:00"/>
    <x v="7"/>
    <x v="8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d v="2013-03-28T05:00:00"/>
    <d v="2013-03-29T05:00:00"/>
    <x v="6"/>
    <x v="2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d v="2018-11-20T06:00:00"/>
    <d v="2018-12-18T06:00:00"/>
    <x v="0"/>
    <x v="9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d v="2018-01-10T06:00:00"/>
    <d v="2018-01-17T06:00:00"/>
    <x v="2"/>
    <x v="9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d v="2019-11-15T06:00:00"/>
    <d v="2019-11-28T06:00:00"/>
    <x v="0"/>
    <x v="3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d v="2010-12-15T06:00:00"/>
    <d v="2010-12-16T06:00:00"/>
    <x v="7"/>
    <x v="6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d v="2019-11-11T06:00:00"/>
    <d v="2019-11-12T06:00:00"/>
    <x v="0"/>
    <x v="3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d v="2011-10-05T05:00:00"/>
    <d v="2011-11-04T05:00:00"/>
    <x v="4"/>
    <x v="8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d v="2017-08-02T05:00:00"/>
    <d v="2017-08-16T05:00:00"/>
    <x v="1"/>
    <x v="5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d v="2011-12-12T06:00:00"/>
    <d v="2011-12-13T06:00:00"/>
    <x v="7"/>
    <x v="8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d v="2015-08-28T05:00:00"/>
    <d v="2015-09-04T05:00:00"/>
    <x v="1"/>
    <x v="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d v="2013-07-20T05:00:00"/>
    <d v="2013-08-01T05:00:00"/>
    <x v="8"/>
    <x v="2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d v="2013-11-19T06:00:00"/>
    <d v="2014-01-11T06:00:00"/>
    <x v="0"/>
    <x v="2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d v="2018-01-22T06:00:00"/>
    <d v="2018-03-03T06:00:00"/>
    <x v="2"/>
    <x v="9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d v="2015-07-09T05:00:00"/>
    <d v="2015-07-10T05:00:00"/>
    <x v="8"/>
    <x v="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d v="2017-08-24T05:00:00"/>
    <d v="2017-10-18T05:00:00"/>
    <x v="1"/>
    <x v="5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d v="2015-02-11T06:00:00"/>
    <d v="2015-03-07T06:00:00"/>
    <x v="10"/>
    <x v="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d v="2017-02-16T06:00:00"/>
    <d v="2017-03-01T06:00:00"/>
    <x v="10"/>
    <x v="5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d v="2017-07-14T05:00:00"/>
    <d v="2017-08-13T05:00:00"/>
    <x v="8"/>
    <x v="5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d v="2015-05-20T05:00:00"/>
    <d v="2015-06-07T05:00:00"/>
    <x v="11"/>
    <x v="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d v="2015-08-24T05:00:00"/>
    <d v="2015-09-07T05:00:00"/>
    <x v="1"/>
    <x v="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d v="2015-11-07T06:00:00"/>
    <d v="2015-11-15T06:00:00"/>
    <x v="0"/>
    <x v="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d v="2019-07-05T05:00:00"/>
    <d v="2019-07-06T05:00:00"/>
    <x v="8"/>
    <x v="3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d v="2013-09-03T05:00:00"/>
    <d v="2013-09-10T05:00:00"/>
    <x v="3"/>
    <x v="2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d v="2017-01-22T06:00:00"/>
    <d v="2017-03-03T06:00:00"/>
    <x v="2"/>
    <x v="5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d v="2012-01-14T06:00:00"/>
    <d v="2012-01-23T06:00:00"/>
    <x v="2"/>
    <x v="4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d v="2015-09-03T05:00:00"/>
    <d v="2015-09-28T05:00:00"/>
    <x v="3"/>
    <x v="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d v="2018-08-10T05:00:00"/>
    <d v="2018-08-13T05:00:00"/>
    <x v="1"/>
    <x v="9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d v="2011-08-27T05:00:00"/>
    <d v="2011-09-03T05:00:00"/>
    <x v="1"/>
    <x v="8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d v="2011-01-01T06:00:00"/>
    <d v="2011-01-15T06:00:00"/>
    <x v="2"/>
    <x v="8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d v="2017-10-07T05:00:00"/>
    <d v="2017-10-31T05:00:00"/>
    <x v="4"/>
    <x v="5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d v="2011-01-27T06:00:00"/>
    <d v="2011-03-06T06:00:00"/>
    <x v="2"/>
    <x v="8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d v="2011-12-27T06:00:00"/>
    <d v="2011-12-28T06:00:00"/>
    <x v="7"/>
    <x v="8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d v="2018-03-05T06:00:00"/>
    <d v="2018-04-04T05:00:00"/>
    <x v="6"/>
    <x v="9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d v="2016-12-29T06:00:00"/>
    <d v="2017-01-25T06:00:00"/>
    <x v="7"/>
    <x v="7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d v="2011-01-03T06:00:00"/>
    <d v="2011-01-04T06:00:00"/>
    <x v="2"/>
    <x v="8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d v="2014-10-18T05:00:00"/>
    <d v="2014-11-11T06:00:00"/>
    <x v="4"/>
    <x v="1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d v="2010-10-13T05:00:00"/>
    <d v="2010-11-05T05:00:00"/>
    <x v="4"/>
    <x v="6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d v="2013-02-03T06:00:00"/>
    <d v="2013-03-14T05:00:00"/>
    <x v="10"/>
    <x v="2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d v="2019-04-15T05:00:00"/>
    <d v="2019-04-21T05:00:00"/>
    <x v="9"/>
    <x v="3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d v="2015-02-08T06:00:00"/>
    <d v="2015-03-31T05:00:00"/>
    <x v="10"/>
    <x v="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d v="2015-01-08T06:00:00"/>
    <d v="2015-01-28T06:00:00"/>
    <x v="2"/>
    <x v="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d v="2017-08-17T05:00:00"/>
    <d v="2017-08-25T05:00:00"/>
    <x v="1"/>
    <x v="5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d v="2019-01-11T06:00:00"/>
    <d v="2019-01-16T06:00:00"/>
    <x v="2"/>
    <x v="3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d v="2015-10-16T05:00:00"/>
    <d v="2015-12-12T06:00:00"/>
    <x v="4"/>
    <x v="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d v="2014-07-06T05:00:00"/>
    <d v="2014-07-12T05:00:00"/>
    <x v="8"/>
    <x v="1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d v="2019-10-22T05:00:00"/>
    <d v="2019-11-05T06:00:00"/>
    <x v="4"/>
    <x v="3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d v="2018-05-21T05:00:00"/>
    <d v="2018-06-28T05:00:00"/>
    <x v="11"/>
    <x v="9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d v="2011-10-27T05:00:00"/>
    <d v="2011-11-10T06:00:00"/>
    <x v="4"/>
    <x v="8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d v="2013-06-23T05:00:00"/>
    <d v="2013-06-28T05:00:00"/>
    <x v="5"/>
    <x v="2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d v="2015-06-08T05:00:00"/>
    <d v="2015-07-24T05:00:00"/>
    <x v="5"/>
    <x v="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d v="2017-10-16T05:00:00"/>
    <d v="2017-11-04T05:00:00"/>
    <x v="4"/>
    <x v="5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d v="2019-02-13T06:00:00"/>
    <d v="2019-02-19T06:00:00"/>
    <x v="10"/>
    <x v="3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d v="2017-02-10T06:00:00"/>
    <d v="2017-03-09T06:00:00"/>
    <x v="10"/>
    <x v="5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d v="2019-03-29T05:00:00"/>
    <d v="2019-04-30T05:00:00"/>
    <x v="6"/>
    <x v="3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d v="2010-06-26T05:00:00"/>
    <d v="2010-07-08T05:00:00"/>
    <x v="5"/>
    <x v="6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d v="2012-06-12T05:00:00"/>
    <d v="2012-06-17T05:00:00"/>
    <x v="5"/>
    <x v="4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d v="2012-01-04T06:00:00"/>
    <d v="2012-01-06T06:00:00"/>
    <x v="2"/>
    <x v="4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d v="2010-10-28T05:00:00"/>
    <d v="2010-11-24T06:00:00"/>
    <x v="4"/>
    <x v="6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d v="2013-09-13T05:00:00"/>
    <d v="2013-09-28T05:00:00"/>
    <x v="3"/>
    <x v="2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d v="2014-01-14T06:00:00"/>
    <d v="2014-01-16T06:00:00"/>
    <x v="2"/>
    <x v="1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d v="2011-01-06T06:00:00"/>
    <d v="2011-01-08T06:00:00"/>
    <x v="2"/>
    <x v="8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d v="2017-07-17T05:00:00"/>
    <d v="2017-07-18T05:00:00"/>
    <x v="8"/>
    <x v="5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d v="2013-07-29T05:00:00"/>
    <d v="2013-08-08T05:00:00"/>
    <x v="8"/>
    <x v="2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d v="2011-12-08T06:00:00"/>
    <d v="2011-12-09T06:00:00"/>
    <x v="7"/>
    <x v="8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d v="2018-10-05T05:00:00"/>
    <d v="2018-10-13T05:00:00"/>
    <x v="4"/>
    <x v="9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d v="2013-05-23T05:00:00"/>
    <d v="2013-05-29T05:00:00"/>
    <x v="11"/>
    <x v="2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d v="2018-05-08T05:00:00"/>
    <d v="2018-05-10T05:00:00"/>
    <x v="11"/>
    <x v="9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d v="2011-02-02T06:00:00"/>
    <d v="2011-02-09T06:00:00"/>
    <x v="10"/>
    <x v="8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d v="2013-08-16T05:00:00"/>
    <d v="2013-09-07T05:00:00"/>
    <x v="1"/>
    <x v="2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d v="2019-10-27T05:00:00"/>
    <d v="2019-10-27T05:00:00"/>
    <x v="4"/>
    <x v="3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d v="2012-01-06T06:00:00"/>
    <d v="2012-02-22T06:00:00"/>
    <x v="2"/>
    <x v="4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d v="2010-05-12T05:00:00"/>
    <d v="2010-06-17T05:00:00"/>
    <x v="11"/>
    <x v="6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d v="2017-11-14T06:00:00"/>
    <d v="2017-11-17T06:00:00"/>
    <x v="0"/>
    <x v="5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d v="2018-06-04T05:00:00"/>
    <d v="2018-07-24T05:00:00"/>
    <x v="5"/>
    <x v="9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d v="2013-01-30T06:00:00"/>
    <d v="2013-02-11T06:00:00"/>
    <x v="2"/>
    <x v="2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d v="2019-10-13T05:00:00"/>
    <d v="2019-10-20T05:00:00"/>
    <x v="4"/>
    <x v="3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d v="2016-06-20T05:00:00"/>
    <d v="2016-07-10T05:00:00"/>
    <x v="5"/>
    <x v="7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d v="2017-04-18T05:00:00"/>
    <d v="2017-04-22T05:00:00"/>
    <x v="9"/>
    <x v="5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d v="2015-04-28T05:00:00"/>
    <d v="2015-04-28T05:00:00"/>
    <x v="9"/>
    <x v="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d v="2017-05-29T05:00:00"/>
    <d v="2017-05-31T05:00:00"/>
    <x v="11"/>
    <x v="5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d v="2014-01-03T06:00:00"/>
    <d v="2014-01-13T06:00:00"/>
    <x v="2"/>
    <x v="1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d v="2018-11-27T06:00:00"/>
    <d v="2018-12-24T06:00:00"/>
    <x v="0"/>
    <x v="9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d v="2010-04-20T05:00:00"/>
    <d v="2010-04-28T05:00:00"/>
    <x v="9"/>
    <x v="6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d v="2012-01-13T06:00:00"/>
    <d v="2012-01-30T06:00:00"/>
    <x v="2"/>
    <x v="4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d v="2011-01-17T06:00:00"/>
    <d v="2011-01-26T06:00:00"/>
    <x v="2"/>
    <x v="8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d v="2018-11-03T05:00:00"/>
    <d v="2018-11-27T06:00:00"/>
    <x v="0"/>
    <x v="9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d v="2012-05-06T05:00:00"/>
    <d v="2012-05-07T05:00:00"/>
    <x v="11"/>
    <x v="4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d v="2011-12-22T06:00:00"/>
    <d v="2011-12-28T06:00:00"/>
    <x v="7"/>
    <x v="8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d v="2017-06-25T05:00:00"/>
    <d v="2017-07-09T05:00:00"/>
    <x v="5"/>
    <x v="5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d v="2017-06-29T05:00:00"/>
    <d v="2017-07-29T05:00:00"/>
    <x v="5"/>
    <x v="5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d v="2010-04-17T05:00:00"/>
    <d v="2010-05-07T05:00:00"/>
    <x v="9"/>
    <x v="6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d v="2011-09-22T05:00:00"/>
    <d v="2011-09-24T05:00:00"/>
    <x v="3"/>
    <x v="8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d v="2018-04-18T05:00:00"/>
    <d v="2018-04-24T05:00:00"/>
    <x v="9"/>
    <x v="9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d v="2015-07-28T05:00:00"/>
    <d v="2015-08-03T05:00:00"/>
    <x v="8"/>
    <x v="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d v="2013-02-27T06:00:00"/>
    <d v="2013-03-06T06:00:00"/>
    <x v="10"/>
    <x v="2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d v="2014-09-13T05:00:00"/>
    <d v="2014-10-15T05:00:00"/>
    <x v="3"/>
    <x v="1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d v="2011-02-11T06:00:00"/>
    <d v="2011-02-18T06:00:00"/>
    <x v="10"/>
    <x v="8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d v="2014-02-10T06:00:00"/>
    <d v="2014-03-10T05:00:00"/>
    <x v="10"/>
    <x v="1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d v="2019-09-29T05:00:00"/>
    <d v="2019-11-02T05:00:00"/>
    <x v="3"/>
    <x v="3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d v="2018-06-22T05:00:00"/>
    <d v="2018-07-09T05:00:00"/>
    <x v="5"/>
    <x v="9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d v="2014-05-02T05:00:00"/>
    <d v="2014-05-22T05:00:00"/>
    <x v="11"/>
    <x v="1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d v="2013-11-25T06:00:00"/>
    <d v="2013-12-11T06:00:00"/>
    <x v="0"/>
    <x v="2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d v="2016-12-01T06:00:00"/>
    <d v="2016-12-15T06:00:00"/>
    <x v="7"/>
    <x v="7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d v="2014-12-15T06:00:00"/>
    <d v="2014-12-27T06:00:00"/>
    <x v="7"/>
    <x v="1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d v="2019-04-20T05:00:00"/>
    <d v="2019-04-21T05:00:00"/>
    <x v="9"/>
    <x v="3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d v="2015-09-13T05:00:00"/>
    <d v="2015-09-16T05:00:00"/>
    <x v="3"/>
    <x v="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d v="2013-03-04T06:00:00"/>
    <d v="2013-04-03T05:00:00"/>
    <x v="6"/>
    <x v="2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d v="2016-11-06T05:00:00"/>
    <d v="2016-11-13T06:00:00"/>
    <x v="0"/>
    <x v="7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d v="2017-06-30T05:00:00"/>
    <d v="2017-07-10T05:00:00"/>
    <x v="5"/>
    <x v="5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d v="2012-04-26T05:00:00"/>
    <d v="2012-05-24T05:00:00"/>
    <x v="9"/>
    <x v="4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d v="2017-09-02T05:00:00"/>
    <d v="2017-09-18T05:00:00"/>
    <x v="3"/>
    <x v="5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d v="2010-09-30T05:00:00"/>
    <d v="2010-10-19T05:00:00"/>
    <x v="3"/>
    <x v="6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d v="2011-07-24T05:00:00"/>
    <d v="2011-07-26T05:00:00"/>
    <x v="8"/>
    <x v="8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d v="2010-12-03T06:00:00"/>
    <d v="2010-12-24T06:00:00"/>
    <x v="7"/>
    <x v="6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d v="2012-12-18T06:00:00"/>
    <d v="2012-12-20T06:00:00"/>
    <x v="7"/>
    <x v="4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d v="2017-12-19T06:00:00"/>
    <d v="2018-01-04T06:00:00"/>
    <x v="7"/>
    <x v="5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d v="2013-04-14T05:00:00"/>
    <d v="2013-04-16T05:00:00"/>
    <x v="9"/>
    <x v="2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d v="2019-03-06T06:00:00"/>
    <d v="2019-03-23T05:00:00"/>
    <x v="6"/>
    <x v="3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d v="2018-10-21T05:00:00"/>
    <d v="2018-11-13T06:00:00"/>
    <x v="4"/>
    <x v="9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d v="2017-07-19T05:00:00"/>
    <d v="2017-08-19T05:00:00"/>
    <x v="8"/>
    <x v="5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d v="2010-07-06T05:00:00"/>
    <d v="2010-07-07T05:00:00"/>
    <x v="8"/>
    <x v="6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d v="2016-12-01T06:00:00"/>
    <d v="2017-01-11T06:00:00"/>
    <x v="7"/>
    <x v="7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d v="2013-10-21T05:00:00"/>
    <d v="2013-11-26T06:00:00"/>
    <x v="4"/>
    <x v="2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d v="2011-09-23T05:00:00"/>
    <d v="2011-10-16T05:00:00"/>
    <x v="3"/>
    <x v="8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d v="2018-02-10T06:00:00"/>
    <d v="2018-02-10T06:00:00"/>
    <x v="10"/>
    <x v="9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d v="2016-10-14T05:00:00"/>
    <d v="2016-10-16T05:00:00"/>
    <x v="4"/>
    <x v="7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d v="2010-03-28T05:00:00"/>
    <d v="2010-05-11T05:00:00"/>
    <x v="6"/>
    <x v="6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d v="2014-12-28T06:00:00"/>
    <d v="2015-01-22T06:00:00"/>
    <x v="7"/>
    <x v="1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d v="2010-08-09T05:00:00"/>
    <d v="2010-08-12T05:00:00"/>
    <x v="1"/>
    <x v="6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d v="2014-04-28T05:00:00"/>
    <d v="2014-05-18T05:00:00"/>
    <x v="9"/>
    <x v="1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d v="2013-01-30T06:00:00"/>
    <d v="2013-03-09T06:00:00"/>
    <x v="2"/>
    <x v="2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d v="2013-12-31T06:00:00"/>
    <d v="2014-01-04T06:00:00"/>
    <x v="7"/>
    <x v="2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d v="2018-02-11T06:00:00"/>
    <d v="2018-02-25T06:00:00"/>
    <x v="10"/>
    <x v="9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d v="2018-01-27T06:00:00"/>
    <d v="2018-02-05T06:00:00"/>
    <x v="2"/>
    <x v="9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d v="2013-05-15T05:00:00"/>
    <d v="2013-06-07T05:00:00"/>
    <x v="11"/>
    <x v="2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d v="2015-11-23T06:00:00"/>
    <d v="2015-11-30T06:00:00"/>
    <x v="0"/>
    <x v="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d v="2019-04-14T05:00:00"/>
    <d v="2019-04-30T05:00:00"/>
    <x v="9"/>
    <x v="3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d v="2015-05-18T05:00:00"/>
    <d v="2015-05-20T05:00:00"/>
    <x v="11"/>
    <x v="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d v="2016-12-12T06:00:00"/>
    <d v="2016-12-19T06:00:00"/>
    <x v="7"/>
    <x v="7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d v="2012-05-02T05:00:00"/>
    <d v="2012-05-02T05:00:00"/>
    <x v="11"/>
    <x v="4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d v="2019-03-11T05:00:00"/>
    <d v="2019-05-04T05:00:00"/>
    <x v="6"/>
    <x v="3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d v="2018-06-26T05:00:00"/>
    <d v="2018-06-27T05:00:00"/>
    <x v="5"/>
    <x v="9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d v="2014-12-16T06:00:00"/>
    <d v="2014-12-17T06:00:00"/>
    <x v="7"/>
    <x v="1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d v="2013-06-25T05:00:00"/>
    <d v="2013-06-29T05:00:00"/>
    <x v="5"/>
    <x v="2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d v="2018-08-10T05:00:00"/>
    <d v="2018-08-16T05:00:00"/>
    <x v="1"/>
    <x v="9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d v="2011-06-26T05:00:00"/>
    <d v="2011-07-23T05:00:00"/>
    <x v="5"/>
    <x v="8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d v="2015-03-09T05:00:00"/>
    <d v="2015-03-21T05:00:00"/>
    <x v="6"/>
    <x v="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d v="2017-07-29T05:00:00"/>
    <d v="2017-07-31T05:00:00"/>
    <x v="8"/>
    <x v="5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d v="2010-03-11T06:00:00"/>
    <d v="2010-03-20T05:00:00"/>
    <x v="6"/>
    <x v="6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d v="2014-10-01T05:00:00"/>
    <d v="2014-11-12T06:00:00"/>
    <x v="4"/>
    <x v="1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d v="2012-02-24T06:00:00"/>
    <d v="2012-03-06T06:00:00"/>
    <x v="10"/>
    <x v="4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d v="2019-12-12T06:00:00"/>
    <d v="2019-12-19T06:00:00"/>
    <x v="7"/>
    <x v="3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d v="2014-08-04T05:00:00"/>
    <d v="2014-09-22T05:00:00"/>
    <x v="1"/>
    <x v="1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d v="2019-06-10T05:00:00"/>
    <d v="2019-07-21T05:00:00"/>
    <x v="5"/>
    <x v="3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d v="2018-03-09T06:00:00"/>
    <d v="2018-03-24T05:00:00"/>
    <x v="6"/>
    <x v="9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d v="2017-04-20T05:00:00"/>
    <d v="2017-05-23T05:00:00"/>
    <x v="9"/>
    <x v="5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d v="2016-02-03T06:00:00"/>
    <d v="2016-02-20T06:00:00"/>
    <x v="10"/>
    <x v="7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d v="2010-08-16T05:00:00"/>
    <d v="2010-08-21T05:00:00"/>
    <x v="1"/>
    <x v="6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d v="2019-11-17T06:00:00"/>
    <d v="2019-11-24T06:00:00"/>
    <x v="0"/>
    <x v="3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d v="2013-07-01T05:00:00"/>
    <d v="2013-07-27T05:00:00"/>
    <x v="8"/>
    <x v="2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d v="2010-06-07T05:00:00"/>
    <d v="2010-07-12T05:00:00"/>
    <x v="5"/>
    <x v="6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d v="2019-06-29T05:00:00"/>
    <d v="2019-07-12T05:00:00"/>
    <x v="5"/>
    <x v="3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d v="2012-03-22T05:00:00"/>
    <d v="2012-03-23T05:00:00"/>
    <x v="6"/>
    <x v="4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d v="2014-06-10T05:00:00"/>
    <d v="2014-06-14T05:00:00"/>
    <x v="5"/>
    <x v="1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d v="2017-05-21T05:00:00"/>
    <d v="2017-06-07T05:00:00"/>
    <x v="11"/>
    <x v="5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d v="2016-12-20T06:00:00"/>
    <d v="2016-12-20T06:00:00"/>
    <x v="7"/>
    <x v="7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d v="2015-01-01T06:00:00"/>
    <d v="2015-01-03T06:00:00"/>
    <x v="2"/>
    <x v="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d v="2016-03-15T05:00:00"/>
    <d v="2016-03-20T05:00:00"/>
    <x v="6"/>
    <x v="7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d v="2013-05-01T05:00:00"/>
    <d v="2013-05-29T05:00:00"/>
    <x v="11"/>
    <x v="2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d v="2013-03-12T05:00:00"/>
    <d v="2013-03-14T05:00:00"/>
    <x v="6"/>
    <x v="2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d v="2012-07-27T05:00:00"/>
    <d v="2012-08-25T05:00:00"/>
    <x v="8"/>
    <x v="4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d v="2015-07-01T05:00:00"/>
    <d v="2015-07-21T05:00:00"/>
    <x v="8"/>
    <x v="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d v="2015-05-18T05:00:00"/>
    <d v="2015-05-19T05:00:00"/>
    <x v="11"/>
    <x v="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d v="2013-03-08T06:00:00"/>
    <d v="2013-04-19T05:00:00"/>
    <x v="6"/>
    <x v="2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d v="2017-11-23T06:00:00"/>
    <d v="2017-12-10T06:00:00"/>
    <x v="0"/>
    <x v="5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d v="2013-04-09T05:00:00"/>
    <d v="2013-05-28T05:00:00"/>
    <x v="9"/>
    <x v="2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d v="2018-07-29T05:00:00"/>
    <d v="2018-08-19T05:00:00"/>
    <x v="8"/>
    <x v="9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d v="2012-05-05T05:00:00"/>
    <d v="2012-05-15T05:00:00"/>
    <x v="11"/>
    <x v="4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d v="2018-05-31T05:00:00"/>
    <d v="2018-06-24T05:00:00"/>
    <x v="11"/>
    <x v="9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d v="2019-07-25T05:00:00"/>
    <d v="2019-08-04T05:00:00"/>
    <x v="8"/>
    <x v="3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d v="2014-07-05T05:00:00"/>
    <d v="2014-07-06T05:00:00"/>
    <x v="8"/>
    <x v="1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d v="2010-09-09T05:00:00"/>
    <d v="2010-09-11T05:00:00"/>
    <x v="3"/>
    <x v="6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d v="2013-12-06T06:00:00"/>
    <d v="2013-12-11T06:00:00"/>
    <x v="7"/>
    <x v="2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d v="2011-12-23T06:00:00"/>
    <d v="2011-12-25T06:00:00"/>
    <x v="7"/>
    <x v="8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d v="2010-08-06T05:00:00"/>
    <d v="2010-09-13T05:00:00"/>
    <x v="1"/>
    <x v="6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d v="2017-05-05T05:00:00"/>
    <d v="2017-05-10T05:00:00"/>
    <x v="11"/>
    <x v="5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d v="2018-02-23T06:00:00"/>
    <d v="2018-02-25T06:00:00"/>
    <x v="10"/>
    <x v="9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d v="2015-01-08T06:00:00"/>
    <d v="2015-01-22T06:00:00"/>
    <x v="2"/>
    <x v="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d v="2019-04-19T05:00:00"/>
    <d v="2019-04-22T05:00:00"/>
    <x v="9"/>
    <x v="3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d v="2016-08-23T05:00:00"/>
    <d v="2016-08-29T05:00:00"/>
    <x v="1"/>
    <x v="7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d v="2012-07-03T05:00:00"/>
    <d v="2012-07-15T05:00:00"/>
    <x v="8"/>
    <x v="4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d v="2010-03-04T06:00:00"/>
    <d v="2010-03-09T06:00:00"/>
    <x v="6"/>
    <x v="6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d v="2010-04-26T05:00:00"/>
    <d v="2010-05-09T05:00:00"/>
    <x v="9"/>
    <x v="6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d v="2010-11-23T06:00:00"/>
    <d v="2010-11-27T06:00:00"/>
    <x v="0"/>
    <x v="6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d v="2015-12-26T06:00:00"/>
    <d v="2016-02-01T06:00:00"/>
    <x v="7"/>
    <x v="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d v="2016-02-05T06:00:00"/>
    <d v="2016-03-12T06:00:00"/>
    <x v="10"/>
    <x v="7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d v="2013-11-23T06:00:00"/>
    <d v="2014-01-07T06:00:00"/>
    <x v="0"/>
    <x v="2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d v="2014-05-10T05:00:00"/>
    <d v="2014-06-07T05:00:00"/>
    <x v="11"/>
    <x v="1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d v="2010-08-31T05:00:00"/>
    <d v="2010-09-14T05:00:00"/>
    <x v="1"/>
    <x v="6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d v="2013-11-11T06:00:00"/>
    <d v="2014-01-06T06:00:00"/>
    <x v="0"/>
    <x v="2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d v="2018-01-25T06:00:00"/>
    <d v="2018-01-26T06:00:00"/>
    <x v="2"/>
    <x v="9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d v="2013-07-24T05:00:00"/>
    <d v="2013-08-29T05:00:00"/>
    <x v="8"/>
    <x v="2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d v="2018-08-17T05:00:00"/>
    <d v="2018-08-18T05:00:00"/>
    <x v="1"/>
    <x v="9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d v="2018-06-08T05:00:00"/>
    <d v="2018-06-10T05:00:00"/>
    <x v="5"/>
    <x v="9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d v="2010-08-24T05:00:00"/>
    <d v="2010-09-19T05:00:00"/>
    <x v="1"/>
    <x v="6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d v="2018-08-30T05:00:00"/>
    <d v="2018-09-22T05:00:00"/>
    <x v="1"/>
    <x v="9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d v="2013-09-22T05:00:00"/>
    <d v="2013-10-08T05:00:00"/>
    <x v="3"/>
    <x v="2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d v="2019-07-01T05:00:00"/>
    <d v="2019-07-07T05:00:00"/>
    <x v="8"/>
    <x v="3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d v="2018-05-05T05:00:00"/>
    <d v="2018-05-27T05:00:00"/>
    <x v="11"/>
    <x v="9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d v="2015-06-10T05:00:00"/>
    <d v="2015-07-06T05:00:00"/>
    <x v="5"/>
    <x v="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d v="2016-01-22T06:00:00"/>
    <d v="2016-02-21T06:00:00"/>
    <x v="2"/>
    <x v="7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d v="2013-09-11T05:00:00"/>
    <d v="2013-09-26T05:00:00"/>
    <x v="3"/>
    <x v="2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d v="2016-01-08T06:00:00"/>
    <d v="2016-01-21T06:00:00"/>
    <x v="2"/>
    <x v="7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d v="2019-12-25T06:00:00"/>
    <d v="2020-01-14T06:00:00"/>
    <x v="7"/>
    <x v="3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d v="2018-09-17T05:00:00"/>
    <d v="2018-09-20T05:00:00"/>
    <x v="3"/>
    <x v="9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d v="2015-01-25T06:00:00"/>
    <d v="2015-02-06T06:00:00"/>
    <x v="2"/>
    <x v="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d v="2016-04-01T05:00:00"/>
    <d v="2016-04-14T05:00:00"/>
    <x v="9"/>
    <x v="7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d v="2013-05-28T05:00:00"/>
    <d v="2013-06-06T05:00:00"/>
    <x v="11"/>
    <x v="2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d v="2012-02-29T06:00:00"/>
    <d v="2012-03-21T05:00:00"/>
    <x v="10"/>
    <x v="4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d v="2014-12-20T06:00:00"/>
    <d v="2015-01-29T06:00:00"/>
    <x v="7"/>
    <x v="1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d v="2016-11-26T06:00:00"/>
    <d v="2016-11-28T06:00:00"/>
    <x v="0"/>
    <x v="7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d v="2011-01-02T06:00:00"/>
    <d v="2011-01-03T06:00:00"/>
    <x v="2"/>
    <x v="8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d v="2016-12-19T06:00:00"/>
    <d v="2016-12-25T06:00:00"/>
    <x v="7"/>
    <x v="7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d v="2014-04-02T05:00:00"/>
    <d v="2014-05-03T05:00:00"/>
    <x v="9"/>
    <x v="1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d v="2011-09-06T05:00:00"/>
    <d v="2011-09-13T05:00:00"/>
    <x v="3"/>
    <x v="8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d v="2015-10-02T05:00:00"/>
    <d v="2015-10-05T05:00:00"/>
    <x v="4"/>
    <x v="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d v="2016-02-24T06:00:00"/>
    <d v="2016-04-07T05:00:00"/>
    <x v="10"/>
    <x v="7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d v="2016-08-02T05:00:00"/>
    <d v="2016-08-09T05:00:00"/>
    <x v="1"/>
    <x v="7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d v="2011-11-18T06:00:00"/>
    <d v="2011-12-28T06:00:00"/>
    <x v="0"/>
    <x v="8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d v="2011-10-17T05:00:00"/>
    <d v="2011-10-19T05:00:00"/>
    <x v="4"/>
    <x v="8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d v="2019-03-12T05:00:00"/>
    <d v="2019-03-14T05:00:00"/>
    <x v="6"/>
    <x v="3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d v="2018-11-13T06:00:00"/>
    <d v="2018-12-03T06:00:00"/>
    <x v="0"/>
    <x v="9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d v="2015-03-15T05:00:00"/>
    <d v="2015-03-23T05:00:00"/>
    <x v="6"/>
    <x v="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d v="2011-11-15T06:00:00"/>
    <d v="2011-12-05T06:00:00"/>
    <x v="0"/>
    <x v="8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d v="2016-02-24T06:00:00"/>
    <d v="2016-03-18T05:00:00"/>
    <x v="10"/>
    <x v="7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d v="2014-07-10T05:00:00"/>
    <d v="2014-07-12T05:00:00"/>
    <x v="8"/>
    <x v="1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d v="2010-07-15T05:00:00"/>
    <d v="2010-08-29T05:00:00"/>
    <x v="8"/>
    <x v="6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d v="2011-01-11T06:00:00"/>
    <d v="2011-01-23T06:00:00"/>
    <x v="2"/>
    <x v="8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d v="2014-12-20T06:00:00"/>
    <d v="2014-12-26T06:00:00"/>
    <x v="7"/>
    <x v="1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d v="2015-06-19T05:00:00"/>
    <d v="2015-08-05T05:00:00"/>
    <x v="5"/>
    <x v="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d v="2015-09-28T05:00:00"/>
    <d v="2015-10-14T05:00:00"/>
    <x v="3"/>
    <x v="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d v="2014-05-02T05:00:00"/>
    <d v="2014-05-04T05:00:00"/>
    <x v="11"/>
    <x v="1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d v="2019-12-07T06:00:00"/>
    <d v="2019-12-17T06:00:00"/>
    <x v="7"/>
    <x v="3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d v="2014-05-20T05:00:00"/>
    <d v="2014-05-23T05:00:00"/>
    <x v="11"/>
    <x v="1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d v="2017-11-01T05:00:00"/>
    <d v="2017-11-18T06:00:00"/>
    <x v="0"/>
    <x v="5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d v="2011-03-11T06:00:00"/>
    <d v="2011-04-06T05:00:00"/>
    <x v="6"/>
    <x v="8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d v="2011-12-01T06:00:00"/>
    <d v="2011-12-04T06:00:00"/>
    <x v="7"/>
    <x v="8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d v="2011-08-07T05:00:00"/>
    <d v="2011-08-19T05:00:00"/>
    <x v="1"/>
    <x v="8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d v="2014-02-26T06:00:00"/>
    <d v="2014-03-06T06:00:00"/>
    <x v="10"/>
    <x v="1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d v="2011-04-29T05:00:00"/>
    <d v="2011-05-14T05:00:00"/>
    <x v="9"/>
    <x v="8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d v="2015-06-10T05:00:00"/>
    <d v="2015-06-15T05:00:00"/>
    <x v="5"/>
    <x v="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d v="2012-02-20T06:00:00"/>
    <d v="2012-03-08T06:00:00"/>
    <x v="10"/>
    <x v="4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d v="2012-04-25T05:00:00"/>
    <d v="2012-05-09T05:00:00"/>
    <x v="9"/>
    <x v="4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d v="2010-03-18T05:00:00"/>
    <d v="2010-03-28T05:00:00"/>
    <x v="6"/>
    <x v="6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d v="2010-11-17T06:00:00"/>
    <d v="2010-12-06T06:00:00"/>
    <x v="0"/>
    <x v="6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d v="2019-01-19T06:00:00"/>
    <d v="2019-03-12T05:00:00"/>
    <x v="2"/>
    <x v="3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d v="2010-03-25T05:00:00"/>
    <d v="2010-04-25T05:00:00"/>
    <x v="6"/>
    <x v="6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d v="2015-07-05T05:00:00"/>
    <d v="2015-07-12T05:00:00"/>
    <x v="8"/>
    <x v="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d v="2014-12-21T06:00:00"/>
    <d v="2015-01-01T06:00:00"/>
    <x v="7"/>
    <x v="1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d v="2010-07-14T05:00:00"/>
    <d v="2010-07-24T05:00:00"/>
    <x v="8"/>
    <x v="6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d v="2014-05-30T05:00:00"/>
    <d v="2014-06-08T05:00:00"/>
    <x v="11"/>
    <x v="1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d v="2014-03-26T05:00:00"/>
    <d v="2014-04-08T05:00:00"/>
    <x v="6"/>
    <x v="1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d v="2016-06-27T05:00:00"/>
    <d v="2016-06-30T05:00:00"/>
    <x v="5"/>
    <x v="7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d v="2010-03-16T05:00:00"/>
    <d v="2010-04-06T05:00:00"/>
    <x v="6"/>
    <x v="6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d v="2016-03-05T06:00:00"/>
    <d v="2016-03-12T06:00:00"/>
    <x v="6"/>
    <x v="7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d v="2019-11-17T06:00:00"/>
    <d v="2019-12-05T06:00:00"/>
    <x v="0"/>
    <x v="3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d v="2010-06-15T05:00:00"/>
    <d v="2010-07-14T05:00:00"/>
    <x v="5"/>
    <x v="6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d v="2015-02-12T06:00:00"/>
    <d v="2015-02-20T06:00:00"/>
    <x v="10"/>
    <x v="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d v="2013-07-30T05:00:00"/>
    <d v="2013-08-11T05:00:00"/>
    <x v="8"/>
    <x v="2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d v="2014-05-30T05:00:00"/>
    <d v="2014-06-16T05:00:00"/>
    <x v="11"/>
    <x v="1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d v="2015-06-05T05:00:00"/>
    <d v="2015-06-16T05:00:00"/>
    <x v="5"/>
    <x v="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d v="2019-04-18T05:00:00"/>
    <d v="2019-05-15T05:00:00"/>
    <x v="9"/>
    <x v="3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d v="2011-01-22T06:00:00"/>
    <d v="2011-02-12T06:00:00"/>
    <x v="2"/>
    <x v="8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d v="2015-10-03T05:00:00"/>
    <d v="2015-11-13T06:00:00"/>
    <x v="4"/>
    <x v="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d v="2016-03-07T06:00:00"/>
    <d v="2016-03-18T05:00:00"/>
    <x v="6"/>
    <x v="7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d v="2014-03-23T05:00:00"/>
    <d v="2014-03-25T05:00:00"/>
    <x v="6"/>
    <x v="1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d v="2019-03-06T06:00:00"/>
    <d v="2019-03-10T06:00:00"/>
    <x v="6"/>
    <x v="3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d v="2019-01-16T06:00:00"/>
    <d v="2019-02-02T06:00:00"/>
    <x v="2"/>
    <x v="3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d v="2012-12-16T06:00:00"/>
    <d v="2012-12-30T06:00:00"/>
    <x v="7"/>
    <x v="4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d v="2013-07-25T05:00:00"/>
    <d v="2013-08-06T05:00:00"/>
    <x v="8"/>
    <x v="2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d v="2010-10-23T05:00:00"/>
    <d v="2010-11-15T06:00:00"/>
    <x v="4"/>
    <x v="6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d v="2017-08-26T05:00:00"/>
    <d v="2017-09-04T05:00:00"/>
    <x v="1"/>
    <x v="5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d v="2017-01-11T06:00:00"/>
    <d v="2017-01-29T06:00:00"/>
    <x v="2"/>
    <x v="5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d v="2016-04-29T05:00:00"/>
    <d v="2016-05-09T05:00:00"/>
    <x v="9"/>
    <x v="7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d v="2013-09-20T05:00:00"/>
    <d v="2013-09-21T05:00:00"/>
    <x v="3"/>
    <x v="2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d v="2014-06-04T05:00:00"/>
    <d v="2014-06-14T05:00:00"/>
    <x v="5"/>
    <x v="1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d v="2013-05-02T05:00:00"/>
    <d v="2013-05-23T05:00:00"/>
    <x v="11"/>
    <x v="2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d v="2011-05-06T05:00:00"/>
    <d v="2011-05-07T05:00:00"/>
    <x v="11"/>
    <x v="8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d v="2016-07-08T05:00:00"/>
    <d v="2016-07-12T05:00:00"/>
    <x v="8"/>
    <x v="7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d v="2016-09-13T05:00:00"/>
    <d v="2016-09-18T05:00:00"/>
    <x v="3"/>
    <x v="7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d v="2018-04-15T05:00:00"/>
    <d v="2018-05-11T05:00:00"/>
    <x v="9"/>
    <x v="9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d v="2015-07-16T05:00:00"/>
    <d v="2015-07-21T05:00:00"/>
    <x v="8"/>
    <x v="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d v="2015-01-25T06:00:00"/>
    <d v="2015-01-31T06:00:00"/>
    <x v="2"/>
    <x v="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d v="2020-01-27T06:00:00"/>
    <d v="2020-02-10T06:00:00"/>
    <x v="2"/>
    <x v="1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d v="2010-09-28T05:00:00"/>
    <d v="2010-10-07T05:00:00"/>
    <x v="3"/>
    <x v="6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d v="2010-06-16T05:00:00"/>
    <d v="2010-07-10T05:00:00"/>
    <x v="5"/>
    <x v="6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d v="2010-10-04T05:00:00"/>
    <d v="2010-10-07T05:00:00"/>
    <x v="4"/>
    <x v="6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d v="2016-07-06T05:00:00"/>
    <d v="2016-07-08T05:00:00"/>
    <x v="8"/>
    <x v="7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d v="2019-05-01T05:00:00"/>
    <d v="2019-05-12T05:00:00"/>
    <x v="11"/>
    <x v="3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d v="2019-03-26T05:00:00"/>
    <d v="2019-03-30T05:00:00"/>
    <x v="6"/>
    <x v="3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d v="2014-11-02T05:00:00"/>
    <d v="2014-11-20T06:00:00"/>
    <x v="0"/>
    <x v="1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d v="2015-11-07T06:00:00"/>
    <d v="2015-11-11T06:00:00"/>
    <x v="0"/>
    <x v="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d v="2017-03-25T05:00:00"/>
    <d v="2017-04-08T05:00:00"/>
    <x v="6"/>
    <x v="5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d v="2013-02-09T06:00:00"/>
    <d v="2013-03-13T05:00:00"/>
    <x v="10"/>
    <x v="2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d v="2012-01-18T06:00:00"/>
    <d v="2012-03-03T06:00:00"/>
    <x v="2"/>
    <x v="4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d v="2016-11-14T06:00:00"/>
    <d v="2016-11-22T06:00:00"/>
    <x v="0"/>
    <x v="7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d v="2010-07-27T05:00:00"/>
    <d v="2010-08-08T05:00:00"/>
    <x v="8"/>
    <x v="6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d v="2018-07-28T05:00:00"/>
    <d v="2018-07-28T05:00:00"/>
    <x v="8"/>
    <x v="9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d v="2016-01-18T06:00:00"/>
    <d v="2016-01-21T06:00:00"/>
    <x v="2"/>
    <x v="7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d v="2017-02-20T06:00:00"/>
    <d v="2017-03-20T05:00:00"/>
    <x v="10"/>
    <x v="5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d v="2018-12-17T06:00:00"/>
    <d v="2018-12-26T06:00:00"/>
    <x v="7"/>
    <x v="9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d v="2017-03-01T06:00:00"/>
    <d v="2017-03-19T05:00:00"/>
    <x v="6"/>
    <x v="5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d v="2018-12-18T06:00:00"/>
    <d v="2019-01-03T06:00:00"/>
    <x v="7"/>
    <x v="9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d v="2018-09-26T05:00:00"/>
    <d v="2018-10-17T05:00:00"/>
    <x v="3"/>
    <x v="9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d v="2013-03-13T05:00:00"/>
    <d v="2013-03-24T05:00:00"/>
    <x v="6"/>
    <x v="2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d v="2018-04-09T05:00:00"/>
    <d v="2018-05-03T05:00:00"/>
    <x v="9"/>
    <x v="9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d v="2017-07-06T05:00:00"/>
    <d v="2017-07-24T05:00:00"/>
    <x v="8"/>
    <x v="5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d v="2010-10-20T05:00:00"/>
    <d v="2010-10-31T05:00:00"/>
    <x v="4"/>
    <x v="6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d v="2014-07-08T05:00:00"/>
    <d v="2014-08-04T05:00:00"/>
    <x v="8"/>
    <x v="1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d v="2014-02-22T06:00:00"/>
    <d v="2014-03-09T06:00:00"/>
    <x v="10"/>
    <x v="1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d v="2016-08-05T05:00:00"/>
    <d v="2016-09-17T05:00:00"/>
    <x v="1"/>
    <x v="7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d v="2016-04-08T05:00:00"/>
    <d v="2016-04-10T05:00:00"/>
    <x v="9"/>
    <x v="7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d v="2015-08-24T05:00:00"/>
    <d v="2015-08-29T05:00:00"/>
    <x v="1"/>
    <x v="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d v="2017-03-02T06:00:00"/>
    <d v="2017-03-15T05:00:00"/>
    <x v="6"/>
    <x v="5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d v="2017-12-28T06:00:00"/>
    <d v="2018-01-02T06:00:00"/>
    <x v="7"/>
    <x v="5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d v="2017-12-27T06:00:00"/>
    <d v="2018-01-12T06:00:00"/>
    <x v="7"/>
    <x v="5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d v="2015-08-30T05:00:00"/>
    <d v="2015-09-22T05:00:00"/>
    <x v="1"/>
    <x v="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d v="2011-01-27T06:00:00"/>
    <d v="2011-01-28T06:00:00"/>
    <x v="2"/>
    <x v="8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d v="2015-08-21T05:00:00"/>
    <d v="2015-08-30T05:00:00"/>
    <x v="1"/>
    <x v="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d v="2012-03-28T05:00:00"/>
    <d v="2012-04-27T05:00:00"/>
    <x v="6"/>
    <x v="4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d v="2018-12-09T06:00:00"/>
    <d v="2018-12-13T06:00:00"/>
    <x v="7"/>
    <x v="9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d v="2010-10-07T05:00:00"/>
    <d v="2010-10-30T05:00:00"/>
    <x v="4"/>
    <x v="6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d v="2012-02-20T06:00:00"/>
    <d v="2012-03-01T06:00:00"/>
    <x v="10"/>
    <x v="4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d v="2011-07-09T05:00:00"/>
    <d v="2011-07-23T05:00:00"/>
    <x v="8"/>
    <x v="8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d v="2013-08-30T05:00:00"/>
    <d v="2013-09-05T05:00:00"/>
    <x v="1"/>
    <x v="2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d v="2014-09-10T05:00:00"/>
    <d v="2014-09-19T05:00:00"/>
    <x v="3"/>
    <x v="1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d v="2012-08-01T05:00:00"/>
    <d v="2012-08-13T05:00:00"/>
    <x v="1"/>
    <x v="4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d v="2017-06-26T05:00:00"/>
    <d v="2017-07-05T05:00:00"/>
    <x v="5"/>
    <x v="5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d v="2016-02-25T06:00:00"/>
    <d v="2016-03-08T06:00:00"/>
    <x v="10"/>
    <x v="7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d v="2010-07-31T05:00:00"/>
    <d v="2010-08-04T05:00:00"/>
    <x v="8"/>
    <x v="6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d v="2018-03-21T05:00:00"/>
    <d v="2018-03-31T05:00:00"/>
    <x v="6"/>
    <x v="9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d v="2016-04-15T05:00:00"/>
    <d v="2016-05-06T05:00:00"/>
    <x v="9"/>
    <x v="7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d v="2011-08-19T05:00:00"/>
    <d v="2011-10-05T05:00:00"/>
    <x v="1"/>
    <x v="8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d v="2019-09-11T05:00:00"/>
    <d v="2019-09-18T05:00:00"/>
    <x v="3"/>
    <x v="3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d v="2012-09-26T05:00:00"/>
    <d v="2012-10-05T05:00:00"/>
    <x v="3"/>
    <x v="4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d v="2016-07-10T05:00:00"/>
    <d v="2016-08-29T05:00:00"/>
    <x v="8"/>
    <x v="7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d v="2019-01-19T06:00:00"/>
    <d v="2019-01-21T06:00:00"/>
    <x v="2"/>
    <x v="3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d v="2019-10-18T05:00:00"/>
    <d v="2019-10-23T05:00:00"/>
    <x v="4"/>
    <x v="3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d v="2019-12-14T06:00:00"/>
    <d v="2019-12-16T06:00:00"/>
    <x v="7"/>
    <x v="3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d v="2011-12-21T06:00:00"/>
    <d v="2011-12-27T06:00:00"/>
    <x v="7"/>
    <x v="8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d v="2013-12-11T06:00:00"/>
    <d v="2013-12-20T06:00:00"/>
    <x v="7"/>
    <x v="2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d v="2018-09-16T05:00:00"/>
    <d v="2018-09-18T05:00:00"/>
    <x v="3"/>
    <x v="9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d v="2010-06-29T05:00:00"/>
    <d v="2010-07-19T05:00:00"/>
    <x v="5"/>
    <x v="6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d v="2015-08-23T05:00:00"/>
    <d v="2015-09-16T05:00:00"/>
    <x v="1"/>
    <x v="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d v="2018-03-27T05:00:00"/>
    <d v="2018-04-07T05:00:00"/>
    <x v="6"/>
    <x v="9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d v="2017-03-12T06:00:00"/>
    <d v="2017-03-15T05:00:00"/>
    <x v="6"/>
    <x v="5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d v="2019-01-10T06:00:00"/>
    <d v="2019-01-26T06:00:00"/>
    <x v="2"/>
    <x v="3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d v="2013-10-29T05:00:00"/>
    <d v="2013-11-10T06:00:00"/>
    <x v="4"/>
    <x v="2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d v="2011-11-27T06:00:00"/>
    <d v="2011-12-03T06:00:00"/>
    <x v="0"/>
    <x v="8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d v="2012-10-03T05:00:00"/>
    <d v="2012-10-20T05:00:00"/>
    <x v="4"/>
    <x v="4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d v="2019-07-09T05:00:00"/>
    <d v="2019-07-27T05:00:00"/>
    <x v="8"/>
    <x v="3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d v="2017-10-17T05:00:00"/>
    <d v="2017-11-03T05:00:00"/>
    <x v="4"/>
    <x v="5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d v="2017-11-27T06:00:00"/>
    <d v="2018-01-03T06:00:00"/>
    <x v="0"/>
    <x v="5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d v="2015-11-14T06:00:00"/>
    <d v="2015-11-30T06:00:00"/>
    <x v="0"/>
    <x v="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d v="2015-04-20T05:00:00"/>
    <d v="2015-04-21T05:00:00"/>
    <x v="9"/>
    <x v="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d v="2018-03-31T05:00:00"/>
    <d v="2018-04-02T05:00:00"/>
    <x v="6"/>
    <x v="9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d v="2011-11-24T06:00:00"/>
    <d v="2011-12-08T06:00:00"/>
    <x v="0"/>
    <x v="8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d v="2019-06-25T05:00:00"/>
    <d v="2019-06-26T05:00:00"/>
    <x v="5"/>
    <x v="3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d v="2010-01-25T06:00:00"/>
    <d v="2010-02-09T06:00:00"/>
    <x v="2"/>
    <x v="6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d v="2011-03-27T05:00:00"/>
    <d v="2011-04-03T05:00:00"/>
    <x v="6"/>
    <x v="8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d v="2013-07-22T05:00:00"/>
    <d v="2013-07-27T05:00:00"/>
    <x v="8"/>
    <x v="2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d v="2012-04-21T05:00:00"/>
    <d v="2012-05-08T05:00:00"/>
    <x v="9"/>
    <x v="4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d v="2016-07-04T05:00:00"/>
    <d v="2016-07-19T05:00:00"/>
    <x v="8"/>
    <x v="7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d v="2013-12-11T06:00:00"/>
    <d v="2013-12-15T06:00:00"/>
    <x v="7"/>
    <x v="2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d v="2019-01-06T06:00:00"/>
    <d v="2019-01-14T06:00:00"/>
    <x v="2"/>
    <x v="3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d v="2018-12-08T06:00:00"/>
    <d v="2019-01-13T06:00:00"/>
    <x v="7"/>
    <x v="9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d v="2017-05-22T05:00:00"/>
    <d v="2017-06-01T05:00:00"/>
    <x v="11"/>
    <x v="5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d v="2012-04-19T05:00:00"/>
    <d v="2012-04-26T05:00:00"/>
    <x v="9"/>
    <x v="4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d v="2018-07-14T05:00:00"/>
    <d v="2018-07-21T05:00:00"/>
    <x v="8"/>
    <x v="9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d v="2016-01-24T06:00:00"/>
    <d v="2016-01-26T06:00:00"/>
    <x v="2"/>
    <x v="7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d v="2016-07-08T05:00:00"/>
    <d v="2016-08-18T05:00:00"/>
    <x v="8"/>
    <x v="7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d v="2016-08-22T05:00:00"/>
    <d v="2016-09-03T05:00:00"/>
    <x v="1"/>
    <x v="7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d v="2014-08-19T05:00:00"/>
    <d v="2014-08-20T05:00:00"/>
    <x v="1"/>
    <x v="1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d v="2010-08-07T05:00:00"/>
    <d v="2010-08-12T05:00:00"/>
    <x v="1"/>
    <x v="6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d v="2013-07-10T05:00:00"/>
    <d v="2013-08-07T05:00:00"/>
    <x v="8"/>
    <x v="2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d v="2011-08-22T05:00:00"/>
    <d v="2011-09-12T05:00:00"/>
    <x v="1"/>
    <x v="8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d v="2013-06-17T05:00:00"/>
    <d v="2013-07-13T05:00:00"/>
    <x v="5"/>
    <x v="2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d v="2012-05-29T05:00:00"/>
    <d v="2012-06-09T05:00:00"/>
    <x v="11"/>
    <x v="4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d v="2018-02-21T06:00:00"/>
    <d v="2018-03-07T06:00:00"/>
    <x v="10"/>
    <x v="9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d v="2018-04-04T05:00:00"/>
    <d v="2018-04-10T05:00:00"/>
    <x v="9"/>
    <x v="9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d v="2017-11-06T06:00:00"/>
    <d v="2017-12-03T06:00:00"/>
    <x v="0"/>
    <x v="5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d v="2016-03-02T06:00:00"/>
    <d v="2016-03-23T05:00:00"/>
    <x v="6"/>
    <x v="7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d v="2014-10-22T05:00:00"/>
    <d v="2014-10-24T05:00:00"/>
    <x v="4"/>
    <x v="1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d v="2014-11-15T06:00:00"/>
    <d v="2014-11-17T06:00:00"/>
    <x v="0"/>
    <x v="1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d v="2010-10-25T05:00:00"/>
    <d v="2010-10-31T05:00:00"/>
    <x v="4"/>
    <x v="6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d v="2019-01-20T06:00:00"/>
    <d v="2019-03-19T05:00:00"/>
    <x v="2"/>
    <x v="3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d v="2016-05-25T05:00:00"/>
    <d v="2016-06-05T05:00:00"/>
    <x v="11"/>
    <x v="7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d v="2013-02-04T06:00:00"/>
    <d v="2013-02-06T06:00:00"/>
    <x v="10"/>
    <x v="2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d v="2015-05-23T05:00:00"/>
    <d v="2015-05-29T05:00:00"/>
    <x v="11"/>
    <x v="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d v="2017-07-23T05:00:00"/>
    <d v="2017-07-24T05:00:00"/>
    <x v="8"/>
    <x v="5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d v="2017-03-22T05:00:00"/>
    <d v="2017-04-14T05:00:00"/>
    <x v="6"/>
    <x v="5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d v="2014-07-24T05:00:00"/>
    <d v="2014-08-06T05:00:00"/>
    <x v="8"/>
    <x v="1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d v="2017-01-28T06:00:00"/>
    <d v="2017-02-09T06:00:00"/>
    <x v="2"/>
    <x v="5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d v="2016-03-30T05:00:00"/>
    <d v="2016-04-06T05:00:00"/>
    <x v="6"/>
    <x v="7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d v="2015-02-20T06:00:00"/>
    <d v="2015-02-24T06:00:00"/>
    <x v="10"/>
    <x v="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d v="2016-11-11T06:00:00"/>
    <d v="2016-11-23T06:00:00"/>
    <x v="0"/>
    <x v="7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d v="2014-11-16T06:00:00"/>
    <d v="2014-12-08T06:00:00"/>
    <x v="0"/>
    <x v="1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d v="2012-06-29T05:00:00"/>
    <d v="2012-06-30T05:00:00"/>
    <x v="5"/>
    <x v="4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d v="2017-02-03T06:00:00"/>
    <d v="2017-02-06T06:00:00"/>
    <x v="10"/>
    <x v="5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d v="2010-05-23T05:00:00"/>
    <d v="2010-05-24T05:00:00"/>
    <x v="11"/>
    <x v="6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d v="2010-01-19T06:00:00"/>
    <d v="2010-03-02T06:00:00"/>
    <x v="2"/>
    <x v="6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d v="2015-10-21T05:00:00"/>
    <d v="2015-10-27T05:00:00"/>
    <x v="4"/>
    <x v="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d v="2018-08-10T05:00:00"/>
    <d v="2018-08-12T05:00:00"/>
    <x v="1"/>
    <x v="9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d v="2010-05-30T05:00:00"/>
    <d v="2010-06-26T05:00:00"/>
    <x v="11"/>
    <x v="6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d v="2011-10-09T05:00:00"/>
    <d v="2011-10-14T05:00:00"/>
    <x v="4"/>
    <x v="8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d v="2010-09-02T05:00:00"/>
    <d v="2010-09-13T05:00:00"/>
    <x v="3"/>
    <x v="6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d v="2010-03-01T06:00:00"/>
    <d v="2010-03-26T05:00:00"/>
    <x v="6"/>
    <x v="6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d v="2014-10-08T05:00:00"/>
    <d v="2014-10-20T05:00:00"/>
    <x v="4"/>
    <x v="1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d v="2010-07-01T05:00:00"/>
    <d v="2010-07-26T05:00:00"/>
    <x v="8"/>
    <x v="6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d v="2016-03-17T05:00:00"/>
    <d v="2016-04-01T05:00:00"/>
    <x v="6"/>
    <x v="7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d v="2010-08-05T05:00:00"/>
    <d v="2010-08-23T05:00:00"/>
    <x v="1"/>
    <x v="6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d v="2010-05-23T05:00:00"/>
    <d v="2010-06-07T05:00:00"/>
    <x v="11"/>
    <x v="6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d v="2012-10-28T05:00:00"/>
    <d v="2012-12-20T06:00:00"/>
    <x v="4"/>
    <x v="4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d v="2017-12-27T06:00:00"/>
    <d v="2018-01-08T06:00:00"/>
    <x v="7"/>
    <x v="5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d v="2015-01-20T06:00:00"/>
    <d v="2015-01-26T06:00:00"/>
    <x v="2"/>
    <x v="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d v="2011-05-12T05:00:00"/>
    <d v="2011-05-16T05:00:00"/>
    <x v="11"/>
    <x v="8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d v="2014-10-24T05:00:00"/>
    <d v="2014-11-02T05:00:00"/>
    <x v="4"/>
    <x v="1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d v="2018-02-05T06:00:00"/>
    <d v="2018-03-07T06:00:00"/>
    <x v="10"/>
    <x v="9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d v="2019-08-01T05:00:00"/>
    <d v="2019-08-30T05:00:00"/>
    <x v="1"/>
    <x v="3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d v="2017-07-22T05:00:00"/>
    <d v="2017-07-27T05:00:00"/>
    <x v="8"/>
    <x v="5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d v="2012-11-28T06:00:00"/>
    <d v="2012-12-09T06:00:00"/>
    <x v="0"/>
    <x v="4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d v="2012-05-08T05:00:00"/>
    <d v="2012-06-12T05:00:00"/>
    <x v="11"/>
    <x v="4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d v="2011-05-13T05:00:00"/>
    <d v="2011-05-21T05:00:00"/>
    <x v="11"/>
    <x v="8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d v="2017-04-15T05:00:00"/>
    <d v="2017-05-10T05:00:00"/>
    <x v="9"/>
    <x v="5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d v="2018-09-19T05:00:00"/>
    <d v="2018-09-20T05:00:00"/>
    <x v="3"/>
    <x v="9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d v="2015-10-06T05:00:00"/>
    <d v="2015-11-20T06:00:00"/>
    <x v="4"/>
    <x v="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d v="2013-12-11T06:00:00"/>
    <d v="2013-12-26T06:00:00"/>
    <x v="7"/>
    <x v="2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d v="2013-08-15T05:00:00"/>
    <d v="2013-09-10T05:00:00"/>
    <x v="1"/>
    <x v="2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d v="2014-04-14T05:00:00"/>
    <d v="2014-04-21T05:00:00"/>
    <x v="9"/>
    <x v="1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d v="2019-01-26T06:00:00"/>
    <d v="2019-02-22T06:00:00"/>
    <x v="2"/>
    <x v="3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d v="2019-02-09T06:00:00"/>
    <d v="2019-02-13T06:00:00"/>
    <x v="10"/>
    <x v="3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d v="2017-04-13T05:00:00"/>
    <d v="2017-04-23T05:00:00"/>
    <x v="9"/>
    <x v="5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d v="2016-05-23T05:00:00"/>
    <d v="2016-07-03T05:00:00"/>
    <x v="11"/>
    <x v="7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d v="2014-11-06T06:00:00"/>
    <d v="2014-11-16T06:00:00"/>
    <x v="0"/>
    <x v="1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d v="2019-07-04T05:00:00"/>
    <d v="2019-07-22T05:00:00"/>
    <x v="8"/>
    <x v="3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d v="2011-09-23T05:00:00"/>
    <d v="2011-10-22T05:00:00"/>
    <x v="3"/>
    <x v="8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d v="2011-08-13T05:00:00"/>
    <d v="2011-08-18T05:00:00"/>
    <x v="1"/>
    <x v="8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d v="2015-08-14T05:00:00"/>
    <d v="2015-08-23T05:00:00"/>
    <x v="1"/>
    <x v="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d v="2016-07-22T05:00:00"/>
    <d v="2016-08-10T05:00:00"/>
    <x v="8"/>
    <x v="7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d v="2010-10-31T05:00:00"/>
    <d v="2010-12-21T06:00:00"/>
    <x v="4"/>
    <x v="6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d v="2011-03-01T06:00:00"/>
    <d v="2011-03-29T05:00:00"/>
    <x v="6"/>
    <x v="8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d v="2013-12-17T06:00:00"/>
    <d v="2013-12-24T06:00:00"/>
    <x v="7"/>
    <x v="2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d v="2016-03-06T06:00:00"/>
    <d v="2016-03-17T05:00:00"/>
    <x v="6"/>
    <x v="7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d v="2019-04-27T05:00:00"/>
    <d v="2019-05-31T05:00:00"/>
    <x v="9"/>
    <x v="3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d v="2018-03-27T05:00:00"/>
    <d v="2018-04-03T05:00:00"/>
    <x v="6"/>
    <x v="9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d v="2011-05-21T05:00:00"/>
    <d v="2011-05-30T05:00:00"/>
    <x v="11"/>
    <x v="8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d v="2012-10-20T05:00:00"/>
    <d v="2012-11-10T06:00:00"/>
    <x v="4"/>
    <x v="4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d v="2014-05-27T05:00:00"/>
    <d v="2014-07-03T05:00:00"/>
    <x v="11"/>
    <x v="1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d v="2010-02-14T06:00:00"/>
    <d v="2010-02-20T06:00:00"/>
    <x v="10"/>
    <x v="6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d v="2016-12-11T06:00:00"/>
    <d v="2016-12-27T06:00:00"/>
    <x v="7"/>
    <x v="7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d v="2013-06-26T05:00:00"/>
    <d v="2013-07-24T05:00:00"/>
    <x v="5"/>
    <x v="2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d v="2013-06-25T05:00:00"/>
    <d v="2013-06-29T05:00:00"/>
    <x v="5"/>
    <x v="2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d v="2017-12-22T06:00:00"/>
    <d v="2018-01-03T06:00:00"/>
    <x v="7"/>
    <x v="5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d v="2016-11-01T05:00:00"/>
    <d v="2016-11-04T05:00:00"/>
    <x v="0"/>
    <x v="7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d v="2014-08-08T05:00:00"/>
    <d v="2014-08-15T05:00:00"/>
    <x v="1"/>
    <x v="1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d v="2018-12-30T06:00:00"/>
    <d v="2019-01-22T06:00:00"/>
    <x v="7"/>
    <x v="9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d v="2012-05-31T05:00:00"/>
    <d v="2012-06-28T05:00:00"/>
    <x v="11"/>
    <x v="4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d v="2016-01-30T06:00:00"/>
    <d v="2016-02-03T06:00:00"/>
    <x v="2"/>
    <x v="7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d v="2015-06-12T05:00:00"/>
    <d v="2015-06-16T05:00:00"/>
    <x v="5"/>
    <x v="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d v="2019-12-31T06:00:00"/>
    <d v="2020-01-22T06:00:00"/>
    <x v="7"/>
    <x v="3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d v="2019-07-04T05:00:00"/>
    <d v="2019-07-06T05:00:00"/>
    <x v="8"/>
    <x v="3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d v="2019-01-27T06:00:00"/>
    <d v="2019-03-02T06:00:00"/>
    <x v="2"/>
    <x v="3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d v="2018-01-02T06:00:00"/>
    <d v="2018-01-22T06:00:00"/>
    <x v="2"/>
    <x v="9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d v="2014-11-15T06:00:00"/>
    <d v="2015-01-05T06:00:00"/>
    <x v="0"/>
    <x v="1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d v="2012-03-05T06:00:00"/>
    <d v="2012-03-29T05:00:00"/>
    <x v="6"/>
    <x v="4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d v="2019-10-15T05:00:00"/>
    <d v="2019-11-28T06:00:00"/>
    <x v="4"/>
    <x v="3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d v="2016-05-17T05:00:00"/>
    <d v="2016-06-03T05:00:00"/>
    <x v="11"/>
    <x v="7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d v="2012-08-14T05:00:00"/>
    <d v="2012-08-15T05:00:00"/>
    <x v="1"/>
    <x v="4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d v="2017-11-28T06:00:00"/>
    <d v="2017-12-08T06:00:00"/>
    <x v="0"/>
    <x v="5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d v="2016-01-09T06:00:00"/>
    <d v="2016-01-11T06:00:00"/>
    <x v="2"/>
    <x v="7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d v="2018-04-16T05:00:00"/>
    <d v="2018-04-21T05:00:00"/>
    <x v="9"/>
    <x v="9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d v="2012-08-27T05:00:00"/>
    <d v="2012-09-06T05:00:00"/>
    <x v="1"/>
    <x v="4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d v="2016-05-27T05:00:00"/>
    <d v="2016-05-29T05:00:00"/>
    <x v="11"/>
    <x v="7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d v="2017-11-29T06:00:00"/>
    <d v="2017-12-25T06:00:00"/>
    <x v="0"/>
    <x v="5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d v="2014-02-10T06:00:00"/>
    <d v="2014-02-12T06:00:00"/>
    <x v="10"/>
    <x v="1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d v="2019-05-04T05:00:00"/>
    <d v="2019-06-01T05:00:00"/>
    <x v="11"/>
    <x v="3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d v="2019-01-21T06:00:00"/>
    <d v="2019-02-03T06:00:00"/>
    <x v="2"/>
    <x v="3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d v="2012-11-24T06:00:00"/>
    <d v="2012-12-09T06:00:00"/>
    <x v="0"/>
    <x v="4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d v="2018-07-29T05:00:00"/>
    <d v="2018-08-11T05:00:00"/>
    <x v="8"/>
    <x v="9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d v="2017-02-28T06:00:00"/>
    <d v="2017-03-13T05:00:00"/>
    <x v="10"/>
    <x v="5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d v="2014-02-28T06:00:00"/>
    <d v="2014-03-17T05:00:00"/>
    <x v="10"/>
    <x v="1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d v="2014-09-10T05:00:00"/>
    <d v="2014-10-05T05:00:00"/>
    <x v="3"/>
    <x v="1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d v="2010-06-19T05:00:00"/>
    <d v="2010-07-21T05:00:00"/>
    <x v="5"/>
    <x v="6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d v="2017-07-25T05:00:00"/>
    <d v="2017-08-06T05:00:00"/>
    <x v="8"/>
    <x v="5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d v="2010-12-13T06:00:00"/>
    <d v="2011-01-10T06:00:00"/>
    <x v="7"/>
    <x v="6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d v="2011-05-03T05:00:00"/>
    <d v="2011-05-15T05:00:00"/>
    <x v="11"/>
    <x v="8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d v="2018-08-28T05:00:00"/>
    <d v="2018-09-22T05:00:00"/>
    <x v="1"/>
    <x v="9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d v="2015-06-09T05:00:00"/>
    <d v="2015-06-24T05:00:00"/>
    <x v="5"/>
    <x v="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d v="2018-01-03T06:00:00"/>
    <d v="2018-03-03T06:00:00"/>
    <x v="2"/>
    <x v="9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d v="2012-03-26T05:00:00"/>
    <d v="2012-04-29T05:00:00"/>
    <x v="6"/>
    <x v="4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d v="2015-10-22T05:00:00"/>
    <d v="2015-11-25T06:00:00"/>
    <x v="4"/>
    <x v="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d v="2011-02-14T06:00:00"/>
    <d v="2011-02-25T06:00:00"/>
    <x v="10"/>
    <x v="8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d v="2013-06-23T05:00:00"/>
    <d v="2013-06-29T05:00:00"/>
    <x v="5"/>
    <x v="2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d v="2015-02-28T06:00:00"/>
    <d v="2015-03-06T06:00:00"/>
    <x v="10"/>
    <x v="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d v="2010-02-05T06:00:00"/>
    <d v="2010-02-16T06:00:00"/>
    <x v="10"/>
    <x v="6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d v="2011-03-27T05:00:00"/>
    <d v="2011-05-20T05:00:00"/>
    <x v="6"/>
    <x v="8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d v="2018-09-27T05:00:00"/>
    <d v="2018-10-06T05:00:00"/>
    <x v="3"/>
    <x v="9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d v="2014-03-17T05:00:00"/>
    <d v="2014-05-01T05:00:00"/>
    <x v="6"/>
    <x v="1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d v="2014-07-16T05:00:00"/>
    <d v="2014-07-18T05:00:00"/>
    <x v="8"/>
    <x v="1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d v="2016-02-19T06:00:00"/>
    <d v="2016-03-06T06:00:00"/>
    <x v="10"/>
    <x v="7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d v="2018-06-15T05:00:00"/>
    <d v="2018-06-18T05:00:00"/>
    <x v="5"/>
    <x v="9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d v="2018-08-26T05:00:00"/>
    <d v="2018-09-01T05:00:00"/>
    <x v="1"/>
    <x v="9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d v="2012-01-22T06:00:00"/>
    <d v="2012-01-25T06:00:00"/>
    <x v="2"/>
    <x v="4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d v="2018-05-15T05:00:00"/>
    <d v="2018-06-21T05:00:00"/>
    <x v="11"/>
    <x v="9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d v="2018-07-21T05:00:00"/>
    <d v="2018-08-26T05:00:00"/>
    <x v="8"/>
    <x v="9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d v="2018-01-07T06:00:00"/>
    <d v="2018-01-10T06:00:00"/>
    <x v="2"/>
    <x v="9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d v="2010-06-12T05:00:00"/>
    <d v="2010-06-21T05:00:00"/>
    <x v="5"/>
    <x v="6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d v="2012-02-09T06:00:00"/>
    <d v="2012-02-12T06:00:00"/>
    <x v="10"/>
    <x v="4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d v="2011-11-19T06:00:00"/>
    <d v="2011-12-04T06:00:00"/>
    <x v="0"/>
    <x v="8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d v="2012-05-02T05:00:00"/>
    <d v="2012-06-04T05:00:00"/>
    <x v="11"/>
    <x v="4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d v="2011-07-16T05:00:00"/>
    <d v="2011-07-26T05:00:00"/>
    <x v="8"/>
    <x v="8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d v="2011-06-20T05:00:00"/>
    <d v="2011-06-25T05:00:00"/>
    <x v="5"/>
    <x v="8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d v="2019-11-18T06:00:00"/>
    <d v="2019-12-15T06:00:00"/>
    <x v="0"/>
    <x v="3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d v="2011-06-18T05:00:00"/>
    <d v="2011-07-19T05:00:00"/>
    <x v="5"/>
    <x v="8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d v="2012-04-24T05:00:00"/>
    <d v="2012-05-11T05:00:00"/>
    <x v="9"/>
    <x v="4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d v="2012-02-05T06:00:00"/>
    <d v="2012-02-28T06:00:00"/>
    <x v="10"/>
    <x v="4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d v="2018-04-21T05:00:00"/>
    <d v="2018-04-28T05:00:00"/>
    <x v="9"/>
    <x v="9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d v="2013-03-01T06:00:00"/>
    <d v="2013-03-19T05:00:00"/>
    <x v="6"/>
    <x v="2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d v="2019-02-19T06:00:00"/>
    <d v="2019-03-01T06:00:00"/>
    <x v="10"/>
    <x v="3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d v="2010-03-21T05:00:00"/>
    <d v="2010-03-29T05:00:00"/>
    <x v="6"/>
    <x v="6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d v="2011-08-01T05:00:00"/>
    <d v="2011-08-05T05:00:00"/>
    <x v="1"/>
    <x v="8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d v="2015-06-17T05:00:00"/>
    <d v="2015-07-10T05:00:00"/>
    <x v="5"/>
    <x v="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d v="2016-08-19T05:00:00"/>
    <d v="2016-08-24T05:00:00"/>
    <x v="1"/>
    <x v="7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d v="2014-09-15T05:00:00"/>
    <d v="2014-09-24T05:00:00"/>
    <x v="3"/>
    <x v="1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d v="2011-05-08T05:00:00"/>
    <d v="2011-05-09T05:00:00"/>
    <x v="11"/>
    <x v="8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d v="2018-10-09T05:00:00"/>
    <d v="2018-10-15T05:00:00"/>
    <x v="4"/>
    <x v="9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d v="2013-10-12T05:00:00"/>
    <d v="2013-10-23T05:00:00"/>
    <x v="4"/>
    <x v="2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d v="2010-06-21T05:00:00"/>
    <d v="2010-07-05T05:00:00"/>
    <x v="5"/>
    <x v="6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d v="2015-08-24T05:00:00"/>
    <d v="2015-09-18T05:00:00"/>
    <x v="1"/>
    <x v="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d v="2017-11-01T05:00:00"/>
    <d v="2017-11-19T06:00:00"/>
    <x v="0"/>
    <x v="5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d v="2018-09-03T05:00:00"/>
    <d v="2018-09-08T05:00:00"/>
    <x v="3"/>
    <x v="9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d v="2014-01-08T06:00:00"/>
    <d v="2014-01-13T06:00:00"/>
    <x v="2"/>
    <x v="1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d v="2010-04-23T05:00:00"/>
    <d v="2010-05-31T05:00:00"/>
    <x v="9"/>
    <x v="6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d v="2011-01-13T06:00:00"/>
    <d v="2011-01-14T06:00:00"/>
    <x v="2"/>
    <x v="8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d v="2019-06-08T05:00:00"/>
    <d v="2019-07-02T05:00:00"/>
    <x v="5"/>
    <x v="3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d v="2016-07-26T05:00:00"/>
    <d v="2016-07-27T05:00:00"/>
    <x v="8"/>
    <x v="7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d v="2020-01-15T06:00:00"/>
    <d v="2020-02-08T06:00:00"/>
    <x v="2"/>
    <x v="1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d v="2017-02-22T06:00:00"/>
    <d v="2017-03-03T06:00:00"/>
    <x v="10"/>
    <x v="5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d v="2019-07-21T05:00:00"/>
    <d v="2019-07-23T05:00:00"/>
    <x v="8"/>
    <x v="3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d v="2015-07-09T05:00:00"/>
    <d v="2015-08-07T05:00:00"/>
    <x v="8"/>
    <x v="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d v="2015-01-21T06:00:00"/>
    <d v="2015-01-25T06:00:00"/>
    <x v="2"/>
    <x v="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d v="2010-05-25T05:00:00"/>
    <d v="2010-06-30T05:00:00"/>
    <x v="11"/>
    <x v="6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d v="2014-05-04T05:00:00"/>
    <d v="2014-05-06T05:00:00"/>
    <x v="11"/>
    <x v="1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d v="2010-06-06T05:00:00"/>
    <d v="2010-07-14T05:00:00"/>
    <x v="5"/>
    <x v="6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d v="2010-08-26T05:00:00"/>
    <d v="2010-09-13T05:00:00"/>
    <x v="1"/>
    <x v="6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d v="2015-07-17T05:00:00"/>
    <d v="2015-09-02T05:00:00"/>
    <x v="8"/>
    <x v="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d v="2017-04-11T05:00:00"/>
    <d v="2017-04-30T05:00:00"/>
    <x v="9"/>
    <x v="5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d v="2014-03-12T05:00:00"/>
    <d v="2014-03-19T05:00:00"/>
    <x v="6"/>
    <x v="1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d v="2019-06-24T05:00:00"/>
    <d v="2019-06-25T05:00:00"/>
    <x v="5"/>
    <x v="3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d v="2011-12-03T06:00:00"/>
    <d v="2012-01-16T06:00:00"/>
    <x v="7"/>
    <x v="8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d v="2010-05-21T05:00:00"/>
    <d v="2010-07-01T05:00:00"/>
    <x v="11"/>
    <x v="6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d v="2015-06-15T05:00:00"/>
    <d v="2015-06-19T05:00:00"/>
    <x v="5"/>
    <x v="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d v="2013-07-11T05:00:00"/>
    <d v="2013-08-10T05:00:00"/>
    <x v="8"/>
    <x v="2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d v="2018-02-03T06:00:00"/>
    <d v="2018-02-12T06:00:00"/>
    <x v="10"/>
    <x v="9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d v="2011-07-14T05:00:00"/>
    <d v="2011-07-17T05:00:00"/>
    <x v="8"/>
    <x v="8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d v="2019-04-28T05:00:00"/>
    <d v="2019-04-30T05:00:00"/>
    <x v="9"/>
    <x v="3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d v="2019-12-16T06:00:00"/>
    <d v="2019-12-22T06:00:00"/>
    <x v="7"/>
    <x v="3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d v="2013-10-07T05:00:00"/>
    <d v="2013-10-25T05:00:00"/>
    <x v="4"/>
    <x v="2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d v="2014-09-19T05:00:00"/>
    <d v="2014-09-20T05:00:00"/>
    <x v="3"/>
    <x v="1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d v="2018-07-17T05:00:00"/>
    <d v="2018-08-19T05:00:00"/>
    <x v="8"/>
    <x v="9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d v="2016-01-30T06:00:00"/>
    <d v="2016-03-12T06:00:00"/>
    <x v="2"/>
    <x v="7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d v="2012-05-05T05:00:00"/>
    <d v="2012-05-20T05:00:00"/>
    <x v="11"/>
    <x v="4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d v="2012-10-04T05:00:00"/>
    <d v="2012-10-08T05:00:00"/>
    <x v="4"/>
    <x v="4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d v="2013-09-19T05:00:00"/>
    <d v="2013-09-22T05:00:00"/>
    <x v="3"/>
    <x v="2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d v="2017-05-13T05:00:00"/>
    <d v="2017-06-18T05:00:00"/>
    <x v="11"/>
    <x v="5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d v="2011-04-27T05:00:00"/>
    <d v="2011-05-04T05:00:00"/>
    <x v="9"/>
    <x v="8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d v="2012-05-02T05:00:00"/>
    <d v="2012-05-13T05:00:00"/>
    <x v="11"/>
    <x v="4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d v="2018-06-04T05:00:00"/>
    <d v="2018-07-01T05:00:00"/>
    <x v="5"/>
    <x v="9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d v="2015-01-22T06:00:00"/>
    <d v="2015-01-23T06:00:00"/>
    <x v="2"/>
    <x v="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d v="2019-09-09T05:00:00"/>
    <d v="2019-09-11T05:00:00"/>
    <x v="3"/>
    <x v="3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d v="2012-09-05T05:00:00"/>
    <d v="2012-09-18T05:00:00"/>
    <x v="3"/>
    <x v="4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d v="2019-05-12T05:00:00"/>
    <d v="2019-05-25T05:00:00"/>
    <x v="11"/>
    <x v="3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d v="2013-08-04T05:00:00"/>
    <d v="2013-08-16T05:00:00"/>
    <x v="1"/>
    <x v="2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d v="2017-08-29T05:00:00"/>
    <d v="2017-09-07T05:00:00"/>
    <x v="1"/>
    <x v="5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d v="2014-12-18T06:00:00"/>
    <d v="2014-12-27T06:00:00"/>
    <x v="7"/>
    <x v="1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d v="2011-06-28T05:00:00"/>
    <d v="2011-07-22T05:00:00"/>
    <x v="5"/>
    <x v="8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d v="2012-07-27T05:00:00"/>
    <d v="2012-08-07T05:00:00"/>
    <x v="8"/>
    <x v="4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d v="2017-10-14T05:00:00"/>
    <d v="2017-11-15T06:00:00"/>
    <x v="4"/>
    <x v="5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d v="2019-02-07T06:00:00"/>
    <d v="2019-02-27T06:00:00"/>
    <x v="10"/>
    <x v="3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d v="2012-02-12T06:00:00"/>
    <d v="2012-02-26T06:00:00"/>
    <x v="10"/>
    <x v="4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d v="2018-12-09T06:00:00"/>
    <d v="2018-12-18T06:00:00"/>
    <x v="7"/>
    <x v="9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d v="2010-07-14T05:00:00"/>
    <d v="2010-07-15T05:00:00"/>
    <x v="8"/>
    <x v="6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d v="2019-10-31T05:00:00"/>
    <d v="2019-11-11T06:00:00"/>
    <x v="4"/>
    <x v="3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d v="2017-09-22T05:00:00"/>
    <d v="2017-10-04T05:00:00"/>
    <x v="3"/>
    <x v="5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d v="2016-05-12T05:00:00"/>
    <d v="2016-05-16T05:00:00"/>
    <x v="11"/>
    <x v="7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d v="2012-07-12T05:00:00"/>
    <d v="2012-08-10T05:00:00"/>
    <x v="8"/>
    <x v="4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d v="2013-12-29T06:00:00"/>
    <d v="2014-01-07T06:00:00"/>
    <x v="7"/>
    <x v="2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d v="2017-05-03T05:00:00"/>
    <d v="2017-05-17T05:00:00"/>
    <x v="11"/>
    <x v="5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d v="2015-02-25T06:00:00"/>
    <d v="2015-03-04T06:00:00"/>
    <x v="10"/>
    <x v="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d v="2014-06-28T05:00:00"/>
    <d v="2014-06-30T05:00:00"/>
    <x v="5"/>
    <x v="1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d v="2014-03-11T05:00:00"/>
    <d v="2014-03-14T05:00:00"/>
    <x v="6"/>
    <x v="1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d v="2013-04-08T05:00:00"/>
    <d v="2013-04-21T05:00:00"/>
    <x v="9"/>
    <x v="2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d v="2016-02-22T06:00:00"/>
    <d v="2016-02-28T06:00:00"/>
    <x v="10"/>
    <x v="7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d v="2015-07-24T05:00:00"/>
    <d v="2015-07-31T05:00:00"/>
    <x v="8"/>
    <x v="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d v="2019-07-22T05:00:00"/>
    <d v="2019-07-25T05:00:00"/>
    <x v="8"/>
    <x v="3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d v="2015-11-26T06:00:00"/>
    <d v="2015-12-05T06:00:00"/>
    <x v="0"/>
    <x v="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d v="2018-06-12T05:00:00"/>
    <d v="2018-07-18T05:00:00"/>
    <x v="5"/>
    <x v="9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d v="2011-05-07T05:00:00"/>
    <d v="2011-05-24T05:00:00"/>
    <x v="11"/>
    <x v="8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d v="2012-12-01T06:00:00"/>
    <d v="2012-12-23T06:00:00"/>
    <x v="7"/>
    <x v="4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d v="2011-01-09T06:00:00"/>
    <d v="2011-02-13T06:00:00"/>
    <x v="2"/>
    <x v="8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d v="2011-01-25T06:00:00"/>
    <d v="2011-01-28T06:00:00"/>
    <x v="2"/>
    <x v="8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d v="2014-09-24T05:00:00"/>
    <d v="2014-10-29T05:00:00"/>
    <x v="3"/>
    <x v="1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d v="2017-02-10T06:00:00"/>
    <d v="2017-03-01T06:00:00"/>
    <x v="10"/>
    <x v="5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d v="2012-04-05T05:00:00"/>
    <d v="2012-04-20T05:00:00"/>
    <x v="9"/>
    <x v="4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d v="2011-06-16T05:00:00"/>
    <d v="2011-06-18T05:00:00"/>
    <x v="5"/>
    <x v="8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d v="2014-09-26T05:00:00"/>
    <d v="2014-10-03T05:00:00"/>
    <x v="3"/>
    <x v="1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d v="2014-12-12T06:00:00"/>
    <d v="2014-12-22T06:00:00"/>
    <x v="7"/>
    <x v="1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d v="2015-04-18T05:00:00"/>
    <d v="2015-05-07T05:00:00"/>
    <x v="9"/>
    <x v="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d v="2019-04-16T05:00:00"/>
    <d v="2019-04-21T05:00:00"/>
    <x v="9"/>
    <x v="3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d v="2016-12-26T06:00:00"/>
    <d v="2016-12-27T06:00:00"/>
    <x v="7"/>
    <x v="7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d v="2016-08-09T05:00:00"/>
    <d v="2016-08-23T05:00:00"/>
    <x v="1"/>
    <x v="7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d v="2015-12-20T06:00:00"/>
    <d v="2016-01-25T06:00:00"/>
    <x v="7"/>
    <x v="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d v="2012-09-22T05:00:00"/>
    <d v="2012-10-16T05:00:00"/>
    <x v="3"/>
    <x v="4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d v="2012-11-25T06:00:00"/>
    <d v="2012-11-27T06:00:00"/>
    <x v="0"/>
    <x v="4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d v="2015-12-22T06:00:00"/>
    <d v="2015-12-26T06:00:00"/>
    <x v="7"/>
    <x v="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d v="2012-02-16T06:00:00"/>
    <d v="2012-02-19T06:00:00"/>
    <x v="10"/>
    <x v="4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d v="2010-06-21T05:00:00"/>
    <d v="2010-07-13T05:00:00"/>
    <x v="5"/>
    <x v="6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d v="2010-06-28T05:00:00"/>
    <d v="2010-07-26T05:00:00"/>
    <x v="5"/>
    <x v="6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d v="2016-02-08T06:00:00"/>
    <d v="2016-03-16T05:00:00"/>
    <x v="10"/>
    <x v="7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d v="2011-02-17T06:00:00"/>
    <d v="2011-02-21T06:00:00"/>
    <x v="10"/>
    <x v="8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d v="2013-11-14T06:00:00"/>
    <d v="2013-12-05T06:00:00"/>
    <x v="0"/>
    <x v="2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d v="2011-03-05T06:00:00"/>
    <d v="2011-03-11T06:00:00"/>
    <x v="6"/>
    <x v="8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d v="2015-05-11T05:00:00"/>
    <d v="2015-05-16T05:00:00"/>
    <x v="11"/>
    <x v="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d v="2010-01-25T06:00:00"/>
    <d v="2010-03-06T06:00:00"/>
    <x v="2"/>
    <x v="6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d v="2017-06-15T05:00:00"/>
    <d v="2017-06-17T05:00:00"/>
    <x v="5"/>
    <x v="5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d v="2012-04-06T05:00:00"/>
    <d v="2012-05-13T05:00:00"/>
    <x v="9"/>
    <x v="4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d v="2011-01-01T06:00:00"/>
    <d v="2011-01-16T06:00:00"/>
    <x v="2"/>
    <x v="8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d v="2019-12-22T06:00:00"/>
    <d v="2019-12-29T06:00:00"/>
    <x v="7"/>
    <x v="3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d v="2011-05-09T05:00:00"/>
    <d v="2011-05-10T05:00:00"/>
    <x v="11"/>
    <x v="8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d v="2013-10-08T05:00:00"/>
    <d v="2013-10-14T05:00:00"/>
    <x v="4"/>
    <x v="2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d v="2014-06-02T05:00:00"/>
    <d v="2014-06-11T05:00:00"/>
    <x v="5"/>
    <x v="1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d v="2010-12-10T06:00:00"/>
    <d v="2010-12-12T06:00:00"/>
    <x v="7"/>
    <x v="6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d v="2013-05-18T05:00:00"/>
    <d v="2013-05-19T05:00:00"/>
    <x v="11"/>
    <x v="2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d v="2015-11-29T06:00:00"/>
    <d v="2016-01-07T06:00:00"/>
    <x v="0"/>
    <x v="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d v="2011-01-28T06:00:00"/>
    <d v="2011-02-03T06:00:00"/>
    <x v="2"/>
    <x v="8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d v="2018-02-07T06:00:00"/>
    <d v="2018-03-11T06:00:00"/>
    <x v="10"/>
    <x v="9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d v="2016-11-12T06:00:00"/>
    <d v="2016-12-04T06:00:00"/>
    <x v="0"/>
    <x v="7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d v="2015-03-15T05:00:00"/>
    <d v="2015-03-21T05:00:00"/>
    <x v="6"/>
    <x v="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d v="2015-10-30T05:00:00"/>
    <d v="2015-11-04T06:00:00"/>
    <x v="4"/>
    <x v="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d v="2017-12-25T06:00:00"/>
    <d v="2018-01-27T06:00:00"/>
    <x v="7"/>
    <x v="5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d v="2011-07-19T05:00:00"/>
    <d v="2011-07-21T05:00:00"/>
    <x v="8"/>
    <x v="8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d v="2019-08-04T05:00:00"/>
    <d v="2019-08-19T05:00:00"/>
    <x v="1"/>
    <x v="3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d v="2019-09-08T05:00:00"/>
    <d v="2019-10-04T05:00:00"/>
    <x v="3"/>
    <x v="3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d v="2013-12-06T06:00:00"/>
    <d v="2014-01-01T06:00:00"/>
    <x v="7"/>
    <x v="2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d v="2011-04-05T05:00:00"/>
    <d v="2011-04-19T05:00:00"/>
    <x v="9"/>
    <x v="8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d v="2017-04-27T05:00:00"/>
    <d v="2017-05-11T05:00:00"/>
    <x v="9"/>
    <x v="5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d v="2016-11-12T06:00:00"/>
    <d v="2016-12-03T06:00:00"/>
    <x v="0"/>
    <x v="7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d v="2019-04-16T05:00:00"/>
    <d v="2019-04-21T05:00:00"/>
    <x v="9"/>
    <x v="3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d v="2016-03-03T06:00:00"/>
    <d v="2016-03-25T05:00:00"/>
    <x v="6"/>
    <x v="7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d v="2014-09-25T05:00:00"/>
    <d v="2014-09-29T05:00:00"/>
    <x v="3"/>
    <x v="1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d v="2018-05-07T05:00:00"/>
    <d v="2018-05-21T05:00:00"/>
    <x v="11"/>
    <x v="9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d v="2015-12-24T06:00:00"/>
    <d v="2016-01-10T06:00:00"/>
    <x v="7"/>
    <x v="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d v="2014-10-17T05:00:00"/>
    <d v="2014-10-23T05:00:00"/>
    <x v="4"/>
    <x v="1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d v="2018-11-04T05:00:00"/>
    <d v="2018-12-03T06:00:00"/>
    <x v="0"/>
    <x v="9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d v="2013-01-02T06:00:00"/>
    <d v="2013-02-01T06:00:00"/>
    <x v="2"/>
    <x v="2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d v="2014-01-20T06:00:00"/>
    <d v="2014-01-25T06:00:00"/>
    <x v="2"/>
    <x v="1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d v="2010-02-11T06:00:00"/>
    <d v="2010-02-25T06:00:00"/>
    <x v="10"/>
    <x v="6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d v="2016-06-29T05:00:00"/>
    <d v="2016-07-06T05:00:00"/>
    <x v="5"/>
    <x v="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0A05C-756B-4D10-988A-0C4AD589E91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F78" firstHeaderRow="1" firstDataRow="2" firstDataCol="1"/>
  <pivotFields count="16"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Row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2">
    <field x="7"/>
    <field x="14"/>
  </rowFields>
  <rowItems count="5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2"/>
    </i>
    <i r="1">
      <x v="4"/>
    </i>
    <i r="1">
      <x v="6"/>
    </i>
    <i r="1">
      <x v="7"/>
    </i>
    <i r="1">
      <x v="8"/>
    </i>
    <i>
      <x v="3"/>
    </i>
    <i r="1">
      <x/>
    </i>
    <i r="1">
      <x v="2"/>
    </i>
    <i r="1">
      <x v="4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4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EBE82-6D68-493F-8144-B5B5AC315F0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6"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19D17-44FD-4F0D-8B81-FBA2E507812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7:F210" firstHeaderRow="1" firstDataRow="2" firstDataCol="1"/>
  <pivotFields count="16"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3">
    <field x="7"/>
    <field x="14"/>
    <field x="15"/>
  </rowFields>
  <rowItems count="172">
    <i>
      <x/>
    </i>
    <i r="1">
      <x/>
    </i>
    <i r="2">
      <x/>
    </i>
    <i r="2">
      <x v="2"/>
    </i>
    <i r="2">
      <x v="3"/>
    </i>
    <i r="2">
      <x v="16"/>
    </i>
    <i r="1">
      <x v="1"/>
    </i>
    <i r="2">
      <x v="6"/>
    </i>
    <i r="1">
      <x v="2"/>
    </i>
    <i r="2">
      <x v="10"/>
    </i>
    <i r="2">
      <x v="20"/>
    </i>
    <i r="1">
      <x v="4"/>
    </i>
    <i r="2">
      <x v="7"/>
    </i>
    <i r="2">
      <x v="8"/>
    </i>
    <i r="2">
      <x v="15"/>
    </i>
    <i r="1">
      <x v="5"/>
    </i>
    <i r="2">
      <x v="12"/>
    </i>
    <i r="1">
      <x v="6"/>
    </i>
    <i r="2">
      <x v="11"/>
    </i>
    <i r="2">
      <x v="14"/>
    </i>
    <i r="1">
      <x v="7"/>
    </i>
    <i r="2">
      <x v="21"/>
    </i>
    <i r="2">
      <x v="22"/>
    </i>
    <i r="1">
      <x v="8"/>
    </i>
    <i r="2">
      <x v="13"/>
    </i>
    <i>
      <x v="1"/>
    </i>
    <i r="1">
      <x/>
    </i>
    <i r="2">
      <x/>
    </i>
    <i r="2">
      <x v="2"/>
    </i>
    <i r="2">
      <x v="3"/>
    </i>
    <i r="2">
      <x v="17"/>
    </i>
    <i r="1">
      <x v="1"/>
    </i>
    <i r="2">
      <x v="6"/>
    </i>
    <i r="1">
      <x v="4"/>
    </i>
    <i r="2">
      <x v="7"/>
    </i>
    <i r="2">
      <x v="8"/>
    </i>
    <i r="2">
      <x v="15"/>
    </i>
    <i r="1">
      <x v="5"/>
    </i>
    <i r="2">
      <x v="12"/>
    </i>
    <i r="1">
      <x v="6"/>
    </i>
    <i r="2">
      <x v="5"/>
    </i>
    <i r="2">
      <x v="11"/>
    </i>
    <i r="1">
      <x v="7"/>
    </i>
    <i r="2">
      <x v="21"/>
    </i>
    <i r="2">
      <x v="22"/>
    </i>
    <i r="1">
      <x v="8"/>
    </i>
    <i r="2">
      <x v="13"/>
    </i>
    <i>
      <x v="2"/>
    </i>
    <i r="1">
      <x/>
    </i>
    <i r="2">
      <x/>
    </i>
    <i r="2">
      <x v="2"/>
    </i>
    <i r="2">
      <x v="17"/>
    </i>
    <i r="1">
      <x v="2"/>
    </i>
    <i r="2">
      <x v="20"/>
    </i>
    <i r="1">
      <x v="4"/>
    </i>
    <i r="2">
      <x v="7"/>
    </i>
    <i r="2">
      <x v="8"/>
    </i>
    <i r="2">
      <x v="15"/>
    </i>
    <i r="1">
      <x v="6"/>
    </i>
    <i r="2">
      <x v="11"/>
    </i>
    <i r="2">
      <x v="14"/>
    </i>
    <i r="1">
      <x v="7"/>
    </i>
    <i r="2">
      <x v="21"/>
    </i>
    <i r="1">
      <x v="8"/>
    </i>
    <i r="2">
      <x v="13"/>
    </i>
    <i>
      <x v="3"/>
    </i>
    <i r="1">
      <x/>
    </i>
    <i r="2">
      <x/>
    </i>
    <i r="2">
      <x v="2"/>
    </i>
    <i r="2">
      <x v="3"/>
    </i>
    <i r="2">
      <x v="16"/>
    </i>
    <i r="1">
      <x v="2"/>
    </i>
    <i r="2">
      <x v="20"/>
    </i>
    <i r="1">
      <x v="4"/>
    </i>
    <i r="2">
      <x v="7"/>
    </i>
    <i r="2">
      <x v="8"/>
    </i>
    <i r="2">
      <x v="9"/>
    </i>
    <i r="2">
      <x v="15"/>
    </i>
    <i r="1">
      <x v="6"/>
    </i>
    <i r="2">
      <x v="5"/>
    </i>
    <i r="2">
      <x v="11"/>
    </i>
    <i r="2">
      <x v="19"/>
    </i>
    <i r="1">
      <x v="7"/>
    </i>
    <i r="2">
      <x v="21"/>
    </i>
    <i r="2">
      <x v="22"/>
    </i>
    <i r="1">
      <x v="8"/>
    </i>
    <i r="2">
      <x v="13"/>
    </i>
    <i>
      <x v="4"/>
    </i>
    <i r="1">
      <x/>
    </i>
    <i r="2">
      <x v="2"/>
    </i>
    <i r="2">
      <x v="3"/>
    </i>
    <i r="2">
      <x v="17"/>
    </i>
    <i r="2">
      <x v="18"/>
    </i>
    <i r="1">
      <x v="1"/>
    </i>
    <i r="2">
      <x v="6"/>
    </i>
    <i r="1">
      <x v="2"/>
    </i>
    <i r="2">
      <x v="20"/>
    </i>
    <i r="1">
      <x v="4"/>
    </i>
    <i r="2">
      <x v="4"/>
    </i>
    <i r="2">
      <x v="7"/>
    </i>
    <i r="2">
      <x v="9"/>
    </i>
    <i r="2">
      <x v="15"/>
    </i>
    <i r="1">
      <x v="6"/>
    </i>
    <i r="2">
      <x v="11"/>
    </i>
    <i r="2">
      <x v="19"/>
    </i>
    <i r="1">
      <x v="7"/>
    </i>
    <i r="2">
      <x v="21"/>
    </i>
    <i r="2">
      <x v="22"/>
    </i>
    <i r="1">
      <x v="8"/>
    </i>
    <i r="2">
      <x v="13"/>
    </i>
    <i>
      <x v="5"/>
    </i>
    <i r="1">
      <x/>
    </i>
    <i r="2">
      <x/>
    </i>
    <i r="2">
      <x v="2"/>
    </i>
    <i r="2">
      <x v="17"/>
    </i>
    <i r="1">
      <x v="1"/>
    </i>
    <i r="2">
      <x v="6"/>
    </i>
    <i r="1">
      <x v="2"/>
    </i>
    <i r="2">
      <x v="10"/>
    </i>
    <i r="2">
      <x v="20"/>
    </i>
    <i r="1">
      <x v="4"/>
    </i>
    <i r="2">
      <x v="4"/>
    </i>
    <i r="2">
      <x v="7"/>
    </i>
    <i r="2">
      <x v="8"/>
    </i>
    <i r="2">
      <x v="9"/>
    </i>
    <i r="2">
      <x v="15"/>
    </i>
    <i r="1">
      <x v="5"/>
    </i>
    <i r="2">
      <x v="12"/>
    </i>
    <i r="1">
      <x v="6"/>
    </i>
    <i r="2">
      <x v="5"/>
    </i>
    <i r="2">
      <x v="11"/>
    </i>
    <i r="2">
      <x v="19"/>
    </i>
    <i r="1">
      <x v="7"/>
    </i>
    <i r="2">
      <x v="21"/>
    </i>
    <i r="2">
      <x v="22"/>
    </i>
    <i r="1">
      <x v="8"/>
    </i>
    <i r="2">
      <x v="13"/>
    </i>
    <i>
      <x v="6"/>
    </i>
    <i r="1">
      <x/>
    </i>
    <i r="2">
      <x/>
    </i>
    <i r="2">
      <x v="2"/>
    </i>
    <i r="2">
      <x v="3"/>
    </i>
    <i r="2">
      <x v="16"/>
    </i>
    <i r="2">
      <x v="17"/>
    </i>
    <i r="2">
      <x v="18"/>
    </i>
    <i r="1">
      <x v="1"/>
    </i>
    <i r="2">
      <x v="6"/>
    </i>
    <i r="1">
      <x v="2"/>
    </i>
    <i r="2">
      <x v="10"/>
    </i>
    <i r="2">
      <x v="20"/>
    </i>
    <i r="1">
      <x v="3"/>
    </i>
    <i r="2">
      <x v="1"/>
    </i>
    <i r="1">
      <x v="4"/>
    </i>
    <i r="2">
      <x v="4"/>
    </i>
    <i r="2">
      <x v="7"/>
    </i>
    <i r="2">
      <x v="8"/>
    </i>
    <i r="2">
      <x v="9"/>
    </i>
    <i r="2">
      <x v="15"/>
    </i>
    <i r="2">
      <x v="23"/>
    </i>
    <i r="1">
      <x v="5"/>
    </i>
    <i r="2">
      <x v="12"/>
    </i>
    <i r="1">
      <x v="6"/>
    </i>
    <i r="2">
      <x v="5"/>
    </i>
    <i r="2">
      <x v="11"/>
    </i>
    <i r="2">
      <x v="14"/>
    </i>
    <i r="2">
      <x v="19"/>
    </i>
    <i r="1">
      <x v="7"/>
    </i>
    <i r="2">
      <x v="21"/>
    </i>
    <i r="2">
      <x v="22"/>
    </i>
    <i r="1">
      <x v="8"/>
    </i>
    <i r="2">
      <x v="1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9D301-A391-471B-AB4D-08CB1B60B7A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6"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04040-F765-4580-94A9-D3965DD3BEB9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/>
    <pivotField numFmtId="14" showAll="0"/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0" hier="-1"/>
    <pageField fld="16" hier="-1"/>
  </pageFields>
  <dataFields count="1">
    <dataField name="Count of outcome" fld="6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workbookViewId="0">
      <selection sqref="A1:A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4" max="14" width="22.875" bestFit="1" customWidth="1"/>
    <col min="15" max="15" width="21" bestFit="1" customWidth="1"/>
    <col min="16" max="16" width="24.25" bestFit="1" customWidth="1"/>
    <col min="17" max="17" width="22.875" bestFit="1" customWidth="1"/>
    <col min="20" max="20" width="28" bestFit="1" customWidth="1"/>
    <col min="21" max="21" width="16.375" bestFit="1" customWidth="1"/>
  </cols>
  <sheetData>
    <row r="1" spans="1:23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2073</v>
      </c>
      <c r="Q1" s="1" t="s">
        <v>2074</v>
      </c>
      <c r="R1" s="1" t="s">
        <v>10</v>
      </c>
      <c r="S1" s="1" t="s">
        <v>11</v>
      </c>
      <c r="T1" s="1" t="s">
        <v>2028</v>
      </c>
      <c r="U1" s="1" t="s">
        <v>2064</v>
      </c>
      <c r="V1" s="1" t="s">
        <v>2065</v>
      </c>
    </row>
    <row r="2" spans="1:23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E2/D2*100</f>
        <v>0</v>
      </c>
      <c r="G2" t="s">
        <v>14</v>
      </c>
      <c r="H2">
        <v>0</v>
      </c>
      <c r="I2" s="4">
        <f t="shared" ref="I2:I65" si="1"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 t="shared" ref="N2:N65" si="2">(((L2/60)/60)/24)+DATE(1970,1,1)</f>
        <v>42336.25</v>
      </c>
      <c r="O2" s="10">
        <f t="shared" ref="O2:O65" si="3">(((M2/60)/60)/24)+DATE(1970,1,1)</f>
        <v>42353.25</v>
      </c>
      <c r="P2" s="10" t="str">
        <f t="shared" ref="P2:P65" si="4">TEXT(N2,"mmm")</f>
        <v>Nov</v>
      </c>
      <c r="Q2" s="10" t="str">
        <f t="shared" ref="Q2:Q65" si="5">TEXT(N2,"yyyy")</f>
        <v>2015</v>
      </c>
      <c r="R2" t="b">
        <v>0</v>
      </c>
      <c r="S2" t="b">
        <v>0</v>
      </c>
      <c r="T2" t="s">
        <v>17</v>
      </c>
      <c r="U2" t="s">
        <v>2031</v>
      </c>
      <c r="V2" t="s">
        <v>2032</v>
      </c>
      <c r="W2">
        <f>COUNTIFS(G2:G1001,"=successful",D2:D1001,"&lt;1000")</f>
        <v>30</v>
      </c>
    </row>
    <row r="3" spans="1:23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4">
        <f t="shared" si="1"/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si="2"/>
        <v>41870.208333333336</v>
      </c>
      <c r="O3" s="10">
        <f t="shared" si="3"/>
        <v>41872.208333333336</v>
      </c>
      <c r="P3" s="10" t="str">
        <f t="shared" si="4"/>
        <v>Aug</v>
      </c>
      <c r="Q3" s="10" t="str">
        <f t="shared" si="5"/>
        <v>2014</v>
      </c>
      <c r="R3" t="b">
        <v>0</v>
      </c>
      <c r="S3" t="b">
        <v>1</v>
      </c>
      <c r="T3" t="s">
        <v>23</v>
      </c>
      <c r="U3" t="s">
        <v>2033</v>
      </c>
      <c r="V3" t="s">
        <v>2034</v>
      </c>
    </row>
    <row r="4" spans="1:23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s="10" t="str">
        <f t="shared" si="4"/>
        <v>Nov</v>
      </c>
      <c r="Q4" s="10" t="str">
        <f t="shared" si="5"/>
        <v>2013</v>
      </c>
      <c r="R4" t="b">
        <v>0</v>
      </c>
      <c r="S4" t="b">
        <v>0</v>
      </c>
      <c r="T4" t="s">
        <v>28</v>
      </c>
      <c r="U4" t="s">
        <v>2035</v>
      </c>
      <c r="V4" t="s">
        <v>2036</v>
      </c>
    </row>
    <row r="5" spans="1:23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s="10" t="str">
        <f t="shared" si="4"/>
        <v>Aug</v>
      </c>
      <c r="Q5" s="10" t="str">
        <f t="shared" si="5"/>
        <v>2019</v>
      </c>
      <c r="R5" t="b">
        <v>0</v>
      </c>
      <c r="S5" t="b">
        <v>0</v>
      </c>
      <c r="T5" t="s">
        <v>23</v>
      </c>
      <c r="U5" t="s">
        <v>2033</v>
      </c>
      <c r="V5" t="s">
        <v>2034</v>
      </c>
    </row>
    <row r="6" spans="1:23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s="10" t="str">
        <f t="shared" si="4"/>
        <v>Jan</v>
      </c>
      <c r="Q6" s="10" t="str">
        <f t="shared" si="5"/>
        <v>2019</v>
      </c>
      <c r="R6" t="b">
        <v>0</v>
      </c>
      <c r="S6" t="b">
        <v>0</v>
      </c>
      <c r="T6" t="s">
        <v>33</v>
      </c>
      <c r="U6" t="s">
        <v>2037</v>
      </c>
      <c r="V6" t="s">
        <v>2038</v>
      </c>
    </row>
    <row r="7" spans="1:23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s="10" t="str">
        <f t="shared" si="4"/>
        <v>Aug</v>
      </c>
      <c r="Q7" s="10" t="str">
        <f t="shared" si="5"/>
        <v>2012</v>
      </c>
      <c r="R7" t="b">
        <v>0</v>
      </c>
      <c r="S7" t="b">
        <v>0</v>
      </c>
      <c r="T7" t="s">
        <v>33</v>
      </c>
      <c r="U7" t="s">
        <v>2037</v>
      </c>
      <c r="V7" t="s">
        <v>2038</v>
      </c>
    </row>
    <row r="8" spans="1:23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s="10" t="str">
        <f t="shared" si="4"/>
        <v>Sep</v>
      </c>
      <c r="Q8" s="10" t="str">
        <f t="shared" si="5"/>
        <v>2017</v>
      </c>
      <c r="R8" t="b">
        <v>0</v>
      </c>
      <c r="S8" t="b">
        <v>0</v>
      </c>
      <c r="T8" t="s">
        <v>42</v>
      </c>
      <c r="U8" t="s">
        <v>2039</v>
      </c>
      <c r="V8" t="s">
        <v>2040</v>
      </c>
    </row>
    <row r="9" spans="1:23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s="10" t="str">
        <f t="shared" si="4"/>
        <v>Aug</v>
      </c>
      <c r="Q9" s="10" t="str">
        <f t="shared" si="5"/>
        <v>2015</v>
      </c>
      <c r="R9" t="b">
        <v>0</v>
      </c>
      <c r="S9" t="b">
        <v>0</v>
      </c>
      <c r="T9" t="s">
        <v>33</v>
      </c>
      <c r="U9" t="s">
        <v>2037</v>
      </c>
      <c r="V9" t="s">
        <v>2038</v>
      </c>
    </row>
    <row r="10" spans="1:23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s="10" t="str">
        <f t="shared" si="4"/>
        <v>Aug</v>
      </c>
      <c r="Q10" s="10" t="str">
        <f t="shared" si="5"/>
        <v>2010</v>
      </c>
      <c r="R10" t="b">
        <v>0</v>
      </c>
      <c r="S10" t="b">
        <v>0</v>
      </c>
      <c r="T10" t="s">
        <v>33</v>
      </c>
      <c r="U10" t="s">
        <v>2037</v>
      </c>
      <c r="V10" t="s">
        <v>2038</v>
      </c>
    </row>
    <row r="11" spans="1:23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s="10" t="str">
        <f t="shared" si="4"/>
        <v>Sep</v>
      </c>
      <c r="Q11" s="10" t="str">
        <f t="shared" si="5"/>
        <v>2013</v>
      </c>
      <c r="R11" t="b">
        <v>0</v>
      </c>
      <c r="S11" t="b">
        <v>0</v>
      </c>
      <c r="T11" t="s">
        <v>50</v>
      </c>
      <c r="U11" t="s">
        <v>2033</v>
      </c>
      <c r="V11" t="s">
        <v>2041</v>
      </c>
    </row>
    <row r="12" spans="1:23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s="10" t="str">
        <f t="shared" si="4"/>
        <v>Aug</v>
      </c>
      <c r="Q12" s="10" t="str">
        <f t="shared" si="5"/>
        <v>2010</v>
      </c>
      <c r="R12" t="b">
        <v>0</v>
      </c>
      <c r="S12" t="b">
        <v>0</v>
      </c>
      <c r="T12" t="s">
        <v>53</v>
      </c>
      <c r="U12" t="s">
        <v>2039</v>
      </c>
      <c r="V12" t="s">
        <v>2042</v>
      </c>
    </row>
    <row r="13" spans="1:23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s="10" t="str">
        <f t="shared" si="4"/>
        <v>Sep</v>
      </c>
      <c r="Q13" s="10" t="str">
        <f t="shared" si="5"/>
        <v>2010</v>
      </c>
      <c r="R13" t="b">
        <v>0</v>
      </c>
      <c r="S13" t="b">
        <v>1</v>
      </c>
      <c r="T13" t="s">
        <v>33</v>
      </c>
      <c r="U13" t="s">
        <v>2037</v>
      </c>
      <c r="V13" t="s">
        <v>2038</v>
      </c>
    </row>
    <row r="14" spans="1:23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s="10" t="str">
        <f t="shared" si="4"/>
        <v>Oct</v>
      </c>
      <c r="Q14" s="10" t="str">
        <f t="shared" si="5"/>
        <v>2019</v>
      </c>
      <c r="R14" t="b">
        <v>0</v>
      </c>
      <c r="S14" t="b">
        <v>0</v>
      </c>
      <c r="T14" t="s">
        <v>53</v>
      </c>
      <c r="U14" t="s">
        <v>2039</v>
      </c>
      <c r="V14" t="s">
        <v>2042</v>
      </c>
    </row>
    <row r="15" spans="1:23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s="10" t="str">
        <f t="shared" si="4"/>
        <v>Jun</v>
      </c>
      <c r="Q15" s="10" t="str">
        <f t="shared" si="5"/>
        <v>2016</v>
      </c>
      <c r="R15" t="b">
        <v>0</v>
      </c>
      <c r="S15" t="b">
        <v>0</v>
      </c>
      <c r="T15" t="s">
        <v>60</v>
      </c>
      <c r="U15" t="s">
        <v>2033</v>
      </c>
      <c r="V15" t="s">
        <v>2043</v>
      </c>
    </row>
    <row r="16" spans="1:23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s="10" t="str">
        <f t="shared" si="4"/>
        <v>Mar</v>
      </c>
      <c r="Q16" s="10" t="str">
        <f t="shared" si="5"/>
        <v>2012</v>
      </c>
      <c r="R16" t="b">
        <v>0</v>
      </c>
      <c r="S16" t="b">
        <v>0</v>
      </c>
      <c r="T16" t="s">
        <v>60</v>
      </c>
      <c r="U16" t="s">
        <v>2033</v>
      </c>
      <c r="V16" t="s">
        <v>2043</v>
      </c>
    </row>
    <row r="17" spans="1:22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s="10" t="str">
        <f t="shared" si="4"/>
        <v>Dec</v>
      </c>
      <c r="Q17" s="10" t="str">
        <f t="shared" si="5"/>
        <v>2019</v>
      </c>
      <c r="R17" t="b">
        <v>0</v>
      </c>
      <c r="S17" t="b">
        <v>0</v>
      </c>
      <c r="T17" t="s">
        <v>65</v>
      </c>
      <c r="U17" t="s">
        <v>2035</v>
      </c>
      <c r="V17" t="s">
        <v>2044</v>
      </c>
    </row>
    <row r="18" spans="1:22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s="10" t="str">
        <f t="shared" si="4"/>
        <v>Jan</v>
      </c>
      <c r="Q18" s="10" t="str">
        <f t="shared" si="5"/>
        <v>2014</v>
      </c>
      <c r="R18" t="b">
        <v>0</v>
      </c>
      <c r="S18" t="b">
        <v>0</v>
      </c>
      <c r="T18" t="s">
        <v>68</v>
      </c>
      <c r="U18" t="s">
        <v>2045</v>
      </c>
      <c r="V18" t="s">
        <v>2046</v>
      </c>
    </row>
    <row r="19" spans="1:22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s="10" t="str">
        <f t="shared" si="4"/>
        <v>Jan</v>
      </c>
      <c r="Q19" s="10" t="str">
        <f t="shared" si="5"/>
        <v>2011</v>
      </c>
      <c r="R19" t="b">
        <v>0</v>
      </c>
      <c r="S19" t="b">
        <v>0</v>
      </c>
      <c r="T19" t="s">
        <v>71</v>
      </c>
      <c r="U19" t="s">
        <v>2039</v>
      </c>
      <c r="V19" t="s">
        <v>2047</v>
      </c>
    </row>
    <row r="20" spans="1:22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s="10" t="str">
        <f t="shared" si="4"/>
        <v>Sep</v>
      </c>
      <c r="Q20" s="10" t="str">
        <f t="shared" si="5"/>
        <v>2018</v>
      </c>
      <c r="R20" t="b">
        <v>0</v>
      </c>
      <c r="S20" t="b">
        <v>0</v>
      </c>
      <c r="T20" t="s">
        <v>33</v>
      </c>
      <c r="U20" t="s">
        <v>2037</v>
      </c>
      <c r="V20" t="s">
        <v>2038</v>
      </c>
    </row>
    <row r="21" spans="1:22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s="10" t="str">
        <f t="shared" si="4"/>
        <v>Mar</v>
      </c>
      <c r="Q21" s="10" t="str">
        <f t="shared" si="5"/>
        <v>2019</v>
      </c>
      <c r="R21" t="b">
        <v>0</v>
      </c>
      <c r="S21" t="b">
        <v>1</v>
      </c>
      <c r="T21" t="s">
        <v>33</v>
      </c>
      <c r="U21" t="s">
        <v>2037</v>
      </c>
      <c r="V21" t="s">
        <v>2038</v>
      </c>
    </row>
    <row r="22" spans="1:22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s="10" t="str">
        <f t="shared" si="4"/>
        <v>Jul</v>
      </c>
      <c r="Q22" s="10" t="str">
        <f t="shared" si="5"/>
        <v>2014</v>
      </c>
      <c r="R22" t="b">
        <v>0</v>
      </c>
      <c r="S22" t="b">
        <v>0</v>
      </c>
      <c r="T22" t="s">
        <v>53</v>
      </c>
      <c r="U22" t="s">
        <v>2039</v>
      </c>
      <c r="V22" t="s">
        <v>2042</v>
      </c>
    </row>
    <row r="23" spans="1:22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s="10" t="str">
        <f t="shared" si="4"/>
        <v>Aug</v>
      </c>
      <c r="Q23" s="10" t="str">
        <f t="shared" si="5"/>
        <v>2011</v>
      </c>
      <c r="R23" t="b">
        <v>0</v>
      </c>
      <c r="S23" t="b">
        <v>0</v>
      </c>
      <c r="T23" t="s">
        <v>33</v>
      </c>
      <c r="U23" t="s">
        <v>2037</v>
      </c>
      <c r="V23" t="s">
        <v>2038</v>
      </c>
    </row>
    <row r="24" spans="1:22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s="10" t="str">
        <f t="shared" si="4"/>
        <v>Apr</v>
      </c>
      <c r="Q24" s="10" t="str">
        <f t="shared" si="5"/>
        <v>2018</v>
      </c>
      <c r="R24" t="b">
        <v>0</v>
      </c>
      <c r="S24" t="b">
        <v>0</v>
      </c>
      <c r="T24" t="s">
        <v>33</v>
      </c>
      <c r="U24" t="s">
        <v>2037</v>
      </c>
      <c r="V24" t="s">
        <v>2038</v>
      </c>
    </row>
    <row r="25" spans="1:22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s="10" t="str">
        <f t="shared" si="4"/>
        <v>Feb</v>
      </c>
      <c r="Q25" s="10" t="str">
        <f t="shared" si="5"/>
        <v>2019</v>
      </c>
      <c r="R25" t="b">
        <v>0</v>
      </c>
      <c r="S25" t="b">
        <v>0</v>
      </c>
      <c r="T25" t="s">
        <v>42</v>
      </c>
      <c r="U25" t="s">
        <v>2039</v>
      </c>
      <c r="V25" t="s">
        <v>2040</v>
      </c>
    </row>
    <row r="26" spans="1:22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s="10" t="str">
        <f t="shared" si="4"/>
        <v>Jun</v>
      </c>
      <c r="Q26" s="10" t="str">
        <f t="shared" si="5"/>
        <v>2014</v>
      </c>
      <c r="R26" t="b">
        <v>0</v>
      </c>
      <c r="S26" t="b">
        <v>0</v>
      </c>
      <c r="T26" t="s">
        <v>65</v>
      </c>
      <c r="U26" t="s">
        <v>2035</v>
      </c>
      <c r="V26" t="s">
        <v>2044</v>
      </c>
    </row>
    <row r="27" spans="1:22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s="10" t="str">
        <f t="shared" si="4"/>
        <v>May</v>
      </c>
      <c r="Q27" s="10" t="str">
        <f t="shared" si="5"/>
        <v>2011</v>
      </c>
      <c r="R27" t="b">
        <v>0</v>
      </c>
      <c r="S27" t="b">
        <v>1</v>
      </c>
      <c r="T27" t="s">
        <v>89</v>
      </c>
      <c r="U27" t="s">
        <v>2048</v>
      </c>
      <c r="V27" t="s">
        <v>2049</v>
      </c>
    </row>
    <row r="28" spans="1:22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s="10" t="str">
        <f t="shared" si="4"/>
        <v>Jul</v>
      </c>
      <c r="Q28" s="10" t="str">
        <f t="shared" si="5"/>
        <v>2018</v>
      </c>
      <c r="R28" t="b">
        <v>0</v>
      </c>
      <c r="S28" t="b">
        <v>0</v>
      </c>
      <c r="T28" t="s">
        <v>33</v>
      </c>
      <c r="U28" t="s">
        <v>2037</v>
      </c>
      <c r="V28" t="s">
        <v>2038</v>
      </c>
    </row>
    <row r="29" spans="1:22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s="10" t="str">
        <f t="shared" si="4"/>
        <v>Oct</v>
      </c>
      <c r="Q29" s="10" t="str">
        <f t="shared" si="5"/>
        <v>2015</v>
      </c>
      <c r="R29" t="b">
        <v>0</v>
      </c>
      <c r="S29" t="b">
        <v>0</v>
      </c>
      <c r="T29" t="s">
        <v>23</v>
      </c>
      <c r="U29" t="s">
        <v>2033</v>
      </c>
      <c r="V29" t="s">
        <v>2034</v>
      </c>
    </row>
    <row r="30" spans="1:22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s="10" t="str">
        <f t="shared" si="4"/>
        <v>Feb</v>
      </c>
      <c r="Q30" s="10" t="str">
        <f t="shared" si="5"/>
        <v>2010</v>
      </c>
      <c r="R30" t="b">
        <v>0</v>
      </c>
      <c r="S30" t="b">
        <v>1</v>
      </c>
      <c r="T30" t="s">
        <v>33</v>
      </c>
      <c r="U30" t="s">
        <v>2037</v>
      </c>
      <c r="V30" t="s">
        <v>2038</v>
      </c>
    </row>
    <row r="31" spans="1:22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s="10" t="str">
        <f t="shared" si="4"/>
        <v>Jul</v>
      </c>
      <c r="Q31" s="10" t="str">
        <f t="shared" si="5"/>
        <v>2018</v>
      </c>
      <c r="R31" t="b">
        <v>0</v>
      </c>
      <c r="S31" t="b">
        <v>0</v>
      </c>
      <c r="T31" t="s">
        <v>100</v>
      </c>
      <c r="U31" t="s">
        <v>2039</v>
      </c>
      <c r="V31" t="s">
        <v>2050</v>
      </c>
    </row>
    <row r="32" spans="1:22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s="10" t="str">
        <f t="shared" si="4"/>
        <v>May</v>
      </c>
      <c r="Q32" s="10" t="str">
        <f t="shared" si="5"/>
        <v>2019</v>
      </c>
      <c r="R32" t="b">
        <v>0</v>
      </c>
      <c r="S32" t="b">
        <v>0</v>
      </c>
      <c r="T32" t="s">
        <v>71</v>
      </c>
      <c r="U32" t="s">
        <v>2039</v>
      </c>
      <c r="V32" t="s">
        <v>2047</v>
      </c>
    </row>
    <row r="33" spans="1:22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s="10" t="str">
        <f t="shared" si="4"/>
        <v>Jan</v>
      </c>
      <c r="Q33" s="10" t="str">
        <f t="shared" si="5"/>
        <v>2016</v>
      </c>
      <c r="R33" t="b">
        <v>0</v>
      </c>
      <c r="S33" t="b">
        <v>0</v>
      </c>
      <c r="T33" t="s">
        <v>89</v>
      </c>
      <c r="U33" t="s">
        <v>2048</v>
      </c>
      <c r="V33" t="s">
        <v>2049</v>
      </c>
    </row>
    <row r="34" spans="1:22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s="10" t="str">
        <f t="shared" si="4"/>
        <v>Jan</v>
      </c>
      <c r="Q34" s="10" t="str">
        <f t="shared" si="5"/>
        <v>2018</v>
      </c>
      <c r="R34" t="b">
        <v>0</v>
      </c>
      <c r="S34" t="b">
        <v>0</v>
      </c>
      <c r="T34" t="s">
        <v>42</v>
      </c>
      <c r="U34" t="s">
        <v>2039</v>
      </c>
      <c r="V34" t="s">
        <v>2040</v>
      </c>
    </row>
    <row r="35" spans="1:22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s="10" t="str">
        <f t="shared" si="4"/>
        <v>Oct</v>
      </c>
      <c r="Q35" s="10" t="str">
        <f t="shared" si="5"/>
        <v>2014</v>
      </c>
      <c r="R35" t="b">
        <v>0</v>
      </c>
      <c r="S35" t="b">
        <v>0</v>
      </c>
      <c r="T35" t="s">
        <v>33</v>
      </c>
      <c r="U35" t="s">
        <v>2037</v>
      </c>
      <c r="V35" t="s">
        <v>2038</v>
      </c>
    </row>
    <row r="36" spans="1:22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s="10" t="str">
        <f t="shared" si="4"/>
        <v>Mar</v>
      </c>
      <c r="Q36" s="10" t="str">
        <f t="shared" si="5"/>
        <v>2017</v>
      </c>
      <c r="R36" t="b">
        <v>0</v>
      </c>
      <c r="S36" t="b">
        <v>0</v>
      </c>
      <c r="T36" t="s">
        <v>42</v>
      </c>
      <c r="U36" t="s">
        <v>2039</v>
      </c>
      <c r="V36" t="s">
        <v>2040</v>
      </c>
    </row>
    <row r="37" spans="1:22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s="10" t="str">
        <f t="shared" si="4"/>
        <v>Jan</v>
      </c>
      <c r="Q37" s="10" t="str">
        <f t="shared" si="5"/>
        <v>2019</v>
      </c>
      <c r="R37" t="b">
        <v>0</v>
      </c>
      <c r="S37" t="b">
        <v>1</v>
      </c>
      <c r="T37" t="s">
        <v>53</v>
      </c>
      <c r="U37" t="s">
        <v>2039</v>
      </c>
      <c r="V37" t="s">
        <v>2042</v>
      </c>
    </row>
    <row r="38" spans="1:22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s="10" t="str">
        <f t="shared" si="4"/>
        <v>Feb</v>
      </c>
      <c r="Q38" s="10" t="str">
        <f t="shared" si="5"/>
        <v>2011</v>
      </c>
      <c r="R38" t="b">
        <v>0</v>
      </c>
      <c r="S38" t="b">
        <v>0</v>
      </c>
      <c r="T38" t="s">
        <v>33</v>
      </c>
      <c r="U38" t="s">
        <v>2037</v>
      </c>
      <c r="V38" t="s">
        <v>2038</v>
      </c>
    </row>
    <row r="39" spans="1:22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s="10" t="str">
        <f t="shared" si="4"/>
        <v>Oct</v>
      </c>
      <c r="Q39" s="10" t="str">
        <f t="shared" si="5"/>
        <v>2019</v>
      </c>
      <c r="R39" t="b">
        <v>0</v>
      </c>
      <c r="S39" t="b">
        <v>1</v>
      </c>
      <c r="T39" t="s">
        <v>119</v>
      </c>
      <c r="U39" t="s">
        <v>2045</v>
      </c>
      <c r="V39" t="s">
        <v>2051</v>
      </c>
    </row>
    <row r="40" spans="1:22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s="10" t="str">
        <f t="shared" si="4"/>
        <v>Oct</v>
      </c>
      <c r="Q40" s="10" t="str">
        <f t="shared" si="5"/>
        <v>2010</v>
      </c>
      <c r="R40" t="b">
        <v>0</v>
      </c>
      <c r="S40" t="b">
        <v>0</v>
      </c>
      <c r="T40" t="s">
        <v>122</v>
      </c>
      <c r="U40" t="s">
        <v>2052</v>
      </c>
      <c r="V40" t="s">
        <v>2053</v>
      </c>
    </row>
    <row r="41" spans="1:22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s="10" t="str">
        <f t="shared" si="4"/>
        <v>Feb</v>
      </c>
      <c r="Q41" s="10" t="str">
        <f t="shared" si="5"/>
        <v>2013</v>
      </c>
      <c r="R41" t="b">
        <v>0</v>
      </c>
      <c r="S41" t="b">
        <v>0</v>
      </c>
      <c r="T41" t="s">
        <v>33</v>
      </c>
      <c r="U41" t="s">
        <v>2037</v>
      </c>
      <c r="V41" t="s">
        <v>2038</v>
      </c>
    </row>
    <row r="42" spans="1:22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s="10" t="str">
        <f t="shared" si="4"/>
        <v>Jun</v>
      </c>
      <c r="Q42" s="10" t="str">
        <f t="shared" si="5"/>
        <v>2010</v>
      </c>
      <c r="R42" t="b">
        <v>0</v>
      </c>
      <c r="S42" t="b">
        <v>1</v>
      </c>
      <c r="T42" t="s">
        <v>65</v>
      </c>
      <c r="U42" t="s">
        <v>2035</v>
      </c>
      <c r="V42" t="s">
        <v>2044</v>
      </c>
    </row>
    <row r="43" spans="1:22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s="10" t="str">
        <f t="shared" si="4"/>
        <v>Sep</v>
      </c>
      <c r="Q43" s="10" t="str">
        <f t="shared" si="5"/>
        <v>2012</v>
      </c>
      <c r="R43" t="b">
        <v>0</v>
      </c>
      <c r="S43" t="b">
        <v>1</v>
      </c>
      <c r="T43" t="s">
        <v>23</v>
      </c>
      <c r="U43" t="s">
        <v>2033</v>
      </c>
      <c r="V43" t="s">
        <v>2034</v>
      </c>
    </row>
    <row r="44" spans="1:22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s="10" t="str">
        <f t="shared" si="4"/>
        <v>Jul</v>
      </c>
      <c r="Q44" s="10" t="str">
        <f t="shared" si="5"/>
        <v>2011</v>
      </c>
      <c r="R44" t="b">
        <v>0</v>
      </c>
      <c r="S44" t="b">
        <v>0</v>
      </c>
      <c r="T44" t="s">
        <v>17</v>
      </c>
      <c r="U44" t="s">
        <v>2031</v>
      </c>
      <c r="V44" t="s">
        <v>2032</v>
      </c>
    </row>
    <row r="45" spans="1:22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s="10" t="str">
        <f t="shared" si="4"/>
        <v>Jul</v>
      </c>
      <c r="Q45" s="10" t="str">
        <f t="shared" si="5"/>
        <v>2014</v>
      </c>
      <c r="R45" t="b">
        <v>0</v>
      </c>
      <c r="S45" t="b">
        <v>0</v>
      </c>
      <c r="T45" t="s">
        <v>133</v>
      </c>
      <c r="U45" t="s">
        <v>2045</v>
      </c>
      <c r="V45" t="s">
        <v>2054</v>
      </c>
    </row>
    <row r="46" spans="1:22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s="10" t="str">
        <f t="shared" si="4"/>
        <v>Mar</v>
      </c>
      <c r="Q46" s="10" t="str">
        <f t="shared" si="5"/>
        <v>2019</v>
      </c>
      <c r="R46" t="b">
        <v>0</v>
      </c>
      <c r="S46" t="b">
        <v>0</v>
      </c>
      <c r="T46" t="s">
        <v>119</v>
      </c>
      <c r="U46" t="s">
        <v>2045</v>
      </c>
      <c r="V46" t="s">
        <v>2051</v>
      </c>
    </row>
    <row r="47" spans="1:22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s="10" t="str">
        <f t="shared" si="4"/>
        <v>Nov</v>
      </c>
      <c r="Q47" s="10" t="str">
        <f t="shared" si="5"/>
        <v>2016</v>
      </c>
      <c r="R47" t="b">
        <v>0</v>
      </c>
      <c r="S47" t="b">
        <v>1</v>
      </c>
      <c r="T47" t="s">
        <v>33</v>
      </c>
      <c r="U47" t="s">
        <v>2037</v>
      </c>
      <c r="V47" t="s">
        <v>2038</v>
      </c>
    </row>
    <row r="48" spans="1:22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s="10" t="str">
        <f t="shared" si="4"/>
        <v>Jul</v>
      </c>
      <c r="Q48" s="10" t="str">
        <f t="shared" si="5"/>
        <v>2010</v>
      </c>
      <c r="R48" t="b">
        <v>0</v>
      </c>
      <c r="S48" t="b">
        <v>0</v>
      </c>
      <c r="T48" t="s">
        <v>23</v>
      </c>
      <c r="U48" t="s">
        <v>2033</v>
      </c>
      <c r="V48" t="s">
        <v>2034</v>
      </c>
    </row>
    <row r="49" spans="1:22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s="10" t="str">
        <f t="shared" si="4"/>
        <v>Mar</v>
      </c>
      <c r="Q49" s="10" t="str">
        <f t="shared" si="5"/>
        <v>2014</v>
      </c>
      <c r="R49" t="b">
        <v>0</v>
      </c>
      <c r="S49" t="b">
        <v>0</v>
      </c>
      <c r="T49" t="s">
        <v>33</v>
      </c>
      <c r="U49" t="s">
        <v>2037</v>
      </c>
      <c r="V49" t="s">
        <v>2038</v>
      </c>
    </row>
    <row r="50" spans="1:22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s="10" t="str">
        <f t="shared" si="4"/>
        <v>Jun</v>
      </c>
      <c r="Q50" s="10" t="str">
        <f t="shared" si="5"/>
        <v>2015</v>
      </c>
      <c r="R50" t="b">
        <v>0</v>
      </c>
      <c r="S50" t="b">
        <v>0</v>
      </c>
      <c r="T50" t="s">
        <v>33</v>
      </c>
      <c r="U50" t="s">
        <v>2037</v>
      </c>
      <c r="V50" t="s">
        <v>2038</v>
      </c>
    </row>
    <row r="51" spans="1:22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s="10" t="str">
        <f t="shared" si="4"/>
        <v>Oct</v>
      </c>
      <c r="Q51" s="10" t="str">
        <f t="shared" si="5"/>
        <v>2019</v>
      </c>
      <c r="R51" t="b">
        <v>0</v>
      </c>
      <c r="S51" t="b">
        <v>0</v>
      </c>
      <c r="T51" t="s">
        <v>23</v>
      </c>
      <c r="U51" t="s">
        <v>2033</v>
      </c>
      <c r="V51" t="s">
        <v>2034</v>
      </c>
    </row>
    <row r="52" spans="1:22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s="10" t="str">
        <f t="shared" si="4"/>
        <v>Aug</v>
      </c>
      <c r="Q52" s="10" t="str">
        <f t="shared" si="5"/>
        <v>2013</v>
      </c>
      <c r="R52" t="b">
        <v>0</v>
      </c>
      <c r="S52" t="b">
        <v>0</v>
      </c>
      <c r="T52" t="s">
        <v>148</v>
      </c>
      <c r="U52" t="s">
        <v>2033</v>
      </c>
      <c r="V52" t="s">
        <v>2055</v>
      </c>
    </row>
    <row r="53" spans="1:22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s="10" t="str">
        <f t="shared" si="4"/>
        <v>Mar</v>
      </c>
      <c r="Q53" s="10" t="str">
        <f t="shared" si="5"/>
        <v>2012</v>
      </c>
      <c r="R53" t="b">
        <v>0</v>
      </c>
      <c r="S53" t="b">
        <v>1</v>
      </c>
      <c r="T53" t="s">
        <v>65</v>
      </c>
      <c r="U53" t="s">
        <v>2035</v>
      </c>
      <c r="V53" t="s">
        <v>2044</v>
      </c>
    </row>
    <row r="54" spans="1:22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s="10" t="str">
        <f t="shared" si="4"/>
        <v>Sep</v>
      </c>
      <c r="Q54" s="10" t="str">
        <f t="shared" si="5"/>
        <v>2010</v>
      </c>
      <c r="R54" t="b">
        <v>0</v>
      </c>
      <c r="S54" t="b">
        <v>0</v>
      </c>
      <c r="T54" t="s">
        <v>33</v>
      </c>
      <c r="U54" t="s">
        <v>2037</v>
      </c>
      <c r="V54" t="s">
        <v>2038</v>
      </c>
    </row>
    <row r="55" spans="1:22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s="10" t="str">
        <f t="shared" si="4"/>
        <v>May</v>
      </c>
      <c r="Q55" s="10" t="str">
        <f t="shared" si="5"/>
        <v>2014</v>
      </c>
      <c r="R55" t="b">
        <v>0</v>
      </c>
      <c r="S55" t="b">
        <v>0</v>
      </c>
      <c r="T55" t="s">
        <v>53</v>
      </c>
      <c r="U55" t="s">
        <v>2039</v>
      </c>
      <c r="V55" t="s">
        <v>2042</v>
      </c>
    </row>
    <row r="56" spans="1:22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s="10" t="str">
        <f t="shared" si="4"/>
        <v>Mar</v>
      </c>
      <c r="Q56" s="10" t="str">
        <f t="shared" si="5"/>
        <v>2018</v>
      </c>
      <c r="R56" t="b">
        <v>0</v>
      </c>
      <c r="S56" t="b">
        <v>0</v>
      </c>
      <c r="T56" t="s">
        <v>65</v>
      </c>
      <c r="U56" t="s">
        <v>2035</v>
      </c>
      <c r="V56" t="s">
        <v>2044</v>
      </c>
    </row>
    <row r="57" spans="1:22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s="10" t="str">
        <f t="shared" si="4"/>
        <v>Jul</v>
      </c>
      <c r="Q57" s="10" t="str">
        <f t="shared" si="5"/>
        <v>2018</v>
      </c>
      <c r="R57" t="b">
        <v>0</v>
      </c>
      <c r="S57" t="b">
        <v>0</v>
      </c>
      <c r="T57" t="s">
        <v>159</v>
      </c>
      <c r="U57" t="s">
        <v>2033</v>
      </c>
      <c r="V57" t="s">
        <v>2056</v>
      </c>
    </row>
    <row r="58" spans="1:22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s="10" t="str">
        <f t="shared" si="4"/>
        <v>Jan</v>
      </c>
      <c r="Q58" s="10" t="str">
        <f t="shared" si="5"/>
        <v>2015</v>
      </c>
      <c r="R58" t="b">
        <v>0</v>
      </c>
      <c r="S58" t="b">
        <v>0</v>
      </c>
      <c r="T58" t="s">
        <v>65</v>
      </c>
      <c r="U58" t="s">
        <v>2035</v>
      </c>
      <c r="V58" t="s">
        <v>2044</v>
      </c>
    </row>
    <row r="59" spans="1:22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s="10" t="str">
        <f t="shared" si="4"/>
        <v>Sep</v>
      </c>
      <c r="Q59" s="10" t="str">
        <f t="shared" si="5"/>
        <v>2017</v>
      </c>
      <c r="R59" t="b">
        <v>0</v>
      </c>
      <c r="S59" t="b">
        <v>0</v>
      </c>
      <c r="T59" t="s">
        <v>89</v>
      </c>
      <c r="U59" t="s">
        <v>2048</v>
      </c>
      <c r="V59" t="s">
        <v>2049</v>
      </c>
    </row>
    <row r="60" spans="1:22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s="10" t="str">
        <f t="shared" si="4"/>
        <v>Sep</v>
      </c>
      <c r="Q60" s="10" t="str">
        <f t="shared" si="5"/>
        <v>2015</v>
      </c>
      <c r="R60" t="b">
        <v>0</v>
      </c>
      <c r="S60" t="b">
        <v>0</v>
      </c>
      <c r="T60" t="s">
        <v>33</v>
      </c>
      <c r="U60" t="s">
        <v>2037</v>
      </c>
      <c r="V60" t="s">
        <v>2038</v>
      </c>
    </row>
    <row r="61" spans="1:22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s="10" t="str">
        <f t="shared" si="4"/>
        <v>Jun</v>
      </c>
      <c r="Q61" s="10" t="str">
        <f t="shared" si="5"/>
        <v>2017</v>
      </c>
      <c r="R61" t="b">
        <v>0</v>
      </c>
      <c r="S61" t="b">
        <v>1</v>
      </c>
      <c r="T61" t="s">
        <v>33</v>
      </c>
      <c r="U61" t="s">
        <v>2037</v>
      </c>
      <c r="V61" t="s">
        <v>2038</v>
      </c>
    </row>
    <row r="62" spans="1:22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s="10" t="str">
        <f t="shared" si="4"/>
        <v>Jul</v>
      </c>
      <c r="Q62" s="10" t="str">
        <f t="shared" si="5"/>
        <v>2012</v>
      </c>
      <c r="R62" t="b">
        <v>0</v>
      </c>
      <c r="S62" t="b">
        <v>0</v>
      </c>
      <c r="T62" t="s">
        <v>33</v>
      </c>
      <c r="U62" t="s">
        <v>2037</v>
      </c>
      <c r="V62" t="s">
        <v>2038</v>
      </c>
    </row>
    <row r="63" spans="1:22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s="10" t="str">
        <f t="shared" si="4"/>
        <v>Feb</v>
      </c>
      <c r="Q63" s="10" t="str">
        <f t="shared" si="5"/>
        <v>2011</v>
      </c>
      <c r="R63" t="b">
        <v>0</v>
      </c>
      <c r="S63" t="b">
        <v>0</v>
      </c>
      <c r="T63" t="s">
        <v>33</v>
      </c>
      <c r="U63" t="s">
        <v>2037</v>
      </c>
      <c r="V63" t="s">
        <v>2038</v>
      </c>
    </row>
    <row r="64" spans="1:22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s="10" t="str">
        <f t="shared" si="4"/>
        <v>Jun</v>
      </c>
      <c r="Q64" s="10" t="str">
        <f t="shared" si="5"/>
        <v>2015</v>
      </c>
      <c r="R64" t="b">
        <v>0</v>
      </c>
      <c r="S64" t="b">
        <v>0</v>
      </c>
      <c r="T64" t="s">
        <v>28</v>
      </c>
      <c r="U64" t="s">
        <v>2035</v>
      </c>
      <c r="V64" t="s">
        <v>2036</v>
      </c>
    </row>
    <row r="65" spans="1:22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s="10" t="str">
        <f t="shared" si="4"/>
        <v>Apr</v>
      </c>
      <c r="Q65" s="10" t="str">
        <f t="shared" si="5"/>
        <v>2017</v>
      </c>
      <c r="R65" t="b">
        <v>0</v>
      </c>
      <c r="S65" t="b">
        <v>0</v>
      </c>
      <c r="T65" t="s">
        <v>33</v>
      </c>
      <c r="U65" t="s">
        <v>2037</v>
      </c>
      <c r="V65" t="s">
        <v>2038</v>
      </c>
    </row>
    <row r="66" spans="1:22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6">E66/D66*100</f>
        <v>97.642857142857139</v>
      </c>
      <c r="G66" t="s">
        <v>14</v>
      </c>
      <c r="H66">
        <v>38</v>
      </c>
      <c r="I66" s="4">
        <f t="shared" ref="I66:I129" si="7">IF(H66=0,0,E66/H66)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ref="N66:N129" si="8">(((L66/60)/60)/24)+DATE(1970,1,1)</f>
        <v>43283.208333333328</v>
      </c>
      <c r="O66" s="10">
        <f t="shared" ref="O66:O129" si="9">(((M66/60)/60)/24)+DATE(1970,1,1)</f>
        <v>43298.208333333328</v>
      </c>
      <c r="P66" s="10" t="str">
        <f t="shared" ref="P66:P129" si="10">TEXT(N66,"mmm")</f>
        <v>Jul</v>
      </c>
      <c r="Q66" s="10" t="str">
        <f t="shared" ref="Q66:Q129" si="11">TEXT(N66,"yyyy")</f>
        <v>2018</v>
      </c>
      <c r="R66" t="b">
        <v>0</v>
      </c>
      <c r="S66" t="b">
        <v>1</v>
      </c>
      <c r="T66" t="s">
        <v>28</v>
      </c>
      <c r="U66" t="s">
        <v>2035</v>
      </c>
      <c r="V66" t="s">
        <v>2036</v>
      </c>
    </row>
    <row r="67" spans="1:22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236.14754098360655</v>
      </c>
      <c r="G67" t="s">
        <v>20</v>
      </c>
      <c r="H67">
        <v>236</v>
      </c>
      <c r="I67" s="4">
        <f t="shared" si="7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8"/>
        <v>40570.25</v>
      </c>
      <c r="O67" s="10">
        <f t="shared" si="9"/>
        <v>40577.25</v>
      </c>
      <c r="P67" s="10" t="str">
        <f t="shared" si="10"/>
        <v>Jan</v>
      </c>
      <c r="Q67" s="10" t="str">
        <f t="shared" si="11"/>
        <v>2011</v>
      </c>
      <c r="R67" t="b">
        <v>0</v>
      </c>
      <c r="S67" t="b">
        <v>0</v>
      </c>
      <c r="T67" t="s">
        <v>33</v>
      </c>
      <c r="U67" t="s">
        <v>2037</v>
      </c>
      <c r="V67" t="s">
        <v>2038</v>
      </c>
    </row>
    <row r="68" spans="1:22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s="10" t="str">
        <f t="shared" si="10"/>
        <v>Apr</v>
      </c>
      <c r="Q68" s="10" t="str">
        <f t="shared" si="11"/>
        <v>2015</v>
      </c>
      <c r="R68" t="b">
        <v>0</v>
      </c>
      <c r="S68" t="b">
        <v>1</v>
      </c>
      <c r="T68" t="s">
        <v>33</v>
      </c>
      <c r="U68" t="s">
        <v>2037</v>
      </c>
      <c r="V68" t="s">
        <v>2038</v>
      </c>
    </row>
    <row r="69" spans="1:22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s="10" t="str">
        <f t="shared" si="10"/>
        <v>Jan</v>
      </c>
      <c r="Q69" s="10" t="str">
        <f t="shared" si="11"/>
        <v>2010</v>
      </c>
      <c r="R69" t="b">
        <v>0</v>
      </c>
      <c r="S69" t="b">
        <v>1</v>
      </c>
      <c r="T69" t="s">
        <v>65</v>
      </c>
      <c r="U69" t="s">
        <v>2035</v>
      </c>
      <c r="V69" t="s">
        <v>2044</v>
      </c>
    </row>
    <row r="70" spans="1:22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s="10" t="str">
        <f t="shared" si="10"/>
        <v>Jul</v>
      </c>
      <c r="Q70" s="10" t="str">
        <f t="shared" si="11"/>
        <v>2017</v>
      </c>
      <c r="R70" t="b">
        <v>0</v>
      </c>
      <c r="S70" t="b">
        <v>1</v>
      </c>
      <c r="T70" t="s">
        <v>33</v>
      </c>
      <c r="U70" t="s">
        <v>2037</v>
      </c>
      <c r="V70" t="s">
        <v>2038</v>
      </c>
    </row>
    <row r="71" spans="1:22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s="10" t="str">
        <f t="shared" si="10"/>
        <v>Dec</v>
      </c>
      <c r="Q71" s="10" t="str">
        <f t="shared" si="11"/>
        <v>2010</v>
      </c>
      <c r="R71" t="b">
        <v>0</v>
      </c>
      <c r="S71" t="b">
        <v>0</v>
      </c>
      <c r="T71" t="s">
        <v>33</v>
      </c>
      <c r="U71" t="s">
        <v>2037</v>
      </c>
      <c r="V71" t="s">
        <v>2038</v>
      </c>
    </row>
    <row r="72" spans="1:22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s="10" t="str">
        <f t="shared" si="10"/>
        <v>Nov</v>
      </c>
      <c r="Q72" s="10" t="str">
        <f t="shared" si="11"/>
        <v>2010</v>
      </c>
      <c r="R72" t="b">
        <v>0</v>
      </c>
      <c r="S72" t="b">
        <v>1</v>
      </c>
      <c r="T72" t="s">
        <v>33</v>
      </c>
      <c r="U72" t="s">
        <v>2037</v>
      </c>
      <c r="V72" t="s">
        <v>2038</v>
      </c>
    </row>
    <row r="73" spans="1:22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s="10" t="str">
        <f t="shared" si="10"/>
        <v>Nov</v>
      </c>
      <c r="Q73" s="10" t="str">
        <f t="shared" si="11"/>
        <v>2019</v>
      </c>
      <c r="R73" t="b">
        <v>0</v>
      </c>
      <c r="S73" t="b">
        <v>0</v>
      </c>
      <c r="T73" t="s">
        <v>33</v>
      </c>
      <c r="U73" t="s">
        <v>2037</v>
      </c>
      <c r="V73" t="s">
        <v>2038</v>
      </c>
    </row>
    <row r="74" spans="1:22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s="10" t="str">
        <f t="shared" si="10"/>
        <v>Jul</v>
      </c>
      <c r="Q74" s="10" t="str">
        <f t="shared" si="11"/>
        <v>2015</v>
      </c>
      <c r="R74" t="b">
        <v>0</v>
      </c>
      <c r="S74" t="b">
        <v>0</v>
      </c>
      <c r="T74" t="s">
        <v>71</v>
      </c>
      <c r="U74" t="s">
        <v>2039</v>
      </c>
      <c r="V74" t="s">
        <v>2047</v>
      </c>
    </row>
    <row r="75" spans="1:22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s="10" t="str">
        <f t="shared" si="10"/>
        <v>Nov</v>
      </c>
      <c r="Q75" s="10" t="str">
        <f t="shared" si="11"/>
        <v>2016</v>
      </c>
      <c r="R75" t="b">
        <v>0</v>
      </c>
      <c r="S75" t="b">
        <v>0</v>
      </c>
      <c r="T75" t="s">
        <v>159</v>
      </c>
      <c r="U75" t="s">
        <v>2033</v>
      </c>
      <c r="V75" t="s">
        <v>2056</v>
      </c>
    </row>
    <row r="76" spans="1:22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s="10" t="str">
        <f t="shared" si="10"/>
        <v>Mar</v>
      </c>
      <c r="Q76" s="10" t="str">
        <f t="shared" si="11"/>
        <v>2016</v>
      </c>
      <c r="R76" t="b">
        <v>0</v>
      </c>
      <c r="S76" t="b">
        <v>0</v>
      </c>
      <c r="T76" t="s">
        <v>148</v>
      </c>
      <c r="U76" t="s">
        <v>2033</v>
      </c>
      <c r="V76" t="s">
        <v>2055</v>
      </c>
    </row>
    <row r="77" spans="1:22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s="10" t="str">
        <f t="shared" si="10"/>
        <v>Jul</v>
      </c>
      <c r="Q77" s="10" t="str">
        <f t="shared" si="11"/>
        <v>2018</v>
      </c>
      <c r="R77" t="b">
        <v>0</v>
      </c>
      <c r="S77" t="b">
        <v>0</v>
      </c>
      <c r="T77" t="s">
        <v>122</v>
      </c>
      <c r="U77" t="s">
        <v>2052</v>
      </c>
      <c r="V77" t="s">
        <v>2053</v>
      </c>
    </row>
    <row r="78" spans="1:22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s="10" t="str">
        <f t="shared" si="10"/>
        <v>Jan</v>
      </c>
      <c r="Q78" s="10" t="str">
        <f t="shared" si="11"/>
        <v>2015</v>
      </c>
      <c r="R78" t="b">
        <v>1</v>
      </c>
      <c r="S78" t="b">
        <v>1</v>
      </c>
      <c r="T78" t="s">
        <v>33</v>
      </c>
      <c r="U78" t="s">
        <v>2037</v>
      </c>
      <c r="V78" t="s">
        <v>2038</v>
      </c>
    </row>
    <row r="79" spans="1:22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s="10" t="str">
        <f t="shared" si="10"/>
        <v>Sep</v>
      </c>
      <c r="Q79" s="10" t="str">
        <f t="shared" si="11"/>
        <v>2010</v>
      </c>
      <c r="R79" t="b">
        <v>0</v>
      </c>
      <c r="S79" t="b">
        <v>1</v>
      </c>
      <c r="T79" t="s">
        <v>71</v>
      </c>
      <c r="U79" t="s">
        <v>2039</v>
      </c>
      <c r="V79" t="s">
        <v>2047</v>
      </c>
    </row>
    <row r="80" spans="1:22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s="10" t="str">
        <f t="shared" si="10"/>
        <v>Apr</v>
      </c>
      <c r="Q80" s="10" t="str">
        <f t="shared" si="11"/>
        <v>2018</v>
      </c>
      <c r="R80" t="b">
        <v>0</v>
      </c>
      <c r="S80" t="b">
        <v>0</v>
      </c>
      <c r="T80" t="s">
        <v>206</v>
      </c>
      <c r="U80" t="s">
        <v>2045</v>
      </c>
      <c r="V80" t="s">
        <v>2057</v>
      </c>
    </row>
    <row r="81" spans="1:22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s="10" t="str">
        <f t="shared" si="10"/>
        <v>Jun</v>
      </c>
      <c r="Q81" s="10" t="str">
        <f t="shared" si="11"/>
        <v>2018</v>
      </c>
      <c r="R81" t="b">
        <v>0</v>
      </c>
      <c r="S81" t="b">
        <v>0</v>
      </c>
      <c r="T81" t="s">
        <v>33</v>
      </c>
      <c r="U81" t="s">
        <v>2037</v>
      </c>
      <c r="V81" t="s">
        <v>2038</v>
      </c>
    </row>
    <row r="82" spans="1:22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s="10" t="str">
        <f t="shared" si="10"/>
        <v>Aug</v>
      </c>
      <c r="Q82" s="10" t="str">
        <f t="shared" si="11"/>
        <v>2017</v>
      </c>
      <c r="R82" t="b">
        <v>0</v>
      </c>
      <c r="S82" t="b">
        <v>0</v>
      </c>
      <c r="T82" t="s">
        <v>89</v>
      </c>
      <c r="U82" t="s">
        <v>2048</v>
      </c>
      <c r="V82" t="s">
        <v>2049</v>
      </c>
    </row>
    <row r="83" spans="1:22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s="10" t="str">
        <f t="shared" si="10"/>
        <v>Nov</v>
      </c>
      <c r="Q83" s="10" t="str">
        <f t="shared" si="11"/>
        <v>2017</v>
      </c>
      <c r="R83" t="b">
        <v>0</v>
      </c>
      <c r="S83" t="b">
        <v>0</v>
      </c>
      <c r="T83" t="s">
        <v>23</v>
      </c>
      <c r="U83" t="s">
        <v>2033</v>
      </c>
      <c r="V83" t="s">
        <v>2034</v>
      </c>
    </row>
    <row r="84" spans="1:22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s="10" t="str">
        <f t="shared" si="10"/>
        <v>Jan</v>
      </c>
      <c r="Q84" s="10" t="str">
        <f t="shared" si="11"/>
        <v>2019</v>
      </c>
      <c r="R84" t="b">
        <v>0</v>
      </c>
      <c r="S84" t="b">
        <v>1</v>
      </c>
      <c r="T84" t="s">
        <v>89</v>
      </c>
      <c r="U84" t="s">
        <v>2048</v>
      </c>
      <c r="V84" t="s">
        <v>2049</v>
      </c>
    </row>
    <row r="85" spans="1:22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s="10" t="str">
        <f t="shared" si="10"/>
        <v>Jul</v>
      </c>
      <c r="Q85" s="10" t="str">
        <f t="shared" si="11"/>
        <v>2016</v>
      </c>
      <c r="R85" t="b">
        <v>0</v>
      </c>
      <c r="S85" t="b">
        <v>0</v>
      </c>
      <c r="T85" t="s">
        <v>50</v>
      </c>
      <c r="U85" t="s">
        <v>2033</v>
      </c>
      <c r="V85" t="s">
        <v>2041</v>
      </c>
    </row>
    <row r="86" spans="1:22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s="10" t="str">
        <f t="shared" si="10"/>
        <v>Jul</v>
      </c>
      <c r="Q86" s="10" t="str">
        <f t="shared" si="11"/>
        <v>2012</v>
      </c>
      <c r="R86" t="b">
        <v>0</v>
      </c>
      <c r="S86" t="b">
        <v>0</v>
      </c>
      <c r="T86" t="s">
        <v>65</v>
      </c>
      <c r="U86" t="s">
        <v>2035</v>
      </c>
      <c r="V86" t="s">
        <v>2044</v>
      </c>
    </row>
    <row r="87" spans="1:22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s="10" t="str">
        <f t="shared" si="10"/>
        <v>Sep</v>
      </c>
      <c r="Q87" s="10" t="str">
        <f t="shared" si="11"/>
        <v>2011</v>
      </c>
      <c r="R87" t="b">
        <v>0</v>
      </c>
      <c r="S87" t="b">
        <v>0</v>
      </c>
      <c r="T87" t="s">
        <v>60</v>
      </c>
      <c r="U87" t="s">
        <v>2033</v>
      </c>
      <c r="V87" t="s">
        <v>2043</v>
      </c>
    </row>
    <row r="88" spans="1:22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s="10" t="str">
        <f t="shared" si="10"/>
        <v>May</v>
      </c>
      <c r="Q88" s="10" t="str">
        <f t="shared" si="11"/>
        <v>2015</v>
      </c>
      <c r="R88" t="b">
        <v>1</v>
      </c>
      <c r="S88" t="b">
        <v>0</v>
      </c>
      <c r="T88" t="s">
        <v>33</v>
      </c>
      <c r="U88" t="s">
        <v>2037</v>
      </c>
      <c r="V88" t="s">
        <v>2038</v>
      </c>
    </row>
    <row r="89" spans="1:22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s="10" t="str">
        <f t="shared" si="10"/>
        <v>Mar</v>
      </c>
      <c r="Q89" s="10" t="str">
        <f t="shared" si="11"/>
        <v>2011</v>
      </c>
      <c r="R89" t="b">
        <v>0</v>
      </c>
      <c r="S89" t="b">
        <v>1</v>
      </c>
      <c r="T89" t="s">
        <v>23</v>
      </c>
      <c r="U89" t="s">
        <v>2033</v>
      </c>
      <c r="V89" t="s">
        <v>2034</v>
      </c>
    </row>
    <row r="90" spans="1:22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s="10" t="str">
        <f t="shared" si="10"/>
        <v>Apr</v>
      </c>
      <c r="Q90" s="10" t="str">
        <f t="shared" si="11"/>
        <v>2015</v>
      </c>
      <c r="R90" t="b">
        <v>0</v>
      </c>
      <c r="S90" t="b">
        <v>0</v>
      </c>
      <c r="T90" t="s">
        <v>206</v>
      </c>
      <c r="U90" t="s">
        <v>2045</v>
      </c>
      <c r="V90" t="s">
        <v>2057</v>
      </c>
    </row>
    <row r="91" spans="1:22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s="10" t="str">
        <f t="shared" si="10"/>
        <v>Apr</v>
      </c>
      <c r="Q91" s="10" t="str">
        <f t="shared" si="11"/>
        <v>2010</v>
      </c>
      <c r="R91" t="b">
        <v>0</v>
      </c>
      <c r="S91" t="b">
        <v>0</v>
      </c>
      <c r="T91" t="s">
        <v>33</v>
      </c>
      <c r="U91" t="s">
        <v>2037</v>
      </c>
      <c r="V91" t="s">
        <v>2038</v>
      </c>
    </row>
    <row r="92" spans="1:22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s="10" t="str">
        <f t="shared" si="10"/>
        <v>Feb</v>
      </c>
      <c r="Q92" s="10" t="str">
        <f t="shared" si="11"/>
        <v>2016</v>
      </c>
      <c r="R92" t="b">
        <v>0</v>
      </c>
      <c r="S92" t="b">
        <v>1</v>
      </c>
      <c r="T92" t="s">
        <v>33</v>
      </c>
      <c r="U92" t="s">
        <v>2037</v>
      </c>
      <c r="V92" t="s">
        <v>2038</v>
      </c>
    </row>
    <row r="93" spans="1:22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s="10" t="str">
        <f t="shared" si="10"/>
        <v>Aug</v>
      </c>
      <c r="Q93" s="10" t="str">
        <f t="shared" si="11"/>
        <v>2016</v>
      </c>
      <c r="R93" t="b">
        <v>0</v>
      </c>
      <c r="S93" t="b">
        <v>0</v>
      </c>
      <c r="T93" t="s">
        <v>206</v>
      </c>
      <c r="U93" t="s">
        <v>2045</v>
      </c>
      <c r="V93" t="s">
        <v>2057</v>
      </c>
    </row>
    <row r="94" spans="1:22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s="10" t="str">
        <f t="shared" si="10"/>
        <v>Jun</v>
      </c>
      <c r="Q94" s="10" t="str">
        <f t="shared" si="11"/>
        <v>2010</v>
      </c>
      <c r="R94" t="b">
        <v>0</v>
      </c>
      <c r="S94" t="b">
        <v>1</v>
      </c>
      <c r="T94" t="s">
        <v>89</v>
      </c>
      <c r="U94" t="s">
        <v>2048</v>
      </c>
      <c r="V94" t="s">
        <v>2049</v>
      </c>
    </row>
    <row r="95" spans="1:22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s="10" t="str">
        <f t="shared" si="10"/>
        <v>Oct</v>
      </c>
      <c r="Q95" s="10" t="str">
        <f t="shared" si="11"/>
        <v>2012</v>
      </c>
      <c r="R95" t="b">
        <v>0</v>
      </c>
      <c r="S95" t="b">
        <v>1</v>
      </c>
      <c r="T95" t="s">
        <v>33</v>
      </c>
      <c r="U95" t="s">
        <v>2037</v>
      </c>
      <c r="V95" t="s">
        <v>2038</v>
      </c>
    </row>
    <row r="96" spans="1:22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s="10" t="str">
        <f t="shared" si="10"/>
        <v>Apr</v>
      </c>
      <c r="Q96" s="10" t="str">
        <f t="shared" si="11"/>
        <v>2019</v>
      </c>
      <c r="R96" t="b">
        <v>0</v>
      </c>
      <c r="S96" t="b">
        <v>0</v>
      </c>
      <c r="T96" t="s">
        <v>28</v>
      </c>
      <c r="U96" t="s">
        <v>2035</v>
      </c>
      <c r="V96" t="s">
        <v>2036</v>
      </c>
    </row>
    <row r="97" spans="1:22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s="10" t="str">
        <f t="shared" si="10"/>
        <v>Oct</v>
      </c>
      <c r="Q97" s="10" t="str">
        <f t="shared" si="11"/>
        <v>2019</v>
      </c>
      <c r="R97" t="b">
        <v>0</v>
      </c>
      <c r="S97" t="b">
        <v>0</v>
      </c>
      <c r="T97" t="s">
        <v>42</v>
      </c>
      <c r="U97" t="s">
        <v>2039</v>
      </c>
      <c r="V97" t="s">
        <v>2040</v>
      </c>
    </row>
    <row r="98" spans="1:22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s="10" t="str">
        <f t="shared" si="10"/>
        <v>Mar</v>
      </c>
      <c r="Q98" s="10" t="str">
        <f t="shared" si="11"/>
        <v>2011</v>
      </c>
      <c r="R98" t="b">
        <v>0</v>
      </c>
      <c r="S98" t="b">
        <v>0</v>
      </c>
      <c r="T98" t="s">
        <v>33</v>
      </c>
      <c r="U98" t="s">
        <v>2037</v>
      </c>
      <c r="V98" t="s">
        <v>2038</v>
      </c>
    </row>
    <row r="99" spans="1:22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s="10" t="str">
        <f t="shared" si="10"/>
        <v>Jun</v>
      </c>
      <c r="Q99" s="10" t="str">
        <f t="shared" si="11"/>
        <v>2015</v>
      </c>
      <c r="R99" t="b">
        <v>0</v>
      </c>
      <c r="S99" t="b">
        <v>0</v>
      </c>
      <c r="T99" t="s">
        <v>17</v>
      </c>
      <c r="U99" t="s">
        <v>2031</v>
      </c>
      <c r="V99" t="s">
        <v>2032</v>
      </c>
    </row>
    <row r="100" spans="1:22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s="10" t="str">
        <f t="shared" si="10"/>
        <v>Jul</v>
      </c>
      <c r="Q100" s="10" t="str">
        <f t="shared" si="11"/>
        <v>2015</v>
      </c>
      <c r="R100" t="b">
        <v>0</v>
      </c>
      <c r="S100" t="b">
        <v>0</v>
      </c>
      <c r="T100" t="s">
        <v>89</v>
      </c>
      <c r="U100" t="s">
        <v>2048</v>
      </c>
      <c r="V100" t="s">
        <v>2049</v>
      </c>
    </row>
    <row r="101" spans="1:22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s="10" t="str">
        <f t="shared" si="10"/>
        <v>Nov</v>
      </c>
      <c r="Q101" s="10" t="str">
        <f t="shared" si="11"/>
        <v>2014</v>
      </c>
      <c r="R101" t="b">
        <v>0</v>
      </c>
      <c r="S101" t="b">
        <v>0</v>
      </c>
      <c r="T101" t="s">
        <v>33</v>
      </c>
      <c r="U101" t="s">
        <v>2037</v>
      </c>
      <c r="V101" t="s">
        <v>2038</v>
      </c>
    </row>
    <row r="102" spans="1:22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s="10" t="str">
        <f t="shared" si="10"/>
        <v>Oct</v>
      </c>
      <c r="Q102" s="10" t="str">
        <f t="shared" si="11"/>
        <v>2011</v>
      </c>
      <c r="R102" t="b">
        <v>0</v>
      </c>
      <c r="S102" t="b">
        <v>0</v>
      </c>
      <c r="T102" t="s">
        <v>33</v>
      </c>
      <c r="U102" t="s">
        <v>2037</v>
      </c>
      <c r="V102" t="s">
        <v>2038</v>
      </c>
    </row>
    <row r="103" spans="1:22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s="10" t="str">
        <f t="shared" si="10"/>
        <v>Feb</v>
      </c>
      <c r="Q103" s="10" t="str">
        <f t="shared" si="11"/>
        <v>2015</v>
      </c>
      <c r="R103" t="b">
        <v>0</v>
      </c>
      <c r="S103" t="b">
        <v>1</v>
      </c>
      <c r="T103" t="s">
        <v>50</v>
      </c>
      <c r="U103" t="s">
        <v>2033</v>
      </c>
      <c r="V103" t="s">
        <v>2041</v>
      </c>
    </row>
    <row r="104" spans="1:22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s="10" t="str">
        <f t="shared" si="10"/>
        <v>May</v>
      </c>
      <c r="Q104" s="10" t="str">
        <f t="shared" si="11"/>
        <v>2018</v>
      </c>
      <c r="R104" t="b">
        <v>0</v>
      </c>
      <c r="S104" t="b">
        <v>1</v>
      </c>
      <c r="T104" t="s">
        <v>65</v>
      </c>
      <c r="U104" t="s">
        <v>2035</v>
      </c>
      <c r="V104" t="s">
        <v>2044</v>
      </c>
    </row>
    <row r="105" spans="1:22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s="10" t="str">
        <f t="shared" si="10"/>
        <v>Oct</v>
      </c>
      <c r="Q105" s="10" t="str">
        <f t="shared" si="11"/>
        <v>2010</v>
      </c>
      <c r="R105" t="b">
        <v>0</v>
      </c>
      <c r="S105" t="b">
        <v>0</v>
      </c>
      <c r="T105" t="s">
        <v>50</v>
      </c>
      <c r="U105" t="s">
        <v>2033</v>
      </c>
      <c r="V105" t="s">
        <v>2041</v>
      </c>
    </row>
    <row r="106" spans="1:22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s="10" t="str">
        <f t="shared" si="10"/>
        <v>May</v>
      </c>
      <c r="Q106" s="10" t="str">
        <f t="shared" si="11"/>
        <v>2017</v>
      </c>
      <c r="R106" t="b">
        <v>0</v>
      </c>
      <c r="S106" t="b">
        <v>0</v>
      </c>
      <c r="T106" t="s">
        <v>60</v>
      </c>
      <c r="U106" t="s">
        <v>2033</v>
      </c>
      <c r="V106" t="s">
        <v>2043</v>
      </c>
    </row>
    <row r="107" spans="1:22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s="10" t="str">
        <f t="shared" si="10"/>
        <v>Apr</v>
      </c>
      <c r="Q107" s="10" t="str">
        <f t="shared" si="11"/>
        <v>2013</v>
      </c>
      <c r="R107" t="b">
        <v>0</v>
      </c>
      <c r="S107" t="b">
        <v>0</v>
      </c>
      <c r="T107" t="s">
        <v>28</v>
      </c>
      <c r="U107" t="s">
        <v>2035</v>
      </c>
      <c r="V107" t="s">
        <v>2036</v>
      </c>
    </row>
    <row r="108" spans="1:22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s="10" t="str">
        <f t="shared" si="10"/>
        <v>Sep</v>
      </c>
      <c r="Q108" s="10" t="str">
        <f t="shared" si="11"/>
        <v>2019</v>
      </c>
      <c r="R108" t="b">
        <v>0</v>
      </c>
      <c r="S108" t="b">
        <v>0</v>
      </c>
      <c r="T108" t="s">
        <v>33</v>
      </c>
      <c r="U108" t="s">
        <v>2037</v>
      </c>
      <c r="V108" t="s">
        <v>2038</v>
      </c>
    </row>
    <row r="109" spans="1:22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s="10" t="str">
        <f t="shared" si="10"/>
        <v>Apr</v>
      </c>
      <c r="Q109" s="10" t="str">
        <f t="shared" si="11"/>
        <v>2018</v>
      </c>
      <c r="R109" t="b">
        <v>0</v>
      </c>
      <c r="S109" t="b">
        <v>1</v>
      </c>
      <c r="T109" t="s">
        <v>33</v>
      </c>
      <c r="U109" t="s">
        <v>2037</v>
      </c>
      <c r="V109" t="s">
        <v>2038</v>
      </c>
    </row>
    <row r="110" spans="1:22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s="10" t="str">
        <f t="shared" si="10"/>
        <v>Apr</v>
      </c>
      <c r="Q110" s="10" t="str">
        <f t="shared" si="11"/>
        <v>2012</v>
      </c>
      <c r="R110" t="b">
        <v>0</v>
      </c>
      <c r="S110" t="b">
        <v>0</v>
      </c>
      <c r="T110" t="s">
        <v>42</v>
      </c>
      <c r="U110" t="s">
        <v>2039</v>
      </c>
      <c r="V110" t="s">
        <v>2040</v>
      </c>
    </row>
    <row r="111" spans="1:22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s="10" t="str">
        <f t="shared" si="10"/>
        <v>Jan</v>
      </c>
      <c r="Q111" s="10" t="str">
        <f t="shared" si="11"/>
        <v>2014</v>
      </c>
      <c r="R111" t="b">
        <v>0</v>
      </c>
      <c r="S111" t="b">
        <v>0</v>
      </c>
      <c r="T111" t="s">
        <v>269</v>
      </c>
      <c r="U111" t="s">
        <v>2039</v>
      </c>
      <c r="V111" t="s">
        <v>2058</v>
      </c>
    </row>
    <row r="112" spans="1:22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s="10" t="str">
        <f t="shared" si="10"/>
        <v>Sep</v>
      </c>
      <c r="Q112" s="10" t="str">
        <f t="shared" si="11"/>
        <v>2018</v>
      </c>
      <c r="R112" t="b">
        <v>0</v>
      </c>
      <c r="S112" t="b">
        <v>0</v>
      </c>
      <c r="T112" t="s">
        <v>17</v>
      </c>
      <c r="U112" t="s">
        <v>2031</v>
      </c>
      <c r="V112" t="s">
        <v>2032</v>
      </c>
    </row>
    <row r="113" spans="1:22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s="10" t="str">
        <f t="shared" si="10"/>
        <v>Sep</v>
      </c>
      <c r="Q113" s="10" t="str">
        <f t="shared" si="11"/>
        <v>2012</v>
      </c>
      <c r="R113" t="b">
        <v>0</v>
      </c>
      <c r="S113" t="b">
        <v>0</v>
      </c>
      <c r="T113" t="s">
        <v>133</v>
      </c>
      <c r="U113" t="s">
        <v>2045</v>
      </c>
      <c r="V113" t="s">
        <v>2054</v>
      </c>
    </row>
    <row r="114" spans="1:22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s="10" t="str">
        <f t="shared" si="10"/>
        <v>Aug</v>
      </c>
      <c r="Q114" s="10" t="str">
        <f t="shared" si="11"/>
        <v>2014</v>
      </c>
      <c r="R114" t="b">
        <v>0</v>
      </c>
      <c r="S114" t="b">
        <v>0</v>
      </c>
      <c r="T114" t="s">
        <v>28</v>
      </c>
      <c r="U114" t="s">
        <v>2035</v>
      </c>
      <c r="V114" t="s">
        <v>2036</v>
      </c>
    </row>
    <row r="115" spans="1:22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s="10" t="str">
        <f t="shared" si="10"/>
        <v>Sep</v>
      </c>
      <c r="Q115" s="10" t="str">
        <f t="shared" si="11"/>
        <v>2017</v>
      </c>
      <c r="R115" t="b">
        <v>0</v>
      </c>
      <c r="S115" t="b">
        <v>0</v>
      </c>
      <c r="T115" t="s">
        <v>17</v>
      </c>
      <c r="U115" t="s">
        <v>2031</v>
      </c>
      <c r="V115" t="s">
        <v>2032</v>
      </c>
    </row>
    <row r="116" spans="1:22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s="10" t="str">
        <f t="shared" si="10"/>
        <v>Apr</v>
      </c>
      <c r="Q116" s="10" t="str">
        <f t="shared" si="11"/>
        <v>2019</v>
      </c>
      <c r="R116" t="b">
        <v>0</v>
      </c>
      <c r="S116" t="b">
        <v>1</v>
      </c>
      <c r="T116" t="s">
        <v>65</v>
      </c>
      <c r="U116" t="s">
        <v>2035</v>
      </c>
      <c r="V116" t="s">
        <v>2044</v>
      </c>
    </row>
    <row r="117" spans="1:22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s="10" t="str">
        <f t="shared" si="10"/>
        <v>Nov</v>
      </c>
      <c r="Q117" s="10" t="str">
        <f t="shared" si="11"/>
        <v>2017</v>
      </c>
      <c r="R117" t="b">
        <v>0</v>
      </c>
      <c r="S117" t="b">
        <v>0</v>
      </c>
      <c r="T117" t="s">
        <v>119</v>
      </c>
      <c r="U117" t="s">
        <v>2045</v>
      </c>
      <c r="V117" t="s">
        <v>2051</v>
      </c>
    </row>
    <row r="118" spans="1:22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s="10" t="str">
        <f t="shared" si="10"/>
        <v>Sep</v>
      </c>
      <c r="Q118" s="10" t="str">
        <f t="shared" si="11"/>
        <v>2015</v>
      </c>
      <c r="R118" t="b">
        <v>0</v>
      </c>
      <c r="S118" t="b">
        <v>0</v>
      </c>
      <c r="T118" t="s">
        <v>33</v>
      </c>
      <c r="U118" t="s">
        <v>2037</v>
      </c>
      <c r="V118" t="s">
        <v>2038</v>
      </c>
    </row>
    <row r="119" spans="1:22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s="10" t="str">
        <f t="shared" si="10"/>
        <v>Sep</v>
      </c>
      <c r="Q119" s="10" t="str">
        <f t="shared" si="11"/>
        <v>2011</v>
      </c>
      <c r="R119" t="b">
        <v>0</v>
      </c>
      <c r="S119" t="b">
        <v>0</v>
      </c>
      <c r="T119" t="s">
        <v>269</v>
      </c>
      <c r="U119" t="s">
        <v>2039</v>
      </c>
      <c r="V119" t="s">
        <v>2058</v>
      </c>
    </row>
    <row r="120" spans="1:22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s="10" t="str">
        <f t="shared" si="10"/>
        <v>Jan</v>
      </c>
      <c r="Q120" s="10" t="str">
        <f t="shared" si="11"/>
        <v>2014</v>
      </c>
      <c r="R120" t="b">
        <v>0</v>
      </c>
      <c r="S120" t="b">
        <v>0</v>
      </c>
      <c r="T120" t="s">
        <v>122</v>
      </c>
      <c r="U120" t="s">
        <v>2052</v>
      </c>
      <c r="V120" t="s">
        <v>2053</v>
      </c>
    </row>
    <row r="121" spans="1:22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s="10" t="str">
        <f t="shared" si="10"/>
        <v>Jun</v>
      </c>
      <c r="Q121" s="10" t="str">
        <f t="shared" si="11"/>
        <v>2014</v>
      </c>
      <c r="R121" t="b">
        <v>0</v>
      </c>
      <c r="S121" t="b">
        <v>1</v>
      </c>
      <c r="T121" t="s">
        <v>42</v>
      </c>
      <c r="U121" t="s">
        <v>2039</v>
      </c>
      <c r="V121" t="s">
        <v>2040</v>
      </c>
    </row>
    <row r="122" spans="1:22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s="10" t="str">
        <f t="shared" si="10"/>
        <v>Apr</v>
      </c>
      <c r="Q122" s="10" t="str">
        <f t="shared" si="11"/>
        <v>2015</v>
      </c>
      <c r="R122" t="b">
        <v>0</v>
      </c>
      <c r="S122" t="b">
        <v>1</v>
      </c>
      <c r="T122" t="s">
        <v>292</v>
      </c>
      <c r="U122" t="s">
        <v>2048</v>
      </c>
      <c r="V122" t="s">
        <v>2059</v>
      </c>
    </row>
    <row r="123" spans="1:22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s="10" t="str">
        <f t="shared" si="10"/>
        <v>Oct</v>
      </c>
      <c r="Q123" s="10" t="str">
        <f t="shared" si="11"/>
        <v>2014</v>
      </c>
      <c r="R123" t="b">
        <v>0</v>
      </c>
      <c r="S123" t="b">
        <v>0</v>
      </c>
      <c r="T123" t="s">
        <v>89</v>
      </c>
      <c r="U123" t="s">
        <v>2048</v>
      </c>
      <c r="V123" t="s">
        <v>2049</v>
      </c>
    </row>
    <row r="124" spans="1:22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s="10" t="str">
        <f t="shared" si="10"/>
        <v>Nov</v>
      </c>
      <c r="Q124" s="10" t="str">
        <f t="shared" si="11"/>
        <v>2014</v>
      </c>
      <c r="R124" t="b">
        <v>0</v>
      </c>
      <c r="S124" t="b">
        <v>0</v>
      </c>
      <c r="T124" t="s">
        <v>119</v>
      </c>
      <c r="U124" t="s">
        <v>2045</v>
      </c>
      <c r="V124" t="s">
        <v>2051</v>
      </c>
    </row>
    <row r="125" spans="1:22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s="10" t="str">
        <f t="shared" si="10"/>
        <v>Nov</v>
      </c>
      <c r="Q125" s="10" t="str">
        <f t="shared" si="11"/>
        <v>2015</v>
      </c>
      <c r="R125" t="b">
        <v>1</v>
      </c>
      <c r="S125" t="b">
        <v>0</v>
      </c>
      <c r="T125" t="s">
        <v>33</v>
      </c>
      <c r="U125" t="s">
        <v>2037</v>
      </c>
      <c r="V125" t="s">
        <v>2038</v>
      </c>
    </row>
    <row r="126" spans="1:22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s="10" t="str">
        <f t="shared" si="10"/>
        <v>May</v>
      </c>
      <c r="Q126" s="10" t="str">
        <f t="shared" si="11"/>
        <v>2019</v>
      </c>
      <c r="R126" t="b">
        <v>0</v>
      </c>
      <c r="S126" t="b">
        <v>0</v>
      </c>
      <c r="T126" t="s">
        <v>122</v>
      </c>
      <c r="U126" t="s">
        <v>2052</v>
      </c>
      <c r="V126" t="s">
        <v>2053</v>
      </c>
    </row>
    <row r="127" spans="1:22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s="10" t="str">
        <f t="shared" si="10"/>
        <v>Sep</v>
      </c>
      <c r="Q127" s="10" t="str">
        <f t="shared" si="11"/>
        <v>2018</v>
      </c>
      <c r="R127" t="b">
        <v>0</v>
      </c>
      <c r="S127" t="b">
        <v>0</v>
      </c>
      <c r="T127" t="s">
        <v>33</v>
      </c>
      <c r="U127" t="s">
        <v>2037</v>
      </c>
      <c r="V127" t="s">
        <v>2038</v>
      </c>
    </row>
    <row r="128" spans="1:22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s="10" t="str">
        <f t="shared" si="10"/>
        <v>Aug</v>
      </c>
      <c r="Q128" s="10" t="str">
        <f t="shared" si="11"/>
        <v>2016</v>
      </c>
      <c r="R128" t="b">
        <v>0</v>
      </c>
      <c r="S128" t="b">
        <v>1</v>
      </c>
      <c r="T128" t="s">
        <v>33</v>
      </c>
      <c r="U128" t="s">
        <v>2037</v>
      </c>
      <c r="V128" t="s">
        <v>2038</v>
      </c>
    </row>
    <row r="129" spans="1:22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s="10" t="str">
        <f t="shared" si="10"/>
        <v>May</v>
      </c>
      <c r="Q129" s="10" t="str">
        <f t="shared" si="11"/>
        <v>2010</v>
      </c>
      <c r="R129" t="b">
        <v>0</v>
      </c>
      <c r="S129" t="b">
        <v>0</v>
      </c>
      <c r="T129" t="s">
        <v>33</v>
      </c>
      <c r="U129" t="s">
        <v>2037</v>
      </c>
      <c r="V129" t="s">
        <v>2038</v>
      </c>
    </row>
    <row r="130" spans="1:22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12">E130/D130*100</f>
        <v>60.334277620396605</v>
      </c>
      <c r="G130" t="s">
        <v>74</v>
      </c>
      <c r="H130">
        <v>532</v>
      </c>
      <c r="I130" s="4">
        <f t="shared" ref="I130:I193" si="13">IF(H130=0,0,E130/H130)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ref="N130:N193" si="14">(((L130/60)/60)/24)+DATE(1970,1,1)</f>
        <v>40417.208333333336</v>
      </c>
      <c r="O130" s="10">
        <f t="shared" ref="O130:O193" si="15">(((M130/60)/60)/24)+DATE(1970,1,1)</f>
        <v>40430.208333333336</v>
      </c>
      <c r="P130" s="10" t="str">
        <f t="shared" ref="P130:P193" si="16">TEXT(N130,"mmm")</f>
        <v>Aug</v>
      </c>
      <c r="Q130" s="10" t="str">
        <f t="shared" ref="Q130:Q193" si="17">TEXT(N130,"yyyy")</f>
        <v>2010</v>
      </c>
      <c r="R130" t="b">
        <v>0</v>
      </c>
      <c r="S130" t="b">
        <v>0</v>
      </c>
      <c r="T130" t="s">
        <v>23</v>
      </c>
      <c r="U130" t="s">
        <v>2033</v>
      </c>
      <c r="V130" t="s">
        <v>2034</v>
      </c>
    </row>
    <row r="131" spans="1:22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3.202693602693603</v>
      </c>
      <c r="G131" t="s">
        <v>74</v>
      </c>
      <c r="H131">
        <v>55</v>
      </c>
      <c r="I131" s="4">
        <f t="shared" si="13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14"/>
        <v>42038.25</v>
      </c>
      <c r="O131" s="10">
        <f t="shared" si="15"/>
        <v>42063.25</v>
      </c>
      <c r="P131" s="10" t="str">
        <f t="shared" si="16"/>
        <v>Feb</v>
      </c>
      <c r="Q131" s="10" t="str">
        <f t="shared" si="17"/>
        <v>2015</v>
      </c>
      <c r="R131" t="b">
        <v>0</v>
      </c>
      <c r="S131" t="b">
        <v>0</v>
      </c>
      <c r="T131" t="s">
        <v>17</v>
      </c>
      <c r="U131" t="s">
        <v>2031</v>
      </c>
      <c r="V131" t="s">
        <v>2032</v>
      </c>
    </row>
    <row r="132" spans="1:22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s="10" t="str">
        <f t="shared" si="16"/>
        <v>Oct</v>
      </c>
      <c r="Q132" s="10" t="str">
        <f t="shared" si="17"/>
        <v>2011</v>
      </c>
      <c r="R132" t="b">
        <v>0</v>
      </c>
      <c r="S132" t="b">
        <v>0</v>
      </c>
      <c r="T132" t="s">
        <v>53</v>
      </c>
      <c r="U132" t="s">
        <v>2039</v>
      </c>
      <c r="V132" t="s">
        <v>2042</v>
      </c>
    </row>
    <row r="133" spans="1:22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s="10" t="str">
        <f t="shared" si="16"/>
        <v>Nov</v>
      </c>
      <c r="Q133" s="10" t="str">
        <f t="shared" si="17"/>
        <v>2013</v>
      </c>
      <c r="R133" t="b">
        <v>0</v>
      </c>
      <c r="S133" t="b">
        <v>0</v>
      </c>
      <c r="T133" t="s">
        <v>28</v>
      </c>
      <c r="U133" t="s">
        <v>2035</v>
      </c>
      <c r="V133" t="s">
        <v>2036</v>
      </c>
    </row>
    <row r="134" spans="1:22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s="10" t="str">
        <f t="shared" si="16"/>
        <v>Jan</v>
      </c>
      <c r="Q134" s="10" t="str">
        <f t="shared" si="17"/>
        <v>2018</v>
      </c>
      <c r="R134" t="b">
        <v>0</v>
      </c>
      <c r="S134" t="b">
        <v>1</v>
      </c>
      <c r="T134" t="s">
        <v>33</v>
      </c>
      <c r="U134" t="s">
        <v>2037</v>
      </c>
      <c r="V134" t="s">
        <v>2038</v>
      </c>
    </row>
    <row r="135" spans="1:22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s="10" t="str">
        <f t="shared" si="16"/>
        <v>Aug</v>
      </c>
      <c r="Q135" s="10" t="str">
        <f t="shared" si="17"/>
        <v>2011</v>
      </c>
      <c r="R135" t="b">
        <v>0</v>
      </c>
      <c r="S135" t="b">
        <v>0</v>
      </c>
      <c r="T135" t="s">
        <v>319</v>
      </c>
      <c r="U135" t="s">
        <v>2033</v>
      </c>
      <c r="V135" t="s">
        <v>2060</v>
      </c>
    </row>
    <row r="136" spans="1:22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s="10" t="str">
        <f t="shared" si="16"/>
        <v>Jun</v>
      </c>
      <c r="Q136" s="10" t="str">
        <f t="shared" si="17"/>
        <v>2011</v>
      </c>
      <c r="R136" t="b">
        <v>0</v>
      </c>
      <c r="S136" t="b">
        <v>1</v>
      </c>
      <c r="T136" t="s">
        <v>42</v>
      </c>
      <c r="U136" t="s">
        <v>2039</v>
      </c>
      <c r="V136" t="s">
        <v>2040</v>
      </c>
    </row>
    <row r="137" spans="1:22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s="10" t="str">
        <f t="shared" si="16"/>
        <v>Mar</v>
      </c>
      <c r="Q137" s="10" t="str">
        <f t="shared" si="17"/>
        <v>2013</v>
      </c>
      <c r="R137" t="b">
        <v>0</v>
      </c>
      <c r="S137" t="b">
        <v>1</v>
      </c>
      <c r="T137" t="s">
        <v>33</v>
      </c>
      <c r="U137" t="s">
        <v>2037</v>
      </c>
      <c r="V137" t="s">
        <v>2038</v>
      </c>
    </row>
    <row r="138" spans="1:22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s="10" t="str">
        <f t="shared" si="16"/>
        <v>Jun</v>
      </c>
      <c r="Q138" s="10" t="str">
        <f t="shared" si="17"/>
        <v>2014</v>
      </c>
      <c r="R138" t="b">
        <v>0</v>
      </c>
      <c r="S138" t="b">
        <v>1</v>
      </c>
      <c r="T138" t="s">
        <v>53</v>
      </c>
      <c r="U138" t="s">
        <v>2039</v>
      </c>
      <c r="V138" t="s">
        <v>2042</v>
      </c>
    </row>
    <row r="139" spans="1:22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s="10" t="str">
        <f t="shared" si="16"/>
        <v>Oct</v>
      </c>
      <c r="Q139" s="10" t="str">
        <f t="shared" si="17"/>
        <v>2010</v>
      </c>
      <c r="R139" t="b">
        <v>0</v>
      </c>
      <c r="S139" t="b">
        <v>0</v>
      </c>
      <c r="T139" t="s">
        <v>68</v>
      </c>
      <c r="U139" t="s">
        <v>2045</v>
      </c>
      <c r="V139" t="s">
        <v>2046</v>
      </c>
    </row>
    <row r="140" spans="1:22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s="10" t="str">
        <f t="shared" si="16"/>
        <v>Sep</v>
      </c>
      <c r="Q140" s="10" t="str">
        <f t="shared" si="17"/>
        <v>2012</v>
      </c>
      <c r="R140" t="b">
        <v>0</v>
      </c>
      <c r="S140" t="b">
        <v>0</v>
      </c>
      <c r="T140" t="s">
        <v>292</v>
      </c>
      <c r="U140" t="s">
        <v>2048</v>
      </c>
      <c r="V140" t="s">
        <v>2059</v>
      </c>
    </row>
    <row r="141" spans="1:22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s="10" t="str">
        <f t="shared" si="16"/>
        <v>Apr</v>
      </c>
      <c r="Q141" s="10" t="str">
        <f t="shared" si="17"/>
        <v>2015</v>
      </c>
      <c r="R141" t="b">
        <v>0</v>
      </c>
      <c r="S141" t="b">
        <v>1</v>
      </c>
      <c r="T141" t="s">
        <v>65</v>
      </c>
      <c r="U141" t="s">
        <v>2035</v>
      </c>
      <c r="V141" t="s">
        <v>2044</v>
      </c>
    </row>
    <row r="142" spans="1:22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s="10" t="str">
        <f t="shared" si="16"/>
        <v>Feb</v>
      </c>
      <c r="Q142" s="10" t="str">
        <f t="shared" si="17"/>
        <v>2018</v>
      </c>
      <c r="R142" t="b">
        <v>0</v>
      </c>
      <c r="S142" t="b">
        <v>0</v>
      </c>
      <c r="T142" t="s">
        <v>42</v>
      </c>
      <c r="U142" t="s">
        <v>2039</v>
      </c>
      <c r="V142" t="s">
        <v>2040</v>
      </c>
    </row>
    <row r="143" spans="1:22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s="10" t="str">
        <f t="shared" si="16"/>
        <v>Jun</v>
      </c>
      <c r="Q143" s="10" t="str">
        <f t="shared" si="17"/>
        <v>2015</v>
      </c>
      <c r="R143" t="b">
        <v>0</v>
      </c>
      <c r="S143" t="b">
        <v>0</v>
      </c>
      <c r="T143" t="s">
        <v>28</v>
      </c>
      <c r="U143" t="s">
        <v>2035</v>
      </c>
      <c r="V143" t="s">
        <v>2036</v>
      </c>
    </row>
    <row r="144" spans="1:22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s="10" t="str">
        <f t="shared" si="16"/>
        <v>Apr</v>
      </c>
      <c r="Q144" s="10" t="str">
        <f t="shared" si="17"/>
        <v>2012</v>
      </c>
      <c r="R144" t="b">
        <v>0</v>
      </c>
      <c r="S144" t="b">
        <v>0</v>
      </c>
      <c r="T144" t="s">
        <v>28</v>
      </c>
      <c r="U144" t="s">
        <v>2035</v>
      </c>
      <c r="V144" t="s">
        <v>2036</v>
      </c>
    </row>
    <row r="145" spans="1:22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s="10" t="str">
        <f t="shared" si="16"/>
        <v>Jun</v>
      </c>
      <c r="Q145" s="10" t="str">
        <f t="shared" si="17"/>
        <v>2010</v>
      </c>
      <c r="R145" t="b">
        <v>0</v>
      </c>
      <c r="S145" t="b">
        <v>0</v>
      </c>
      <c r="T145" t="s">
        <v>60</v>
      </c>
      <c r="U145" t="s">
        <v>2033</v>
      </c>
      <c r="V145" t="s">
        <v>2043</v>
      </c>
    </row>
    <row r="146" spans="1:22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s="10" t="str">
        <f t="shared" si="16"/>
        <v>Jun</v>
      </c>
      <c r="Q146" s="10" t="str">
        <f t="shared" si="17"/>
        <v>2019</v>
      </c>
      <c r="R146" t="b">
        <v>0</v>
      </c>
      <c r="S146" t="b">
        <v>0</v>
      </c>
      <c r="T146" t="s">
        <v>33</v>
      </c>
      <c r="U146" t="s">
        <v>2037</v>
      </c>
      <c r="V146" t="s">
        <v>2038</v>
      </c>
    </row>
    <row r="147" spans="1:22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s="10" t="str">
        <f t="shared" si="16"/>
        <v>Sep</v>
      </c>
      <c r="Q147" s="10" t="str">
        <f t="shared" si="17"/>
        <v>2014</v>
      </c>
      <c r="R147" t="b">
        <v>0</v>
      </c>
      <c r="S147" t="b">
        <v>0</v>
      </c>
      <c r="T147" t="s">
        <v>65</v>
      </c>
      <c r="U147" t="s">
        <v>2035</v>
      </c>
      <c r="V147" t="s">
        <v>2044</v>
      </c>
    </row>
    <row r="148" spans="1:22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s="10" t="str">
        <f t="shared" si="16"/>
        <v>Nov</v>
      </c>
      <c r="Q148" s="10" t="str">
        <f t="shared" si="17"/>
        <v>2011</v>
      </c>
      <c r="R148" t="b">
        <v>0</v>
      </c>
      <c r="S148" t="b">
        <v>0</v>
      </c>
      <c r="T148" t="s">
        <v>33</v>
      </c>
      <c r="U148" t="s">
        <v>2037</v>
      </c>
      <c r="V148" t="s">
        <v>2038</v>
      </c>
    </row>
    <row r="149" spans="1:22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s="10" t="str">
        <f t="shared" si="16"/>
        <v>Jun</v>
      </c>
      <c r="Q149" s="10" t="str">
        <f t="shared" si="17"/>
        <v>2016</v>
      </c>
      <c r="R149" t="b">
        <v>0</v>
      </c>
      <c r="S149" t="b">
        <v>1</v>
      </c>
      <c r="T149" t="s">
        <v>33</v>
      </c>
      <c r="U149" t="s">
        <v>2037</v>
      </c>
      <c r="V149" t="s">
        <v>2038</v>
      </c>
    </row>
    <row r="150" spans="1:22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s="10" t="str">
        <f t="shared" si="16"/>
        <v>Jul</v>
      </c>
      <c r="Q150" s="10" t="str">
        <f t="shared" si="17"/>
        <v>2017</v>
      </c>
      <c r="R150" t="b">
        <v>0</v>
      </c>
      <c r="S150" t="b">
        <v>0</v>
      </c>
      <c r="T150" t="s">
        <v>65</v>
      </c>
      <c r="U150" t="s">
        <v>2035</v>
      </c>
      <c r="V150" t="s">
        <v>2044</v>
      </c>
    </row>
    <row r="151" spans="1:22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s="10" t="str">
        <f t="shared" si="16"/>
        <v>Jan</v>
      </c>
      <c r="Q151" s="10" t="str">
        <f t="shared" si="17"/>
        <v>2013</v>
      </c>
      <c r="R151" t="b">
        <v>0</v>
      </c>
      <c r="S151" t="b">
        <v>0</v>
      </c>
      <c r="T151" t="s">
        <v>60</v>
      </c>
      <c r="U151" t="s">
        <v>2033</v>
      </c>
      <c r="V151" t="s">
        <v>2043</v>
      </c>
    </row>
    <row r="152" spans="1:22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s="10" t="str">
        <f t="shared" si="16"/>
        <v>Dec</v>
      </c>
      <c r="Q152" s="10" t="str">
        <f t="shared" si="17"/>
        <v>2018</v>
      </c>
      <c r="R152" t="b">
        <v>0</v>
      </c>
      <c r="S152" t="b">
        <v>0</v>
      </c>
      <c r="T152" t="s">
        <v>23</v>
      </c>
      <c r="U152" t="s">
        <v>2033</v>
      </c>
      <c r="V152" t="s">
        <v>2034</v>
      </c>
    </row>
    <row r="153" spans="1:22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s="10" t="str">
        <f t="shared" si="16"/>
        <v>Jun</v>
      </c>
      <c r="Q153" s="10" t="str">
        <f t="shared" si="17"/>
        <v>2014</v>
      </c>
      <c r="R153" t="b">
        <v>0</v>
      </c>
      <c r="S153" t="b">
        <v>0</v>
      </c>
      <c r="T153" t="s">
        <v>50</v>
      </c>
      <c r="U153" t="s">
        <v>2033</v>
      </c>
      <c r="V153" t="s">
        <v>2041</v>
      </c>
    </row>
    <row r="154" spans="1:22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s="10" t="str">
        <f t="shared" si="16"/>
        <v>Feb</v>
      </c>
      <c r="Q154" s="10" t="str">
        <f t="shared" si="17"/>
        <v>2017</v>
      </c>
      <c r="R154" t="b">
        <v>0</v>
      </c>
      <c r="S154" t="b">
        <v>0</v>
      </c>
      <c r="T154" t="s">
        <v>60</v>
      </c>
      <c r="U154" t="s">
        <v>2033</v>
      </c>
      <c r="V154" t="s">
        <v>2043</v>
      </c>
    </row>
    <row r="155" spans="1:22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s="10" t="str">
        <f t="shared" si="16"/>
        <v>Oct</v>
      </c>
      <c r="Q155" s="10" t="str">
        <f t="shared" si="17"/>
        <v>2012</v>
      </c>
      <c r="R155" t="b">
        <v>0</v>
      </c>
      <c r="S155" t="b">
        <v>0</v>
      </c>
      <c r="T155" t="s">
        <v>33</v>
      </c>
      <c r="U155" t="s">
        <v>2037</v>
      </c>
      <c r="V155" t="s">
        <v>2038</v>
      </c>
    </row>
    <row r="156" spans="1:22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s="10" t="str">
        <f t="shared" si="16"/>
        <v>May</v>
      </c>
      <c r="Q156" s="10" t="str">
        <f t="shared" si="17"/>
        <v>2016</v>
      </c>
      <c r="R156" t="b">
        <v>0</v>
      </c>
      <c r="S156" t="b">
        <v>1</v>
      </c>
      <c r="T156" t="s">
        <v>60</v>
      </c>
      <c r="U156" t="s">
        <v>2033</v>
      </c>
      <c r="V156" t="s">
        <v>2043</v>
      </c>
    </row>
    <row r="157" spans="1:22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s="10" t="str">
        <f t="shared" si="16"/>
        <v>Mar</v>
      </c>
      <c r="Q157" s="10" t="str">
        <f t="shared" si="17"/>
        <v>2010</v>
      </c>
      <c r="R157" t="b">
        <v>0</v>
      </c>
      <c r="S157" t="b">
        <v>0</v>
      </c>
      <c r="T157" t="s">
        <v>33</v>
      </c>
      <c r="U157" t="s">
        <v>2037</v>
      </c>
      <c r="V157" t="s">
        <v>2038</v>
      </c>
    </row>
    <row r="158" spans="1:22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s="10" t="str">
        <f t="shared" si="16"/>
        <v>Oct</v>
      </c>
      <c r="Q158" s="10" t="str">
        <f t="shared" si="17"/>
        <v>2019</v>
      </c>
      <c r="R158" t="b">
        <v>0</v>
      </c>
      <c r="S158" t="b">
        <v>0</v>
      </c>
      <c r="T158" t="s">
        <v>23</v>
      </c>
      <c r="U158" t="s">
        <v>2033</v>
      </c>
      <c r="V158" t="s">
        <v>2034</v>
      </c>
    </row>
    <row r="159" spans="1:22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s="10" t="str">
        <f t="shared" si="16"/>
        <v>Dec</v>
      </c>
      <c r="Q159" s="10" t="str">
        <f t="shared" si="17"/>
        <v>2013</v>
      </c>
      <c r="R159" t="b">
        <v>0</v>
      </c>
      <c r="S159" t="b">
        <v>0</v>
      </c>
      <c r="T159" t="s">
        <v>122</v>
      </c>
      <c r="U159" t="s">
        <v>2052</v>
      </c>
      <c r="V159" t="s">
        <v>2053</v>
      </c>
    </row>
    <row r="160" spans="1:22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s="10" t="str">
        <f t="shared" si="16"/>
        <v>Dec</v>
      </c>
      <c r="Q160" s="10" t="str">
        <f t="shared" si="17"/>
        <v>2015</v>
      </c>
      <c r="R160" t="b">
        <v>0</v>
      </c>
      <c r="S160" t="b">
        <v>0</v>
      </c>
      <c r="T160" t="s">
        <v>23</v>
      </c>
      <c r="U160" t="s">
        <v>2033</v>
      </c>
      <c r="V160" t="s">
        <v>2034</v>
      </c>
    </row>
    <row r="161" spans="1:22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s="10" t="str">
        <f t="shared" si="16"/>
        <v>Mar</v>
      </c>
      <c r="Q161" s="10" t="str">
        <f t="shared" si="17"/>
        <v>2019</v>
      </c>
      <c r="R161" t="b">
        <v>0</v>
      </c>
      <c r="S161" t="b">
        <v>1</v>
      </c>
      <c r="T161" t="s">
        <v>33</v>
      </c>
      <c r="U161" t="s">
        <v>2037</v>
      </c>
      <c r="V161" t="s">
        <v>2038</v>
      </c>
    </row>
    <row r="162" spans="1:22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s="10" t="str">
        <f t="shared" si="16"/>
        <v>Apr</v>
      </c>
      <c r="Q162" s="10" t="str">
        <f t="shared" si="17"/>
        <v>2019</v>
      </c>
      <c r="R162" t="b">
        <v>0</v>
      </c>
      <c r="S162" t="b">
        <v>0</v>
      </c>
      <c r="T162" t="s">
        <v>65</v>
      </c>
      <c r="U162" t="s">
        <v>2035</v>
      </c>
      <c r="V162" t="s">
        <v>2044</v>
      </c>
    </row>
    <row r="163" spans="1:22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s="10" t="str">
        <f t="shared" si="16"/>
        <v>Sep</v>
      </c>
      <c r="Q163" s="10" t="str">
        <f t="shared" si="17"/>
        <v>2015</v>
      </c>
      <c r="R163" t="b">
        <v>0</v>
      </c>
      <c r="S163" t="b">
        <v>1</v>
      </c>
      <c r="T163" t="s">
        <v>28</v>
      </c>
      <c r="U163" t="s">
        <v>2035</v>
      </c>
      <c r="V163" t="s">
        <v>2036</v>
      </c>
    </row>
    <row r="164" spans="1:22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s="10" t="str">
        <f t="shared" si="16"/>
        <v>Dec</v>
      </c>
      <c r="Q164" s="10" t="str">
        <f t="shared" si="17"/>
        <v>2018</v>
      </c>
      <c r="R164" t="b">
        <v>0</v>
      </c>
      <c r="S164" t="b">
        <v>0</v>
      </c>
      <c r="T164" t="s">
        <v>23</v>
      </c>
      <c r="U164" t="s">
        <v>2033</v>
      </c>
      <c r="V164" t="s">
        <v>2034</v>
      </c>
    </row>
    <row r="165" spans="1:22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s="10" t="str">
        <f t="shared" si="16"/>
        <v>Oct</v>
      </c>
      <c r="Q165" s="10" t="str">
        <f t="shared" si="17"/>
        <v>2017</v>
      </c>
      <c r="R165" t="b">
        <v>0</v>
      </c>
      <c r="S165" t="b">
        <v>1</v>
      </c>
      <c r="T165" t="s">
        <v>122</v>
      </c>
      <c r="U165" t="s">
        <v>2052</v>
      </c>
      <c r="V165" t="s">
        <v>2053</v>
      </c>
    </row>
    <row r="166" spans="1:22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s="10" t="str">
        <f t="shared" si="16"/>
        <v>Oct</v>
      </c>
      <c r="Q166" s="10" t="str">
        <f t="shared" si="17"/>
        <v>2017</v>
      </c>
      <c r="R166" t="b">
        <v>0</v>
      </c>
      <c r="S166" t="b">
        <v>0</v>
      </c>
      <c r="T166" t="s">
        <v>33</v>
      </c>
      <c r="U166" t="s">
        <v>2037</v>
      </c>
      <c r="V166" t="s">
        <v>2038</v>
      </c>
    </row>
    <row r="167" spans="1:22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s="10" t="str">
        <f t="shared" si="16"/>
        <v>Aug</v>
      </c>
      <c r="Q167" s="10" t="str">
        <f t="shared" si="17"/>
        <v>2017</v>
      </c>
      <c r="R167" t="b">
        <v>0</v>
      </c>
      <c r="S167" t="b">
        <v>0</v>
      </c>
      <c r="T167" t="s">
        <v>28</v>
      </c>
      <c r="U167" t="s">
        <v>2035</v>
      </c>
      <c r="V167" t="s">
        <v>2036</v>
      </c>
    </row>
    <row r="168" spans="1:22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s="10" t="str">
        <f t="shared" si="16"/>
        <v>Dec</v>
      </c>
      <c r="Q168" s="10" t="str">
        <f t="shared" si="17"/>
        <v>2010</v>
      </c>
      <c r="R168" t="b">
        <v>0</v>
      </c>
      <c r="S168" t="b">
        <v>0</v>
      </c>
      <c r="T168" t="s">
        <v>122</v>
      </c>
      <c r="U168" t="s">
        <v>2052</v>
      </c>
      <c r="V168" t="s">
        <v>2053</v>
      </c>
    </row>
    <row r="169" spans="1:22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s="10" t="str">
        <f t="shared" si="16"/>
        <v>Jun</v>
      </c>
      <c r="Q169" s="10" t="str">
        <f t="shared" si="17"/>
        <v>2013</v>
      </c>
      <c r="R169" t="b">
        <v>0</v>
      </c>
      <c r="S169" t="b">
        <v>0</v>
      </c>
      <c r="T169" t="s">
        <v>33</v>
      </c>
      <c r="U169" t="s">
        <v>2037</v>
      </c>
      <c r="V169" t="s">
        <v>2038</v>
      </c>
    </row>
    <row r="170" spans="1:22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s="10" t="str">
        <f t="shared" si="16"/>
        <v>Feb</v>
      </c>
      <c r="Q170" s="10" t="str">
        <f t="shared" si="17"/>
        <v>2019</v>
      </c>
      <c r="R170" t="b">
        <v>0</v>
      </c>
      <c r="S170" t="b">
        <v>1</v>
      </c>
      <c r="T170" t="s">
        <v>60</v>
      </c>
      <c r="U170" t="s">
        <v>2033</v>
      </c>
      <c r="V170" t="s">
        <v>2043</v>
      </c>
    </row>
    <row r="171" spans="1:22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s="10" t="str">
        <f t="shared" si="16"/>
        <v>Jun</v>
      </c>
      <c r="Q171" s="10" t="str">
        <f t="shared" si="17"/>
        <v>2012</v>
      </c>
      <c r="R171" t="b">
        <v>0</v>
      </c>
      <c r="S171" t="b">
        <v>1</v>
      </c>
      <c r="T171" t="s">
        <v>100</v>
      </c>
      <c r="U171" t="s">
        <v>2039</v>
      </c>
      <c r="V171" t="s">
        <v>2050</v>
      </c>
    </row>
    <row r="172" spans="1:22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s="10" t="str">
        <f t="shared" si="16"/>
        <v>Aug</v>
      </c>
      <c r="Q172" s="10" t="str">
        <f t="shared" si="17"/>
        <v>2017</v>
      </c>
      <c r="R172" t="b">
        <v>0</v>
      </c>
      <c r="S172" t="b">
        <v>0</v>
      </c>
      <c r="T172" t="s">
        <v>60</v>
      </c>
      <c r="U172" t="s">
        <v>2033</v>
      </c>
      <c r="V172" t="s">
        <v>2043</v>
      </c>
    </row>
    <row r="173" spans="1:22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s="10" t="str">
        <f t="shared" si="16"/>
        <v>Mar</v>
      </c>
      <c r="Q173" s="10" t="str">
        <f t="shared" si="17"/>
        <v>2014</v>
      </c>
      <c r="R173" t="b">
        <v>0</v>
      </c>
      <c r="S173" t="b">
        <v>0</v>
      </c>
      <c r="T173" t="s">
        <v>206</v>
      </c>
      <c r="U173" t="s">
        <v>2045</v>
      </c>
      <c r="V173" t="s">
        <v>2057</v>
      </c>
    </row>
    <row r="174" spans="1:22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s="10" t="str">
        <f t="shared" si="16"/>
        <v>Jul</v>
      </c>
      <c r="Q174" s="10" t="str">
        <f t="shared" si="17"/>
        <v>2014</v>
      </c>
      <c r="R174" t="b">
        <v>0</v>
      </c>
      <c r="S174" t="b">
        <v>1</v>
      </c>
      <c r="T174" t="s">
        <v>42</v>
      </c>
      <c r="U174" t="s">
        <v>2039</v>
      </c>
      <c r="V174" t="s">
        <v>2040</v>
      </c>
    </row>
    <row r="175" spans="1:22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s="10" t="str">
        <f t="shared" si="16"/>
        <v>May</v>
      </c>
      <c r="Q175" s="10" t="str">
        <f t="shared" si="17"/>
        <v>2013</v>
      </c>
      <c r="R175" t="b">
        <v>0</v>
      </c>
      <c r="S175" t="b">
        <v>0</v>
      </c>
      <c r="T175" t="s">
        <v>33</v>
      </c>
      <c r="U175" t="s">
        <v>2037</v>
      </c>
      <c r="V175" t="s">
        <v>2038</v>
      </c>
    </row>
    <row r="176" spans="1:22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s="10" t="str">
        <f t="shared" si="16"/>
        <v>Oct</v>
      </c>
      <c r="Q176" s="10" t="str">
        <f t="shared" si="17"/>
        <v>2015</v>
      </c>
      <c r="R176" t="b">
        <v>0</v>
      </c>
      <c r="S176" t="b">
        <v>1</v>
      </c>
      <c r="T176" t="s">
        <v>65</v>
      </c>
      <c r="U176" t="s">
        <v>2035</v>
      </c>
      <c r="V176" t="s">
        <v>2044</v>
      </c>
    </row>
    <row r="177" spans="1:22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s="10" t="str">
        <f t="shared" si="16"/>
        <v>Aug</v>
      </c>
      <c r="Q177" s="10" t="str">
        <f t="shared" si="17"/>
        <v>2016</v>
      </c>
      <c r="R177" t="b">
        <v>0</v>
      </c>
      <c r="S177" t="b">
        <v>0</v>
      </c>
      <c r="T177" t="s">
        <v>33</v>
      </c>
      <c r="U177" t="s">
        <v>2037</v>
      </c>
      <c r="V177" t="s">
        <v>2038</v>
      </c>
    </row>
    <row r="178" spans="1:22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s="10" t="str">
        <f t="shared" si="16"/>
        <v>Sep</v>
      </c>
      <c r="Q178" s="10" t="str">
        <f t="shared" si="17"/>
        <v>2016</v>
      </c>
      <c r="R178" t="b">
        <v>0</v>
      </c>
      <c r="S178" t="b">
        <v>0</v>
      </c>
      <c r="T178" t="s">
        <v>33</v>
      </c>
      <c r="U178" t="s">
        <v>2037</v>
      </c>
      <c r="V178" t="s">
        <v>2038</v>
      </c>
    </row>
    <row r="179" spans="1:22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s="10" t="str">
        <f t="shared" si="16"/>
        <v>Nov</v>
      </c>
      <c r="Q179" s="10" t="str">
        <f t="shared" si="17"/>
        <v>2010</v>
      </c>
      <c r="R179" t="b">
        <v>0</v>
      </c>
      <c r="S179" t="b">
        <v>0</v>
      </c>
      <c r="T179" t="s">
        <v>33</v>
      </c>
      <c r="U179" t="s">
        <v>2037</v>
      </c>
      <c r="V179" t="s">
        <v>2038</v>
      </c>
    </row>
    <row r="180" spans="1:22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s="10" t="str">
        <f t="shared" si="16"/>
        <v>Sep</v>
      </c>
      <c r="Q180" s="10" t="str">
        <f t="shared" si="17"/>
        <v>2017</v>
      </c>
      <c r="R180" t="b">
        <v>0</v>
      </c>
      <c r="S180" t="b">
        <v>0</v>
      </c>
      <c r="T180" t="s">
        <v>17</v>
      </c>
      <c r="U180" t="s">
        <v>2031</v>
      </c>
      <c r="V180" t="s">
        <v>2032</v>
      </c>
    </row>
    <row r="181" spans="1:22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s="10" t="str">
        <f t="shared" si="16"/>
        <v>Mar</v>
      </c>
      <c r="Q181" s="10" t="str">
        <f t="shared" si="17"/>
        <v>2013</v>
      </c>
      <c r="R181" t="b">
        <v>0</v>
      </c>
      <c r="S181" t="b">
        <v>1</v>
      </c>
      <c r="T181" t="s">
        <v>33</v>
      </c>
      <c r="U181" t="s">
        <v>2037</v>
      </c>
      <c r="V181" t="s">
        <v>2038</v>
      </c>
    </row>
    <row r="182" spans="1:22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s="10" t="str">
        <f t="shared" si="16"/>
        <v>Mar</v>
      </c>
      <c r="Q182" s="10" t="str">
        <f t="shared" si="17"/>
        <v>2010</v>
      </c>
      <c r="R182" t="b">
        <v>0</v>
      </c>
      <c r="S182" t="b">
        <v>0</v>
      </c>
      <c r="T182" t="s">
        <v>65</v>
      </c>
      <c r="U182" t="s">
        <v>2035</v>
      </c>
      <c r="V182" t="s">
        <v>2044</v>
      </c>
    </row>
    <row r="183" spans="1:22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s="10" t="str">
        <f t="shared" si="16"/>
        <v>Oct</v>
      </c>
      <c r="Q183" s="10" t="str">
        <f t="shared" si="17"/>
        <v>2017</v>
      </c>
      <c r="R183" t="b">
        <v>0</v>
      </c>
      <c r="S183" t="b">
        <v>0</v>
      </c>
      <c r="T183" t="s">
        <v>28</v>
      </c>
      <c r="U183" t="s">
        <v>2035</v>
      </c>
      <c r="V183" t="s">
        <v>2036</v>
      </c>
    </row>
    <row r="184" spans="1:22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s="10" t="str">
        <f t="shared" si="16"/>
        <v>Jun</v>
      </c>
      <c r="Q184" s="10" t="str">
        <f t="shared" si="17"/>
        <v>2019</v>
      </c>
      <c r="R184" t="b">
        <v>0</v>
      </c>
      <c r="S184" t="b">
        <v>0</v>
      </c>
      <c r="T184" t="s">
        <v>33</v>
      </c>
      <c r="U184" t="s">
        <v>2037</v>
      </c>
      <c r="V184" t="s">
        <v>2038</v>
      </c>
    </row>
    <row r="185" spans="1:22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s="10" t="str">
        <f t="shared" si="16"/>
        <v>Sep</v>
      </c>
      <c r="Q185" s="10" t="str">
        <f t="shared" si="17"/>
        <v>2010</v>
      </c>
      <c r="R185" t="b">
        <v>0</v>
      </c>
      <c r="S185" t="b">
        <v>0</v>
      </c>
      <c r="T185" t="s">
        <v>23</v>
      </c>
      <c r="U185" t="s">
        <v>2033</v>
      </c>
      <c r="V185" t="s">
        <v>2034</v>
      </c>
    </row>
    <row r="186" spans="1:22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s="10" t="str">
        <f t="shared" si="16"/>
        <v>May</v>
      </c>
      <c r="Q186" s="10" t="str">
        <f t="shared" si="17"/>
        <v>2019</v>
      </c>
      <c r="R186" t="b">
        <v>0</v>
      </c>
      <c r="S186" t="b">
        <v>0</v>
      </c>
      <c r="T186" t="s">
        <v>33</v>
      </c>
      <c r="U186" t="s">
        <v>2037</v>
      </c>
      <c r="V186" t="s">
        <v>2038</v>
      </c>
    </row>
    <row r="187" spans="1:22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s="10" t="str">
        <f t="shared" si="16"/>
        <v>May</v>
      </c>
      <c r="Q187" s="10" t="str">
        <f t="shared" si="17"/>
        <v>2018</v>
      </c>
      <c r="R187" t="b">
        <v>0</v>
      </c>
      <c r="S187" t="b">
        <v>0</v>
      </c>
      <c r="T187" t="s">
        <v>269</v>
      </c>
      <c r="U187" t="s">
        <v>2039</v>
      </c>
      <c r="V187" t="s">
        <v>2058</v>
      </c>
    </row>
    <row r="188" spans="1:22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s="10" t="str">
        <f t="shared" si="16"/>
        <v>May</v>
      </c>
      <c r="Q188" s="10" t="str">
        <f t="shared" si="17"/>
        <v>2014</v>
      </c>
      <c r="R188" t="b">
        <v>0</v>
      </c>
      <c r="S188" t="b">
        <v>0</v>
      </c>
      <c r="T188" t="s">
        <v>33</v>
      </c>
      <c r="U188" t="s">
        <v>2037</v>
      </c>
      <c r="V188" t="s">
        <v>2038</v>
      </c>
    </row>
    <row r="189" spans="1:22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s="10" t="str">
        <f t="shared" si="16"/>
        <v>Feb</v>
      </c>
      <c r="Q189" s="10" t="str">
        <f t="shared" si="17"/>
        <v>2013</v>
      </c>
      <c r="R189" t="b">
        <v>0</v>
      </c>
      <c r="S189" t="b">
        <v>1</v>
      </c>
      <c r="T189" t="s">
        <v>100</v>
      </c>
      <c r="U189" t="s">
        <v>2039</v>
      </c>
      <c r="V189" t="s">
        <v>2050</v>
      </c>
    </row>
    <row r="190" spans="1:22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s="10" t="str">
        <f t="shared" si="16"/>
        <v>Dec</v>
      </c>
      <c r="Q190" s="10" t="str">
        <f t="shared" si="17"/>
        <v>2014</v>
      </c>
      <c r="R190" t="b">
        <v>0</v>
      </c>
      <c r="S190" t="b">
        <v>0</v>
      </c>
      <c r="T190" t="s">
        <v>33</v>
      </c>
      <c r="U190" t="s">
        <v>2037</v>
      </c>
      <c r="V190" t="s">
        <v>2038</v>
      </c>
    </row>
    <row r="191" spans="1:22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s="10" t="str">
        <f t="shared" si="16"/>
        <v>Mar</v>
      </c>
      <c r="Q191" s="10" t="str">
        <f t="shared" si="17"/>
        <v>2016</v>
      </c>
      <c r="R191" t="b">
        <v>0</v>
      </c>
      <c r="S191" t="b">
        <v>0</v>
      </c>
      <c r="T191" t="s">
        <v>33</v>
      </c>
      <c r="U191" t="s">
        <v>2037</v>
      </c>
      <c r="V191" t="s">
        <v>2038</v>
      </c>
    </row>
    <row r="192" spans="1:22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s="10" t="str">
        <f t="shared" si="16"/>
        <v>Jun</v>
      </c>
      <c r="Q192" s="10" t="str">
        <f t="shared" si="17"/>
        <v>2013</v>
      </c>
      <c r="R192" t="b">
        <v>0</v>
      </c>
      <c r="S192" t="b">
        <v>1</v>
      </c>
      <c r="T192" t="s">
        <v>33</v>
      </c>
      <c r="U192" t="s">
        <v>2037</v>
      </c>
      <c r="V192" t="s">
        <v>2038</v>
      </c>
    </row>
    <row r="193" spans="1:22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s="10" t="str">
        <f t="shared" si="16"/>
        <v>Mar</v>
      </c>
      <c r="Q193" s="10" t="str">
        <f t="shared" si="17"/>
        <v>2019</v>
      </c>
      <c r="R193" t="b">
        <v>0</v>
      </c>
      <c r="S193" t="b">
        <v>0</v>
      </c>
      <c r="T193" t="s">
        <v>33</v>
      </c>
      <c r="U193" t="s">
        <v>2037</v>
      </c>
      <c r="V193" t="s">
        <v>2038</v>
      </c>
    </row>
    <row r="194" spans="1:22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18">E194/D194*100</f>
        <v>19.992957746478872</v>
      </c>
      <c r="G194" t="s">
        <v>14</v>
      </c>
      <c r="H194">
        <v>243</v>
      </c>
      <c r="I194" s="4">
        <f t="shared" ref="I194:I257" si="19">IF(H194=0,0,E194/H194)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ref="N194:N257" si="20">(((L194/60)/60)/24)+DATE(1970,1,1)</f>
        <v>41817.208333333336</v>
      </c>
      <c r="O194" s="10">
        <f t="shared" ref="O194:O257" si="21">(((M194/60)/60)/24)+DATE(1970,1,1)</f>
        <v>41821.208333333336</v>
      </c>
      <c r="P194" s="10" t="str">
        <f t="shared" ref="P194:P257" si="22">TEXT(N194,"mmm")</f>
        <v>Jun</v>
      </c>
      <c r="Q194" s="10" t="str">
        <f t="shared" ref="Q194:Q257" si="23">TEXT(N194,"yyyy")</f>
        <v>2014</v>
      </c>
      <c r="R194" t="b">
        <v>0</v>
      </c>
      <c r="S194" t="b">
        <v>0</v>
      </c>
      <c r="T194" t="s">
        <v>23</v>
      </c>
      <c r="U194" t="s">
        <v>2033</v>
      </c>
      <c r="V194" t="s">
        <v>2034</v>
      </c>
    </row>
    <row r="195" spans="1:22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45.636363636363633</v>
      </c>
      <c r="G195" t="s">
        <v>14</v>
      </c>
      <c r="H195">
        <v>65</v>
      </c>
      <c r="I195" s="4">
        <f t="shared" si="1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20"/>
        <v>43198.208333333328</v>
      </c>
      <c r="O195" s="10">
        <f t="shared" si="21"/>
        <v>43202.208333333328</v>
      </c>
      <c r="P195" s="10" t="str">
        <f t="shared" si="22"/>
        <v>Apr</v>
      </c>
      <c r="Q195" s="10" t="str">
        <f t="shared" si="23"/>
        <v>2018</v>
      </c>
      <c r="R195" t="b">
        <v>1</v>
      </c>
      <c r="S195" t="b">
        <v>0</v>
      </c>
      <c r="T195" t="s">
        <v>60</v>
      </c>
      <c r="U195" t="s">
        <v>2033</v>
      </c>
      <c r="V195" t="s">
        <v>2043</v>
      </c>
    </row>
    <row r="196" spans="1:22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s="10" t="str">
        <f t="shared" si="22"/>
        <v>Sep</v>
      </c>
      <c r="Q196" s="10" t="str">
        <f t="shared" si="23"/>
        <v>2015</v>
      </c>
      <c r="R196" t="b">
        <v>0</v>
      </c>
      <c r="S196" t="b">
        <v>0</v>
      </c>
      <c r="T196" t="s">
        <v>148</v>
      </c>
      <c r="U196" t="s">
        <v>2033</v>
      </c>
      <c r="V196" t="s">
        <v>2055</v>
      </c>
    </row>
    <row r="197" spans="1:22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s="10" t="str">
        <f t="shared" si="22"/>
        <v>Jul</v>
      </c>
      <c r="Q197" s="10" t="str">
        <f t="shared" si="23"/>
        <v>2018</v>
      </c>
      <c r="R197" t="b">
        <v>0</v>
      </c>
      <c r="S197" t="b">
        <v>0</v>
      </c>
      <c r="T197" t="s">
        <v>50</v>
      </c>
      <c r="U197" t="s">
        <v>2033</v>
      </c>
      <c r="V197" t="s">
        <v>2041</v>
      </c>
    </row>
    <row r="198" spans="1:22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s="10" t="str">
        <f t="shared" si="22"/>
        <v>Sep</v>
      </c>
      <c r="Q198" s="10" t="str">
        <f t="shared" si="23"/>
        <v>2016</v>
      </c>
      <c r="R198" t="b">
        <v>0</v>
      </c>
      <c r="S198" t="b">
        <v>0</v>
      </c>
      <c r="T198" t="s">
        <v>65</v>
      </c>
      <c r="U198" t="s">
        <v>2035</v>
      </c>
      <c r="V198" t="s">
        <v>2044</v>
      </c>
    </row>
    <row r="199" spans="1:22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s="10" t="str">
        <f t="shared" si="22"/>
        <v>Jun</v>
      </c>
      <c r="Q199" s="10" t="str">
        <f t="shared" si="23"/>
        <v>2017</v>
      </c>
      <c r="R199" t="b">
        <v>0</v>
      </c>
      <c r="S199" t="b">
        <v>0</v>
      </c>
      <c r="T199" t="s">
        <v>53</v>
      </c>
      <c r="U199" t="s">
        <v>2039</v>
      </c>
      <c r="V199" t="s">
        <v>2042</v>
      </c>
    </row>
    <row r="200" spans="1:22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s="10" t="str">
        <f t="shared" si="22"/>
        <v>Aug</v>
      </c>
      <c r="Q200" s="10" t="str">
        <f t="shared" si="23"/>
        <v>2010</v>
      </c>
      <c r="R200" t="b">
        <v>0</v>
      </c>
      <c r="S200" t="b">
        <v>0</v>
      </c>
      <c r="T200" t="s">
        <v>50</v>
      </c>
      <c r="U200" t="s">
        <v>2033</v>
      </c>
      <c r="V200" t="s">
        <v>2041</v>
      </c>
    </row>
    <row r="201" spans="1:22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s="10" t="str">
        <f t="shared" si="22"/>
        <v>Jul</v>
      </c>
      <c r="Q201" s="10" t="str">
        <f t="shared" si="23"/>
        <v>2015</v>
      </c>
      <c r="R201" t="b">
        <v>0</v>
      </c>
      <c r="S201" t="b">
        <v>0</v>
      </c>
      <c r="T201" t="s">
        <v>23</v>
      </c>
      <c r="U201" t="s">
        <v>2033</v>
      </c>
      <c r="V201" t="s">
        <v>2034</v>
      </c>
    </row>
    <row r="202" spans="1:22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s="10" t="str">
        <f t="shared" si="22"/>
        <v>Mar</v>
      </c>
      <c r="Q202" s="10" t="str">
        <f t="shared" si="23"/>
        <v>2010</v>
      </c>
      <c r="R202" t="b">
        <v>0</v>
      </c>
      <c r="S202" t="b">
        <v>0</v>
      </c>
      <c r="T202" t="s">
        <v>33</v>
      </c>
      <c r="U202" t="s">
        <v>2037</v>
      </c>
      <c r="V202" t="s">
        <v>2038</v>
      </c>
    </row>
    <row r="203" spans="1:22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s="10" t="str">
        <f t="shared" si="22"/>
        <v>Jul</v>
      </c>
      <c r="Q203" s="10" t="str">
        <f t="shared" si="23"/>
        <v>2014</v>
      </c>
      <c r="R203" t="b">
        <v>0</v>
      </c>
      <c r="S203" t="b">
        <v>0</v>
      </c>
      <c r="T203" t="s">
        <v>28</v>
      </c>
      <c r="U203" t="s">
        <v>2035</v>
      </c>
      <c r="V203" t="s">
        <v>2036</v>
      </c>
    </row>
    <row r="204" spans="1:22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s="10" t="str">
        <f t="shared" si="22"/>
        <v>Oct</v>
      </c>
      <c r="Q204" s="10" t="str">
        <f t="shared" si="23"/>
        <v>2011</v>
      </c>
      <c r="R204" t="b">
        <v>0</v>
      </c>
      <c r="S204" t="b">
        <v>0</v>
      </c>
      <c r="T204" t="s">
        <v>17</v>
      </c>
      <c r="U204" t="s">
        <v>2031</v>
      </c>
      <c r="V204" t="s">
        <v>2032</v>
      </c>
    </row>
    <row r="205" spans="1:22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s="10" t="str">
        <f t="shared" si="22"/>
        <v>Jan</v>
      </c>
      <c r="Q205" s="10" t="str">
        <f t="shared" si="23"/>
        <v>2017</v>
      </c>
      <c r="R205" t="b">
        <v>0</v>
      </c>
      <c r="S205" t="b">
        <v>0</v>
      </c>
      <c r="T205" t="s">
        <v>33</v>
      </c>
      <c r="U205" t="s">
        <v>2037</v>
      </c>
      <c r="V205" t="s">
        <v>2038</v>
      </c>
    </row>
    <row r="206" spans="1:22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s="10" t="str">
        <f t="shared" si="22"/>
        <v>Apr</v>
      </c>
      <c r="Q206" s="10" t="str">
        <f t="shared" si="23"/>
        <v>2011</v>
      </c>
      <c r="R206" t="b">
        <v>0</v>
      </c>
      <c r="S206" t="b">
        <v>0</v>
      </c>
      <c r="T206" t="s">
        <v>159</v>
      </c>
      <c r="U206" t="s">
        <v>2033</v>
      </c>
      <c r="V206" t="s">
        <v>2056</v>
      </c>
    </row>
    <row r="207" spans="1:22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s="10" t="str">
        <f t="shared" si="22"/>
        <v>Oct</v>
      </c>
      <c r="Q207" s="10" t="str">
        <f t="shared" si="23"/>
        <v>2018</v>
      </c>
      <c r="R207" t="b">
        <v>1</v>
      </c>
      <c r="S207" t="b">
        <v>0</v>
      </c>
      <c r="T207" t="s">
        <v>33</v>
      </c>
      <c r="U207" t="s">
        <v>2037</v>
      </c>
      <c r="V207" t="s">
        <v>2038</v>
      </c>
    </row>
    <row r="208" spans="1:22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s="10" t="str">
        <f t="shared" si="22"/>
        <v>Feb</v>
      </c>
      <c r="Q208" s="10" t="str">
        <f t="shared" si="23"/>
        <v>2010</v>
      </c>
      <c r="R208" t="b">
        <v>0</v>
      </c>
      <c r="S208" t="b">
        <v>0</v>
      </c>
      <c r="T208" t="s">
        <v>119</v>
      </c>
      <c r="U208" t="s">
        <v>2045</v>
      </c>
      <c r="V208" t="s">
        <v>2051</v>
      </c>
    </row>
    <row r="209" spans="1:22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s="10" t="str">
        <f t="shared" si="22"/>
        <v>Aug</v>
      </c>
      <c r="Q209" s="10" t="str">
        <f t="shared" si="23"/>
        <v>2018</v>
      </c>
      <c r="R209" t="b">
        <v>0</v>
      </c>
      <c r="S209" t="b">
        <v>1</v>
      </c>
      <c r="T209" t="s">
        <v>23</v>
      </c>
      <c r="U209" t="s">
        <v>2033</v>
      </c>
      <c r="V209" t="s">
        <v>2034</v>
      </c>
    </row>
    <row r="210" spans="1:22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s="10" t="str">
        <f t="shared" si="22"/>
        <v>Nov</v>
      </c>
      <c r="Q210" s="10" t="str">
        <f t="shared" si="23"/>
        <v>2017</v>
      </c>
      <c r="R210" t="b">
        <v>0</v>
      </c>
      <c r="S210" t="b">
        <v>0</v>
      </c>
      <c r="T210" t="s">
        <v>42</v>
      </c>
      <c r="U210" t="s">
        <v>2039</v>
      </c>
      <c r="V210" t="s">
        <v>2040</v>
      </c>
    </row>
    <row r="211" spans="1:22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s="10" t="str">
        <f t="shared" si="22"/>
        <v>May</v>
      </c>
      <c r="Q211" s="10" t="str">
        <f t="shared" si="23"/>
        <v>2016</v>
      </c>
      <c r="R211" t="b">
        <v>0</v>
      </c>
      <c r="S211" t="b">
        <v>0</v>
      </c>
      <c r="T211" t="s">
        <v>42</v>
      </c>
      <c r="U211" t="s">
        <v>2039</v>
      </c>
      <c r="V211" t="s">
        <v>2040</v>
      </c>
    </row>
    <row r="212" spans="1:22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s="10" t="str">
        <f t="shared" si="22"/>
        <v>Mar</v>
      </c>
      <c r="Q212" s="10" t="str">
        <f t="shared" si="23"/>
        <v>2017</v>
      </c>
      <c r="R212" t="b">
        <v>0</v>
      </c>
      <c r="S212" t="b">
        <v>0</v>
      </c>
      <c r="T212" t="s">
        <v>474</v>
      </c>
      <c r="U212" t="s">
        <v>2039</v>
      </c>
      <c r="V212" t="s">
        <v>2061</v>
      </c>
    </row>
    <row r="213" spans="1:22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s="10" t="str">
        <f t="shared" si="22"/>
        <v>Aug</v>
      </c>
      <c r="Q213" s="10" t="str">
        <f t="shared" si="23"/>
        <v>2013</v>
      </c>
      <c r="R213" t="b">
        <v>0</v>
      </c>
      <c r="S213" t="b">
        <v>0</v>
      </c>
      <c r="T213" t="s">
        <v>33</v>
      </c>
      <c r="U213" t="s">
        <v>2037</v>
      </c>
      <c r="V213" t="s">
        <v>2038</v>
      </c>
    </row>
    <row r="214" spans="1:22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s="10" t="str">
        <f t="shared" si="22"/>
        <v>Dec</v>
      </c>
      <c r="Q214" s="10" t="str">
        <f t="shared" si="23"/>
        <v>2019</v>
      </c>
      <c r="R214" t="b">
        <v>0</v>
      </c>
      <c r="S214" t="b">
        <v>0</v>
      </c>
      <c r="T214" t="s">
        <v>33</v>
      </c>
      <c r="U214" t="s">
        <v>2037</v>
      </c>
      <c r="V214" t="s">
        <v>2038</v>
      </c>
    </row>
    <row r="215" spans="1:22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s="10" t="str">
        <f t="shared" si="22"/>
        <v>Nov</v>
      </c>
      <c r="Q215" s="10" t="str">
        <f t="shared" si="23"/>
        <v>2010</v>
      </c>
      <c r="R215" t="b">
        <v>0</v>
      </c>
      <c r="S215" t="b">
        <v>1</v>
      </c>
      <c r="T215" t="s">
        <v>60</v>
      </c>
      <c r="U215" t="s">
        <v>2033</v>
      </c>
      <c r="V215" t="s">
        <v>2043</v>
      </c>
    </row>
    <row r="216" spans="1:22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s="10" t="str">
        <f t="shared" si="22"/>
        <v>Aug</v>
      </c>
      <c r="Q216" s="10" t="str">
        <f t="shared" si="23"/>
        <v>2010</v>
      </c>
      <c r="R216" t="b">
        <v>0</v>
      </c>
      <c r="S216" t="b">
        <v>0</v>
      </c>
      <c r="T216" t="s">
        <v>23</v>
      </c>
      <c r="U216" t="s">
        <v>2033</v>
      </c>
      <c r="V216" t="s">
        <v>2034</v>
      </c>
    </row>
    <row r="217" spans="1:22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s="10" t="str">
        <f t="shared" si="22"/>
        <v>Feb</v>
      </c>
      <c r="Q217" s="10" t="str">
        <f t="shared" si="23"/>
        <v>2019</v>
      </c>
      <c r="R217" t="b">
        <v>0</v>
      </c>
      <c r="S217" t="b">
        <v>0</v>
      </c>
      <c r="T217" t="s">
        <v>33</v>
      </c>
      <c r="U217" t="s">
        <v>2037</v>
      </c>
      <c r="V217" t="s">
        <v>2038</v>
      </c>
    </row>
    <row r="218" spans="1:22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s="10" t="str">
        <f t="shared" si="22"/>
        <v>Nov</v>
      </c>
      <c r="Q218" s="10" t="str">
        <f t="shared" si="23"/>
        <v>2011</v>
      </c>
      <c r="R218" t="b">
        <v>0</v>
      </c>
      <c r="S218" t="b">
        <v>0</v>
      </c>
      <c r="T218" t="s">
        <v>33</v>
      </c>
      <c r="U218" t="s">
        <v>2037</v>
      </c>
      <c r="V218" t="s">
        <v>2038</v>
      </c>
    </row>
    <row r="219" spans="1:22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s="10" t="str">
        <f t="shared" si="22"/>
        <v>Apr</v>
      </c>
      <c r="Q219" s="10" t="str">
        <f t="shared" si="23"/>
        <v>2019</v>
      </c>
      <c r="R219" t="b">
        <v>0</v>
      </c>
      <c r="S219" t="b">
        <v>0</v>
      </c>
      <c r="T219" t="s">
        <v>474</v>
      </c>
      <c r="U219" t="s">
        <v>2039</v>
      </c>
      <c r="V219" t="s">
        <v>2061</v>
      </c>
    </row>
    <row r="220" spans="1:22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s="10" t="str">
        <f t="shared" si="22"/>
        <v>Nov</v>
      </c>
      <c r="Q220" s="10" t="str">
        <f t="shared" si="23"/>
        <v>2011</v>
      </c>
      <c r="R220" t="b">
        <v>0</v>
      </c>
      <c r="S220" t="b">
        <v>1</v>
      </c>
      <c r="T220" t="s">
        <v>100</v>
      </c>
      <c r="U220" t="s">
        <v>2039</v>
      </c>
      <c r="V220" t="s">
        <v>2050</v>
      </c>
    </row>
    <row r="221" spans="1:22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s="10" t="str">
        <f t="shared" si="22"/>
        <v>Aug</v>
      </c>
      <c r="Q221" s="10" t="str">
        <f t="shared" si="23"/>
        <v>2012</v>
      </c>
      <c r="R221" t="b">
        <v>0</v>
      </c>
      <c r="S221" t="b">
        <v>0</v>
      </c>
      <c r="T221" t="s">
        <v>71</v>
      </c>
      <c r="U221" t="s">
        <v>2039</v>
      </c>
      <c r="V221" t="s">
        <v>2047</v>
      </c>
    </row>
    <row r="222" spans="1:22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s="10" t="str">
        <f t="shared" si="22"/>
        <v>Jul</v>
      </c>
      <c r="Q222" s="10" t="str">
        <f t="shared" si="23"/>
        <v>2011</v>
      </c>
      <c r="R222" t="b">
        <v>1</v>
      </c>
      <c r="S222" t="b">
        <v>0</v>
      </c>
      <c r="T222" t="s">
        <v>33</v>
      </c>
      <c r="U222" t="s">
        <v>2037</v>
      </c>
      <c r="V222" t="s">
        <v>2038</v>
      </c>
    </row>
    <row r="223" spans="1:22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s="10" t="str">
        <f t="shared" si="22"/>
        <v>Jun</v>
      </c>
      <c r="Q223" s="10" t="str">
        <f t="shared" si="23"/>
        <v>2012</v>
      </c>
      <c r="R223" t="b">
        <v>1</v>
      </c>
      <c r="S223" t="b">
        <v>0</v>
      </c>
      <c r="T223" t="s">
        <v>17</v>
      </c>
      <c r="U223" t="s">
        <v>2031</v>
      </c>
      <c r="V223" t="s">
        <v>2032</v>
      </c>
    </row>
    <row r="224" spans="1:22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s="10" t="str">
        <f t="shared" si="22"/>
        <v>Oct</v>
      </c>
      <c r="Q224" s="10" t="str">
        <f t="shared" si="23"/>
        <v>2014</v>
      </c>
      <c r="R224" t="b">
        <v>0</v>
      </c>
      <c r="S224" t="b">
        <v>0</v>
      </c>
      <c r="T224" t="s">
        <v>122</v>
      </c>
      <c r="U224" t="s">
        <v>2052</v>
      </c>
      <c r="V224" t="s">
        <v>2053</v>
      </c>
    </row>
    <row r="225" spans="1:22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s="10" t="str">
        <f t="shared" si="22"/>
        <v>Mar</v>
      </c>
      <c r="Q225" s="10" t="str">
        <f t="shared" si="23"/>
        <v>2016</v>
      </c>
      <c r="R225" t="b">
        <v>0</v>
      </c>
      <c r="S225" t="b">
        <v>0</v>
      </c>
      <c r="T225" t="s">
        <v>33</v>
      </c>
      <c r="U225" t="s">
        <v>2037</v>
      </c>
      <c r="V225" t="s">
        <v>2038</v>
      </c>
    </row>
    <row r="226" spans="1:22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s="10" t="str">
        <f t="shared" si="22"/>
        <v>Sep</v>
      </c>
      <c r="Q226" s="10" t="str">
        <f t="shared" si="23"/>
        <v>2014</v>
      </c>
      <c r="R226" t="b">
        <v>0</v>
      </c>
      <c r="S226" t="b">
        <v>0</v>
      </c>
      <c r="T226" t="s">
        <v>474</v>
      </c>
      <c r="U226" t="s">
        <v>2039</v>
      </c>
      <c r="V226" t="s">
        <v>2061</v>
      </c>
    </row>
    <row r="227" spans="1:22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s="10" t="str">
        <f t="shared" si="22"/>
        <v>May</v>
      </c>
      <c r="Q227" s="10" t="str">
        <f t="shared" si="23"/>
        <v>2014</v>
      </c>
      <c r="R227" t="b">
        <v>1</v>
      </c>
      <c r="S227" t="b">
        <v>0</v>
      </c>
      <c r="T227" t="s">
        <v>23</v>
      </c>
      <c r="U227" t="s">
        <v>2033</v>
      </c>
      <c r="V227" t="s">
        <v>2034</v>
      </c>
    </row>
    <row r="228" spans="1:22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s="10" t="str">
        <f t="shared" si="22"/>
        <v>Apr</v>
      </c>
      <c r="Q228" s="10" t="str">
        <f t="shared" si="23"/>
        <v>2010</v>
      </c>
      <c r="R228" t="b">
        <v>0</v>
      </c>
      <c r="S228" t="b">
        <v>0</v>
      </c>
      <c r="T228" t="s">
        <v>122</v>
      </c>
      <c r="U228" t="s">
        <v>2052</v>
      </c>
      <c r="V228" t="s">
        <v>2053</v>
      </c>
    </row>
    <row r="229" spans="1:22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s="10" t="str">
        <f t="shared" si="22"/>
        <v>May</v>
      </c>
      <c r="Q229" s="10" t="str">
        <f t="shared" si="23"/>
        <v>2015</v>
      </c>
      <c r="R229" t="b">
        <v>0</v>
      </c>
      <c r="S229" t="b">
        <v>0</v>
      </c>
      <c r="T229" t="s">
        <v>292</v>
      </c>
      <c r="U229" t="s">
        <v>2048</v>
      </c>
      <c r="V229" t="s">
        <v>2059</v>
      </c>
    </row>
    <row r="230" spans="1:22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s="10" t="str">
        <f t="shared" si="22"/>
        <v>Aug</v>
      </c>
      <c r="Q230" s="10" t="str">
        <f t="shared" si="23"/>
        <v>2016</v>
      </c>
      <c r="R230" t="b">
        <v>0</v>
      </c>
      <c r="S230" t="b">
        <v>0</v>
      </c>
      <c r="T230" t="s">
        <v>71</v>
      </c>
      <c r="U230" t="s">
        <v>2039</v>
      </c>
      <c r="V230" t="s">
        <v>2047</v>
      </c>
    </row>
    <row r="231" spans="1:22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s="10" t="str">
        <f t="shared" si="22"/>
        <v>Jun</v>
      </c>
      <c r="Q231" s="10" t="str">
        <f t="shared" si="23"/>
        <v>2017</v>
      </c>
      <c r="R231" t="b">
        <v>0</v>
      </c>
      <c r="S231" t="b">
        <v>1</v>
      </c>
      <c r="T231" t="s">
        <v>292</v>
      </c>
      <c r="U231" t="s">
        <v>2048</v>
      </c>
      <c r="V231" t="s">
        <v>2059</v>
      </c>
    </row>
    <row r="232" spans="1:22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s="10" t="str">
        <f t="shared" si="22"/>
        <v>Dec</v>
      </c>
      <c r="Q232" s="10" t="str">
        <f t="shared" si="23"/>
        <v>2019</v>
      </c>
      <c r="R232" t="b">
        <v>0</v>
      </c>
      <c r="S232" t="b">
        <v>0</v>
      </c>
      <c r="T232" t="s">
        <v>89</v>
      </c>
      <c r="U232" t="s">
        <v>2048</v>
      </c>
      <c r="V232" t="s">
        <v>2049</v>
      </c>
    </row>
    <row r="233" spans="1:22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s="10" t="str">
        <f t="shared" si="22"/>
        <v>May</v>
      </c>
      <c r="Q233" s="10" t="str">
        <f t="shared" si="23"/>
        <v>2013</v>
      </c>
      <c r="R233" t="b">
        <v>0</v>
      </c>
      <c r="S233" t="b">
        <v>0</v>
      </c>
      <c r="T233" t="s">
        <v>33</v>
      </c>
      <c r="U233" t="s">
        <v>2037</v>
      </c>
      <c r="V233" t="s">
        <v>2038</v>
      </c>
    </row>
    <row r="234" spans="1:22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s="10" t="str">
        <f t="shared" si="22"/>
        <v>Jul</v>
      </c>
      <c r="Q234" s="10" t="str">
        <f t="shared" si="23"/>
        <v>2016</v>
      </c>
      <c r="R234" t="b">
        <v>0</v>
      </c>
      <c r="S234" t="b">
        <v>0</v>
      </c>
      <c r="T234" t="s">
        <v>33</v>
      </c>
      <c r="U234" t="s">
        <v>2037</v>
      </c>
      <c r="V234" t="s">
        <v>2038</v>
      </c>
    </row>
    <row r="235" spans="1:22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s="10" t="str">
        <f t="shared" si="22"/>
        <v>Jun</v>
      </c>
      <c r="Q235" s="10" t="str">
        <f t="shared" si="23"/>
        <v>2011</v>
      </c>
      <c r="R235" t="b">
        <v>0</v>
      </c>
      <c r="S235" t="b">
        <v>0</v>
      </c>
      <c r="T235" t="s">
        <v>71</v>
      </c>
      <c r="U235" t="s">
        <v>2039</v>
      </c>
      <c r="V235" t="s">
        <v>2047</v>
      </c>
    </row>
    <row r="236" spans="1:22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s="10" t="str">
        <f t="shared" si="22"/>
        <v>Aug</v>
      </c>
      <c r="Q236" s="10" t="str">
        <f t="shared" si="23"/>
        <v>2017</v>
      </c>
      <c r="R236" t="b">
        <v>0</v>
      </c>
      <c r="S236" t="b">
        <v>1</v>
      </c>
      <c r="T236" t="s">
        <v>89</v>
      </c>
      <c r="U236" t="s">
        <v>2048</v>
      </c>
      <c r="V236" t="s">
        <v>2049</v>
      </c>
    </row>
    <row r="237" spans="1:22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s="10" t="str">
        <f t="shared" si="22"/>
        <v>Feb</v>
      </c>
      <c r="Q237" s="10" t="str">
        <f t="shared" si="23"/>
        <v>2017</v>
      </c>
      <c r="R237" t="b">
        <v>0</v>
      </c>
      <c r="S237" t="b">
        <v>0</v>
      </c>
      <c r="T237" t="s">
        <v>71</v>
      </c>
      <c r="U237" t="s">
        <v>2039</v>
      </c>
      <c r="V237" t="s">
        <v>2047</v>
      </c>
    </row>
    <row r="238" spans="1:22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s="10" t="str">
        <f t="shared" si="22"/>
        <v>Jun</v>
      </c>
      <c r="Q238" s="10" t="str">
        <f t="shared" si="23"/>
        <v>2019</v>
      </c>
      <c r="R238" t="b">
        <v>0</v>
      </c>
      <c r="S238" t="b">
        <v>1</v>
      </c>
      <c r="T238" t="s">
        <v>23</v>
      </c>
      <c r="U238" t="s">
        <v>2033</v>
      </c>
      <c r="V238" t="s">
        <v>2034</v>
      </c>
    </row>
    <row r="239" spans="1:22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s="10" t="str">
        <f t="shared" si="22"/>
        <v>Apr</v>
      </c>
      <c r="Q239" s="10" t="str">
        <f t="shared" si="23"/>
        <v>2014</v>
      </c>
      <c r="R239" t="b">
        <v>0</v>
      </c>
      <c r="S239" t="b">
        <v>0</v>
      </c>
      <c r="T239" t="s">
        <v>71</v>
      </c>
      <c r="U239" t="s">
        <v>2039</v>
      </c>
      <c r="V239" t="s">
        <v>2047</v>
      </c>
    </row>
    <row r="240" spans="1:22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s="10" t="str">
        <f t="shared" si="22"/>
        <v>Dec</v>
      </c>
      <c r="Q240" s="10" t="str">
        <f t="shared" si="23"/>
        <v>2017</v>
      </c>
      <c r="R240" t="b">
        <v>0</v>
      </c>
      <c r="S240" t="b">
        <v>1</v>
      </c>
      <c r="T240" t="s">
        <v>33</v>
      </c>
      <c r="U240" t="s">
        <v>2037</v>
      </c>
      <c r="V240" t="s">
        <v>2038</v>
      </c>
    </row>
    <row r="241" spans="1:22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s="10" t="str">
        <f t="shared" si="22"/>
        <v>Aug</v>
      </c>
      <c r="Q241" s="10" t="str">
        <f t="shared" si="23"/>
        <v>2015</v>
      </c>
      <c r="R241" t="b">
        <v>0</v>
      </c>
      <c r="S241" t="b">
        <v>0</v>
      </c>
      <c r="T241" t="s">
        <v>65</v>
      </c>
      <c r="U241" t="s">
        <v>2035</v>
      </c>
      <c r="V241" t="s">
        <v>2044</v>
      </c>
    </row>
    <row r="242" spans="1:22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s="10" t="str">
        <f t="shared" si="22"/>
        <v>Aug</v>
      </c>
      <c r="Q242" s="10" t="str">
        <f t="shared" si="23"/>
        <v>2010</v>
      </c>
      <c r="R242" t="b">
        <v>0</v>
      </c>
      <c r="S242" t="b">
        <v>0</v>
      </c>
      <c r="T242" t="s">
        <v>33</v>
      </c>
      <c r="U242" t="s">
        <v>2037</v>
      </c>
      <c r="V242" t="s">
        <v>2038</v>
      </c>
    </row>
    <row r="243" spans="1:22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s="10" t="str">
        <f t="shared" si="22"/>
        <v>Apr</v>
      </c>
      <c r="Q243" s="10" t="str">
        <f t="shared" si="23"/>
        <v>2014</v>
      </c>
      <c r="R243" t="b">
        <v>0</v>
      </c>
      <c r="S243" t="b">
        <v>1</v>
      </c>
      <c r="T243" t="s">
        <v>68</v>
      </c>
      <c r="U243" t="s">
        <v>2045</v>
      </c>
      <c r="V243" t="s">
        <v>2046</v>
      </c>
    </row>
    <row r="244" spans="1:22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s="10" t="str">
        <f t="shared" si="22"/>
        <v>May</v>
      </c>
      <c r="Q244" s="10" t="str">
        <f t="shared" si="23"/>
        <v>2017</v>
      </c>
      <c r="R244" t="b">
        <v>0</v>
      </c>
      <c r="S244" t="b">
        <v>1</v>
      </c>
      <c r="T244" t="s">
        <v>23</v>
      </c>
      <c r="U244" t="s">
        <v>2033</v>
      </c>
      <c r="V244" t="s">
        <v>2034</v>
      </c>
    </row>
    <row r="245" spans="1:22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s="10" t="str">
        <f t="shared" si="22"/>
        <v>Mar</v>
      </c>
      <c r="Q245" s="10" t="str">
        <f t="shared" si="23"/>
        <v>2018</v>
      </c>
      <c r="R245" t="b">
        <v>0</v>
      </c>
      <c r="S245" t="b">
        <v>0</v>
      </c>
      <c r="T245" t="s">
        <v>33</v>
      </c>
      <c r="U245" t="s">
        <v>2037</v>
      </c>
      <c r="V245" t="s">
        <v>2038</v>
      </c>
    </row>
    <row r="246" spans="1:22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s="10" t="str">
        <f t="shared" si="22"/>
        <v>Jul</v>
      </c>
      <c r="Q246" s="10" t="str">
        <f t="shared" si="23"/>
        <v>2014</v>
      </c>
      <c r="R246" t="b">
        <v>0</v>
      </c>
      <c r="S246" t="b">
        <v>0</v>
      </c>
      <c r="T246" t="s">
        <v>33</v>
      </c>
      <c r="U246" t="s">
        <v>2037</v>
      </c>
      <c r="V246" t="s">
        <v>2038</v>
      </c>
    </row>
    <row r="247" spans="1:22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s="10" t="str">
        <f t="shared" si="22"/>
        <v>Apr</v>
      </c>
      <c r="Q247" s="10" t="str">
        <f t="shared" si="23"/>
        <v>2014</v>
      </c>
      <c r="R247" t="b">
        <v>0</v>
      </c>
      <c r="S247" t="b">
        <v>0</v>
      </c>
      <c r="T247" t="s">
        <v>33</v>
      </c>
      <c r="U247" t="s">
        <v>2037</v>
      </c>
      <c r="V247" t="s">
        <v>2038</v>
      </c>
    </row>
    <row r="248" spans="1:22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s="10" t="str">
        <f t="shared" si="22"/>
        <v>Aug</v>
      </c>
      <c r="Q248" s="10" t="str">
        <f t="shared" si="23"/>
        <v>2013</v>
      </c>
      <c r="R248" t="b">
        <v>0</v>
      </c>
      <c r="S248" t="b">
        <v>0</v>
      </c>
      <c r="T248" t="s">
        <v>28</v>
      </c>
      <c r="U248" t="s">
        <v>2035</v>
      </c>
      <c r="V248" t="s">
        <v>2036</v>
      </c>
    </row>
    <row r="249" spans="1:22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s="10" t="str">
        <f t="shared" si="22"/>
        <v>Dec</v>
      </c>
      <c r="Q249" s="10" t="str">
        <f t="shared" si="23"/>
        <v>2016</v>
      </c>
      <c r="R249" t="b">
        <v>0</v>
      </c>
      <c r="S249" t="b">
        <v>1</v>
      </c>
      <c r="T249" t="s">
        <v>119</v>
      </c>
      <c r="U249" t="s">
        <v>2045</v>
      </c>
      <c r="V249" t="s">
        <v>2051</v>
      </c>
    </row>
    <row r="250" spans="1:22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s="10" t="str">
        <f t="shared" si="22"/>
        <v>Dec</v>
      </c>
      <c r="Q250" s="10" t="str">
        <f t="shared" si="23"/>
        <v>2014</v>
      </c>
      <c r="R250" t="b">
        <v>0</v>
      </c>
      <c r="S250" t="b">
        <v>0</v>
      </c>
      <c r="T250" t="s">
        <v>292</v>
      </c>
      <c r="U250" t="s">
        <v>2048</v>
      </c>
      <c r="V250" t="s">
        <v>2059</v>
      </c>
    </row>
    <row r="251" spans="1:22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s="10" t="str">
        <f t="shared" si="22"/>
        <v>Jan</v>
      </c>
      <c r="Q251" s="10" t="str">
        <f t="shared" si="23"/>
        <v>2015</v>
      </c>
      <c r="R251" t="b">
        <v>0</v>
      </c>
      <c r="S251" t="b">
        <v>0</v>
      </c>
      <c r="T251" t="s">
        <v>206</v>
      </c>
      <c r="U251" t="s">
        <v>2045</v>
      </c>
      <c r="V251" t="s">
        <v>2057</v>
      </c>
    </row>
    <row r="252" spans="1:22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s="10" t="str">
        <f t="shared" si="22"/>
        <v>Jan</v>
      </c>
      <c r="Q252" s="10" t="str">
        <f t="shared" si="23"/>
        <v>2010</v>
      </c>
      <c r="R252" t="b">
        <v>0</v>
      </c>
      <c r="S252" t="b">
        <v>0</v>
      </c>
      <c r="T252" t="s">
        <v>23</v>
      </c>
      <c r="U252" t="s">
        <v>2033</v>
      </c>
      <c r="V252" t="s">
        <v>2034</v>
      </c>
    </row>
    <row r="253" spans="1:22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s="10" t="str">
        <f t="shared" si="22"/>
        <v>Dec</v>
      </c>
      <c r="Q253" s="10" t="str">
        <f t="shared" si="23"/>
        <v>2012</v>
      </c>
      <c r="R253" t="b">
        <v>0</v>
      </c>
      <c r="S253" t="b">
        <v>0</v>
      </c>
      <c r="T253" t="s">
        <v>33</v>
      </c>
      <c r="U253" t="s">
        <v>2037</v>
      </c>
      <c r="V253" t="s">
        <v>2038</v>
      </c>
    </row>
    <row r="254" spans="1:22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s="10" t="str">
        <f t="shared" si="22"/>
        <v>Oct</v>
      </c>
      <c r="Q254" s="10" t="str">
        <f t="shared" si="23"/>
        <v>2013</v>
      </c>
      <c r="R254" t="b">
        <v>0</v>
      </c>
      <c r="S254" t="b">
        <v>0</v>
      </c>
      <c r="T254" t="s">
        <v>33</v>
      </c>
      <c r="U254" t="s">
        <v>2037</v>
      </c>
      <c r="V254" t="s">
        <v>2038</v>
      </c>
    </row>
    <row r="255" spans="1:22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s="10" t="str">
        <f t="shared" si="22"/>
        <v>Apr</v>
      </c>
      <c r="Q255" s="10" t="str">
        <f t="shared" si="23"/>
        <v>2011</v>
      </c>
      <c r="R255" t="b">
        <v>0</v>
      </c>
      <c r="S255" t="b">
        <v>0</v>
      </c>
      <c r="T255" t="s">
        <v>53</v>
      </c>
      <c r="U255" t="s">
        <v>2039</v>
      </c>
      <c r="V255" t="s">
        <v>2042</v>
      </c>
    </row>
    <row r="256" spans="1:22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s="10" t="str">
        <f t="shared" si="22"/>
        <v>Feb</v>
      </c>
      <c r="Q256" s="10" t="str">
        <f t="shared" si="23"/>
        <v>2017</v>
      </c>
      <c r="R256" t="b">
        <v>0</v>
      </c>
      <c r="S256" t="b">
        <v>0</v>
      </c>
      <c r="T256" t="s">
        <v>68</v>
      </c>
      <c r="U256" t="s">
        <v>2045</v>
      </c>
      <c r="V256" t="s">
        <v>2046</v>
      </c>
    </row>
    <row r="257" spans="1:22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s="10" t="str">
        <f t="shared" si="22"/>
        <v>Feb</v>
      </c>
      <c r="Q257" s="10" t="str">
        <f t="shared" si="23"/>
        <v>2011</v>
      </c>
      <c r="R257" t="b">
        <v>0</v>
      </c>
      <c r="S257" t="b">
        <v>1</v>
      </c>
      <c r="T257" t="s">
        <v>23</v>
      </c>
      <c r="U257" t="s">
        <v>2033</v>
      </c>
      <c r="V257" t="s">
        <v>2034</v>
      </c>
    </row>
    <row r="258" spans="1:22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24">E258/D258*100</f>
        <v>23.390243902439025</v>
      </c>
      <c r="G258" t="s">
        <v>14</v>
      </c>
      <c r="H258">
        <v>15</v>
      </c>
      <c r="I258" s="4">
        <f t="shared" ref="I258:I321" si="25">IF(H258=0,0,E258/H258)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ref="N258:N321" si="26">(((L258/60)/60)/24)+DATE(1970,1,1)</f>
        <v>42393.25</v>
      </c>
      <c r="O258" s="10">
        <f t="shared" ref="O258:O321" si="27">(((M258/60)/60)/24)+DATE(1970,1,1)</f>
        <v>42430.25</v>
      </c>
      <c r="P258" s="10" t="str">
        <f t="shared" ref="P258:P321" si="28">TEXT(N258,"mmm")</f>
        <v>Jan</v>
      </c>
      <c r="Q258" s="10" t="str">
        <f t="shared" ref="Q258:Q321" si="29">TEXT(N258,"yyyy")</f>
        <v>2016</v>
      </c>
      <c r="R258" t="b">
        <v>0</v>
      </c>
      <c r="S258" t="b">
        <v>0</v>
      </c>
      <c r="T258" t="s">
        <v>23</v>
      </c>
      <c r="U258" t="s">
        <v>2033</v>
      </c>
      <c r="V258" t="s">
        <v>2034</v>
      </c>
    </row>
    <row r="259" spans="1:22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146</v>
      </c>
      <c r="G259" t="s">
        <v>20</v>
      </c>
      <c r="H259">
        <v>92</v>
      </c>
      <c r="I259" s="4">
        <f t="shared" si="2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26"/>
        <v>41338.25</v>
      </c>
      <c r="O259" s="10">
        <f t="shared" si="27"/>
        <v>41352.208333333336</v>
      </c>
      <c r="P259" s="10" t="str">
        <f t="shared" si="28"/>
        <v>Mar</v>
      </c>
      <c r="Q259" s="10" t="str">
        <f t="shared" si="29"/>
        <v>2013</v>
      </c>
      <c r="R259" t="b">
        <v>0</v>
      </c>
      <c r="S259" t="b">
        <v>0</v>
      </c>
      <c r="T259" t="s">
        <v>33</v>
      </c>
      <c r="U259" t="s">
        <v>2037</v>
      </c>
      <c r="V259" t="s">
        <v>2038</v>
      </c>
    </row>
    <row r="260" spans="1:22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s="10" t="str">
        <f t="shared" si="28"/>
        <v>Dec</v>
      </c>
      <c r="Q260" s="10" t="str">
        <f t="shared" si="29"/>
        <v>2016</v>
      </c>
      <c r="R260" t="b">
        <v>0</v>
      </c>
      <c r="S260" t="b">
        <v>1</v>
      </c>
      <c r="T260" t="s">
        <v>33</v>
      </c>
      <c r="U260" t="s">
        <v>2037</v>
      </c>
      <c r="V260" t="s">
        <v>2038</v>
      </c>
    </row>
    <row r="261" spans="1:22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s="10" t="str">
        <f t="shared" si="28"/>
        <v>Dec</v>
      </c>
      <c r="Q261" s="10" t="str">
        <f t="shared" si="29"/>
        <v>2012</v>
      </c>
      <c r="R261" t="b">
        <v>1</v>
      </c>
      <c r="S261" t="b">
        <v>0</v>
      </c>
      <c r="T261" t="s">
        <v>122</v>
      </c>
      <c r="U261" t="s">
        <v>2052</v>
      </c>
      <c r="V261" t="s">
        <v>2053</v>
      </c>
    </row>
    <row r="262" spans="1:22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s="10" t="str">
        <f t="shared" si="28"/>
        <v>Sep</v>
      </c>
      <c r="Q262" s="10" t="str">
        <f t="shared" si="29"/>
        <v>2012</v>
      </c>
      <c r="R262" t="b">
        <v>0</v>
      </c>
      <c r="S262" t="b">
        <v>0</v>
      </c>
      <c r="T262" t="s">
        <v>23</v>
      </c>
      <c r="U262" t="s">
        <v>2033</v>
      </c>
      <c r="V262" t="s">
        <v>2034</v>
      </c>
    </row>
    <row r="263" spans="1:22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s="10" t="str">
        <f t="shared" si="28"/>
        <v>Aug</v>
      </c>
      <c r="Q263" s="10" t="str">
        <f t="shared" si="29"/>
        <v>2010</v>
      </c>
      <c r="R263" t="b">
        <v>0</v>
      </c>
      <c r="S263" t="b">
        <v>1</v>
      </c>
      <c r="T263" t="s">
        <v>23</v>
      </c>
      <c r="U263" t="s">
        <v>2033</v>
      </c>
      <c r="V263" t="s">
        <v>2034</v>
      </c>
    </row>
    <row r="264" spans="1:22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s="10" t="str">
        <f t="shared" si="28"/>
        <v>Apr</v>
      </c>
      <c r="Q264" s="10" t="str">
        <f t="shared" si="29"/>
        <v>2011</v>
      </c>
      <c r="R264" t="b">
        <v>0</v>
      </c>
      <c r="S264" t="b">
        <v>1</v>
      </c>
      <c r="T264" t="s">
        <v>60</v>
      </c>
      <c r="U264" t="s">
        <v>2033</v>
      </c>
      <c r="V264" t="s">
        <v>2043</v>
      </c>
    </row>
    <row r="265" spans="1:22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s="10" t="str">
        <f t="shared" si="28"/>
        <v>Jan</v>
      </c>
      <c r="Q265" s="10" t="str">
        <f t="shared" si="29"/>
        <v>2010</v>
      </c>
      <c r="R265" t="b">
        <v>0</v>
      </c>
      <c r="S265" t="b">
        <v>0</v>
      </c>
      <c r="T265" t="s">
        <v>122</v>
      </c>
      <c r="U265" t="s">
        <v>2052</v>
      </c>
      <c r="V265" t="s">
        <v>2053</v>
      </c>
    </row>
    <row r="266" spans="1:22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s="10" t="str">
        <f t="shared" si="28"/>
        <v>Feb</v>
      </c>
      <c r="Q266" s="10" t="str">
        <f t="shared" si="29"/>
        <v>2013</v>
      </c>
      <c r="R266" t="b">
        <v>0</v>
      </c>
      <c r="S266" t="b">
        <v>0</v>
      </c>
      <c r="T266" t="s">
        <v>33</v>
      </c>
      <c r="U266" t="s">
        <v>2037</v>
      </c>
      <c r="V266" t="s">
        <v>2038</v>
      </c>
    </row>
    <row r="267" spans="1:22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s="10" t="str">
        <f t="shared" si="28"/>
        <v>Jan</v>
      </c>
      <c r="Q267" s="10" t="str">
        <f t="shared" si="29"/>
        <v>2016</v>
      </c>
      <c r="R267" t="b">
        <v>0</v>
      </c>
      <c r="S267" t="b">
        <v>0</v>
      </c>
      <c r="T267" t="s">
        <v>33</v>
      </c>
      <c r="U267" t="s">
        <v>2037</v>
      </c>
      <c r="V267" t="s">
        <v>2038</v>
      </c>
    </row>
    <row r="268" spans="1:22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s="10" t="str">
        <f t="shared" si="28"/>
        <v>Nov</v>
      </c>
      <c r="Q268" s="10" t="str">
        <f t="shared" si="29"/>
        <v>2014</v>
      </c>
      <c r="R268" t="b">
        <v>0</v>
      </c>
      <c r="S268" t="b">
        <v>1</v>
      </c>
      <c r="T268" t="s">
        <v>159</v>
      </c>
      <c r="U268" t="s">
        <v>2033</v>
      </c>
      <c r="V268" t="s">
        <v>2056</v>
      </c>
    </row>
    <row r="269" spans="1:22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s="10" t="str">
        <f t="shared" si="28"/>
        <v>Oct</v>
      </c>
      <c r="Q269" s="10" t="str">
        <f t="shared" si="29"/>
        <v>2012</v>
      </c>
      <c r="R269" t="b">
        <v>0</v>
      </c>
      <c r="S269" t="b">
        <v>0</v>
      </c>
      <c r="T269" t="s">
        <v>33</v>
      </c>
      <c r="U269" t="s">
        <v>2037</v>
      </c>
      <c r="V269" t="s">
        <v>2038</v>
      </c>
    </row>
    <row r="270" spans="1:22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s="10" t="str">
        <f t="shared" si="28"/>
        <v>Oct</v>
      </c>
      <c r="Q270" s="10" t="str">
        <f t="shared" si="29"/>
        <v>2012</v>
      </c>
      <c r="R270" t="b">
        <v>0</v>
      </c>
      <c r="S270" t="b">
        <v>0</v>
      </c>
      <c r="T270" t="s">
        <v>42</v>
      </c>
      <c r="U270" t="s">
        <v>2039</v>
      </c>
      <c r="V270" t="s">
        <v>2040</v>
      </c>
    </row>
    <row r="271" spans="1:22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s="10" t="str">
        <f t="shared" si="28"/>
        <v>Jan</v>
      </c>
      <c r="Q271" s="10" t="str">
        <f t="shared" si="29"/>
        <v>2019</v>
      </c>
      <c r="R271" t="b">
        <v>0</v>
      </c>
      <c r="S271" t="b">
        <v>0</v>
      </c>
      <c r="T271" t="s">
        <v>269</v>
      </c>
      <c r="U271" t="s">
        <v>2039</v>
      </c>
      <c r="V271" t="s">
        <v>2058</v>
      </c>
    </row>
    <row r="272" spans="1:22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s="10" t="str">
        <f t="shared" si="28"/>
        <v>Dec</v>
      </c>
      <c r="Q272" s="10" t="str">
        <f t="shared" si="29"/>
        <v>2010</v>
      </c>
      <c r="R272" t="b">
        <v>0</v>
      </c>
      <c r="S272" t="b">
        <v>0</v>
      </c>
      <c r="T272" t="s">
        <v>89</v>
      </c>
      <c r="U272" t="s">
        <v>2048</v>
      </c>
      <c r="V272" t="s">
        <v>2049</v>
      </c>
    </row>
    <row r="273" spans="1:22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s="10" t="str">
        <f t="shared" si="28"/>
        <v>Dec</v>
      </c>
      <c r="Q273" s="10" t="str">
        <f t="shared" si="29"/>
        <v>2015</v>
      </c>
      <c r="R273" t="b">
        <v>0</v>
      </c>
      <c r="S273" t="b">
        <v>0</v>
      </c>
      <c r="T273" t="s">
        <v>122</v>
      </c>
      <c r="U273" t="s">
        <v>2052</v>
      </c>
      <c r="V273" t="s">
        <v>2053</v>
      </c>
    </row>
    <row r="274" spans="1:22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s="10" t="str">
        <f t="shared" si="28"/>
        <v>Jul</v>
      </c>
      <c r="Q274" s="10" t="str">
        <f t="shared" si="29"/>
        <v>2019</v>
      </c>
      <c r="R274" t="b">
        <v>0</v>
      </c>
      <c r="S274" t="b">
        <v>1</v>
      </c>
      <c r="T274" t="s">
        <v>33</v>
      </c>
      <c r="U274" t="s">
        <v>2037</v>
      </c>
      <c r="V274" t="s">
        <v>2038</v>
      </c>
    </row>
    <row r="275" spans="1:22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s="10" t="str">
        <f t="shared" si="28"/>
        <v>Sep</v>
      </c>
      <c r="Q275" s="10" t="str">
        <f t="shared" si="29"/>
        <v>2017</v>
      </c>
      <c r="R275" t="b">
        <v>0</v>
      </c>
      <c r="S275" t="b">
        <v>0</v>
      </c>
      <c r="T275" t="s">
        <v>33</v>
      </c>
      <c r="U275" t="s">
        <v>2037</v>
      </c>
      <c r="V275" t="s">
        <v>2038</v>
      </c>
    </row>
    <row r="276" spans="1:22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s="10" t="str">
        <f t="shared" si="28"/>
        <v>Nov</v>
      </c>
      <c r="Q276" s="10" t="str">
        <f t="shared" si="29"/>
        <v>2017</v>
      </c>
      <c r="R276" t="b">
        <v>0</v>
      </c>
      <c r="S276" t="b">
        <v>0</v>
      </c>
      <c r="T276" t="s">
        <v>33</v>
      </c>
      <c r="U276" t="s">
        <v>2037</v>
      </c>
      <c r="V276" t="s">
        <v>2038</v>
      </c>
    </row>
    <row r="277" spans="1:22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s="10" t="str">
        <f t="shared" si="28"/>
        <v>Apr</v>
      </c>
      <c r="Q277" s="10" t="str">
        <f t="shared" si="29"/>
        <v>2019</v>
      </c>
      <c r="R277" t="b">
        <v>0</v>
      </c>
      <c r="S277" t="b">
        <v>0</v>
      </c>
      <c r="T277" t="s">
        <v>206</v>
      </c>
      <c r="U277" t="s">
        <v>2045</v>
      </c>
      <c r="V277" t="s">
        <v>2057</v>
      </c>
    </row>
    <row r="278" spans="1:22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s="10" t="str">
        <f t="shared" si="28"/>
        <v>Apr</v>
      </c>
      <c r="Q278" s="10" t="str">
        <f t="shared" si="29"/>
        <v>2012</v>
      </c>
      <c r="R278" t="b">
        <v>0</v>
      </c>
      <c r="S278" t="b">
        <v>1</v>
      </c>
      <c r="T278" t="s">
        <v>89</v>
      </c>
      <c r="U278" t="s">
        <v>2048</v>
      </c>
      <c r="V278" t="s">
        <v>2049</v>
      </c>
    </row>
    <row r="279" spans="1:22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s="10" t="str">
        <f t="shared" si="28"/>
        <v>Jul</v>
      </c>
      <c r="Q279" s="10" t="str">
        <f t="shared" si="29"/>
        <v>2010</v>
      </c>
      <c r="R279" t="b">
        <v>0</v>
      </c>
      <c r="S279" t="b">
        <v>0</v>
      </c>
      <c r="T279" t="s">
        <v>33</v>
      </c>
      <c r="U279" t="s">
        <v>2037</v>
      </c>
      <c r="V279" t="s">
        <v>2038</v>
      </c>
    </row>
    <row r="280" spans="1:22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s="10" t="str">
        <f t="shared" si="28"/>
        <v>Nov</v>
      </c>
      <c r="Q280" s="10" t="str">
        <f t="shared" si="29"/>
        <v>2012</v>
      </c>
      <c r="R280" t="b">
        <v>0</v>
      </c>
      <c r="S280" t="b">
        <v>0</v>
      </c>
      <c r="T280" t="s">
        <v>28</v>
      </c>
      <c r="U280" t="s">
        <v>2035</v>
      </c>
      <c r="V280" t="s">
        <v>2036</v>
      </c>
    </row>
    <row r="281" spans="1:22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s="10" t="str">
        <f t="shared" si="28"/>
        <v>Sep</v>
      </c>
      <c r="Q281" s="10" t="str">
        <f t="shared" si="29"/>
        <v>2018</v>
      </c>
      <c r="R281" t="b">
        <v>0</v>
      </c>
      <c r="S281" t="b">
        <v>0</v>
      </c>
      <c r="T281" t="s">
        <v>33</v>
      </c>
      <c r="U281" t="s">
        <v>2037</v>
      </c>
      <c r="V281" t="s">
        <v>2038</v>
      </c>
    </row>
    <row r="282" spans="1:22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s="10" t="str">
        <f t="shared" si="28"/>
        <v>Nov</v>
      </c>
      <c r="Q282" s="10" t="str">
        <f t="shared" si="29"/>
        <v>2017</v>
      </c>
      <c r="R282" t="b">
        <v>0</v>
      </c>
      <c r="S282" t="b">
        <v>0</v>
      </c>
      <c r="T282" t="s">
        <v>71</v>
      </c>
      <c r="U282" t="s">
        <v>2039</v>
      </c>
      <c r="V282" t="s">
        <v>2047</v>
      </c>
    </row>
    <row r="283" spans="1:22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s="10" t="str">
        <f t="shared" si="28"/>
        <v>Mar</v>
      </c>
      <c r="Q283" s="10" t="str">
        <f t="shared" si="29"/>
        <v>2012</v>
      </c>
      <c r="R283" t="b">
        <v>0</v>
      </c>
      <c r="S283" t="b">
        <v>1</v>
      </c>
      <c r="T283" t="s">
        <v>33</v>
      </c>
      <c r="U283" t="s">
        <v>2037</v>
      </c>
      <c r="V283" t="s">
        <v>2038</v>
      </c>
    </row>
    <row r="284" spans="1:22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s="10" t="str">
        <f t="shared" si="28"/>
        <v>Nov</v>
      </c>
      <c r="Q284" s="10" t="str">
        <f t="shared" si="29"/>
        <v>2016</v>
      </c>
      <c r="R284" t="b">
        <v>0</v>
      </c>
      <c r="S284" t="b">
        <v>1</v>
      </c>
      <c r="T284" t="s">
        <v>269</v>
      </c>
      <c r="U284" t="s">
        <v>2039</v>
      </c>
      <c r="V284" t="s">
        <v>2058</v>
      </c>
    </row>
    <row r="285" spans="1:22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s="10" t="str">
        <f t="shared" si="28"/>
        <v>May</v>
      </c>
      <c r="Q285" s="10" t="str">
        <f t="shared" si="29"/>
        <v>2016</v>
      </c>
      <c r="R285" t="b">
        <v>0</v>
      </c>
      <c r="S285" t="b">
        <v>0</v>
      </c>
      <c r="T285" t="s">
        <v>23</v>
      </c>
      <c r="U285" t="s">
        <v>2033</v>
      </c>
      <c r="V285" t="s">
        <v>2034</v>
      </c>
    </row>
    <row r="286" spans="1:22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s="10" t="str">
        <f t="shared" si="28"/>
        <v>May</v>
      </c>
      <c r="Q286" s="10" t="str">
        <f t="shared" si="29"/>
        <v>2012</v>
      </c>
      <c r="R286" t="b">
        <v>0</v>
      </c>
      <c r="S286" t="b">
        <v>0</v>
      </c>
      <c r="T286" t="s">
        <v>28</v>
      </c>
      <c r="U286" t="s">
        <v>2035</v>
      </c>
      <c r="V286" t="s">
        <v>2036</v>
      </c>
    </row>
    <row r="287" spans="1:22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s="10" t="str">
        <f t="shared" si="28"/>
        <v>Sep</v>
      </c>
      <c r="Q287" s="10" t="str">
        <f t="shared" si="29"/>
        <v>2016</v>
      </c>
      <c r="R287" t="b">
        <v>0</v>
      </c>
      <c r="S287" t="b">
        <v>0</v>
      </c>
      <c r="T287" t="s">
        <v>33</v>
      </c>
      <c r="U287" t="s">
        <v>2037</v>
      </c>
      <c r="V287" t="s">
        <v>2038</v>
      </c>
    </row>
    <row r="288" spans="1:22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s="10" t="str">
        <f t="shared" si="28"/>
        <v>Nov</v>
      </c>
      <c r="Q288" s="10" t="str">
        <f t="shared" si="29"/>
        <v>2016</v>
      </c>
      <c r="R288" t="b">
        <v>0</v>
      </c>
      <c r="S288" t="b">
        <v>0</v>
      </c>
      <c r="T288" t="s">
        <v>33</v>
      </c>
      <c r="U288" t="s">
        <v>2037</v>
      </c>
      <c r="V288" t="s">
        <v>2038</v>
      </c>
    </row>
    <row r="289" spans="1:22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s="10" t="str">
        <f t="shared" si="28"/>
        <v>Apr</v>
      </c>
      <c r="Q289" s="10" t="str">
        <f t="shared" si="29"/>
        <v>2015</v>
      </c>
      <c r="R289" t="b">
        <v>0</v>
      </c>
      <c r="S289" t="b">
        <v>0</v>
      </c>
      <c r="T289" t="s">
        <v>50</v>
      </c>
      <c r="U289" t="s">
        <v>2033</v>
      </c>
      <c r="V289" t="s">
        <v>2041</v>
      </c>
    </row>
    <row r="290" spans="1:22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s="10" t="str">
        <f t="shared" si="28"/>
        <v>Mar</v>
      </c>
      <c r="Q290" s="10" t="str">
        <f t="shared" si="29"/>
        <v>2012</v>
      </c>
      <c r="R290" t="b">
        <v>0</v>
      </c>
      <c r="S290" t="b">
        <v>1</v>
      </c>
      <c r="T290" t="s">
        <v>148</v>
      </c>
      <c r="U290" t="s">
        <v>2033</v>
      </c>
      <c r="V290" t="s">
        <v>2055</v>
      </c>
    </row>
    <row r="291" spans="1:22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s="10" t="str">
        <f t="shared" si="28"/>
        <v>Aug</v>
      </c>
      <c r="Q291" s="10" t="str">
        <f t="shared" si="29"/>
        <v>2015</v>
      </c>
      <c r="R291" t="b">
        <v>0</v>
      </c>
      <c r="S291" t="b">
        <v>0</v>
      </c>
      <c r="T291" t="s">
        <v>33</v>
      </c>
      <c r="U291" t="s">
        <v>2037</v>
      </c>
      <c r="V291" t="s">
        <v>2038</v>
      </c>
    </row>
    <row r="292" spans="1:22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s="10" t="str">
        <f t="shared" si="28"/>
        <v>May</v>
      </c>
      <c r="Q292" s="10" t="str">
        <f t="shared" si="29"/>
        <v>2013</v>
      </c>
      <c r="R292" t="b">
        <v>0</v>
      </c>
      <c r="S292" t="b">
        <v>1</v>
      </c>
      <c r="T292" t="s">
        <v>42</v>
      </c>
      <c r="U292" t="s">
        <v>2039</v>
      </c>
      <c r="V292" t="s">
        <v>2040</v>
      </c>
    </row>
    <row r="293" spans="1:22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s="10" t="str">
        <f t="shared" si="28"/>
        <v>Oct</v>
      </c>
      <c r="Q293" s="10" t="str">
        <f t="shared" si="29"/>
        <v>2011</v>
      </c>
      <c r="R293" t="b">
        <v>1</v>
      </c>
      <c r="S293" t="b">
        <v>0</v>
      </c>
      <c r="T293" t="s">
        <v>28</v>
      </c>
      <c r="U293" t="s">
        <v>2035</v>
      </c>
      <c r="V293" t="s">
        <v>2036</v>
      </c>
    </row>
    <row r="294" spans="1:22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s="10" t="str">
        <f t="shared" si="28"/>
        <v>Mar</v>
      </c>
      <c r="Q294" s="10" t="str">
        <f t="shared" si="29"/>
        <v>2012</v>
      </c>
      <c r="R294" t="b">
        <v>0</v>
      </c>
      <c r="S294" t="b">
        <v>0</v>
      </c>
      <c r="T294" t="s">
        <v>17</v>
      </c>
      <c r="U294" t="s">
        <v>2031</v>
      </c>
      <c r="V294" t="s">
        <v>2032</v>
      </c>
    </row>
    <row r="295" spans="1:22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s="10" t="str">
        <f t="shared" si="28"/>
        <v>Oct</v>
      </c>
      <c r="Q295" s="10" t="str">
        <f t="shared" si="29"/>
        <v>2010</v>
      </c>
      <c r="R295" t="b">
        <v>0</v>
      </c>
      <c r="S295" t="b">
        <v>0</v>
      </c>
      <c r="T295" t="s">
        <v>33</v>
      </c>
      <c r="U295" t="s">
        <v>2037</v>
      </c>
      <c r="V295" t="s">
        <v>2038</v>
      </c>
    </row>
    <row r="296" spans="1:22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s="10" t="str">
        <f t="shared" si="28"/>
        <v>Oct</v>
      </c>
      <c r="Q296" s="10" t="str">
        <f t="shared" si="29"/>
        <v>2018</v>
      </c>
      <c r="R296" t="b">
        <v>0</v>
      </c>
      <c r="S296" t="b">
        <v>0</v>
      </c>
      <c r="T296" t="s">
        <v>33</v>
      </c>
      <c r="U296" t="s">
        <v>2037</v>
      </c>
      <c r="V296" t="s">
        <v>2038</v>
      </c>
    </row>
    <row r="297" spans="1:22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s="10" t="str">
        <f t="shared" si="28"/>
        <v>Oct</v>
      </c>
      <c r="Q297" s="10" t="str">
        <f t="shared" si="29"/>
        <v>2013</v>
      </c>
      <c r="R297" t="b">
        <v>0</v>
      </c>
      <c r="S297" t="b">
        <v>0</v>
      </c>
      <c r="T297" t="s">
        <v>33</v>
      </c>
      <c r="U297" t="s">
        <v>2037</v>
      </c>
      <c r="V297" t="s">
        <v>2038</v>
      </c>
    </row>
    <row r="298" spans="1:22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s="10" t="str">
        <f t="shared" si="28"/>
        <v>Jan</v>
      </c>
      <c r="Q298" s="10" t="str">
        <f t="shared" si="29"/>
        <v>2019</v>
      </c>
      <c r="R298" t="b">
        <v>0</v>
      </c>
      <c r="S298" t="b">
        <v>0</v>
      </c>
      <c r="T298" t="s">
        <v>33</v>
      </c>
      <c r="U298" t="s">
        <v>2037</v>
      </c>
      <c r="V298" t="s">
        <v>2038</v>
      </c>
    </row>
    <row r="299" spans="1:22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s="10" t="str">
        <f t="shared" si="28"/>
        <v>Jan</v>
      </c>
      <c r="Q299" s="10" t="str">
        <f t="shared" si="29"/>
        <v>2014</v>
      </c>
      <c r="R299" t="b">
        <v>0</v>
      </c>
      <c r="S299" t="b">
        <v>1</v>
      </c>
      <c r="T299" t="s">
        <v>33</v>
      </c>
      <c r="U299" t="s">
        <v>2037</v>
      </c>
      <c r="V299" t="s">
        <v>2038</v>
      </c>
    </row>
    <row r="300" spans="1:22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s="10" t="str">
        <f t="shared" si="28"/>
        <v>Feb</v>
      </c>
      <c r="Q300" s="10" t="str">
        <f t="shared" si="29"/>
        <v>2016</v>
      </c>
      <c r="R300" t="b">
        <v>0</v>
      </c>
      <c r="S300" t="b">
        <v>1</v>
      </c>
      <c r="T300" t="s">
        <v>23</v>
      </c>
      <c r="U300" t="s">
        <v>2033</v>
      </c>
      <c r="V300" t="s">
        <v>2034</v>
      </c>
    </row>
    <row r="301" spans="1:22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s="10" t="str">
        <f t="shared" si="28"/>
        <v>Mar</v>
      </c>
      <c r="Q301" s="10" t="str">
        <f t="shared" si="29"/>
        <v>2016</v>
      </c>
      <c r="R301" t="b">
        <v>0</v>
      </c>
      <c r="S301" t="b">
        <v>0</v>
      </c>
      <c r="T301" t="s">
        <v>17</v>
      </c>
      <c r="U301" t="s">
        <v>2031</v>
      </c>
      <c r="V301" t="s">
        <v>2032</v>
      </c>
    </row>
    <row r="302" spans="1:22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s="10" t="str">
        <f t="shared" si="28"/>
        <v>Aug</v>
      </c>
      <c r="Q302" s="10" t="str">
        <f t="shared" si="29"/>
        <v>2017</v>
      </c>
      <c r="R302" t="b">
        <v>0</v>
      </c>
      <c r="S302" t="b">
        <v>1</v>
      </c>
      <c r="T302" t="s">
        <v>68</v>
      </c>
      <c r="U302" t="s">
        <v>2045</v>
      </c>
      <c r="V302" t="s">
        <v>2046</v>
      </c>
    </row>
    <row r="303" spans="1:22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s="10" t="str">
        <f t="shared" si="28"/>
        <v>Feb</v>
      </c>
      <c r="Q303" s="10" t="str">
        <f t="shared" si="29"/>
        <v>2015</v>
      </c>
      <c r="R303" t="b">
        <v>0</v>
      </c>
      <c r="S303" t="b">
        <v>0</v>
      </c>
      <c r="T303" t="s">
        <v>42</v>
      </c>
      <c r="U303" t="s">
        <v>2039</v>
      </c>
      <c r="V303" t="s">
        <v>2040</v>
      </c>
    </row>
    <row r="304" spans="1:22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s="10" t="str">
        <f t="shared" si="28"/>
        <v>Sep</v>
      </c>
      <c r="Q304" s="10" t="str">
        <f t="shared" si="29"/>
        <v>2018</v>
      </c>
      <c r="R304" t="b">
        <v>0</v>
      </c>
      <c r="S304" t="b">
        <v>0</v>
      </c>
      <c r="T304" t="s">
        <v>33</v>
      </c>
      <c r="U304" t="s">
        <v>2037</v>
      </c>
      <c r="V304" t="s">
        <v>2038</v>
      </c>
    </row>
    <row r="305" spans="1:22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s="10" t="str">
        <f t="shared" si="28"/>
        <v>Jan</v>
      </c>
      <c r="Q305" s="10" t="str">
        <f t="shared" si="29"/>
        <v>2016</v>
      </c>
      <c r="R305" t="b">
        <v>0</v>
      </c>
      <c r="S305" t="b">
        <v>0</v>
      </c>
      <c r="T305" t="s">
        <v>60</v>
      </c>
      <c r="U305" t="s">
        <v>2033</v>
      </c>
      <c r="V305" t="s">
        <v>2043</v>
      </c>
    </row>
    <row r="306" spans="1:22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s="10" t="str">
        <f t="shared" si="28"/>
        <v>Aug</v>
      </c>
      <c r="Q306" s="10" t="str">
        <f t="shared" si="29"/>
        <v>2016</v>
      </c>
      <c r="R306" t="b">
        <v>0</v>
      </c>
      <c r="S306" t="b">
        <v>0</v>
      </c>
      <c r="T306" t="s">
        <v>42</v>
      </c>
      <c r="U306" t="s">
        <v>2039</v>
      </c>
      <c r="V306" t="s">
        <v>2040</v>
      </c>
    </row>
    <row r="307" spans="1:22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s="10" t="str">
        <f t="shared" si="28"/>
        <v>Mar</v>
      </c>
      <c r="Q307" s="10" t="str">
        <f t="shared" si="29"/>
        <v>2016</v>
      </c>
      <c r="R307" t="b">
        <v>0</v>
      </c>
      <c r="S307" t="b">
        <v>0</v>
      </c>
      <c r="T307" t="s">
        <v>33</v>
      </c>
      <c r="U307" t="s">
        <v>2037</v>
      </c>
      <c r="V307" t="s">
        <v>2038</v>
      </c>
    </row>
    <row r="308" spans="1:22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s="10" t="str">
        <f t="shared" si="28"/>
        <v>Jul</v>
      </c>
      <c r="Q308" s="10" t="str">
        <f t="shared" si="29"/>
        <v>2017</v>
      </c>
      <c r="R308" t="b">
        <v>0</v>
      </c>
      <c r="S308" t="b">
        <v>1</v>
      </c>
      <c r="T308" t="s">
        <v>33</v>
      </c>
      <c r="U308" t="s">
        <v>2037</v>
      </c>
      <c r="V308" t="s">
        <v>2038</v>
      </c>
    </row>
    <row r="309" spans="1:22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s="10" t="str">
        <f t="shared" si="28"/>
        <v>Jun</v>
      </c>
      <c r="Q309" s="10" t="str">
        <f t="shared" si="29"/>
        <v>2012</v>
      </c>
      <c r="R309" t="b">
        <v>0</v>
      </c>
      <c r="S309" t="b">
        <v>1</v>
      </c>
      <c r="T309" t="s">
        <v>119</v>
      </c>
      <c r="U309" t="s">
        <v>2045</v>
      </c>
      <c r="V309" t="s">
        <v>2051</v>
      </c>
    </row>
    <row r="310" spans="1:22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s="10" t="str">
        <f t="shared" si="28"/>
        <v>Apr</v>
      </c>
      <c r="Q310" s="10" t="str">
        <f t="shared" si="29"/>
        <v>2011</v>
      </c>
      <c r="R310" t="b">
        <v>0</v>
      </c>
      <c r="S310" t="b">
        <v>0</v>
      </c>
      <c r="T310" t="s">
        <v>33</v>
      </c>
      <c r="U310" t="s">
        <v>2037</v>
      </c>
      <c r="V310" t="s">
        <v>2038</v>
      </c>
    </row>
    <row r="311" spans="1:22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s="10" t="str">
        <f t="shared" si="28"/>
        <v>Sep</v>
      </c>
      <c r="Q311" s="10" t="str">
        <f t="shared" si="29"/>
        <v>2011</v>
      </c>
      <c r="R311" t="b">
        <v>0</v>
      </c>
      <c r="S311" t="b">
        <v>1</v>
      </c>
      <c r="T311" t="s">
        <v>60</v>
      </c>
      <c r="U311" t="s">
        <v>2033</v>
      </c>
      <c r="V311" t="s">
        <v>2043</v>
      </c>
    </row>
    <row r="312" spans="1:22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s="10" t="str">
        <f t="shared" si="28"/>
        <v>Apr</v>
      </c>
      <c r="Q312" s="10" t="str">
        <f t="shared" si="29"/>
        <v>2010</v>
      </c>
      <c r="R312" t="b">
        <v>0</v>
      </c>
      <c r="S312" t="b">
        <v>0</v>
      </c>
      <c r="T312" t="s">
        <v>89</v>
      </c>
      <c r="U312" t="s">
        <v>2048</v>
      </c>
      <c r="V312" t="s">
        <v>2049</v>
      </c>
    </row>
    <row r="313" spans="1:22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s="10" t="str">
        <f t="shared" si="28"/>
        <v>Feb</v>
      </c>
      <c r="Q313" s="10" t="str">
        <f t="shared" si="29"/>
        <v>2011</v>
      </c>
      <c r="R313" t="b">
        <v>0</v>
      </c>
      <c r="S313" t="b">
        <v>0</v>
      </c>
      <c r="T313" t="s">
        <v>33</v>
      </c>
      <c r="U313" t="s">
        <v>2037</v>
      </c>
      <c r="V313" t="s">
        <v>2038</v>
      </c>
    </row>
    <row r="314" spans="1:22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s="10" t="str">
        <f t="shared" si="28"/>
        <v>Oct</v>
      </c>
      <c r="Q314" s="10" t="str">
        <f t="shared" si="29"/>
        <v>2013</v>
      </c>
      <c r="R314" t="b">
        <v>0</v>
      </c>
      <c r="S314" t="b">
        <v>0</v>
      </c>
      <c r="T314" t="s">
        <v>33</v>
      </c>
      <c r="U314" t="s">
        <v>2037</v>
      </c>
      <c r="V314" t="s">
        <v>2038</v>
      </c>
    </row>
    <row r="315" spans="1:22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s="10" t="str">
        <f t="shared" si="28"/>
        <v>Feb</v>
      </c>
      <c r="Q315" s="10" t="str">
        <f t="shared" si="29"/>
        <v>2012</v>
      </c>
      <c r="R315" t="b">
        <v>0</v>
      </c>
      <c r="S315" t="b">
        <v>0</v>
      </c>
      <c r="T315" t="s">
        <v>23</v>
      </c>
      <c r="U315" t="s">
        <v>2033</v>
      </c>
      <c r="V315" t="s">
        <v>2034</v>
      </c>
    </row>
    <row r="316" spans="1:22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s="10" t="str">
        <f t="shared" si="28"/>
        <v>Mar</v>
      </c>
      <c r="Q316" s="10" t="str">
        <f t="shared" si="29"/>
        <v>2019</v>
      </c>
      <c r="R316" t="b">
        <v>0</v>
      </c>
      <c r="S316" t="b">
        <v>1</v>
      </c>
      <c r="T316" t="s">
        <v>42</v>
      </c>
      <c r="U316" t="s">
        <v>2039</v>
      </c>
      <c r="V316" t="s">
        <v>2040</v>
      </c>
    </row>
    <row r="317" spans="1:22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s="10" t="str">
        <f t="shared" si="28"/>
        <v>May</v>
      </c>
      <c r="Q317" s="10" t="str">
        <f t="shared" si="29"/>
        <v>2014</v>
      </c>
      <c r="R317" t="b">
        <v>0</v>
      </c>
      <c r="S317" t="b">
        <v>0</v>
      </c>
      <c r="T317" t="s">
        <v>33</v>
      </c>
      <c r="U317" t="s">
        <v>2037</v>
      </c>
      <c r="V317" t="s">
        <v>2038</v>
      </c>
    </row>
    <row r="318" spans="1:22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s="10" t="str">
        <f t="shared" si="28"/>
        <v>Nov</v>
      </c>
      <c r="Q318" s="10" t="str">
        <f t="shared" si="29"/>
        <v>2019</v>
      </c>
      <c r="R318" t="b">
        <v>0</v>
      </c>
      <c r="S318" t="b">
        <v>1</v>
      </c>
      <c r="T318" t="s">
        <v>17</v>
      </c>
      <c r="U318" t="s">
        <v>2031</v>
      </c>
      <c r="V318" t="s">
        <v>2032</v>
      </c>
    </row>
    <row r="319" spans="1:22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s="10" t="str">
        <f t="shared" si="28"/>
        <v>May</v>
      </c>
      <c r="Q319" s="10" t="str">
        <f t="shared" si="29"/>
        <v>2017</v>
      </c>
      <c r="R319" t="b">
        <v>0</v>
      </c>
      <c r="S319" t="b">
        <v>0</v>
      </c>
      <c r="T319" t="s">
        <v>33</v>
      </c>
      <c r="U319" t="s">
        <v>2037</v>
      </c>
      <c r="V319" t="s">
        <v>2038</v>
      </c>
    </row>
    <row r="320" spans="1:22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s="10" t="str">
        <f t="shared" si="28"/>
        <v>Feb</v>
      </c>
      <c r="Q320" s="10" t="str">
        <f t="shared" si="29"/>
        <v>2014</v>
      </c>
      <c r="R320" t="b">
        <v>0</v>
      </c>
      <c r="S320" t="b">
        <v>0</v>
      </c>
      <c r="T320" t="s">
        <v>23</v>
      </c>
      <c r="U320" t="s">
        <v>2033</v>
      </c>
      <c r="V320" t="s">
        <v>2034</v>
      </c>
    </row>
    <row r="321" spans="1:22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s="10" t="str">
        <f t="shared" si="28"/>
        <v>Aug</v>
      </c>
      <c r="Q321" s="10" t="str">
        <f t="shared" si="29"/>
        <v>2010</v>
      </c>
      <c r="R321" t="b">
        <v>0</v>
      </c>
      <c r="S321" t="b">
        <v>0</v>
      </c>
      <c r="T321" t="s">
        <v>28</v>
      </c>
      <c r="U321" t="s">
        <v>2035</v>
      </c>
      <c r="V321" t="s">
        <v>2036</v>
      </c>
    </row>
    <row r="322" spans="1:22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30">E322/D322*100</f>
        <v>9.5876777251184837</v>
      </c>
      <c r="G322" t="s">
        <v>14</v>
      </c>
      <c r="H322">
        <v>80</v>
      </c>
      <c r="I322" s="4">
        <f t="shared" ref="I322:I385" si="31">IF(H322=0,0,E322/H322)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ref="N322:N385" si="32">(((L322/60)/60)/24)+DATE(1970,1,1)</f>
        <v>40673.208333333336</v>
      </c>
      <c r="O322" s="10">
        <f t="shared" ref="O322:O385" si="33">(((M322/60)/60)/24)+DATE(1970,1,1)</f>
        <v>40682.208333333336</v>
      </c>
      <c r="P322" s="10" t="str">
        <f t="shared" ref="P322:P385" si="34">TEXT(N322,"mmm")</f>
        <v>May</v>
      </c>
      <c r="Q322" s="10" t="str">
        <f t="shared" ref="Q322:Q385" si="35">TEXT(N322,"yyyy")</f>
        <v>2011</v>
      </c>
      <c r="R322" t="b">
        <v>0</v>
      </c>
      <c r="S322" t="b">
        <v>0</v>
      </c>
      <c r="T322" t="s">
        <v>119</v>
      </c>
      <c r="U322" t="s">
        <v>2045</v>
      </c>
      <c r="V322" t="s">
        <v>2051</v>
      </c>
    </row>
    <row r="323" spans="1:22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94.144366197183089</v>
      </c>
      <c r="G323" t="s">
        <v>14</v>
      </c>
      <c r="H323">
        <v>2468</v>
      </c>
      <c r="I323" s="4">
        <f t="shared" si="31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32"/>
        <v>40634.208333333336</v>
      </c>
      <c r="O323" s="10">
        <f t="shared" si="33"/>
        <v>40642.208333333336</v>
      </c>
      <c r="P323" s="10" t="str">
        <f t="shared" si="34"/>
        <v>Apr</v>
      </c>
      <c r="Q323" s="10" t="str">
        <f t="shared" si="35"/>
        <v>2011</v>
      </c>
      <c r="R323" t="b">
        <v>0</v>
      </c>
      <c r="S323" t="b">
        <v>0</v>
      </c>
      <c r="T323" t="s">
        <v>100</v>
      </c>
      <c r="U323" t="s">
        <v>2039</v>
      </c>
      <c r="V323" t="s">
        <v>2050</v>
      </c>
    </row>
    <row r="324" spans="1:22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s="10" t="str">
        <f t="shared" si="34"/>
        <v>Nov</v>
      </c>
      <c r="Q324" s="10" t="str">
        <f t="shared" si="35"/>
        <v>2010</v>
      </c>
      <c r="R324" t="b">
        <v>0</v>
      </c>
      <c r="S324" t="b">
        <v>0</v>
      </c>
      <c r="T324" t="s">
        <v>33</v>
      </c>
      <c r="U324" t="s">
        <v>2037</v>
      </c>
      <c r="V324" t="s">
        <v>2038</v>
      </c>
    </row>
    <row r="325" spans="1:22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s="10" t="str">
        <f t="shared" si="34"/>
        <v>Mar</v>
      </c>
      <c r="Q325" s="10" t="str">
        <f t="shared" si="35"/>
        <v>2014</v>
      </c>
      <c r="R325" t="b">
        <v>0</v>
      </c>
      <c r="S325" t="b">
        <v>0</v>
      </c>
      <c r="T325" t="s">
        <v>42</v>
      </c>
      <c r="U325" t="s">
        <v>2039</v>
      </c>
      <c r="V325" t="s">
        <v>2040</v>
      </c>
    </row>
    <row r="326" spans="1:22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s="10" t="str">
        <f t="shared" si="34"/>
        <v>Jun</v>
      </c>
      <c r="Q326" s="10" t="str">
        <f t="shared" si="35"/>
        <v>2015</v>
      </c>
      <c r="R326" t="b">
        <v>0</v>
      </c>
      <c r="S326" t="b">
        <v>1</v>
      </c>
      <c r="T326" t="s">
        <v>33</v>
      </c>
      <c r="U326" t="s">
        <v>2037</v>
      </c>
      <c r="V326" t="s">
        <v>2038</v>
      </c>
    </row>
    <row r="327" spans="1:22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s="10" t="str">
        <f t="shared" si="34"/>
        <v>Jun</v>
      </c>
      <c r="Q327" s="10" t="str">
        <f t="shared" si="35"/>
        <v>2018</v>
      </c>
      <c r="R327" t="b">
        <v>0</v>
      </c>
      <c r="S327" t="b">
        <v>1</v>
      </c>
      <c r="T327" t="s">
        <v>33</v>
      </c>
      <c r="U327" t="s">
        <v>2037</v>
      </c>
      <c r="V327" t="s">
        <v>2038</v>
      </c>
    </row>
    <row r="328" spans="1:22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s="10" t="str">
        <f t="shared" si="34"/>
        <v>Dec</v>
      </c>
      <c r="Q328" s="10" t="str">
        <f t="shared" si="35"/>
        <v>2015</v>
      </c>
      <c r="R328" t="b">
        <v>0</v>
      </c>
      <c r="S328" t="b">
        <v>0</v>
      </c>
      <c r="T328" t="s">
        <v>71</v>
      </c>
      <c r="U328" t="s">
        <v>2039</v>
      </c>
      <c r="V328" t="s">
        <v>2047</v>
      </c>
    </row>
    <row r="329" spans="1:22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s="10" t="str">
        <f t="shared" si="34"/>
        <v>Aug</v>
      </c>
      <c r="Q329" s="10" t="str">
        <f t="shared" si="35"/>
        <v>2019</v>
      </c>
      <c r="R329" t="b">
        <v>0</v>
      </c>
      <c r="S329" t="b">
        <v>1</v>
      </c>
      <c r="T329" t="s">
        <v>33</v>
      </c>
      <c r="U329" t="s">
        <v>2037</v>
      </c>
      <c r="V329" t="s">
        <v>2038</v>
      </c>
    </row>
    <row r="330" spans="1:22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s="10" t="str">
        <f t="shared" si="34"/>
        <v>Nov</v>
      </c>
      <c r="Q330" s="10" t="str">
        <f t="shared" si="35"/>
        <v>2018</v>
      </c>
      <c r="R330" t="b">
        <v>0</v>
      </c>
      <c r="S330" t="b">
        <v>0</v>
      </c>
      <c r="T330" t="s">
        <v>23</v>
      </c>
      <c r="U330" t="s">
        <v>2033</v>
      </c>
      <c r="V330" t="s">
        <v>2034</v>
      </c>
    </row>
    <row r="331" spans="1:22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s="10" t="str">
        <f t="shared" si="34"/>
        <v>Dec</v>
      </c>
      <c r="Q331" s="10" t="str">
        <f t="shared" si="35"/>
        <v>2016</v>
      </c>
      <c r="R331" t="b">
        <v>0</v>
      </c>
      <c r="S331" t="b">
        <v>0</v>
      </c>
      <c r="T331" t="s">
        <v>89</v>
      </c>
      <c r="U331" t="s">
        <v>2048</v>
      </c>
      <c r="V331" t="s">
        <v>2049</v>
      </c>
    </row>
    <row r="332" spans="1:22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s="10" t="str">
        <f t="shared" si="34"/>
        <v>Dec</v>
      </c>
      <c r="Q332" s="10" t="str">
        <f t="shared" si="35"/>
        <v>2017</v>
      </c>
      <c r="R332" t="b">
        <v>0</v>
      </c>
      <c r="S332" t="b">
        <v>0</v>
      </c>
      <c r="T332" t="s">
        <v>42</v>
      </c>
      <c r="U332" t="s">
        <v>2039</v>
      </c>
      <c r="V332" t="s">
        <v>2040</v>
      </c>
    </row>
    <row r="333" spans="1:22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s="10" t="str">
        <f t="shared" si="34"/>
        <v>Dec</v>
      </c>
      <c r="Q333" s="10" t="str">
        <f t="shared" si="35"/>
        <v>2011</v>
      </c>
      <c r="R333" t="b">
        <v>0</v>
      </c>
      <c r="S333" t="b">
        <v>0</v>
      </c>
      <c r="T333" t="s">
        <v>17</v>
      </c>
      <c r="U333" t="s">
        <v>2031</v>
      </c>
      <c r="V333" t="s">
        <v>2032</v>
      </c>
    </row>
    <row r="334" spans="1:22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s="10" t="str">
        <f t="shared" si="34"/>
        <v>Mar</v>
      </c>
      <c r="Q334" s="10" t="str">
        <f t="shared" si="35"/>
        <v>2013</v>
      </c>
      <c r="R334" t="b">
        <v>0</v>
      </c>
      <c r="S334" t="b">
        <v>0</v>
      </c>
      <c r="T334" t="s">
        <v>65</v>
      </c>
      <c r="U334" t="s">
        <v>2035</v>
      </c>
      <c r="V334" t="s">
        <v>2044</v>
      </c>
    </row>
    <row r="335" spans="1:22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s="10" t="str">
        <f t="shared" si="34"/>
        <v>Nov</v>
      </c>
      <c r="Q335" s="10" t="str">
        <f t="shared" si="35"/>
        <v>2018</v>
      </c>
      <c r="R335" t="b">
        <v>0</v>
      </c>
      <c r="S335" t="b">
        <v>0</v>
      </c>
      <c r="T335" t="s">
        <v>33</v>
      </c>
      <c r="U335" t="s">
        <v>2037</v>
      </c>
      <c r="V335" t="s">
        <v>2038</v>
      </c>
    </row>
    <row r="336" spans="1:22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s="10" t="str">
        <f t="shared" si="34"/>
        <v>Jan</v>
      </c>
      <c r="Q336" s="10" t="str">
        <f t="shared" si="35"/>
        <v>2018</v>
      </c>
      <c r="R336" t="b">
        <v>0</v>
      </c>
      <c r="S336" t="b">
        <v>0</v>
      </c>
      <c r="T336" t="s">
        <v>23</v>
      </c>
      <c r="U336" t="s">
        <v>2033</v>
      </c>
      <c r="V336" t="s">
        <v>2034</v>
      </c>
    </row>
    <row r="337" spans="1:22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s="10" t="str">
        <f t="shared" si="34"/>
        <v>Nov</v>
      </c>
      <c r="Q337" s="10" t="str">
        <f t="shared" si="35"/>
        <v>2019</v>
      </c>
      <c r="R337" t="b">
        <v>0</v>
      </c>
      <c r="S337" t="b">
        <v>0</v>
      </c>
      <c r="T337" t="s">
        <v>23</v>
      </c>
      <c r="U337" t="s">
        <v>2033</v>
      </c>
      <c r="V337" t="s">
        <v>2034</v>
      </c>
    </row>
    <row r="338" spans="1:22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s="10" t="str">
        <f t="shared" si="34"/>
        <v>Dec</v>
      </c>
      <c r="Q338" s="10" t="str">
        <f t="shared" si="35"/>
        <v>2010</v>
      </c>
      <c r="R338" t="b">
        <v>0</v>
      </c>
      <c r="S338" t="b">
        <v>1</v>
      </c>
      <c r="T338" t="s">
        <v>23</v>
      </c>
      <c r="U338" t="s">
        <v>2033</v>
      </c>
      <c r="V338" t="s">
        <v>2034</v>
      </c>
    </row>
    <row r="339" spans="1:22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s="10" t="str">
        <f t="shared" si="34"/>
        <v>Nov</v>
      </c>
      <c r="Q339" s="10" t="str">
        <f t="shared" si="35"/>
        <v>2019</v>
      </c>
      <c r="R339" t="b">
        <v>0</v>
      </c>
      <c r="S339" t="b">
        <v>0</v>
      </c>
      <c r="T339" t="s">
        <v>33</v>
      </c>
      <c r="U339" t="s">
        <v>2037</v>
      </c>
      <c r="V339" t="s">
        <v>2038</v>
      </c>
    </row>
    <row r="340" spans="1:22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s="10" t="str">
        <f t="shared" si="34"/>
        <v>Oct</v>
      </c>
      <c r="Q340" s="10" t="str">
        <f t="shared" si="35"/>
        <v>2011</v>
      </c>
      <c r="R340" t="b">
        <v>0</v>
      </c>
      <c r="S340" t="b">
        <v>0</v>
      </c>
      <c r="T340" t="s">
        <v>33</v>
      </c>
      <c r="U340" t="s">
        <v>2037</v>
      </c>
      <c r="V340" t="s">
        <v>2038</v>
      </c>
    </row>
    <row r="341" spans="1:22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s="10" t="str">
        <f t="shared" si="34"/>
        <v>Aug</v>
      </c>
      <c r="Q341" s="10" t="str">
        <f t="shared" si="35"/>
        <v>2017</v>
      </c>
      <c r="R341" t="b">
        <v>0</v>
      </c>
      <c r="S341" t="b">
        <v>0</v>
      </c>
      <c r="T341" t="s">
        <v>33</v>
      </c>
      <c r="U341" t="s">
        <v>2037</v>
      </c>
      <c r="V341" t="s">
        <v>2038</v>
      </c>
    </row>
    <row r="342" spans="1:22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s="10" t="str">
        <f t="shared" si="34"/>
        <v>Dec</v>
      </c>
      <c r="Q342" s="10" t="str">
        <f t="shared" si="35"/>
        <v>2011</v>
      </c>
      <c r="R342" t="b">
        <v>0</v>
      </c>
      <c r="S342" t="b">
        <v>0</v>
      </c>
      <c r="T342" t="s">
        <v>122</v>
      </c>
      <c r="U342" t="s">
        <v>2052</v>
      </c>
      <c r="V342" t="s">
        <v>2053</v>
      </c>
    </row>
    <row r="343" spans="1:22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s="10" t="str">
        <f t="shared" si="34"/>
        <v>Aug</v>
      </c>
      <c r="Q343" s="10" t="str">
        <f t="shared" si="35"/>
        <v>2015</v>
      </c>
      <c r="R343" t="b">
        <v>0</v>
      </c>
      <c r="S343" t="b">
        <v>0</v>
      </c>
      <c r="T343" t="s">
        <v>60</v>
      </c>
      <c r="U343" t="s">
        <v>2033</v>
      </c>
      <c r="V343" t="s">
        <v>2043</v>
      </c>
    </row>
    <row r="344" spans="1:22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s="10" t="str">
        <f t="shared" si="34"/>
        <v>Jul</v>
      </c>
      <c r="Q344" s="10" t="str">
        <f t="shared" si="35"/>
        <v>2013</v>
      </c>
      <c r="R344" t="b">
        <v>0</v>
      </c>
      <c r="S344" t="b">
        <v>0</v>
      </c>
      <c r="T344" t="s">
        <v>33</v>
      </c>
      <c r="U344" t="s">
        <v>2037</v>
      </c>
      <c r="V344" t="s">
        <v>2038</v>
      </c>
    </row>
    <row r="345" spans="1:22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s="10" t="str">
        <f t="shared" si="34"/>
        <v>Nov</v>
      </c>
      <c r="Q345" s="10" t="str">
        <f t="shared" si="35"/>
        <v>2013</v>
      </c>
      <c r="R345" t="b">
        <v>0</v>
      </c>
      <c r="S345" t="b">
        <v>0</v>
      </c>
      <c r="T345" t="s">
        <v>33</v>
      </c>
      <c r="U345" t="s">
        <v>2037</v>
      </c>
      <c r="V345" t="s">
        <v>2038</v>
      </c>
    </row>
    <row r="346" spans="1:22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s="10" t="str">
        <f t="shared" si="34"/>
        <v>Jan</v>
      </c>
      <c r="Q346" s="10" t="str">
        <f t="shared" si="35"/>
        <v>2018</v>
      </c>
      <c r="R346" t="b">
        <v>0</v>
      </c>
      <c r="S346" t="b">
        <v>0</v>
      </c>
      <c r="T346" t="s">
        <v>89</v>
      </c>
      <c r="U346" t="s">
        <v>2048</v>
      </c>
      <c r="V346" t="s">
        <v>2049</v>
      </c>
    </row>
    <row r="347" spans="1:22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s="10" t="str">
        <f t="shared" si="34"/>
        <v>Jul</v>
      </c>
      <c r="Q347" s="10" t="str">
        <f t="shared" si="35"/>
        <v>2015</v>
      </c>
      <c r="R347" t="b">
        <v>0</v>
      </c>
      <c r="S347" t="b">
        <v>0</v>
      </c>
      <c r="T347" t="s">
        <v>53</v>
      </c>
      <c r="U347" t="s">
        <v>2039</v>
      </c>
      <c r="V347" t="s">
        <v>2042</v>
      </c>
    </row>
    <row r="348" spans="1:22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s="10" t="str">
        <f t="shared" si="34"/>
        <v>Aug</v>
      </c>
      <c r="Q348" s="10" t="str">
        <f t="shared" si="35"/>
        <v>2017</v>
      </c>
      <c r="R348" t="b">
        <v>0</v>
      </c>
      <c r="S348" t="b">
        <v>1</v>
      </c>
      <c r="T348" t="s">
        <v>60</v>
      </c>
      <c r="U348" t="s">
        <v>2033</v>
      </c>
      <c r="V348" t="s">
        <v>2043</v>
      </c>
    </row>
    <row r="349" spans="1:22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s="10" t="str">
        <f t="shared" si="34"/>
        <v>Feb</v>
      </c>
      <c r="Q349" s="10" t="str">
        <f t="shared" si="35"/>
        <v>2015</v>
      </c>
      <c r="R349" t="b">
        <v>0</v>
      </c>
      <c r="S349" t="b">
        <v>0</v>
      </c>
      <c r="T349" t="s">
        <v>28</v>
      </c>
      <c r="U349" t="s">
        <v>2035</v>
      </c>
      <c r="V349" t="s">
        <v>2036</v>
      </c>
    </row>
    <row r="350" spans="1:22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s="10" t="str">
        <f t="shared" si="34"/>
        <v>Feb</v>
      </c>
      <c r="Q350" s="10" t="str">
        <f t="shared" si="35"/>
        <v>2017</v>
      </c>
      <c r="R350" t="b">
        <v>0</v>
      </c>
      <c r="S350" t="b">
        <v>0</v>
      </c>
      <c r="T350" t="s">
        <v>17</v>
      </c>
      <c r="U350" t="s">
        <v>2031</v>
      </c>
      <c r="V350" t="s">
        <v>2032</v>
      </c>
    </row>
    <row r="351" spans="1:22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s="10" t="str">
        <f t="shared" si="34"/>
        <v>Jul</v>
      </c>
      <c r="Q351" s="10" t="str">
        <f t="shared" si="35"/>
        <v>2017</v>
      </c>
      <c r="R351" t="b">
        <v>0</v>
      </c>
      <c r="S351" t="b">
        <v>0</v>
      </c>
      <c r="T351" t="s">
        <v>33</v>
      </c>
      <c r="U351" t="s">
        <v>2037</v>
      </c>
      <c r="V351" t="s">
        <v>2038</v>
      </c>
    </row>
    <row r="352" spans="1:22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s="10" t="str">
        <f t="shared" si="34"/>
        <v>May</v>
      </c>
      <c r="Q352" s="10" t="str">
        <f t="shared" si="35"/>
        <v>2015</v>
      </c>
      <c r="R352" t="b">
        <v>0</v>
      </c>
      <c r="S352" t="b">
        <v>1</v>
      </c>
      <c r="T352" t="s">
        <v>159</v>
      </c>
      <c r="U352" t="s">
        <v>2033</v>
      </c>
      <c r="V352" t="s">
        <v>2056</v>
      </c>
    </row>
    <row r="353" spans="1:22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s="10" t="str">
        <f t="shared" si="34"/>
        <v>Aug</v>
      </c>
      <c r="Q353" s="10" t="str">
        <f t="shared" si="35"/>
        <v>2015</v>
      </c>
      <c r="R353" t="b">
        <v>0</v>
      </c>
      <c r="S353" t="b">
        <v>0</v>
      </c>
      <c r="T353" t="s">
        <v>23</v>
      </c>
      <c r="U353" t="s">
        <v>2033</v>
      </c>
      <c r="V353" t="s">
        <v>2034</v>
      </c>
    </row>
    <row r="354" spans="1:22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s="10" t="str">
        <f t="shared" si="34"/>
        <v>Nov</v>
      </c>
      <c r="Q354" s="10" t="str">
        <f t="shared" si="35"/>
        <v>2015</v>
      </c>
      <c r="R354" t="b">
        <v>0</v>
      </c>
      <c r="S354" t="b">
        <v>0</v>
      </c>
      <c r="T354" t="s">
        <v>33</v>
      </c>
      <c r="U354" t="s">
        <v>2037</v>
      </c>
      <c r="V354" t="s">
        <v>2038</v>
      </c>
    </row>
    <row r="355" spans="1:22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s="10" t="str">
        <f t="shared" si="34"/>
        <v>Jul</v>
      </c>
      <c r="Q355" s="10" t="str">
        <f t="shared" si="35"/>
        <v>2019</v>
      </c>
      <c r="R355" t="b">
        <v>0</v>
      </c>
      <c r="S355" t="b">
        <v>0</v>
      </c>
      <c r="T355" t="s">
        <v>33</v>
      </c>
      <c r="U355" t="s">
        <v>2037</v>
      </c>
      <c r="V355" t="s">
        <v>2038</v>
      </c>
    </row>
    <row r="356" spans="1:22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s="10" t="str">
        <f t="shared" si="34"/>
        <v>Sep</v>
      </c>
      <c r="Q356" s="10" t="str">
        <f t="shared" si="35"/>
        <v>2013</v>
      </c>
      <c r="R356" t="b">
        <v>0</v>
      </c>
      <c r="S356" t="b">
        <v>0</v>
      </c>
      <c r="T356" t="s">
        <v>42</v>
      </c>
      <c r="U356" t="s">
        <v>2039</v>
      </c>
      <c r="V356" t="s">
        <v>2040</v>
      </c>
    </row>
    <row r="357" spans="1:22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s="10" t="str">
        <f t="shared" si="34"/>
        <v>Jan</v>
      </c>
      <c r="Q357" s="10" t="str">
        <f t="shared" si="35"/>
        <v>2017</v>
      </c>
      <c r="R357" t="b">
        <v>0</v>
      </c>
      <c r="S357" t="b">
        <v>0</v>
      </c>
      <c r="T357" t="s">
        <v>65</v>
      </c>
      <c r="U357" t="s">
        <v>2035</v>
      </c>
      <c r="V357" t="s">
        <v>2044</v>
      </c>
    </row>
    <row r="358" spans="1:22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s="10" t="str">
        <f t="shared" si="34"/>
        <v>Jan</v>
      </c>
      <c r="Q358" s="10" t="str">
        <f t="shared" si="35"/>
        <v>2012</v>
      </c>
      <c r="R358" t="b">
        <v>0</v>
      </c>
      <c r="S358" t="b">
        <v>0</v>
      </c>
      <c r="T358" t="s">
        <v>33</v>
      </c>
      <c r="U358" t="s">
        <v>2037</v>
      </c>
      <c r="V358" t="s">
        <v>2038</v>
      </c>
    </row>
    <row r="359" spans="1:22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s="10" t="str">
        <f t="shared" si="34"/>
        <v>Sep</v>
      </c>
      <c r="Q359" s="10" t="str">
        <f t="shared" si="35"/>
        <v>2015</v>
      </c>
      <c r="R359" t="b">
        <v>0</v>
      </c>
      <c r="S359" t="b">
        <v>0</v>
      </c>
      <c r="T359" t="s">
        <v>89</v>
      </c>
      <c r="U359" t="s">
        <v>2048</v>
      </c>
      <c r="V359" t="s">
        <v>2049</v>
      </c>
    </row>
    <row r="360" spans="1:22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s="10" t="str">
        <f t="shared" si="34"/>
        <v>Aug</v>
      </c>
      <c r="Q360" s="10" t="str">
        <f t="shared" si="35"/>
        <v>2018</v>
      </c>
      <c r="R360" t="b">
        <v>1</v>
      </c>
      <c r="S360" t="b">
        <v>0</v>
      </c>
      <c r="T360" t="s">
        <v>122</v>
      </c>
      <c r="U360" t="s">
        <v>2052</v>
      </c>
      <c r="V360" t="s">
        <v>2053</v>
      </c>
    </row>
    <row r="361" spans="1:22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s="10" t="str">
        <f t="shared" si="34"/>
        <v>Aug</v>
      </c>
      <c r="Q361" s="10" t="str">
        <f t="shared" si="35"/>
        <v>2011</v>
      </c>
      <c r="R361" t="b">
        <v>0</v>
      </c>
      <c r="S361" t="b">
        <v>0</v>
      </c>
      <c r="T361" t="s">
        <v>71</v>
      </c>
      <c r="U361" t="s">
        <v>2039</v>
      </c>
      <c r="V361" t="s">
        <v>2047</v>
      </c>
    </row>
    <row r="362" spans="1:22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s="10" t="str">
        <f t="shared" si="34"/>
        <v>Jan</v>
      </c>
      <c r="Q362" s="10" t="str">
        <f t="shared" si="35"/>
        <v>2011</v>
      </c>
      <c r="R362" t="b">
        <v>0</v>
      </c>
      <c r="S362" t="b">
        <v>1</v>
      </c>
      <c r="T362" t="s">
        <v>33</v>
      </c>
      <c r="U362" t="s">
        <v>2037</v>
      </c>
      <c r="V362" t="s">
        <v>2038</v>
      </c>
    </row>
    <row r="363" spans="1:22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s="10" t="str">
        <f t="shared" si="34"/>
        <v>Oct</v>
      </c>
      <c r="Q363" s="10" t="str">
        <f t="shared" si="35"/>
        <v>2017</v>
      </c>
      <c r="R363" t="b">
        <v>0</v>
      </c>
      <c r="S363" t="b">
        <v>0</v>
      </c>
      <c r="T363" t="s">
        <v>33</v>
      </c>
      <c r="U363" t="s">
        <v>2037</v>
      </c>
      <c r="V363" t="s">
        <v>2038</v>
      </c>
    </row>
    <row r="364" spans="1:22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s="10" t="str">
        <f t="shared" si="34"/>
        <v>Jan</v>
      </c>
      <c r="Q364" s="10" t="str">
        <f t="shared" si="35"/>
        <v>2011</v>
      </c>
      <c r="R364" t="b">
        <v>0</v>
      </c>
      <c r="S364" t="b">
        <v>0</v>
      </c>
      <c r="T364" t="s">
        <v>23</v>
      </c>
      <c r="U364" t="s">
        <v>2033</v>
      </c>
      <c r="V364" t="s">
        <v>2034</v>
      </c>
    </row>
    <row r="365" spans="1:22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s="10" t="str">
        <f t="shared" si="34"/>
        <v>Dec</v>
      </c>
      <c r="Q365" s="10" t="str">
        <f t="shared" si="35"/>
        <v>2011</v>
      </c>
      <c r="R365" t="b">
        <v>0</v>
      </c>
      <c r="S365" t="b">
        <v>0</v>
      </c>
      <c r="T365" t="s">
        <v>23</v>
      </c>
      <c r="U365" t="s">
        <v>2033</v>
      </c>
      <c r="V365" t="s">
        <v>2034</v>
      </c>
    </row>
    <row r="366" spans="1:22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s="10" t="str">
        <f t="shared" si="34"/>
        <v>Mar</v>
      </c>
      <c r="Q366" s="10" t="str">
        <f t="shared" si="35"/>
        <v>2018</v>
      </c>
      <c r="R366" t="b">
        <v>0</v>
      </c>
      <c r="S366" t="b">
        <v>0</v>
      </c>
      <c r="T366" t="s">
        <v>60</v>
      </c>
      <c r="U366" t="s">
        <v>2033</v>
      </c>
      <c r="V366" t="s">
        <v>2043</v>
      </c>
    </row>
    <row r="367" spans="1:22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s="10" t="str">
        <f t="shared" si="34"/>
        <v>Dec</v>
      </c>
      <c r="Q367" s="10" t="str">
        <f t="shared" si="35"/>
        <v>2016</v>
      </c>
      <c r="R367" t="b">
        <v>0</v>
      </c>
      <c r="S367" t="b">
        <v>0</v>
      </c>
      <c r="T367" t="s">
        <v>33</v>
      </c>
      <c r="U367" t="s">
        <v>2037</v>
      </c>
      <c r="V367" t="s">
        <v>2038</v>
      </c>
    </row>
    <row r="368" spans="1:22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s="10" t="str">
        <f t="shared" si="34"/>
        <v>Jan</v>
      </c>
      <c r="Q368" s="10" t="str">
        <f t="shared" si="35"/>
        <v>2011</v>
      </c>
      <c r="R368" t="b">
        <v>0</v>
      </c>
      <c r="S368" t="b">
        <v>1</v>
      </c>
      <c r="T368" t="s">
        <v>33</v>
      </c>
      <c r="U368" t="s">
        <v>2037</v>
      </c>
      <c r="V368" t="s">
        <v>2038</v>
      </c>
    </row>
    <row r="369" spans="1:22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s="10" t="str">
        <f t="shared" si="34"/>
        <v>Oct</v>
      </c>
      <c r="Q369" s="10" t="str">
        <f t="shared" si="35"/>
        <v>2014</v>
      </c>
      <c r="R369" t="b">
        <v>0</v>
      </c>
      <c r="S369" t="b">
        <v>1</v>
      </c>
      <c r="T369" t="s">
        <v>33</v>
      </c>
      <c r="U369" t="s">
        <v>2037</v>
      </c>
      <c r="V369" t="s">
        <v>2038</v>
      </c>
    </row>
    <row r="370" spans="1:22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s="10" t="str">
        <f t="shared" si="34"/>
        <v>Oct</v>
      </c>
      <c r="Q370" s="10" t="str">
        <f t="shared" si="35"/>
        <v>2010</v>
      </c>
      <c r="R370" t="b">
        <v>0</v>
      </c>
      <c r="S370" t="b">
        <v>1</v>
      </c>
      <c r="T370" t="s">
        <v>42</v>
      </c>
      <c r="U370" t="s">
        <v>2039</v>
      </c>
      <c r="V370" t="s">
        <v>2040</v>
      </c>
    </row>
    <row r="371" spans="1:22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s="10" t="str">
        <f t="shared" si="34"/>
        <v>Feb</v>
      </c>
      <c r="Q371" s="10" t="str">
        <f t="shared" si="35"/>
        <v>2013</v>
      </c>
      <c r="R371" t="b">
        <v>0</v>
      </c>
      <c r="S371" t="b">
        <v>1</v>
      </c>
      <c r="T371" t="s">
        <v>269</v>
      </c>
      <c r="U371" t="s">
        <v>2039</v>
      </c>
      <c r="V371" t="s">
        <v>2058</v>
      </c>
    </row>
    <row r="372" spans="1:22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s="10" t="str">
        <f t="shared" si="34"/>
        <v>Apr</v>
      </c>
      <c r="Q372" s="10" t="str">
        <f t="shared" si="35"/>
        <v>2019</v>
      </c>
      <c r="R372" t="b">
        <v>0</v>
      </c>
      <c r="S372" t="b">
        <v>0</v>
      </c>
      <c r="T372" t="s">
        <v>33</v>
      </c>
      <c r="U372" t="s">
        <v>2037</v>
      </c>
      <c r="V372" t="s">
        <v>2038</v>
      </c>
    </row>
    <row r="373" spans="1:22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s="10" t="str">
        <f t="shared" si="34"/>
        <v>Feb</v>
      </c>
      <c r="Q373" s="10" t="str">
        <f t="shared" si="35"/>
        <v>2015</v>
      </c>
      <c r="R373" t="b">
        <v>0</v>
      </c>
      <c r="S373" t="b">
        <v>0</v>
      </c>
      <c r="T373" t="s">
        <v>33</v>
      </c>
      <c r="U373" t="s">
        <v>2037</v>
      </c>
      <c r="V373" t="s">
        <v>2038</v>
      </c>
    </row>
    <row r="374" spans="1:22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s="10" t="str">
        <f t="shared" si="34"/>
        <v>Jan</v>
      </c>
      <c r="Q374" s="10" t="str">
        <f t="shared" si="35"/>
        <v>2015</v>
      </c>
      <c r="R374" t="b">
        <v>0</v>
      </c>
      <c r="S374" t="b">
        <v>1</v>
      </c>
      <c r="T374" t="s">
        <v>42</v>
      </c>
      <c r="U374" t="s">
        <v>2039</v>
      </c>
      <c r="V374" t="s">
        <v>2040</v>
      </c>
    </row>
    <row r="375" spans="1:22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s="10" t="str">
        <f t="shared" si="34"/>
        <v>Aug</v>
      </c>
      <c r="Q375" s="10" t="str">
        <f t="shared" si="35"/>
        <v>2017</v>
      </c>
      <c r="R375" t="b">
        <v>0</v>
      </c>
      <c r="S375" t="b">
        <v>0</v>
      </c>
      <c r="T375" t="s">
        <v>33</v>
      </c>
      <c r="U375" t="s">
        <v>2037</v>
      </c>
      <c r="V375" t="s">
        <v>2038</v>
      </c>
    </row>
    <row r="376" spans="1:22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s="10" t="str">
        <f t="shared" si="34"/>
        <v>Jan</v>
      </c>
      <c r="Q376" s="10" t="str">
        <f t="shared" si="35"/>
        <v>2019</v>
      </c>
      <c r="R376" t="b">
        <v>0</v>
      </c>
      <c r="S376" t="b">
        <v>1</v>
      </c>
      <c r="T376" t="s">
        <v>42</v>
      </c>
      <c r="U376" t="s">
        <v>2039</v>
      </c>
      <c r="V376" t="s">
        <v>2040</v>
      </c>
    </row>
    <row r="377" spans="1:22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s="10" t="str">
        <f t="shared" si="34"/>
        <v>Oct</v>
      </c>
      <c r="Q377" s="10" t="str">
        <f t="shared" si="35"/>
        <v>2015</v>
      </c>
      <c r="R377" t="b">
        <v>0</v>
      </c>
      <c r="S377" t="b">
        <v>0</v>
      </c>
      <c r="T377" t="s">
        <v>60</v>
      </c>
      <c r="U377" t="s">
        <v>2033</v>
      </c>
      <c r="V377" t="s">
        <v>2043</v>
      </c>
    </row>
    <row r="378" spans="1:22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s="10" t="str">
        <f t="shared" si="34"/>
        <v>Jul</v>
      </c>
      <c r="Q378" s="10" t="str">
        <f t="shared" si="35"/>
        <v>2014</v>
      </c>
      <c r="R378" t="b">
        <v>0</v>
      </c>
      <c r="S378" t="b">
        <v>0</v>
      </c>
      <c r="T378" t="s">
        <v>23</v>
      </c>
      <c r="U378" t="s">
        <v>2033</v>
      </c>
      <c r="V378" t="s">
        <v>2034</v>
      </c>
    </row>
    <row r="379" spans="1:22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s="10" t="str">
        <f t="shared" si="34"/>
        <v>Oct</v>
      </c>
      <c r="Q379" s="10" t="str">
        <f t="shared" si="35"/>
        <v>2019</v>
      </c>
      <c r="R379" t="b">
        <v>0</v>
      </c>
      <c r="S379" t="b">
        <v>0</v>
      </c>
      <c r="T379" t="s">
        <v>33</v>
      </c>
      <c r="U379" t="s">
        <v>2037</v>
      </c>
      <c r="V379" t="s">
        <v>2038</v>
      </c>
    </row>
    <row r="380" spans="1:22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s="10" t="str">
        <f t="shared" si="34"/>
        <v>May</v>
      </c>
      <c r="Q380" s="10" t="str">
        <f t="shared" si="35"/>
        <v>2018</v>
      </c>
      <c r="R380" t="b">
        <v>0</v>
      </c>
      <c r="S380" t="b">
        <v>0</v>
      </c>
      <c r="T380" t="s">
        <v>42</v>
      </c>
      <c r="U380" t="s">
        <v>2039</v>
      </c>
      <c r="V380" t="s">
        <v>2040</v>
      </c>
    </row>
    <row r="381" spans="1:22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s="10" t="str">
        <f t="shared" si="34"/>
        <v>Oct</v>
      </c>
      <c r="Q381" s="10" t="str">
        <f t="shared" si="35"/>
        <v>2011</v>
      </c>
      <c r="R381" t="b">
        <v>0</v>
      </c>
      <c r="S381" t="b">
        <v>0</v>
      </c>
      <c r="T381" t="s">
        <v>33</v>
      </c>
      <c r="U381" t="s">
        <v>2037</v>
      </c>
      <c r="V381" t="s">
        <v>2038</v>
      </c>
    </row>
    <row r="382" spans="1:22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s="10" t="str">
        <f t="shared" si="34"/>
        <v>Jun</v>
      </c>
      <c r="Q382" s="10" t="str">
        <f t="shared" si="35"/>
        <v>2013</v>
      </c>
      <c r="R382" t="b">
        <v>0</v>
      </c>
      <c r="S382" t="b">
        <v>0</v>
      </c>
      <c r="T382" t="s">
        <v>33</v>
      </c>
      <c r="U382" t="s">
        <v>2037</v>
      </c>
      <c r="V382" t="s">
        <v>2038</v>
      </c>
    </row>
    <row r="383" spans="1:22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s="10" t="str">
        <f t="shared" si="34"/>
        <v>Jun</v>
      </c>
      <c r="Q383" s="10" t="str">
        <f t="shared" si="35"/>
        <v>2015</v>
      </c>
      <c r="R383" t="b">
        <v>0</v>
      </c>
      <c r="S383" t="b">
        <v>0</v>
      </c>
      <c r="T383" t="s">
        <v>33</v>
      </c>
      <c r="U383" t="s">
        <v>2037</v>
      </c>
      <c r="V383" t="s">
        <v>2038</v>
      </c>
    </row>
    <row r="384" spans="1:22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s="10" t="str">
        <f t="shared" si="34"/>
        <v>Oct</v>
      </c>
      <c r="Q384" s="10" t="str">
        <f t="shared" si="35"/>
        <v>2017</v>
      </c>
      <c r="R384" t="b">
        <v>0</v>
      </c>
      <c r="S384" t="b">
        <v>0</v>
      </c>
      <c r="T384" t="s">
        <v>122</v>
      </c>
      <c r="U384" t="s">
        <v>2052</v>
      </c>
      <c r="V384" t="s">
        <v>2053</v>
      </c>
    </row>
    <row r="385" spans="1:22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s="10" t="str">
        <f t="shared" si="34"/>
        <v>Feb</v>
      </c>
      <c r="Q385" s="10" t="str">
        <f t="shared" si="35"/>
        <v>2019</v>
      </c>
      <c r="R385" t="b">
        <v>0</v>
      </c>
      <c r="S385" t="b">
        <v>1</v>
      </c>
      <c r="T385" t="s">
        <v>17</v>
      </c>
      <c r="U385" t="s">
        <v>2031</v>
      </c>
      <c r="V385" t="s">
        <v>2032</v>
      </c>
    </row>
    <row r="386" spans="1:22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36">E386/D386*100</f>
        <v>172.00961538461539</v>
      </c>
      <c r="G386" t="s">
        <v>20</v>
      </c>
      <c r="H386">
        <v>4799</v>
      </c>
      <c r="I386" s="4">
        <f t="shared" ref="I386:I449" si="37">IF(H386=0,0,E386/H386)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ref="N386:N449" si="38">(((L386/60)/60)/24)+DATE(1970,1,1)</f>
        <v>42776.25</v>
      </c>
      <c r="O386" s="10">
        <f t="shared" ref="O386:O449" si="39">(((M386/60)/60)/24)+DATE(1970,1,1)</f>
        <v>42803.25</v>
      </c>
      <c r="P386" s="10" t="str">
        <f t="shared" ref="P386:P449" si="40">TEXT(N386,"mmm")</f>
        <v>Feb</v>
      </c>
      <c r="Q386" s="10" t="str">
        <f t="shared" ref="Q386:Q449" si="41">TEXT(N386,"yyyy")</f>
        <v>2017</v>
      </c>
      <c r="R386" t="b">
        <v>1</v>
      </c>
      <c r="S386" t="b">
        <v>1</v>
      </c>
      <c r="T386" t="s">
        <v>42</v>
      </c>
      <c r="U386" t="s">
        <v>2039</v>
      </c>
      <c r="V386" t="s">
        <v>2040</v>
      </c>
    </row>
    <row r="387" spans="1:22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146.16709511568124</v>
      </c>
      <c r="G387" t="s">
        <v>20</v>
      </c>
      <c r="H387">
        <v>1137</v>
      </c>
      <c r="I387" s="4">
        <f t="shared" si="37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38"/>
        <v>43553.208333333328</v>
      </c>
      <c r="O387" s="10">
        <f t="shared" si="39"/>
        <v>43585.208333333328</v>
      </c>
      <c r="P387" s="10" t="str">
        <f t="shared" si="40"/>
        <v>Mar</v>
      </c>
      <c r="Q387" s="10" t="str">
        <f t="shared" si="41"/>
        <v>2019</v>
      </c>
      <c r="R387" t="b">
        <v>0</v>
      </c>
      <c r="S387" t="b">
        <v>0</v>
      </c>
      <c r="T387" t="s">
        <v>68</v>
      </c>
      <c r="U387" t="s">
        <v>2045</v>
      </c>
      <c r="V387" t="s">
        <v>2046</v>
      </c>
    </row>
    <row r="388" spans="1:22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s="10" t="str">
        <f t="shared" si="40"/>
        <v>Jun</v>
      </c>
      <c r="Q388" s="10" t="str">
        <f t="shared" si="41"/>
        <v>2010</v>
      </c>
      <c r="R388" t="b">
        <v>0</v>
      </c>
      <c r="S388" t="b">
        <v>0</v>
      </c>
      <c r="T388" t="s">
        <v>33</v>
      </c>
      <c r="U388" t="s">
        <v>2037</v>
      </c>
      <c r="V388" t="s">
        <v>2038</v>
      </c>
    </row>
    <row r="389" spans="1:22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s="10" t="str">
        <f t="shared" si="40"/>
        <v>Jun</v>
      </c>
      <c r="Q389" s="10" t="str">
        <f t="shared" si="41"/>
        <v>2012</v>
      </c>
      <c r="R389" t="b">
        <v>0</v>
      </c>
      <c r="S389" t="b">
        <v>0</v>
      </c>
      <c r="T389" t="s">
        <v>65</v>
      </c>
      <c r="U389" t="s">
        <v>2035</v>
      </c>
      <c r="V389" t="s">
        <v>2044</v>
      </c>
    </row>
    <row r="390" spans="1:22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s="10" t="str">
        <f t="shared" si="40"/>
        <v>Jan</v>
      </c>
      <c r="Q390" s="10" t="str">
        <f t="shared" si="41"/>
        <v>2012</v>
      </c>
      <c r="R390" t="b">
        <v>0</v>
      </c>
      <c r="S390" t="b">
        <v>0</v>
      </c>
      <c r="T390" t="s">
        <v>60</v>
      </c>
      <c r="U390" t="s">
        <v>2033</v>
      </c>
      <c r="V390" t="s">
        <v>2043</v>
      </c>
    </row>
    <row r="391" spans="1:22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s="10" t="str">
        <f t="shared" si="40"/>
        <v>Oct</v>
      </c>
      <c r="Q391" s="10" t="str">
        <f t="shared" si="41"/>
        <v>2010</v>
      </c>
      <c r="R391" t="b">
        <v>0</v>
      </c>
      <c r="S391" t="b">
        <v>0</v>
      </c>
      <c r="T391" t="s">
        <v>33</v>
      </c>
      <c r="U391" t="s">
        <v>2037</v>
      </c>
      <c r="V391" t="s">
        <v>2038</v>
      </c>
    </row>
    <row r="392" spans="1:22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s="10" t="str">
        <f t="shared" si="40"/>
        <v>Sep</v>
      </c>
      <c r="Q392" s="10" t="str">
        <f t="shared" si="41"/>
        <v>2013</v>
      </c>
      <c r="R392" t="b">
        <v>0</v>
      </c>
      <c r="S392" t="b">
        <v>0</v>
      </c>
      <c r="T392" t="s">
        <v>122</v>
      </c>
      <c r="U392" t="s">
        <v>2052</v>
      </c>
      <c r="V392" t="s">
        <v>2053</v>
      </c>
    </row>
    <row r="393" spans="1:22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s="10" t="str">
        <f t="shared" si="40"/>
        <v>Jan</v>
      </c>
      <c r="Q393" s="10" t="str">
        <f t="shared" si="41"/>
        <v>2014</v>
      </c>
      <c r="R393" t="b">
        <v>0</v>
      </c>
      <c r="S393" t="b">
        <v>0</v>
      </c>
      <c r="T393" t="s">
        <v>68</v>
      </c>
      <c r="U393" t="s">
        <v>2045</v>
      </c>
      <c r="V393" t="s">
        <v>2046</v>
      </c>
    </row>
    <row r="394" spans="1:22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s="10" t="str">
        <f t="shared" si="40"/>
        <v>Jan</v>
      </c>
      <c r="Q394" s="10" t="str">
        <f t="shared" si="41"/>
        <v>2011</v>
      </c>
      <c r="R394" t="b">
        <v>0</v>
      </c>
      <c r="S394" t="b">
        <v>0</v>
      </c>
      <c r="T394" t="s">
        <v>65</v>
      </c>
      <c r="U394" t="s">
        <v>2035</v>
      </c>
      <c r="V394" t="s">
        <v>2044</v>
      </c>
    </row>
    <row r="395" spans="1:22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s="10" t="str">
        <f t="shared" si="40"/>
        <v>Jul</v>
      </c>
      <c r="Q395" s="10" t="str">
        <f t="shared" si="41"/>
        <v>2017</v>
      </c>
      <c r="R395" t="b">
        <v>0</v>
      </c>
      <c r="S395" t="b">
        <v>0</v>
      </c>
      <c r="T395" t="s">
        <v>159</v>
      </c>
      <c r="U395" t="s">
        <v>2033</v>
      </c>
      <c r="V395" t="s">
        <v>2056</v>
      </c>
    </row>
    <row r="396" spans="1:22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s="10" t="str">
        <f t="shared" si="40"/>
        <v>Jul</v>
      </c>
      <c r="Q396" s="10" t="str">
        <f t="shared" si="41"/>
        <v>2013</v>
      </c>
      <c r="R396" t="b">
        <v>0</v>
      </c>
      <c r="S396" t="b">
        <v>1</v>
      </c>
      <c r="T396" t="s">
        <v>42</v>
      </c>
      <c r="U396" t="s">
        <v>2039</v>
      </c>
      <c r="V396" t="s">
        <v>2040</v>
      </c>
    </row>
    <row r="397" spans="1:22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s="10" t="str">
        <f t="shared" si="40"/>
        <v>Dec</v>
      </c>
      <c r="Q397" s="10" t="str">
        <f t="shared" si="41"/>
        <v>2011</v>
      </c>
      <c r="R397" t="b">
        <v>1</v>
      </c>
      <c r="S397" t="b">
        <v>0</v>
      </c>
      <c r="T397" t="s">
        <v>33</v>
      </c>
      <c r="U397" t="s">
        <v>2037</v>
      </c>
      <c r="V397" t="s">
        <v>2038</v>
      </c>
    </row>
    <row r="398" spans="1:22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s="10" t="str">
        <f t="shared" si="40"/>
        <v>Oct</v>
      </c>
      <c r="Q398" s="10" t="str">
        <f t="shared" si="41"/>
        <v>2018</v>
      </c>
      <c r="R398" t="b">
        <v>0</v>
      </c>
      <c r="S398" t="b">
        <v>0</v>
      </c>
      <c r="T398" t="s">
        <v>53</v>
      </c>
      <c r="U398" t="s">
        <v>2039</v>
      </c>
      <c r="V398" t="s">
        <v>2042</v>
      </c>
    </row>
    <row r="399" spans="1:22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s="10" t="str">
        <f t="shared" si="40"/>
        <v>May</v>
      </c>
      <c r="Q399" s="10" t="str">
        <f t="shared" si="41"/>
        <v>2013</v>
      </c>
      <c r="R399" t="b">
        <v>0</v>
      </c>
      <c r="S399" t="b">
        <v>0</v>
      </c>
      <c r="T399" t="s">
        <v>23</v>
      </c>
      <c r="U399" t="s">
        <v>2033</v>
      </c>
      <c r="V399" t="s">
        <v>2034</v>
      </c>
    </row>
    <row r="400" spans="1:22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s="10" t="str">
        <f t="shared" si="40"/>
        <v>May</v>
      </c>
      <c r="Q400" s="10" t="str">
        <f t="shared" si="41"/>
        <v>2018</v>
      </c>
      <c r="R400" t="b">
        <v>0</v>
      </c>
      <c r="S400" t="b">
        <v>1</v>
      </c>
      <c r="T400" t="s">
        <v>71</v>
      </c>
      <c r="U400" t="s">
        <v>2039</v>
      </c>
      <c r="V400" t="s">
        <v>2047</v>
      </c>
    </row>
    <row r="401" spans="1:22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s="10" t="str">
        <f t="shared" si="40"/>
        <v>Feb</v>
      </c>
      <c r="Q401" s="10" t="str">
        <f t="shared" si="41"/>
        <v>2011</v>
      </c>
      <c r="R401" t="b">
        <v>0</v>
      </c>
      <c r="S401" t="b">
        <v>0</v>
      </c>
      <c r="T401" t="s">
        <v>60</v>
      </c>
      <c r="U401" t="s">
        <v>2033</v>
      </c>
      <c r="V401" t="s">
        <v>2043</v>
      </c>
    </row>
    <row r="402" spans="1:22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s="10" t="str">
        <f t="shared" si="40"/>
        <v>Aug</v>
      </c>
      <c r="Q402" s="10" t="str">
        <f t="shared" si="41"/>
        <v>2013</v>
      </c>
      <c r="R402" t="b">
        <v>0</v>
      </c>
      <c r="S402" t="b">
        <v>1</v>
      </c>
      <c r="T402" t="s">
        <v>122</v>
      </c>
      <c r="U402" t="s">
        <v>2052</v>
      </c>
      <c r="V402" t="s">
        <v>2053</v>
      </c>
    </row>
    <row r="403" spans="1:22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s="10" t="str">
        <f t="shared" si="40"/>
        <v>Oct</v>
      </c>
      <c r="Q403" s="10" t="str">
        <f t="shared" si="41"/>
        <v>2019</v>
      </c>
      <c r="R403" t="b">
        <v>0</v>
      </c>
      <c r="S403" t="b">
        <v>0</v>
      </c>
      <c r="T403" t="s">
        <v>33</v>
      </c>
      <c r="U403" t="s">
        <v>2037</v>
      </c>
      <c r="V403" t="s">
        <v>2038</v>
      </c>
    </row>
    <row r="404" spans="1:22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s="10" t="str">
        <f t="shared" si="40"/>
        <v>Jan</v>
      </c>
      <c r="Q404" s="10" t="str">
        <f t="shared" si="41"/>
        <v>2012</v>
      </c>
      <c r="R404" t="b">
        <v>0</v>
      </c>
      <c r="S404" t="b">
        <v>1</v>
      </c>
      <c r="T404" t="s">
        <v>100</v>
      </c>
      <c r="U404" t="s">
        <v>2039</v>
      </c>
      <c r="V404" t="s">
        <v>2050</v>
      </c>
    </row>
    <row r="405" spans="1:22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s="10" t="str">
        <f t="shared" si="40"/>
        <v>May</v>
      </c>
      <c r="Q405" s="10" t="str">
        <f t="shared" si="41"/>
        <v>2010</v>
      </c>
      <c r="R405" t="b">
        <v>0</v>
      </c>
      <c r="S405" t="b">
        <v>1</v>
      </c>
      <c r="T405" t="s">
        <v>33</v>
      </c>
      <c r="U405" t="s">
        <v>2037</v>
      </c>
      <c r="V405" t="s">
        <v>2038</v>
      </c>
    </row>
    <row r="406" spans="1:22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s="10" t="str">
        <f t="shared" si="40"/>
        <v>Nov</v>
      </c>
      <c r="Q406" s="10" t="str">
        <f t="shared" si="41"/>
        <v>2017</v>
      </c>
      <c r="R406" t="b">
        <v>0</v>
      </c>
      <c r="S406" t="b">
        <v>0</v>
      </c>
      <c r="T406" t="s">
        <v>33</v>
      </c>
      <c r="U406" t="s">
        <v>2037</v>
      </c>
      <c r="V406" t="s">
        <v>2038</v>
      </c>
    </row>
    <row r="407" spans="1:22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s="10" t="str">
        <f t="shared" si="40"/>
        <v>Jun</v>
      </c>
      <c r="Q407" s="10" t="str">
        <f t="shared" si="41"/>
        <v>2018</v>
      </c>
      <c r="R407" t="b">
        <v>0</v>
      </c>
      <c r="S407" t="b">
        <v>0</v>
      </c>
      <c r="T407" t="s">
        <v>33</v>
      </c>
      <c r="U407" t="s">
        <v>2037</v>
      </c>
      <c r="V407" t="s">
        <v>2038</v>
      </c>
    </row>
    <row r="408" spans="1:22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s="10" t="str">
        <f t="shared" si="40"/>
        <v>Jan</v>
      </c>
      <c r="Q408" s="10" t="str">
        <f t="shared" si="41"/>
        <v>2013</v>
      </c>
      <c r="R408" t="b">
        <v>1</v>
      </c>
      <c r="S408" t="b">
        <v>0</v>
      </c>
      <c r="T408" t="s">
        <v>42</v>
      </c>
      <c r="U408" t="s">
        <v>2039</v>
      </c>
      <c r="V408" t="s">
        <v>2040</v>
      </c>
    </row>
    <row r="409" spans="1:22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s="10" t="str">
        <f t="shared" si="40"/>
        <v>Oct</v>
      </c>
      <c r="Q409" s="10" t="str">
        <f t="shared" si="41"/>
        <v>2019</v>
      </c>
      <c r="R409" t="b">
        <v>0</v>
      </c>
      <c r="S409" t="b">
        <v>0</v>
      </c>
      <c r="T409" t="s">
        <v>33</v>
      </c>
      <c r="U409" t="s">
        <v>2037</v>
      </c>
      <c r="V409" t="s">
        <v>2038</v>
      </c>
    </row>
    <row r="410" spans="1:22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s="10" t="str">
        <f t="shared" si="40"/>
        <v>Jun</v>
      </c>
      <c r="Q410" s="10" t="str">
        <f t="shared" si="41"/>
        <v>2016</v>
      </c>
      <c r="R410" t="b">
        <v>0</v>
      </c>
      <c r="S410" t="b">
        <v>0</v>
      </c>
      <c r="T410" t="s">
        <v>42</v>
      </c>
      <c r="U410" t="s">
        <v>2039</v>
      </c>
      <c r="V410" t="s">
        <v>2040</v>
      </c>
    </row>
    <row r="411" spans="1:22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s="10" t="str">
        <f t="shared" si="40"/>
        <v>Apr</v>
      </c>
      <c r="Q411" s="10" t="str">
        <f t="shared" si="41"/>
        <v>2017</v>
      </c>
      <c r="R411" t="b">
        <v>0</v>
      </c>
      <c r="S411" t="b">
        <v>0</v>
      </c>
      <c r="T411" t="s">
        <v>23</v>
      </c>
      <c r="U411" t="s">
        <v>2033</v>
      </c>
      <c r="V411" t="s">
        <v>2034</v>
      </c>
    </row>
    <row r="412" spans="1:22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s="10" t="str">
        <f t="shared" si="40"/>
        <v>Apr</v>
      </c>
      <c r="Q412" s="10" t="str">
        <f t="shared" si="41"/>
        <v>2015</v>
      </c>
      <c r="R412" t="b">
        <v>0</v>
      </c>
      <c r="S412" t="b">
        <v>0</v>
      </c>
      <c r="T412" t="s">
        <v>292</v>
      </c>
      <c r="U412" t="s">
        <v>2048</v>
      </c>
      <c r="V412" t="s">
        <v>2059</v>
      </c>
    </row>
    <row r="413" spans="1:22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s="10" t="str">
        <f t="shared" si="40"/>
        <v>May</v>
      </c>
      <c r="Q413" s="10" t="str">
        <f t="shared" si="41"/>
        <v>2017</v>
      </c>
      <c r="R413" t="b">
        <v>0</v>
      </c>
      <c r="S413" t="b">
        <v>0</v>
      </c>
      <c r="T413" t="s">
        <v>33</v>
      </c>
      <c r="U413" t="s">
        <v>2037</v>
      </c>
      <c r="V413" t="s">
        <v>2038</v>
      </c>
    </row>
    <row r="414" spans="1:22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s="10" t="str">
        <f t="shared" si="40"/>
        <v>Jan</v>
      </c>
      <c r="Q414" s="10" t="str">
        <f t="shared" si="41"/>
        <v>2014</v>
      </c>
      <c r="R414" t="b">
        <v>0</v>
      </c>
      <c r="S414" t="b">
        <v>0</v>
      </c>
      <c r="T414" t="s">
        <v>119</v>
      </c>
      <c r="U414" t="s">
        <v>2045</v>
      </c>
      <c r="V414" t="s">
        <v>2051</v>
      </c>
    </row>
    <row r="415" spans="1:22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s="10" t="str">
        <f t="shared" si="40"/>
        <v>Nov</v>
      </c>
      <c r="Q415" s="10" t="str">
        <f t="shared" si="41"/>
        <v>2018</v>
      </c>
      <c r="R415" t="b">
        <v>0</v>
      </c>
      <c r="S415" t="b">
        <v>0</v>
      </c>
      <c r="T415" t="s">
        <v>71</v>
      </c>
      <c r="U415" t="s">
        <v>2039</v>
      </c>
      <c r="V415" t="s">
        <v>2047</v>
      </c>
    </row>
    <row r="416" spans="1:22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s="10" t="str">
        <f t="shared" si="40"/>
        <v>Apr</v>
      </c>
      <c r="Q416" s="10" t="str">
        <f t="shared" si="41"/>
        <v>2010</v>
      </c>
      <c r="R416" t="b">
        <v>0</v>
      </c>
      <c r="S416" t="b">
        <v>1</v>
      </c>
      <c r="T416" t="s">
        <v>17</v>
      </c>
      <c r="U416" t="s">
        <v>2031</v>
      </c>
      <c r="V416" t="s">
        <v>2032</v>
      </c>
    </row>
    <row r="417" spans="1:22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s="10" t="str">
        <f t="shared" si="40"/>
        <v>Jan</v>
      </c>
      <c r="Q417" s="10" t="str">
        <f t="shared" si="41"/>
        <v>2012</v>
      </c>
      <c r="R417" t="b">
        <v>0</v>
      </c>
      <c r="S417" t="b">
        <v>0</v>
      </c>
      <c r="T417" t="s">
        <v>33</v>
      </c>
      <c r="U417" t="s">
        <v>2037</v>
      </c>
      <c r="V417" t="s">
        <v>2038</v>
      </c>
    </row>
    <row r="418" spans="1:22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s="10" t="str">
        <f t="shared" si="40"/>
        <v>Jan</v>
      </c>
      <c r="Q418" s="10" t="str">
        <f t="shared" si="41"/>
        <v>2011</v>
      </c>
      <c r="R418" t="b">
        <v>0</v>
      </c>
      <c r="S418" t="b">
        <v>1</v>
      </c>
      <c r="T418" t="s">
        <v>42</v>
      </c>
      <c r="U418" t="s">
        <v>2039</v>
      </c>
      <c r="V418" t="s">
        <v>2040</v>
      </c>
    </row>
    <row r="419" spans="1:22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s="10" t="str">
        <f t="shared" si="40"/>
        <v>Nov</v>
      </c>
      <c r="Q419" s="10" t="str">
        <f t="shared" si="41"/>
        <v>2018</v>
      </c>
      <c r="R419" t="b">
        <v>0</v>
      </c>
      <c r="S419" t="b">
        <v>0</v>
      </c>
      <c r="T419" t="s">
        <v>33</v>
      </c>
      <c r="U419" t="s">
        <v>2037</v>
      </c>
      <c r="V419" t="s">
        <v>2038</v>
      </c>
    </row>
    <row r="420" spans="1:22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s="10" t="str">
        <f t="shared" si="40"/>
        <v>May</v>
      </c>
      <c r="Q420" s="10" t="str">
        <f t="shared" si="41"/>
        <v>2012</v>
      </c>
      <c r="R420" t="b">
        <v>0</v>
      </c>
      <c r="S420" t="b">
        <v>0</v>
      </c>
      <c r="T420" t="s">
        <v>42</v>
      </c>
      <c r="U420" t="s">
        <v>2039</v>
      </c>
      <c r="V420" t="s">
        <v>2040</v>
      </c>
    </row>
    <row r="421" spans="1:22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s="10" t="str">
        <f t="shared" si="40"/>
        <v>Dec</v>
      </c>
      <c r="Q421" s="10" t="str">
        <f t="shared" si="41"/>
        <v>2011</v>
      </c>
      <c r="R421" t="b">
        <v>0</v>
      </c>
      <c r="S421" t="b">
        <v>0</v>
      </c>
      <c r="T421" t="s">
        <v>28</v>
      </c>
      <c r="U421" t="s">
        <v>2035</v>
      </c>
      <c r="V421" t="s">
        <v>2036</v>
      </c>
    </row>
    <row r="422" spans="1:22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s="10" t="str">
        <f t="shared" si="40"/>
        <v>Jun</v>
      </c>
      <c r="Q422" s="10" t="str">
        <f t="shared" si="41"/>
        <v>2017</v>
      </c>
      <c r="R422" t="b">
        <v>0</v>
      </c>
      <c r="S422" t="b">
        <v>0</v>
      </c>
      <c r="T422" t="s">
        <v>33</v>
      </c>
      <c r="U422" t="s">
        <v>2037</v>
      </c>
      <c r="V422" t="s">
        <v>2038</v>
      </c>
    </row>
    <row r="423" spans="1:22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s="10" t="str">
        <f t="shared" si="40"/>
        <v>Jun</v>
      </c>
      <c r="Q423" s="10" t="str">
        <f t="shared" si="41"/>
        <v>2017</v>
      </c>
      <c r="R423" t="b">
        <v>0</v>
      </c>
      <c r="S423" t="b">
        <v>1</v>
      </c>
      <c r="T423" t="s">
        <v>65</v>
      </c>
      <c r="U423" t="s">
        <v>2035</v>
      </c>
      <c r="V423" t="s">
        <v>2044</v>
      </c>
    </row>
    <row r="424" spans="1:22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s="10" t="str">
        <f t="shared" si="40"/>
        <v>Apr</v>
      </c>
      <c r="Q424" s="10" t="str">
        <f t="shared" si="41"/>
        <v>2010</v>
      </c>
      <c r="R424" t="b">
        <v>0</v>
      </c>
      <c r="S424" t="b">
        <v>1</v>
      </c>
      <c r="T424" t="s">
        <v>33</v>
      </c>
      <c r="U424" t="s">
        <v>2037</v>
      </c>
      <c r="V424" t="s">
        <v>2038</v>
      </c>
    </row>
    <row r="425" spans="1:22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s="10" t="str">
        <f t="shared" si="40"/>
        <v>Sep</v>
      </c>
      <c r="Q425" s="10" t="str">
        <f t="shared" si="41"/>
        <v>2011</v>
      </c>
      <c r="R425" t="b">
        <v>0</v>
      </c>
      <c r="S425" t="b">
        <v>1</v>
      </c>
      <c r="T425" t="s">
        <v>17</v>
      </c>
      <c r="U425" t="s">
        <v>2031</v>
      </c>
      <c r="V425" t="s">
        <v>2032</v>
      </c>
    </row>
    <row r="426" spans="1:22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s="10" t="str">
        <f t="shared" si="40"/>
        <v>Apr</v>
      </c>
      <c r="Q426" s="10" t="str">
        <f t="shared" si="41"/>
        <v>2018</v>
      </c>
      <c r="R426" t="b">
        <v>0</v>
      </c>
      <c r="S426" t="b">
        <v>0</v>
      </c>
      <c r="T426" t="s">
        <v>60</v>
      </c>
      <c r="U426" t="s">
        <v>2033</v>
      </c>
      <c r="V426" t="s">
        <v>2043</v>
      </c>
    </row>
    <row r="427" spans="1:22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s="10" t="str">
        <f t="shared" si="40"/>
        <v>Jul</v>
      </c>
      <c r="Q427" s="10" t="str">
        <f t="shared" si="41"/>
        <v>2015</v>
      </c>
      <c r="R427" t="b">
        <v>0</v>
      </c>
      <c r="S427" t="b">
        <v>0</v>
      </c>
      <c r="T427" t="s">
        <v>122</v>
      </c>
      <c r="U427" t="s">
        <v>2052</v>
      </c>
      <c r="V427" t="s">
        <v>2053</v>
      </c>
    </row>
    <row r="428" spans="1:22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s="10" t="str">
        <f t="shared" si="40"/>
        <v>Feb</v>
      </c>
      <c r="Q428" s="10" t="str">
        <f t="shared" si="41"/>
        <v>2013</v>
      </c>
      <c r="R428" t="b">
        <v>0</v>
      </c>
      <c r="S428" t="b">
        <v>0</v>
      </c>
      <c r="T428" t="s">
        <v>33</v>
      </c>
      <c r="U428" t="s">
        <v>2037</v>
      </c>
      <c r="V428" t="s">
        <v>2038</v>
      </c>
    </row>
    <row r="429" spans="1:22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s="10" t="str">
        <f t="shared" si="40"/>
        <v>Sep</v>
      </c>
      <c r="Q429" s="10" t="str">
        <f t="shared" si="41"/>
        <v>2014</v>
      </c>
      <c r="R429" t="b">
        <v>0</v>
      </c>
      <c r="S429" t="b">
        <v>1</v>
      </c>
      <c r="T429" t="s">
        <v>33</v>
      </c>
      <c r="U429" t="s">
        <v>2037</v>
      </c>
      <c r="V429" t="s">
        <v>2038</v>
      </c>
    </row>
    <row r="430" spans="1:22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s="10" t="str">
        <f t="shared" si="40"/>
        <v>Feb</v>
      </c>
      <c r="Q430" s="10" t="str">
        <f t="shared" si="41"/>
        <v>2011</v>
      </c>
      <c r="R430" t="b">
        <v>0</v>
      </c>
      <c r="S430" t="b">
        <v>0</v>
      </c>
      <c r="T430" t="s">
        <v>71</v>
      </c>
      <c r="U430" t="s">
        <v>2039</v>
      </c>
      <c r="V430" t="s">
        <v>2047</v>
      </c>
    </row>
    <row r="431" spans="1:22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s="10" t="str">
        <f t="shared" si="40"/>
        <v>Feb</v>
      </c>
      <c r="Q431" s="10" t="str">
        <f t="shared" si="41"/>
        <v>2014</v>
      </c>
      <c r="R431" t="b">
        <v>0</v>
      </c>
      <c r="S431" t="b">
        <v>1</v>
      </c>
      <c r="T431" t="s">
        <v>122</v>
      </c>
      <c r="U431" t="s">
        <v>2052</v>
      </c>
      <c r="V431" t="s">
        <v>2053</v>
      </c>
    </row>
    <row r="432" spans="1:22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s="10" t="str">
        <f t="shared" si="40"/>
        <v>Sep</v>
      </c>
      <c r="Q432" s="10" t="str">
        <f t="shared" si="41"/>
        <v>2019</v>
      </c>
      <c r="R432" t="b">
        <v>0</v>
      </c>
      <c r="S432" t="b">
        <v>0</v>
      </c>
      <c r="T432" t="s">
        <v>33</v>
      </c>
      <c r="U432" t="s">
        <v>2037</v>
      </c>
      <c r="V432" t="s">
        <v>2038</v>
      </c>
    </row>
    <row r="433" spans="1:22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s="10" t="str">
        <f t="shared" si="40"/>
        <v>Jun</v>
      </c>
      <c r="Q433" s="10" t="str">
        <f t="shared" si="41"/>
        <v>2018</v>
      </c>
      <c r="R433" t="b">
        <v>1</v>
      </c>
      <c r="S433" t="b">
        <v>0</v>
      </c>
      <c r="T433" t="s">
        <v>33</v>
      </c>
      <c r="U433" t="s">
        <v>2037</v>
      </c>
      <c r="V433" t="s">
        <v>2038</v>
      </c>
    </row>
    <row r="434" spans="1:22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s="10" t="str">
        <f t="shared" si="40"/>
        <v>May</v>
      </c>
      <c r="Q434" s="10" t="str">
        <f t="shared" si="41"/>
        <v>2014</v>
      </c>
      <c r="R434" t="b">
        <v>0</v>
      </c>
      <c r="S434" t="b">
        <v>0</v>
      </c>
      <c r="T434" t="s">
        <v>33</v>
      </c>
      <c r="U434" t="s">
        <v>2037</v>
      </c>
      <c r="V434" t="s">
        <v>2038</v>
      </c>
    </row>
    <row r="435" spans="1:22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s="10" t="str">
        <f t="shared" si="40"/>
        <v>Nov</v>
      </c>
      <c r="Q435" s="10" t="str">
        <f t="shared" si="41"/>
        <v>2013</v>
      </c>
      <c r="R435" t="b">
        <v>0</v>
      </c>
      <c r="S435" t="b">
        <v>1</v>
      </c>
      <c r="T435" t="s">
        <v>42</v>
      </c>
      <c r="U435" t="s">
        <v>2039</v>
      </c>
      <c r="V435" t="s">
        <v>2040</v>
      </c>
    </row>
    <row r="436" spans="1:22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s="10" t="str">
        <f t="shared" si="40"/>
        <v>Dec</v>
      </c>
      <c r="Q436" s="10" t="str">
        <f t="shared" si="41"/>
        <v>2016</v>
      </c>
      <c r="R436" t="b">
        <v>1</v>
      </c>
      <c r="S436" t="b">
        <v>0</v>
      </c>
      <c r="T436" t="s">
        <v>33</v>
      </c>
      <c r="U436" t="s">
        <v>2037</v>
      </c>
      <c r="V436" t="s">
        <v>2038</v>
      </c>
    </row>
    <row r="437" spans="1:22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s="10" t="str">
        <f t="shared" si="40"/>
        <v>Dec</v>
      </c>
      <c r="Q437" s="10" t="str">
        <f t="shared" si="41"/>
        <v>2014</v>
      </c>
      <c r="R437" t="b">
        <v>0</v>
      </c>
      <c r="S437" t="b">
        <v>1</v>
      </c>
      <c r="T437" t="s">
        <v>33</v>
      </c>
      <c r="U437" t="s">
        <v>2037</v>
      </c>
      <c r="V437" t="s">
        <v>2038</v>
      </c>
    </row>
    <row r="438" spans="1:22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s="10" t="str">
        <f t="shared" si="40"/>
        <v>Apr</v>
      </c>
      <c r="Q438" s="10" t="str">
        <f t="shared" si="41"/>
        <v>2019</v>
      </c>
      <c r="R438" t="b">
        <v>0</v>
      </c>
      <c r="S438" t="b">
        <v>0</v>
      </c>
      <c r="T438" t="s">
        <v>159</v>
      </c>
      <c r="U438" t="s">
        <v>2033</v>
      </c>
      <c r="V438" t="s">
        <v>2056</v>
      </c>
    </row>
    <row r="439" spans="1:22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s="10" t="str">
        <f t="shared" si="40"/>
        <v>Sep</v>
      </c>
      <c r="Q439" s="10" t="str">
        <f t="shared" si="41"/>
        <v>2015</v>
      </c>
      <c r="R439" t="b">
        <v>0</v>
      </c>
      <c r="S439" t="b">
        <v>1</v>
      </c>
      <c r="T439" t="s">
        <v>71</v>
      </c>
      <c r="U439" t="s">
        <v>2039</v>
      </c>
      <c r="V439" t="s">
        <v>2047</v>
      </c>
    </row>
    <row r="440" spans="1:22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s="10" t="str">
        <f t="shared" si="40"/>
        <v>Mar</v>
      </c>
      <c r="Q440" s="10" t="str">
        <f t="shared" si="41"/>
        <v>2013</v>
      </c>
      <c r="R440" t="b">
        <v>0</v>
      </c>
      <c r="S440" t="b">
        <v>0</v>
      </c>
      <c r="T440" t="s">
        <v>33</v>
      </c>
      <c r="U440" t="s">
        <v>2037</v>
      </c>
      <c r="V440" t="s">
        <v>2038</v>
      </c>
    </row>
    <row r="441" spans="1:22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s="10" t="str">
        <f t="shared" si="40"/>
        <v>Nov</v>
      </c>
      <c r="Q441" s="10" t="str">
        <f t="shared" si="41"/>
        <v>2016</v>
      </c>
      <c r="R441" t="b">
        <v>0</v>
      </c>
      <c r="S441" t="b">
        <v>0</v>
      </c>
      <c r="T441" t="s">
        <v>474</v>
      </c>
      <c r="U441" t="s">
        <v>2039</v>
      </c>
      <c r="V441" t="s">
        <v>2061</v>
      </c>
    </row>
    <row r="442" spans="1:22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s="10" t="str">
        <f t="shared" si="40"/>
        <v>Jun</v>
      </c>
      <c r="Q442" s="10" t="str">
        <f t="shared" si="41"/>
        <v>2017</v>
      </c>
      <c r="R442" t="b">
        <v>0</v>
      </c>
      <c r="S442" t="b">
        <v>0</v>
      </c>
      <c r="T442" t="s">
        <v>269</v>
      </c>
      <c r="U442" t="s">
        <v>2039</v>
      </c>
      <c r="V442" t="s">
        <v>2058</v>
      </c>
    </row>
    <row r="443" spans="1:22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s="10" t="str">
        <f t="shared" si="40"/>
        <v>Apr</v>
      </c>
      <c r="Q443" s="10" t="str">
        <f t="shared" si="41"/>
        <v>2012</v>
      </c>
      <c r="R443" t="b">
        <v>0</v>
      </c>
      <c r="S443" t="b">
        <v>0</v>
      </c>
      <c r="T443" t="s">
        <v>65</v>
      </c>
      <c r="U443" t="s">
        <v>2035</v>
      </c>
      <c r="V443" t="s">
        <v>2044</v>
      </c>
    </row>
    <row r="444" spans="1:22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s="10" t="str">
        <f t="shared" si="40"/>
        <v>Sep</v>
      </c>
      <c r="Q444" s="10" t="str">
        <f t="shared" si="41"/>
        <v>2017</v>
      </c>
      <c r="R444" t="b">
        <v>0</v>
      </c>
      <c r="S444" t="b">
        <v>0</v>
      </c>
      <c r="T444" t="s">
        <v>33</v>
      </c>
      <c r="U444" t="s">
        <v>2037</v>
      </c>
      <c r="V444" t="s">
        <v>2038</v>
      </c>
    </row>
    <row r="445" spans="1:22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s="10" t="str">
        <f t="shared" si="40"/>
        <v>Sep</v>
      </c>
      <c r="Q445" s="10" t="str">
        <f t="shared" si="41"/>
        <v>2010</v>
      </c>
      <c r="R445" t="b">
        <v>0</v>
      </c>
      <c r="S445" t="b">
        <v>0</v>
      </c>
      <c r="T445" t="s">
        <v>33</v>
      </c>
      <c r="U445" t="s">
        <v>2037</v>
      </c>
      <c r="V445" t="s">
        <v>2038</v>
      </c>
    </row>
    <row r="446" spans="1:22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s="10" t="str">
        <f t="shared" si="40"/>
        <v>Jul</v>
      </c>
      <c r="Q446" s="10" t="str">
        <f t="shared" si="41"/>
        <v>2011</v>
      </c>
      <c r="R446" t="b">
        <v>0</v>
      </c>
      <c r="S446" t="b">
        <v>1</v>
      </c>
      <c r="T446" t="s">
        <v>60</v>
      </c>
      <c r="U446" t="s">
        <v>2033</v>
      </c>
      <c r="V446" t="s">
        <v>2043</v>
      </c>
    </row>
    <row r="447" spans="1:22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s="10" t="str">
        <f t="shared" si="40"/>
        <v>Dec</v>
      </c>
      <c r="Q447" s="10" t="str">
        <f t="shared" si="41"/>
        <v>2010</v>
      </c>
      <c r="R447" t="b">
        <v>0</v>
      </c>
      <c r="S447" t="b">
        <v>1</v>
      </c>
      <c r="T447" t="s">
        <v>33</v>
      </c>
      <c r="U447" t="s">
        <v>2037</v>
      </c>
      <c r="V447" t="s">
        <v>2038</v>
      </c>
    </row>
    <row r="448" spans="1:22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s="10" t="str">
        <f t="shared" si="40"/>
        <v>Dec</v>
      </c>
      <c r="Q448" s="10" t="str">
        <f t="shared" si="41"/>
        <v>2012</v>
      </c>
      <c r="R448" t="b">
        <v>0</v>
      </c>
      <c r="S448" t="b">
        <v>0</v>
      </c>
      <c r="T448" t="s">
        <v>65</v>
      </c>
      <c r="U448" t="s">
        <v>2035</v>
      </c>
      <c r="V448" t="s">
        <v>2044</v>
      </c>
    </row>
    <row r="449" spans="1:22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s="10" t="str">
        <f t="shared" si="40"/>
        <v>Dec</v>
      </c>
      <c r="Q449" s="10" t="str">
        <f t="shared" si="41"/>
        <v>2017</v>
      </c>
      <c r="R449" t="b">
        <v>0</v>
      </c>
      <c r="S449" t="b">
        <v>0</v>
      </c>
      <c r="T449" t="s">
        <v>269</v>
      </c>
      <c r="U449" t="s">
        <v>2039</v>
      </c>
      <c r="V449" t="s">
        <v>2058</v>
      </c>
    </row>
    <row r="450" spans="1:22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42">E450/D450*100</f>
        <v>50.482758620689658</v>
      </c>
      <c r="G450" t="s">
        <v>14</v>
      </c>
      <c r="H450">
        <v>605</v>
      </c>
      <c r="I450" s="4">
        <f t="shared" ref="I450:I513" si="43">IF(H450=0,0,E450/H450)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ref="N450:N513" si="44">(((L450/60)/60)/24)+DATE(1970,1,1)</f>
        <v>41378.208333333336</v>
      </c>
      <c r="O450" s="10">
        <f t="shared" ref="O450:O513" si="45">(((M450/60)/60)/24)+DATE(1970,1,1)</f>
        <v>41380.208333333336</v>
      </c>
      <c r="P450" s="10" t="str">
        <f t="shared" ref="P450:P513" si="46">TEXT(N450,"mmm")</f>
        <v>Apr</v>
      </c>
      <c r="Q450" s="10" t="str">
        <f t="shared" ref="Q450:Q513" si="47">TEXT(N450,"yyyy")</f>
        <v>2013</v>
      </c>
      <c r="R450" t="b">
        <v>0</v>
      </c>
      <c r="S450" t="b">
        <v>1</v>
      </c>
      <c r="T450" t="s">
        <v>89</v>
      </c>
      <c r="U450" t="s">
        <v>2048</v>
      </c>
      <c r="V450" t="s">
        <v>2049</v>
      </c>
    </row>
    <row r="451" spans="1:22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967</v>
      </c>
      <c r="G451" t="s">
        <v>20</v>
      </c>
      <c r="H451">
        <v>86</v>
      </c>
      <c r="I451" s="4">
        <f t="shared" si="43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44"/>
        <v>43530.25</v>
      </c>
      <c r="O451" s="10">
        <f t="shared" si="45"/>
        <v>43547.208333333328</v>
      </c>
      <c r="P451" s="10" t="str">
        <f t="shared" si="46"/>
        <v>Mar</v>
      </c>
      <c r="Q451" s="10" t="str">
        <f t="shared" si="47"/>
        <v>2019</v>
      </c>
      <c r="R451" t="b">
        <v>0</v>
      </c>
      <c r="S451" t="b">
        <v>0</v>
      </c>
      <c r="T451" t="s">
        <v>89</v>
      </c>
      <c r="U451" t="s">
        <v>2048</v>
      </c>
      <c r="V451" t="s">
        <v>2049</v>
      </c>
    </row>
    <row r="452" spans="1:22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s="10" t="str">
        <f t="shared" si="46"/>
        <v>Oct</v>
      </c>
      <c r="Q452" s="10" t="str">
        <f t="shared" si="47"/>
        <v>2018</v>
      </c>
      <c r="R452" t="b">
        <v>0</v>
      </c>
      <c r="S452" t="b">
        <v>0</v>
      </c>
      <c r="T452" t="s">
        <v>71</v>
      </c>
      <c r="U452" t="s">
        <v>2039</v>
      </c>
      <c r="V452" t="s">
        <v>2047</v>
      </c>
    </row>
    <row r="453" spans="1:22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s="10" t="str">
        <f t="shared" si="46"/>
        <v>Jul</v>
      </c>
      <c r="Q453" s="10" t="str">
        <f t="shared" si="47"/>
        <v>2017</v>
      </c>
      <c r="R453" t="b">
        <v>0</v>
      </c>
      <c r="S453" t="b">
        <v>0</v>
      </c>
      <c r="T453" t="s">
        <v>23</v>
      </c>
      <c r="U453" t="s">
        <v>2033</v>
      </c>
      <c r="V453" t="s">
        <v>2034</v>
      </c>
    </row>
    <row r="454" spans="1:22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s="10" t="str">
        <f t="shared" si="46"/>
        <v>Jul</v>
      </c>
      <c r="Q454" s="10" t="str">
        <f t="shared" si="47"/>
        <v>2010</v>
      </c>
      <c r="R454" t="b">
        <v>0</v>
      </c>
      <c r="S454" t="b">
        <v>0</v>
      </c>
      <c r="T454" t="s">
        <v>53</v>
      </c>
      <c r="U454" t="s">
        <v>2039</v>
      </c>
      <c r="V454" t="s">
        <v>2042</v>
      </c>
    </row>
    <row r="455" spans="1:22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s="10" t="str">
        <f t="shared" si="46"/>
        <v>Dec</v>
      </c>
      <c r="Q455" s="10" t="str">
        <f t="shared" si="47"/>
        <v>2016</v>
      </c>
      <c r="R455" t="b">
        <v>0</v>
      </c>
      <c r="S455" t="b">
        <v>0</v>
      </c>
      <c r="T455" t="s">
        <v>474</v>
      </c>
      <c r="U455" t="s">
        <v>2039</v>
      </c>
      <c r="V455" t="s">
        <v>2061</v>
      </c>
    </row>
    <row r="456" spans="1:22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s="10" t="str">
        <f t="shared" si="46"/>
        <v>Oct</v>
      </c>
      <c r="Q456" s="10" t="str">
        <f t="shared" si="47"/>
        <v>2013</v>
      </c>
      <c r="R456" t="b">
        <v>0</v>
      </c>
      <c r="S456" t="b">
        <v>1</v>
      </c>
      <c r="T456" t="s">
        <v>53</v>
      </c>
      <c r="U456" t="s">
        <v>2039</v>
      </c>
      <c r="V456" t="s">
        <v>2042</v>
      </c>
    </row>
    <row r="457" spans="1:22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s="10" t="str">
        <f t="shared" si="46"/>
        <v>Sep</v>
      </c>
      <c r="Q457" s="10" t="str">
        <f t="shared" si="47"/>
        <v>2011</v>
      </c>
      <c r="R457" t="b">
        <v>0</v>
      </c>
      <c r="S457" t="b">
        <v>0</v>
      </c>
      <c r="T457" t="s">
        <v>33</v>
      </c>
      <c r="U457" t="s">
        <v>2037</v>
      </c>
      <c r="V457" t="s">
        <v>2038</v>
      </c>
    </row>
    <row r="458" spans="1:22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s="10" t="str">
        <f t="shared" si="46"/>
        <v>Feb</v>
      </c>
      <c r="Q458" s="10" t="str">
        <f t="shared" si="47"/>
        <v>2018</v>
      </c>
      <c r="R458" t="b">
        <v>0</v>
      </c>
      <c r="S458" t="b">
        <v>1</v>
      </c>
      <c r="T458" t="s">
        <v>60</v>
      </c>
      <c r="U458" t="s">
        <v>2033</v>
      </c>
      <c r="V458" t="s">
        <v>2043</v>
      </c>
    </row>
    <row r="459" spans="1:22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s="10" t="str">
        <f t="shared" si="46"/>
        <v>Oct</v>
      </c>
      <c r="Q459" s="10" t="str">
        <f t="shared" si="47"/>
        <v>2016</v>
      </c>
      <c r="R459" t="b">
        <v>0</v>
      </c>
      <c r="S459" t="b">
        <v>0</v>
      </c>
      <c r="T459" t="s">
        <v>33</v>
      </c>
      <c r="U459" t="s">
        <v>2037</v>
      </c>
      <c r="V459" t="s">
        <v>2038</v>
      </c>
    </row>
    <row r="460" spans="1:22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s="10" t="str">
        <f t="shared" si="46"/>
        <v>Mar</v>
      </c>
      <c r="Q460" s="10" t="str">
        <f t="shared" si="47"/>
        <v>2010</v>
      </c>
      <c r="R460" t="b">
        <v>0</v>
      </c>
      <c r="S460" t="b">
        <v>0</v>
      </c>
      <c r="T460" t="s">
        <v>33</v>
      </c>
      <c r="U460" t="s">
        <v>2037</v>
      </c>
      <c r="V460" t="s">
        <v>2038</v>
      </c>
    </row>
    <row r="461" spans="1:22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s="10" t="str">
        <f t="shared" si="46"/>
        <v>Dec</v>
      </c>
      <c r="Q461" s="10" t="str">
        <f t="shared" si="47"/>
        <v>2014</v>
      </c>
      <c r="R461" t="b">
        <v>0</v>
      </c>
      <c r="S461" t="b">
        <v>0</v>
      </c>
      <c r="T461" t="s">
        <v>42</v>
      </c>
      <c r="U461" t="s">
        <v>2039</v>
      </c>
      <c r="V461" t="s">
        <v>2040</v>
      </c>
    </row>
    <row r="462" spans="1:22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s="10" t="str">
        <f t="shared" si="46"/>
        <v>Aug</v>
      </c>
      <c r="Q462" s="10" t="str">
        <f t="shared" si="47"/>
        <v>2010</v>
      </c>
      <c r="R462" t="b">
        <v>0</v>
      </c>
      <c r="S462" t="b">
        <v>0</v>
      </c>
      <c r="T462" t="s">
        <v>33</v>
      </c>
      <c r="U462" t="s">
        <v>2037</v>
      </c>
      <c r="V462" t="s">
        <v>2038</v>
      </c>
    </row>
    <row r="463" spans="1:22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s="10" t="str">
        <f t="shared" si="46"/>
        <v>Apr</v>
      </c>
      <c r="Q463" s="10" t="str">
        <f t="shared" si="47"/>
        <v>2014</v>
      </c>
      <c r="R463" t="b">
        <v>0</v>
      </c>
      <c r="S463" t="b">
        <v>0</v>
      </c>
      <c r="T463" t="s">
        <v>53</v>
      </c>
      <c r="U463" t="s">
        <v>2039</v>
      </c>
      <c r="V463" t="s">
        <v>2042</v>
      </c>
    </row>
    <row r="464" spans="1:22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s="10" t="str">
        <f t="shared" si="46"/>
        <v>Jan</v>
      </c>
      <c r="Q464" s="10" t="str">
        <f t="shared" si="47"/>
        <v>2013</v>
      </c>
      <c r="R464" t="b">
        <v>0</v>
      </c>
      <c r="S464" t="b">
        <v>0</v>
      </c>
      <c r="T464" t="s">
        <v>292</v>
      </c>
      <c r="U464" t="s">
        <v>2048</v>
      </c>
      <c r="V464" t="s">
        <v>2059</v>
      </c>
    </row>
    <row r="465" spans="1:22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s="10" t="str">
        <f t="shared" si="46"/>
        <v>Dec</v>
      </c>
      <c r="Q465" s="10" t="str">
        <f t="shared" si="47"/>
        <v>2013</v>
      </c>
      <c r="R465" t="b">
        <v>0</v>
      </c>
      <c r="S465" t="b">
        <v>0</v>
      </c>
      <c r="T465" t="s">
        <v>71</v>
      </c>
      <c r="U465" t="s">
        <v>2039</v>
      </c>
      <c r="V465" t="s">
        <v>2047</v>
      </c>
    </row>
    <row r="466" spans="1:22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s="10" t="str">
        <f t="shared" si="46"/>
        <v>Feb</v>
      </c>
      <c r="Q466" s="10" t="str">
        <f t="shared" si="47"/>
        <v>2018</v>
      </c>
      <c r="R466" t="b">
        <v>0</v>
      </c>
      <c r="S466" t="b">
        <v>0</v>
      </c>
      <c r="T466" t="s">
        <v>33</v>
      </c>
      <c r="U466" t="s">
        <v>2037</v>
      </c>
      <c r="V466" t="s">
        <v>2038</v>
      </c>
    </row>
    <row r="467" spans="1:22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s="10" t="str">
        <f t="shared" si="46"/>
        <v>Jan</v>
      </c>
      <c r="Q467" s="10" t="str">
        <f t="shared" si="47"/>
        <v>2018</v>
      </c>
      <c r="R467" t="b">
        <v>0</v>
      </c>
      <c r="S467" t="b">
        <v>0</v>
      </c>
      <c r="T467" t="s">
        <v>206</v>
      </c>
      <c r="U467" t="s">
        <v>2045</v>
      </c>
      <c r="V467" t="s">
        <v>2057</v>
      </c>
    </row>
    <row r="468" spans="1:22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s="10" t="str">
        <f t="shared" si="46"/>
        <v>May</v>
      </c>
      <c r="Q468" s="10" t="str">
        <f t="shared" si="47"/>
        <v>2013</v>
      </c>
      <c r="R468" t="b">
        <v>0</v>
      </c>
      <c r="S468" t="b">
        <v>1</v>
      </c>
      <c r="T468" t="s">
        <v>65</v>
      </c>
      <c r="U468" t="s">
        <v>2035</v>
      </c>
      <c r="V468" t="s">
        <v>2044</v>
      </c>
    </row>
    <row r="469" spans="1:22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s="10" t="str">
        <f t="shared" si="46"/>
        <v>Nov</v>
      </c>
      <c r="Q469" s="10" t="str">
        <f t="shared" si="47"/>
        <v>2015</v>
      </c>
      <c r="R469" t="b">
        <v>0</v>
      </c>
      <c r="S469" t="b">
        <v>1</v>
      </c>
      <c r="T469" t="s">
        <v>28</v>
      </c>
      <c r="U469" t="s">
        <v>2035</v>
      </c>
      <c r="V469" t="s">
        <v>2036</v>
      </c>
    </row>
    <row r="470" spans="1:22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s="10" t="str">
        <f t="shared" si="46"/>
        <v>Apr</v>
      </c>
      <c r="Q470" s="10" t="str">
        <f t="shared" si="47"/>
        <v>2019</v>
      </c>
      <c r="R470" t="b">
        <v>0</v>
      </c>
      <c r="S470" t="b">
        <v>0</v>
      </c>
      <c r="T470" t="s">
        <v>33</v>
      </c>
      <c r="U470" t="s">
        <v>2037</v>
      </c>
      <c r="V470" t="s">
        <v>2038</v>
      </c>
    </row>
    <row r="471" spans="1:22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s="10" t="str">
        <f t="shared" si="46"/>
        <v>May</v>
      </c>
      <c r="Q471" s="10" t="str">
        <f t="shared" si="47"/>
        <v>2015</v>
      </c>
      <c r="R471" t="b">
        <v>0</v>
      </c>
      <c r="S471" t="b">
        <v>0</v>
      </c>
      <c r="T471" t="s">
        <v>53</v>
      </c>
      <c r="U471" t="s">
        <v>2039</v>
      </c>
      <c r="V471" t="s">
        <v>2042</v>
      </c>
    </row>
    <row r="472" spans="1:22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s="10" t="str">
        <f t="shared" si="46"/>
        <v>Dec</v>
      </c>
      <c r="Q472" s="10" t="str">
        <f t="shared" si="47"/>
        <v>2016</v>
      </c>
      <c r="R472" t="b">
        <v>0</v>
      </c>
      <c r="S472" t="b">
        <v>0</v>
      </c>
      <c r="T472" t="s">
        <v>65</v>
      </c>
      <c r="U472" t="s">
        <v>2035</v>
      </c>
      <c r="V472" t="s">
        <v>2044</v>
      </c>
    </row>
    <row r="473" spans="1:22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s="10" t="str">
        <f t="shared" si="46"/>
        <v>May</v>
      </c>
      <c r="Q473" s="10" t="str">
        <f t="shared" si="47"/>
        <v>2012</v>
      </c>
      <c r="R473" t="b">
        <v>0</v>
      </c>
      <c r="S473" t="b">
        <v>1</v>
      </c>
      <c r="T473" t="s">
        <v>17</v>
      </c>
      <c r="U473" t="s">
        <v>2031</v>
      </c>
      <c r="V473" t="s">
        <v>2032</v>
      </c>
    </row>
    <row r="474" spans="1:22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s="10" t="str">
        <f t="shared" si="46"/>
        <v>Mar</v>
      </c>
      <c r="Q474" s="10" t="str">
        <f t="shared" si="47"/>
        <v>2019</v>
      </c>
      <c r="R474" t="b">
        <v>0</v>
      </c>
      <c r="S474" t="b">
        <v>0</v>
      </c>
      <c r="T474" t="s">
        <v>23</v>
      </c>
      <c r="U474" t="s">
        <v>2033</v>
      </c>
      <c r="V474" t="s">
        <v>2034</v>
      </c>
    </row>
    <row r="475" spans="1:22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s="10" t="str">
        <f t="shared" si="46"/>
        <v>Jun</v>
      </c>
      <c r="Q475" s="10" t="str">
        <f t="shared" si="47"/>
        <v>2018</v>
      </c>
      <c r="R475" t="b">
        <v>0</v>
      </c>
      <c r="S475" t="b">
        <v>0</v>
      </c>
      <c r="T475" t="s">
        <v>50</v>
      </c>
      <c r="U475" t="s">
        <v>2033</v>
      </c>
      <c r="V475" t="s">
        <v>2041</v>
      </c>
    </row>
    <row r="476" spans="1:22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s="10" t="str">
        <f t="shared" si="46"/>
        <v>Dec</v>
      </c>
      <c r="Q476" s="10" t="str">
        <f t="shared" si="47"/>
        <v>2014</v>
      </c>
      <c r="R476" t="b">
        <v>0</v>
      </c>
      <c r="S476" t="b">
        <v>0</v>
      </c>
      <c r="T476" t="s">
        <v>269</v>
      </c>
      <c r="U476" t="s">
        <v>2039</v>
      </c>
      <c r="V476" t="s">
        <v>2058</v>
      </c>
    </row>
    <row r="477" spans="1:22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s="10" t="str">
        <f t="shared" si="46"/>
        <v>Jun</v>
      </c>
      <c r="Q477" s="10" t="str">
        <f t="shared" si="47"/>
        <v>2013</v>
      </c>
      <c r="R477" t="b">
        <v>0</v>
      </c>
      <c r="S477" t="b">
        <v>1</v>
      </c>
      <c r="T477" t="s">
        <v>206</v>
      </c>
      <c r="U477" t="s">
        <v>2045</v>
      </c>
      <c r="V477" t="s">
        <v>2057</v>
      </c>
    </row>
    <row r="478" spans="1:22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s="10" t="str">
        <f t="shared" si="46"/>
        <v>Aug</v>
      </c>
      <c r="Q478" s="10" t="str">
        <f t="shared" si="47"/>
        <v>2018</v>
      </c>
      <c r="R478" t="b">
        <v>0</v>
      </c>
      <c r="S478" t="b">
        <v>0</v>
      </c>
      <c r="T478" t="s">
        <v>119</v>
      </c>
      <c r="U478" t="s">
        <v>2045</v>
      </c>
      <c r="V478" t="s">
        <v>2051</v>
      </c>
    </row>
    <row r="479" spans="1:22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s="10" t="str">
        <f t="shared" si="46"/>
        <v>Jun</v>
      </c>
      <c r="Q479" s="10" t="str">
        <f t="shared" si="47"/>
        <v>2011</v>
      </c>
      <c r="R479" t="b">
        <v>0</v>
      </c>
      <c r="S479" t="b">
        <v>0</v>
      </c>
      <c r="T479" t="s">
        <v>474</v>
      </c>
      <c r="U479" t="s">
        <v>2039</v>
      </c>
      <c r="V479" t="s">
        <v>2061</v>
      </c>
    </row>
    <row r="480" spans="1:22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s="10" t="str">
        <f t="shared" si="46"/>
        <v>Mar</v>
      </c>
      <c r="Q480" s="10" t="str">
        <f t="shared" si="47"/>
        <v>2015</v>
      </c>
      <c r="R480" t="b">
        <v>0</v>
      </c>
      <c r="S480" t="b">
        <v>0</v>
      </c>
      <c r="T480" t="s">
        <v>65</v>
      </c>
      <c r="U480" t="s">
        <v>2035</v>
      </c>
      <c r="V480" t="s">
        <v>2044</v>
      </c>
    </row>
    <row r="481" spans="1:22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s="10" t="str">
        <f t="shared" si="46"/>
        <v>Jul</v>
      </c>
      <c r="Q481" s="10" t="str">
        <f t="shared" si="47"/>
        <v>2017</v>
      </c>
      <c r="R481" t="b">
        <v>0</v>
      </c>
      <c r="S481" t="b">
        <v>0</v>
      </c>
      <c r="T481" t="s">
        <v>17</v>
      </c>
      <c r="U481" t="s">
        <v>2031</v>
      </c>
      <c r="V481" t="s">
        <v>2032</v>
      </c>
    </row>
    <row r="482" spans="1:22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s="10" t="str">
        <f t="shared" si="46"/>
        <v>Mar</v>
      </c>
      <c r="Q482" s="10" t="str">
        <f t="shared" si="47"/>
        <v>2010</v>
      </c>
      <c r="R482" t="b">
        <v>0</v>
      </c>
      <c r="S482" t="b">
        <v>1</v>
      </c>
      <c r="T482" t="s">
        <v>122</v>
      </c>
      <c r="U482" t="s">
        <v>2052</v>
      </c>
      <c r="V482" t="s">
        <v>2053</v>
      </c>
    </row>
    <row r="483" spans="1:22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s="10" t="str">
        <f t="shared" si="46"/>
        <v>Oct</v>
      </c>
      <c r="Q483" s="10" t="str">
        <f t="shared" si="47"/>
        <v>2014</v>
      </c>
      <c r="R483" t="b">
        <v>0</v>
      </c>
      <c r="S483" t="b">
        <v>1</v>
      </c>
      <c r="T483" t="s">
        <v>33</v>
      </c>
      <c r="U483" t="s">
        <v>2037</v>
      </c>
      <c r="V483" t="s">
        <v>2038</v>
      </c>
    </row>
    <row r="484" spans="1:22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s="10" t="str">
        <f t="shared" si="46"/>
        <v>Feb</v>
      </c>
      <c r="Q484" s="10" t="str">
        <f t="shared" si="47"/>
        <v>2012</v>
      </c>
      <c r="R484" t="b">
        <v>0</v>
      </c>
      <c r="S484" t="b">
        <v>1</v>
      </c>
      <c r="T484" t="s">
        <v>119</v>
      </c>
      <c r="U484" t="s">
        <v>2045</v>
      </c>
      <c r="V484" t="s">
        <v>2051</v>
      </c>
    </row>
    <row r="485" spans="1:22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s="10" t="str">
        <f t="shared" si="46"/>
        <v>Dec</v>
      </c>
      <c r="Q485" s="10" t="str">
        <f t="shared" si="47"/>
        <v>2019</v>
      </c>
      <c r="R485" t="b">
        <v>0</v>
      </c>
      <c r="S485" t="b">
        <v>0</v>
      </c>
      <c r="T485" t="s">
        <v>33</v>
      </c>
      <c r="U485" t="s">
        <v>2037</v>
      </c>
      <c r="V485" t="s">
        <v>2038</v>
      </c>
    </row>
    <row r="486" spans="1:22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s="10" t="str">
        <f t="shared" si="46"/>
        <v>Aug</v>
      </c>
      <c r="Q486" s="10" t="str">
        <f t="shared" si="47"/>
        <v>2014</v>
      </c>
      <c r="R486" t="b">
        <v>0</v>
      </c>
      <c r="S486" t="b">
        <v>1</v>
      </c>
      <c r="T486" t="s">
        <v>17</v>
      </c>
      <c r="U486" t="s">
        <v>2031</v>
      </c>
      <c r="V486" t="s">
        <v>2032</v>
      </c>
    </row>
    <row r="487" spans="1:22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s="10" t="str">
        <f t="shared" si="46"/>
        <v>Jun</v>
      </c>
      <c r="Q487" s="10" t="str">
        <f t="shared" si="47"/>
        <v>2019</v>
      </c>
      <c r="R487" t="b">
        <v>0</v>
      </c>
      <c r="S487" t="b">
        <v>0</v>
      </c>
      <c r="T487" t="s">
        <v>33</v>
      </c>
      <c r="U487" t="s">
        <v>2037</v>
      </c>
      <c r="V487" t="s">
        <v>2038</v>
      </c>
    </row>
    <row r="488" spans="1:22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s="10" t="str">
        <f t="shared" si="46"/>
        <v>Mar</v>
      </c>
      <c r="Q488" s="10" t="str">
        <f t="shared" si="47"/>
        <v>2018</v>
      </c>
      <c r="R488" t="b">
        <v>0</v>
      </c>
      <c r="S488" t="b">
        <v>1</v>
      </c>
      <c r="T488" t="s">
        <v>206</v>
      </c>
      <c r="U488" t="s">
        <v>2045</v>
      </c>
      <c r="V488" t="s">
        <v>2057</v>
      </c>
    </row>
    <row r="489" spans="1:22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s="10" t="str">
        <f t="shared" si="46"/>
        <v>Apr</v>
      </c>
      <c r="Q489" s="10" t="str">
        <f t="shared" si="47"/>
        <v>2017</v>
      </c>
      <c r="R489" t="b">
        <v>0</v>
      </c>
      <c r="S489" t="b">
        <v>0</v>
      </c>
      <c r="T489" t="s">
        <v>33</v>
      </c>
      <c r="U489" t="s">
        <v>2037</v>
      </c>
      <c r="V489" t="s">
        <v>2038</v>
      </c>
    </row>
    <row r="490" spans="1:22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s="10" t="str">
        <f t="shared" si="46"/>
        <v>Feb</v>
      </c>
      <c r="Q490" s="10" t="str">
        <f t="shared" si="47"/>
        <v>2016</v>
      </c>
      <c r="R490" t="b">
        <v>0</v>
      </c>
      <c r="S490" t="b">
        <v>0</v>
      </c>
      <c r="T490" t="s">
        <v>33</v>
      </c>
      <c r="U490" t="s">
        <v>2037</v>
      </c>
      <c r="V490" t="s">
        <v>2038</v>
      </c>
    </row>
    <row r="491" spans="1:22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s="10" t="str">
        <f t="shared" si="46"/>
        <v>Aug</v>
      </c>
      <c r="Q491" s="10" t="str">
        <f t="shared" si="47"/>
        <v>2010</v>
      </c>
      <c r="R491" t="b">
        <v>0</v>
      </c>
      <c r="S491" t="b">
        <v>0</v>
      </c>
      <c r="T491" t="s">
        <v>65</v>
      </c>
      <c r="U491" t="s">
        <v>2035</v>
      </c>
      <c r="V491" t="s">
        <v>2044</v>
      </c>
    </row>
    <row r="492" spans="1:22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s="10" t="str">
        <f t="shared" si="46"/>
        <v>Nov</v>
      </c>
      <c r="Q492" s="10" t="str">
        <f t="shared" si="47"/>
        <v>2019</v>
      </c>
      <c r="R492" t="b">
        <v>0</v>
      </c>
      <c r="S492" t="b">
        <v>0</v>
      </c>
      <c r="T492" t="s">
        <v>1029</v>
      </c>
      <c r="U492" t="s">
        <v>2062</v>
      </c>
      <c r="V492" t="s">
        <v>2063</v>
      </c>
    </row>
    <row r="493" spans="1:22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s="10" t="str">
        <f t="shared" si="46"/>
        <v>Jul</v>
      </c>
      <c r="Q493" s="10" t="str">
        <f t="shared" si="47"/>
        <v>2013</v>
      </c>
      <c r="R493" t="b">
        <v>0</v>
      </c>
      <c r="S493" t="b">
        <v>1</v>
      </c>
      <c r="T493" t="s">
        <v>17</v>
      </c>
      <c r="U493" t="s">
        <v>2031</v>
      </c>
      <c r="V493" t="s">
        <v>2032</v>
      </c>
    </row>
    <row r="494" spans="1:22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s="10" t="str">
        <f t="shared" si="46"/>
        <v>Jun</v>
      </c>
      <c r="Q494" s="10" t="str">
        <f t="shared" si="47"/>
        <v>2010</v>
      </c>
      <c r="R494" t="b">
        <v>1</v>
      </c>
      <c r="S494" t="b">
        <v>1</v>
      </c>
      <c r="T494" t="s">
        <v>100</v>
      </c>
      <c r="U494" t="s">
        <v>2039</v>
      </c>
      <c r="V494" t="s">
        <v>2050</v>
      </c>
    </row>
    <row r="495" spans="1:22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s="10" t="str">
        <f t="shared" si="46"/>
        <v>Jun</v>
      </c>
      <c r="Q495" s="10" t="str">
        <f t="shared" si="47"/>
        <v>2019</v>
      </c>
      <c r="R495" t="b">
        <v>0</v>
      </c>
      <c r="S495" t="b">
        <v>0</v>
      </c>
      <c r="T495" t="s">
        <v>122</v>
      </c>
      <c r="U495" t="s">
        <v>2052</v>
      </c>
      <c r="V495" t="s">
        <v>2053</v>
      </c>
    </row>
    <row r="496" spans="1:22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s="10" t="str">
        <f t="shared" si="46"/>
        <v>Mar</v>
      </c>
      <c r="Q496" s="10" t="str">
        <f t="shared" si="47"/>
        <v>2012</v>
      </c>
      <c r="R496" t="b">
        <v>0</v>
      </c>
      <c r="S496" t="b">
        <v>0</v>
      </c>
      <c r="T496" t="s">
        <v>65</v>
      </c>
      <c r="U496" t="s">
        <v>2035</v>
      </c>
      <c r="V496" t="s">
        <v>2044</v>
      </c>
    </row>
    <row r="497" spans="1:22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s="10" t="str">
        <f t="shared" si="46"/>
        <v>Jun</v>
      </c>
      <c r="Q497" s="10" t="str">
        <f t="shared" si="47"/>
        <v>2014</v>
      </c>
      <c r="R497" t="b">
        <v>0</v>
      </c>
      <c r="S497" t="b">
        <v>0</v>
      </c>
      <c r="T497" t="s">
        <v>33</v>
      </c>
      <c r="U497" t="s">
        <v>2037</v>
      </c>
      <c r="V497" t="s">
        <v>2038</v>
      </c>
    </row>
    <row r="498" spans="1:22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s="10" t="str">
        <f t="shared" si="46"/>
        <v>May</v>
      </c>
      <c r="Q498" s="10" t="str">
        <f t="shared" si="47"/>
        <v>2017</v>
      </c>
      <c r="R498" t="b">
        <v>0</v>
      </c>
      <c r="S498" t="b">
        <v>0</v>
      </c>
      <c r="T498" t="s">
        <v>71</v>
      </c>
      <c r="U498" t="s">
        <v>2039</v>
      </c>
      <c r="V498" t="s">
        <v>2047</v>
      </c>
    </row>
    <row r="499" spans="1:22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s="10" t="str">
        <f t="shared" si="46"/>
        <v>Dec</v>
      </c>
      <c r="Q499" s="10" t="str">
        <f t="shared" si="47"/>
        <v>2016</v>
      </c>
      <c r="R499" t="b">
        <v>0</v>
      </c>
      <c r="S499" t="b">
        <v>1</v>
      </c>
      <c r="T499" t="s">
        <v>65</v>
      </c>
      <c r="U499" t="s">
        <v>2035</v>
      </c>
      <c r="V499" t="s">
        <v>2044</v>
      </c>
    </row>
    <row r="500" spans="1:22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s="10" t="str">
        <f t="shared" si="46"/>
        <v>Jan</v>
      </c>
      <c r="Q500" s="10" t="str">
        <f t="shared" si="47"/>
        <v>2015</v>
      </c>
      <c r="R500" t="b">
        <v>0</v>
      </c>
      <c r="S500" t="b">
        <v>0</v>
      </c>
      <c r="T500" t="s">
        <v>28</v>
      </c>
      <c r="U500" t="s">
        <v>2035</v>
      </c>
      <c r="V500" t="s">
        <v>2036</v>
      </c>
    </row>
    <row r="501" spans="1:22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s="10" t="str">
        <f t="shared" si="46"/>
        <v>Mar</v>
      </c>
      <c r="Q501" s="10" t="str">
        <f t="shared" si="47"/>
        <v>2016</v>
      </c>
      <c r="R501" t="b">
        <v>0</v>
      </c>
      <c r="S501" t="b">
        <v>1</v>
      </c>
      <c r="T501" t="s">
        <v>42</v>
      </c>
      <c r="U501" t="s">
        <v>2039</v>
      </c>
      <c r="V501" t="s">
        <v>2040</v>
      </c>
    </row>
    <row r="502" spans="1:22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s="10" t="str">
        <f t="shared" si="46"/>
        <v>May</v>
      </c>
      <c r="Q502" s="10" t="str">
        <f t="shared" si="47"/>
        <v>2013</v>
      </c>
      <c r="R502" t="b">
        <v>0</v>
      </c>
      <c r="S502" t="b">
        <v>1</v>
      </c>
      <c r="T502" t="s">
        <v>33</v>
      </c>
      <c r="U502" t="s">
        <v>2037</v>
      </c>
      <c r="V502" t="s">
        <v>2038</v>
      </c>
    </row>
    <row r="503" spans="1:22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s="10" t="str">
        <f t="shared" si="46"/>
        <v>Mar</v>
      </c>
      <c r="Q503" s="10" t="str">
        <f t="shared" si="47"/>
        <v>2013</v>
      </c>
      <c r="R503" t="b">
        <v>0</v>
      </c>
      <c r="S503" t="b">
        <v>0</v>
      </c>
      <c r="T503" t="s">
        <v>42</v>
      </c>
      <c r="U503" t="s">
        <v>2039</v>
      </c>
      <c r="V503" t="s">
        <v>2040</v>
      </c>
    </row>
    <row r="504" spans="1:22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s="10" t="str">
        <f t="shared" si="46"/>
        <v>Jul</v>
      </c>
      <c r="Q504" s="10" t="str">
        <f t="shared" si="47"/>
        <v>2012</v>
      </c>
      <c r="R504" t="b">
        <v>0</v>
      </c>
      <c r="S504" t="b">
        <v>1</v>
      </c>
      <c r="T504" t="s">
        <v>89</v>
      </c>
      <c r="U504" t="s">
        <v>2048</v>
      </c>
      <c r="V504" t="s">
        <v>2049</v>
      </c>
    </row>
    <row r="505" spans="1:22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s="10" t="str">
        <f t="shared" si="46"/>
        <v>Jul</v>
      </c>
      <c r="Q505" s="10" t="str">
        <f t="shared" si="47"/>
        <v>2015</v>
      </c>
      <c r="R505" t="b">
        <v>0</v>
      </c>
      <c r="S505" t="b">
        <v>0</v>
      </c>
      <c r="T505" t="s">
        <v>53</v>
      </c>
      <c r="U505" t="s">
        <v>2039</v>
      </c>
      <c r="V505" t="s">
        <v>2042</v>
      </c>
    </row>
    <row r="506" spans="1:22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s="10" t="str">
        <f t="shared" si="46"/>
        <v>May</v>
      </c>
      <c r="Q506" s="10" t="str">
        <f t="shared" si="47"/>
        <v>2015</v>
      </c>
      <c r="R506" t="b">
        <v>0</v>
      </c>
      <c r="S506" t="b">
        <v>0</v>
      </c>
      <c r="T506" t="s">
        <v>23</v>
      </c>
      <c r="U506" t="s">
        <v>2033</v>
      </c>
      <c r="V506" t="s">
        <v>2034</v>
      </c>
    </row>
    <row r="507" spans="1:22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s="10" t="str">
        <f t="shared" si="46"/>
        <v>Mar</v>
      </c>
      <c r="Q507" s="10" t="str">
        <f t="shared" si="47"/>
        <v>2013</v>
      </c>
      <c r="R507" t="b">
        <v>0</v>
      </c>
      <c r="S507" t="b">
        <v>1</v>
      </c>
      <c r="T507" t="s">
        <v>133</v>
      </c>
      <c r="U507" t="s">
        <v>2045</v>
      </c>
      <c r="V507" t="s">
        <v>2054</v>
      </c>
    </row>
    <row r="508" spans="1:22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s="10" t="str">
        <f t="shared" si="46"/>
        <v>Nov</v>
      </c>
      <c r="Q508" s="10" t="str">
        <f t="shared" si="47"/>
        <v>2017</v>
      </c>
      <c r="R508" t="b">
        <v>0</v>
      </c>
      <c r="S508" t="b">
        <v>1</v>
      </c>
      <c r="T508" t="s">
        <v>33</v>
      </c>
      <c r="U508" t="s">
        <v>2037</v>
      </c>
      <c r="V508" t="s">
        <v>2038</v>
      </c>
    </row>
    <row r="509" spans="1:22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s="10" t="str">
        <f t="shared" si="46"/>
        <v>Apr</v>
      </c>
      <c r="Q509" s="10" t="str">
        <f t="shared" si="47"/>
        <v>2013</v>
      </c>
      <c r="R509" t="b">
        <v>0</v>
      </c>
      <c r="S509" t="b">
        <v>1</v>
      </c>
      <c r="T509" t="s">
        <v>28</v>
      </c>
      <c r="U509" t="s">
        <v>2035</v>
      </c>
      <c r="V509" t="s">
        <v>2036</v>
      </c>
    </row>
    <row r="510" spans="1:22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s="10" t="str">
        <f t="shared" si="46"/>
        <v>Jul</v>
      </c>
      <c r="Q510" s="10" t="str">
        <f t="shared" si="47"/>
        <v>2018</v>
      </c>
      <c r="R510" t="b">
        <v>0</v>
      </c>
      <c r="S510" t="b">
        <v>0</v>
      </c>
      <c r="T510" t="s">
        <v>33</v>
      </c>
      <c r="U510" t="s">
        <v>2037</v>
      </c>
      <c r="V510" t="s">
        <v>2038</v>
      </c>
    </row>
    <row r="511" spans="1:22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s="10" t="str">
        <f t="shared" si="46"/>
        <v>May</v>
      </c>
      <c r="Q511" s="10" t="str">
        <f t="shared" si="47"/>
        <v>2012</v>
      </c>
      <c r="R511" t="b">
        <v>0</v>
      </c>
      <c r="S511" t="b">
        <v>0</v>
      </c>
      <c r="T511" t="s">
        <v>33</v>
      </c>
      <c r="U511" t="s">
        <v>2037</v>
      </c>
      <c r="V511" t="s">
        <v>2038</v>
      </c>
    </row>
    <row r="512" spans="1:22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s="10" t="str">
        <f t="shared" si="46"/>
        <v>May</v>
      </c>
      <c r="Q512" s="10" t="str">
        <f t="shared" si="47"/>
        <v>2018</v>
      </c>
      <c r="R512" t="b">
        <v>0</v>
      </c>
      <c r="S512" t="b">
        <v>0</v>
      </c>
      <c r="T512" t="s">
        <v>53</v>
      </c>
      <c r="U512" t="s">
        <v>2039</v>
      </c>
      <c r="V512" t="s">
        <v>2042</v>
      </c>
    </row>
    <row r="513" spans="1:22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s="10" t="str">
        <f t="shared" si="46"/>
        <v>Jul</v>
      </c>
      <c r="Q513" s="10" t="str">
        <f t="shared" si="47"/>
        <v>2019</v>
      </c>
      <c r="R513" t="b">
        <v>0</v>
      </c>
      <c r="S513" t="b">
        <v>0</v>
      </c>
      <c r="T513" t="s">
        <v>33</v>
      </c>
      <c r="U513" t="s">
        <v>2037</v>
      </c>
      <c r="V513" t="s">
        <v>2038</v>
      </c>
    </row>
    <row r="514" spans="1:22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48">E514/D514*100</f>
        <v>139.31868131868131</v>
      </c>
      <c r="G514" t="s">
        <v>20</v>
      </c>
      <c r="H514">
        <v>239</v>
      </c>
      <c r="I514" s="4">
        <f t="shared" ref="I514:I577" si="49">IF(H514=0,0,E514/H514)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ref="N514:N577" si="50">(((L514/60)/60)/24)+DATE(1970,1,1)</f>
        <v>41825.208333333336</v>
      </c>
      <c r="O514" s="10">
        <f t="shared" ref="O514:O577" si="51">(((M514/60)/60)/24)+DATE(1970,1,1)</f>
        <v>41826.208333333336</v>
      </c>
      <c r="P514" s="10" t="str">
        <f t="shared" ref="P514:P577" si="52">TEXT(N514,"mmm")</f>
        <v>Jul</v>
      </c>
      <c r="Q514" s="10" t="str">
        <f t="shared" ref="Q514:Q577" si="53">TEXT(N514,"yyyy")</f>
        <v>2014</v>
      </c>
      <c r="R514" t="b">
        <v>0</v>
      </c>
      <c r="S514" t="b">
        <v>1</v>
      </c>
      <c r="T514" t="s">
        <v>89</v>
      </c>
      <c r="U514" t="s">
        <v>2048</v>
      </c>
      <c r="V514" t="s">
        <v>2049</v>
      </c>
    </row>
    <row r="515" spans="1:22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39.277108433734945</v>
      </c>
      <c r="G515" t="s">
        <v>74</v>
      </c>
      <c r="H515">
        <v>35</v>
      </c>
      <c r="I515" s="4">
        <f t="shared" si="4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50"/>
        <v>40430.208333333336</v>
      </c>
      <c r="O515" s="10">
        <f t="shared" si="51"/>
        <v>40432.208333333336</v>
      </c>
      <c r="P515" s="10" t="str">
        <f t="shared" si="52"/>
        <v>Sep</v>
      </c>
      <c r="Q515" s="10" t="str">
        <f t="shared" si="53"/>
        <v>2010</v>
      </c>
      <c r="R515" t="b">
        <v>0</v>
      </c>
      <c r="S515" t="b">
        <v>0</v>
      </c>
      <c r="T515" t="s">
        <v>269</v>
      </c>
      <c r="U515" t="s">
        <v>2039</v>
      </c>
      <c r="V515" t="s">
        <v>2058</v>
      </c>
    </row>
    <row r="516" spans="1:22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s="10" t="str">
        <f t="shared" si="52"/>
        <v>Dec</v>
      </c>
      <c r="Q516" s="10" t="str">
        <f t="shared" si="53"/>
        <v>2013</v>
      </c>
      <c r="R516" t="b">
        <v>0</v>
      </c>
      <c r="S516" t="b">
        <v>1</v>
      </c>
      <c r="T516" t="s">
        <v>23</v>
      </c>
      <c r="U516" t="s">
        <v>2033</v>
      </c>
      <c r="V516" t="s">
        <v>2034</v>
      </c>
    </row>
    <row r="517" spans="1:22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s="10" t="str">
        <f t="shared" si="52"/>
        <v>Dec</v>
      </c>
      <c r="Q517" s="10" t="str">
        <f t="shared" si="53"/>
        <v>2011</v>
      </c>
      <c r="R517" t="b">
        <v>0</v>
      </c>
      <c r="S517" t="b">
        <v>1</v>
      </c>
      <c r="T517" t="s">
        <v>33</v>
      </c>
      <c r="U517" t="s">
        <v>2037</v>
      </c>
      <c r="V517" t="s">
        <v>2038</v>
      </c>
    </row>
    <row r="518" spans="1:22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s="10" t="str">
        <f t="shared" si="52"/>
        <v>Aug</v>
      </c>
      <c r="Q518" s="10" t="str">
        <f t="shared" si="53"/>
        <v>2010</v>
      </c>
      <c r="R518" t="b">
        <v>0</v>
      </c>
      <c r="S518" t="b">
        <v>0</v>
      </c>
      <c r="T518" t="s">
        <v>68</v>
      </c>
      <c r="U518" t="s">
        <v>2045</v>
      </c>
      <c r="V518" t="s">
        <v>2046</v>
      </c>
    </row>
    <row r="519" spans="1:22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s="10" t="str">
        <f t="shared" si="52"/>
        <v>May</v>
      </c>
      <c r="Q519" s="10" t="str">
        <f t="shared" si="53"/>
        <v>2017</v>
      </c>
      <c r="R519" t="b">
        <v>0</v>
      </c>
      <c r="S519" t="b">
        <v>0</v>
      </c>
      <c r="T519" t="s">
        <v>17</v>
      </c>
      <c r="U519" t="s">
        <v>2031</v>
      </c>
      <c r="V519" t="s">
        <v>2032</v>
      </c>
    </row>
    <row r="520" spans="1:22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s="10" t="str">
        <f t="shared" si="52"/>
        <v>Feb</v>
      </c>
      <c r="Q520" s="10" t="str">
        <f t="shared" si="53"/>
        <v>2018</v>
      </c>
      <c r="R520" t="b">
        <v>0</v>
      </c>
      <c r="S520" t="b">
        <v>1</v>
      </c>
      <c r="T520" t="s">
        <v>71</v>
      </c>
      <c r="U520" t="s">
        <v>2039</v>
      </c>
      <c r="V520" t="s">
        <v>2047</v>
      </c>
    </row>
    <row r="521" spans="1:22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s="10" t="str">
        <f t="shared" si="52"/>
        <v>Jan</v>
      </c>
      <c r="Q521" s="10" t="str">
        <f t="shared" si="53"/>
        <v>2015</v>
      </c>
      <c r="R521" t="b">
        <v>0</v>
      </c>
      <c r="S521" t="b">
        <v>1</v>
      </c>
      <c r="T521" t="s">
        <v>23</v>
      </c>
      <c r="U521" t="s">
        <v>2033</v>
      </c>
      <c r="V521" t="s">
        <v>2034</v>
      </c>
    </row>
    <row r="522" spans="1:22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s="10" t="str">
        <f t="shared" si="52"/>
        <v>Apr</v>
      </c>
      <c r="Q522" s="10" t="str">
        <f t="shared" si="53"/>
        <v>2019</v>
      </c>
      <c r="R522" t="b">
        <v>0</v>
      </c>
      <c r="S522" t="b">
        <v>0</v>
      </c>
      <c r="T522" t="s">
        <v>33</v>
      </c>
      <c r="U522" t="s">
        <v>2037</v>
      </c>
      <c r="V522" t="s">
        <v>2038</v>
      </c>
    </row>
    <row r="523" spans="1:22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s="10" t="str">
        <f t="shared" si="52"/>
        <v>Aug</v>
      </c>
      <c r="Q523" s="10" t="str">
        <f t="shared" si="53"/>
        <v>2016</v>
      </c>
      <c r="R523" t="b">
        <v>0</v>
      </c>
      <c r="S523" t="b">
        <v>1</v>
      </c>
      <c r="T523" t="s">
        <v>53</v>
      </c>
      <c r="U523" t="s">
        <v>2039</v>
      </c>
      <c r="V523" t="s">
        <v>2042</v>
      </c>
    </row>
    <row r="524" spans="1:22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s="10" t="str">
        <f t="shared" si="52"/>
        <v>Jul</v>
      </c>
      <c r="Q524" s="10" t="str">
        <f t="shared" si="53"/>
        <v>2012</v>
      </c>
      <c r="R524" t="b">
        <v>0</v>
      </c>
      <c r="S524" t="b">
        <v>0</v>
      </c>
      <c r="T524" t="s">
        <v>100</v>
      </c>
      <c r="U524" t="s">
        <v>2039</v>
      </c>
      <c r="V524" t="s">
        <v>2050</v>
      </c>
    </row>
    <row r="525" spans="1:22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s="10" t="str">
        <f t="shared" si="52"/>
        <v>Mar</v>
      </c>
      <c r="Q525" s="10" t="str">
        <f t="shared" si="53"/>
        <v>2010</v>
      </c>
      <c r="R525" t="b">
        <v>0</v>
      </c>
      <c r="S525" t="b">
        <v>0</v>
      </c>
      <c r="T525" t="s">
        <v>100</v>
      </c>
      <c r="U525" t="s">
        <v>2039</v>
      </c>
      <c r="V525" t="s">
        <v>2050</v>
      </c>
    </row>
    <row r="526" spans="1:22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s="10" t="str">
        <f t="shared" si="52"/>
        <v>Apr</v>
      </c>
      <c r="Q526" s="10" t="str">
        <f t="shared" si="53"/>
        <v>2010</v>
      </c>
      <c r="R526" t="b">
        <v>0</v>
      </c>
      <c r="S526" t="b">
        <v>0</v>
      </c>
      <c r="T526" t="s">
        <v>33</v>
      </c>
      <c r="U526" t="s">
        <v>2037</v>
      </c>
      <c r="V526" t="s">
        <v>2038</v>
      </c>
    </row>
    <row r="527" spans="1:22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s="10" t="str">
        <f t="shared" si="52"/>
        <v>Nov</v>
      </c>
      <c r="Q527" s="10" t="str">
        <f t="shared" si="53"/>
        <v>2010</v>
      </c>
      <c r="R527" t="b">
        <v>0</v>
      </c>
      <c r="S527" t="b">
        <v>0</v>
      </c>
      <c r="T527" t="s">
        <v>65</v>
      </c>
      <c r="U527" t="s">
        <v>2035</v>
      </c>
      <c r="V527" t="s">
        <v>2044</v>
      </c>
    </row>
    <row r="528" spans="1:22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s="10" t="str">
        <f t="shared" si="52"/>
        <v>Dec</v>
      </c>
      <c r="Q528" s="10" t="str">
        <f t="shared" si="53"/>
        <v>2015</v>
      </c>
      <c r="R528" t="b">
        <v>0</v>
      </c>
      <c r="S528" t="b">
        <v>1</v>
      </c>
      <c r="T528" t="s">
        <v>33</v>
      </c>
      <c r="U528" t="s">
        <v>2037</v>
      </c>
      <c r="V528" t="s">
        <v>2038</v>
      </c>
    </row>
    <row r="529" spans="1:22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s="10" t="str">
        <f t="shared" si="52"/>
        <v>Feb</v>
      </c>
      <c r="Q529" s="10" t="str">
        <f t="shared" si="53"/>
        <v>2016</v>
      </c>
      <c r="R529" t="b">
        <v>0</v>
      </c>
      <c r="S529" t="b">
        <v>0</v>
      </c>
      <c r="T529" t="s">
        <v>71</v>
      </c>
      <c r="U529" t="s">
        <v>2039</v>
      </c>
      <c r="V529" t="s">
        <v>2047</v>
      </c>
    </row>
    <row r="530" spans="1:22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s="10" t="str">
        <f t="shared" si="52"/>
        <v>Nov</v>
      </c>
      <c r="Q530" s="10" t="str">
        <f t="shared" si="53"/>
        <v>2013</v>
      </c>
      <c r="R530" t="b">
        <v>0</v>
      </c>
      <c r="S530" t="b">
        <v>0</v>
      </c>
      <c r="T530" t="s">
        <v>60</v>
      </c>
      <c r="U530" t="s">
        <v>2033</v>
      </c>
      <c r="V530" t="s">
        <v>2043</v>
      </c>
    </row>
    <row r="531" spans="1:22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s="10" t="str">
        <f t="shared" si="52"/>
        <v>May</v>
      </c>
      <c r="Q531" s="10" t="str">
        <f t="shared" si="53"/>
        <v>2014</v>
      </c>
      <c r="R531" t="b">
        <v>0</v>
      </c>
      <c r="S531" t="b">
        <v>0</v>
      </c>
      <c r="T531" t="s">
        <v>89</v>
      </c>
      <c r="U531" t="s">
        <v>2048</v>
      </c>
      <c r="V531" t="s">
        <v>2049</v>
      </c>
    </row>
    <row r="532" spans="1:22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s="10" t="str">
        <f t="shared" si="52"/>
        <v>Aug</v>
      </c>
      <c r="Q532" s="10" t="str">
        <f t="shared" si="53"/>
        <v>2010</v>
      </c>
      <c r="R532" t="b">
        <v>0</v>
      </c>
      <c r="S532" t="b">
        <v>1</v>
      </c>
      <c r="T532" t="s">
        <v>119</v>
      </c>
      <c r="U532" t="s">
        <v>2045</v>
      </c>
      <c r="V532" t="s">
        <v>2051</v>
      </c>
    </row>
    <row r="533" spans="1:22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s="10" t="str">
        <f t="shared" si="52"/>
        <v>Nov</v>
      </c>
      <c r="Q533" s="10" t="str">
        <f t="shared" si="53"/>
        <v>2013</v>
      </c>
      <c r="R533" t="b">
        <v>0</v>
      </c>
      <c r="S533" t="b">
        <v>0</v>
      </c>
      <c r="T533" t="s">
        <v>89</v>
      </c>
      <c r="U533" t="s">
        <v>2048</v>
      </c>
      <c r="V533" t="s">
        <v>2049</v>
      </c>
    </row>
    <row r="534" spans="1:22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s="10" t="str">
        <f t="shared" si="52"/>
        <v>Jan</v>
      </c>
      <c r="Q534" s="10" t="str">
        <f t="shared" si="53"/>
        <v>2018</v>
      </c>
      <c r="R534" t="b">
        <v>0</v>
      </c>
      <c r="S534" t="b">
        <v>0</v>
      </c>
      <c r="T534" t="s">
        <v>33</v>
      </c>
      <c r="U534" t="s">
        <v>2037</v>
      </c>
      <c r="V534" t="s">
        <v>2038</v>
      </c>
    </row>
    <row r="535" spans="1:22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s="10" t="str">
        <f t="shared" si="52"/>
        <v>Jul</v>
      </c>
      <c r="Q535" s="10" t="str">
        <f t="shared" si="53"/>
        <v>2013</v>
      </c>
      <c r="R535" t="b">
        <v>0</v>
      </c>
      <c r="S535" t="b">
        <v>0</v>
      </c>
      <c r="T535" t="s">
        <v>60</v>
      </c>
      <c r="U535" t="s">
        <v>2033</v>
      </c>
      <c r="V535" t="s">
        <v>2043</v>
      </c>
    </row>
    <row r="536" spans="1:22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s="10" t="str">
        <f t="shared" si="52"/>
        <v>Aug</v>
      </c>
      <c r="Q536" s="10" t="str">
        <f t="shared" si="53"/>
        <v>2018</v>
      </c>
      <c r="R536" t="b">
        <v>0</v>
      </c>
      <c r="S536" t="b">
        <v>1</v>
      </c>
      <c r="T536" t="s">
        <v>53</v>
      </c>
      <c r="U536" t="s">
        <v>2039</v>
      </c>
      <c r="V536" t="s">
        <v>2042</v>
      </c>
    </row>
    <row r="537" spans="1:22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s="10" t="str">
        <f t="shared" si="52"/>
        <v>Jun</v>
      </c>
      <c r="Q537" s="10" t="str">
        <f t="shared" si="53"/>
        <v>2018</v>
      </c>
      <c r="R537" t="b">
        <v>0</v>
      </c>
      <c r="S537" t="b">
        <v>1</v>
      </c>
      <c r="T537" t="s">
        <v>33</v>
      </c>
      <c r="U537" t="s">
        <v>2037</v>
      </c>
      <c r="V537" t="s">
        <v>2038</v>
      </c>
    </row>
    <row r="538" spans="1:22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s="10" t="str">
        <f t="shared" si="52"/>
        <v>Aug</v>
      </c>
      <c r="Q538" s="10" t="str">
        <f t="shared" si="53"/>
        <v>2010</v>
      </c>
      <c r="R538" t="b">
        <v>0</v>
      </c>
      <c r="S538" t="b">
        <v>0</v>
      </c>
      <c r="T538" t="s">
        <v>119</v>
      </c>
      <c r="U538" t="s">
        <v>2045</v>
      </c>
      <c r="V538" t="s">
        <v>2051</v>
      </c>
    </row>
    <row r="539" spans="1:22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s="10" t="str">
        <f t="shared" si="52"/>
        <v>Aug</v>
      </c>
      <c r="Q539" s="10" t="str">
        <f t="shared" si="53"/>
        <v>2018</v>
      </c>
      <c r="R539" t="b">
        <v>1</v>
      </c>
      <c r="S539" t="b">
        <v>1</v>
      </c>
      <c r="T539" t="s">
        <v>42</v>
      </c>
      <c r="U539" t="s">
        <v>2039</v>
      </c>
      <c r="V539" t="s">
        <v>2040</v>
      </c>
    </row>
    <row r="540" spans="1:22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s="10" t="str">
        <f t="shared" si="52"/>
        <v>Sep</v>
      </c>
      <c r="Q540" s="10" t="str">
        <f t="shared" si="53"/>
        <v>2013</v>
      </c>
      <c r="R540" t="b">
        <v>0</v>
      </c>
      <c r="S540" t="b">
        <v>0</v>
      </c>
      <c r="T540" t="s">
        <v>292</v>
      </c>
      <c r="U540" t="s">
        <v>2048</v>
      </c>
      <c r="V540" t="s">
        <v>2059</v>
      </c>
    </row>
    <row r="541" spans="1:22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s="10" t="str">
        <f t="shared" si="52"/>
        <v>Jul</v>
      </c>
      <c r="Q541" s="10" t="str">
        <f t="shared" si="53"/>
        <v>2019</v>
      </c>
      <c r="R541" t="b">
        <v>0</v>
      </c>
      <c r="S541" t="b">
        <v>1</v>
      </c>
      <c r="T541" t="s">
        <v>17</v>
      </c>
      <c r="U541" t="s">
        <v>2031</v>
      </c>
      <c r="V541" t="s">
        <v>2032</v>
      </c>
    </row>
    <row r="542" spans="1:22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s="10" t="str">
        <f t="shared" si="52"/>
        <v>May</v>
      </c>
      <c r="Q542" s="10" t="str">
        <f t="shared" si="53"/>
        <v>2018</v>
      </c>
      <c r="R542" t="b">
        <v>0</v>
      </c>
      <c r="S542" t="b">
        <v>0</v>
      </c>
      <c r="T542" t="s">
        <v>122</v>
      </c>
      <c r="U542" t="s">
        <v>2052</v>
      </c>
      <c r="V542" t="s">
        <v>2053</v>
      </c>
    </row>
    <row r="543" spans="1:22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s="10" t="str">
        <f t="shared" si="52"/>
        <v>Jun</v>
      </c>
      <c r="Q543" s="10" t="str">
        <f t="shared" si="53"/>
        <v>2015</v>
      </c>
      <c r="R543" t="b">
        <v>0</v>
      </c>
      <c r="S543" t="b">
        <v>0</v>
      </c>
      <c r="T543" t="s">
        <v>292</v>
      </c>
      <c r="U543" t="s">
        <v>2048</v>
      </c>
      <c r="V543" t="s">
        <v>2059</v>
      </c>
    </row>
    <row r="544" spans="1:22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s="10" t="str">
        <f t="shared" si="52"/>
        <v>Jan</v>
      </c>
      <c r="Q544" s="10" t="str">
        <f t="shared" si="53"/>
        <v>2016</v>
      </c>
      <c r="R544" t="b">
        <v>0</v>
      </c>
      <c r="S544" t="b">
        <v>0</v>
      </c>
      <c r="T544" t="s">
        <v>60</v>
      </c>
      <c r="U544" t="s">
        <v>2033</v>
      </c>
      <c r="V544" t="s">
        <v>2043</v>
      </c>
    </row>
    <row r="545" spans="1:22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s="10" t="str">
        <f t="shared" si="52"/>
        <v>Sep</v>
      </c>
      <c r="Q545" s="10" t="str">
        <f t="shared" si="53"/>
        <v>2013</v>
      </c>
      <c r="R545" t="b">
        <v>0</v>
      </c>
      <c r="S545" t="b">
        <v>0</v>
      </c>
      <c r="T545" t="s">
        <v>89</v>
      </c>
      <c r="U545" t="s">
        <v>2048</v>
      </c>
      <c r="V545" t="s">
        <v>2049</v>
      </c>
    </row>
    <row r="546" spans="1:22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s="10" t="str">
        <f t="shared" si="52"/>
        <v>Jan</v>
      </c>
      <c r="Q546" s="10" t="str">
        <f t="shared" si="53"/>
        <v>2016</v>
      </c>
      <c r="R546" t="b">
        <v>0</v>
      </c>
      <c r="S546" t="b">
        <v>0</v>
      </c>
      <c r="T546" t="s">
        <v>23</v>
      </c>
      <c r="U546" t="s">
        <v>2033</v>
      </c>
      <c r="V546" t="s">
        <v>2034</v>
      </c>
    </row>
    <row r="547" spans="1:22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s="10" t="str">
        <f t="shared" si="52"/>
        <v>Dec</v>
      </c>
      <c r="Q547" s="10" t="str">
        <f t="shared" si="53"/>
        <v>2019</v>
      </c>
      <c r="R547" t="b">
        <v>0</v>
      </c>
      <c r="S547" t="b">
        <v>0</v>
      </c>
      <c r="T547" t="s">
        <v>33</v>
      </c>
      <c r="U547" t="s">
        <v>2037</v>
      </c>
      <c r="V547" t="s">
        <v>2038</v>
      </c>
    </row>
    <row r="548" spans="1:22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s="10" t="str">
        <f t="shared" si="52"/>
        <v>Sep</v>
      </c>
      <c r="Q548" s="10" t="str">
        <f t="shared" si="53"/>
        <v>2018</v>
      </c>
      <c r="R548" t="b">
        <v>0</v>
      </c>
      <c r="S548" t="b">
        <v>1</v>
      </c>
      <c r="T548" t="s">
        <v>33</v>
      </c>
      <c r="U548" t="s">
        <v>2037</v>
      </c>
      <c r="V548" t="s">
        <v>2038</v>
      </c>
    </row>
    <row r="549" spans="1:22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s="10" t="str">
        <f t="shared" si="52"/>
        <v>Jan</v>
      </c>
      <c r="Q549" s="10" t="str">
        <f t="shared" si="53"/>
        <v>2015</v>
      </c>
      <c r="R549" t="b">
        <v>0</v>
      </c>
      <c r="S549" t="b">
        <v>0</v>
      </c>
      <c r="T549" t="s">
        <v>53</v>
      </c>
      <c r="U549" t="s">
        <v>2039</v>
      </c>
      <c r="V549" t="s">
        <v>2042</v>
      </c>
    </row>
    <row r="550" spans="1:22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s="10" t="str">
        <f t="shared" si="52"/>
        <v>Apr</v>
      </c>
      <c r="Q550" s="10" t="str">
        <f t="shared" si="53"/>
        <v>2016</v>
      </c>
      <c r="R550" t="b">
        <v>0</v>
      </c>
      <c r="S550" t="b">
        <v>0</v>
      </c>
      <c r="T550" t="s">
        <v>33</v>
      </c>
      <c r="U550" t="s">
        <v>2037</v>
      </c>
      <c r="V550" t="s">
        <v>2038</v>
      </c>
    </row>
    <row r="551" spans="1:22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s="10" t="str">
        <f t="shared" si="52"/>
        <v>May</v>
      </c>
      <c r="Q551" s="10" t="str">
        <f t="shared" si="53"/>
        <v>2013</v>
      </c>
      <c r="R551" t="b">
        <v>0</v>
      </c>
      <c r="S551" t="b">
        <v>0</v>
      </c>
      <c r="T551" t="s">
        <v>65</v>
      </c>
      <c r="U551" t="s">
        <v>2035</v>
      </c>
      <c r="V551" t="s">
        <v>2044</v>
      </c>
    </row>
    <row r="552" spans="1:22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s="10" t="str">
        <f t="shared" si="52"/>
        <v>Feb</v>
      </c>
      <c r="Q552" s="10" t="str">
        <f t="shared" si="53"/>
        <v>2012</v>
      </c>
      <c r="R552" t="b">
        <v>0</v>
      </c>
      <c r="S552" t="b">
        <v>0</v>
      </c>
      <c r="T552" t="s">
        <v>60</v>
      </c>
      <c r="U552" t="s">
        <v>2033</v>
      </c>
      <c r="V552" t="s">
        <v>2043</v>
      </c>
    </row>
    <row r="553" spans="1:22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s="10" t="str">
        <f t="shared" si="52"/>
        <v>Dec</v>
      </c>
      <c r="Q553" s="10" t="str">
        <f t="shared" si="53"/>
        <v>2014</v>
      </c>
      <c r="R553" t="b">
        <v>0</v>
      </c>
      <c r="S553" t="b">
        <v>1</v>
      </c>
      <c r="T553" t="s">
        <v>28</v>
      </c>
      <c r="U553" t="s">
        <v>2035</v>
      </c>
      <c r="V553" t="s">
        <v>2036</v>
      </c>
    </row>
    <row r="554" spans="1:22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s="10" t="str">
        <f t="shared" si="52"/>
        <v>Nov</v>
      </c>
      <c r="Q554" s="10" t="str">
        <f t="shared" si="53"/>
        <v>2016</v>
      </c>
      <c r="R554" t="b">
        <v>0</v>
      </c>
      <c r="S554" t="b">
        <v>0</v>
      </c>
      <c r="T554" t="s">
        <v>33</v>
      </c>
      <c r="U554" t="s">
        <v>2037</v>
      </c>
      <c r="V554" t="s">
        <v>2038</v>
      </c>
    </row>
    <row r="555" spans="1:22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s="10" t="str">
        <f t="shared" si="52"/>
        <v>Jan</v>
      </c>
      <c r="Q555" s="10" t="str">
        <f t="shared" si="53"/>
        <v>2011</v>
      </c>
      <c r="R555" t="b">
        <v>0</v>
      </c>
      <c r="S555" t="b">
        <v>0</v>
      </c>
      <c r="T555" t="s">
        <v>23</v>
      </c>
      <c r="U555" t="s">
        <v>2033</v>
      </c>
      <c r="V555" t="s">
        <v>2034</v>
      </c>
    </row>
    <row r="556" spans="1:22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s="10" t="str">
        <f t="shared" si="52"/>
        <v>Dec</v>
      </c>
      <c r="Q556" s="10" t="str">
        <f t="shared" si="53"/>
        <v>2016</v>
      </c>
      <c r="R556" t="b">
        <v>0</v>
      </c>
      <c r="S556" t="b">
        <v>0</v>
      </c>
      <c r="T556" t="s">
        <v>60</v>
      </c>
      <c r="U556" t="s">
        <v>2033</v>
      </c>
      <c r="V556" t="s">
        <v>2043</v>
      </c>
    </row>
    <row r="557" spans="1:22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s="10" t="str">
        <f t="shared" si="52"/>
        <v>Apr</v>
      </c>
      <c r="Q557" s="10" t="str">
        <f t="shared" si="53"/>
        <v>2014</v>
      </c>
      <c r="R557" t="b">
        <v>0</v>
      </c>
      <c r="S557" t="b">
        <v>0</v>
      </c>
      <c r="T557" t="s">
        <v>23</v>
      </c>
      <c r="U557" t="s">
        <v>2033</v>
      </c>
      <c r="V557" t="s">
        <v>2034</v>
      </c>
    </row>
    <row r="558" spans="1:22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s="10" t="str">
        <f t="shared" si="52"/>
        <v>Sep</v>
      </c>
      <c r="Q558" s="10" t="str">
        <f t="shared" si="53"/>
        <v>2011</v>
      </c>
      <c r="R558" t="b">
        <v>0</v>
      </c>
      <c r="S558" t="b">
        <v>1</v>
      </c>
      <c r="T558" t="s">
        <v>206</v>
      </c>
      <c r="U558" t="s">
        <v>2045</v>
      </c>
      <c r="V558" t="s">
        <v>2057</v>
      </c>
    </row>
    <row r="559" spans="1:22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s="10" t="str">
        <f t="shared" si="52"/>
        <v>Oct</v>
      </c>
      <c r="Q559" s="10" t="str">
        <f t="shared" si="53"/>
        <v>2015</v>
      </c>
      <c r="R559" t="b">
        <v>0</v>
      </c>
      <c r="S559" t="b">
        <v>1</v>
      </c>
      <c r="T559" t="s">
        <v>474</v>
      </c>
      <c r="U559" t="s">
        <v>2039</v>
      </c>
      <c r="V559" t="s">
        <v>2061</v>
      </c>
    </row>
    <row r="560" spans="1:22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s="10" t="str">
        <f t="shared" si="52"/>
        <v>Feb</v>
      </c>
      <c r="Q560" s="10" t="str">
        <f t="shared" si="53"/>
        <v>2016</v>
      </c>
      <c r="R560" t="b">
        <v>0</v>
      </c>
      <c r="S560" t="b">
        <v>0</v>
      </c>
      <c r="T560" t="s">
        <v>33</v>
      </c>
      <c r="U560" t="s">
        <v>2037</v>
      </c>
      <c r="V560" t="s">
        <v>2038</v>
      </c>
    </row>
    <row r="561" spans="1:22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s="10" t="str">
        <f t="shared" si="52"/>
        <v>Aug</v>
      </c>
      <c r="Q561" s="10" t="str">
        <f t="shared" si="53"/>
        <v>2016</v>
      </c>
      <c r="R561" t="b">
        <v>0</v>
      </c>
      <c r="S561" t="b">
        <v>0</v>
      </c>
      <c r="T561" t="s">
        <v>33</v>
      </c>
      <c r="U561" t="s">
        <v>2037</v>
      </c>
      <c r="V561" t="s">
        <v>2038</v>
      </c>
    </row>
    <row r="562" spans="1:22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s="10" t="str">
        <f t="shared" si="52"/>
        <v>Nov</v>
      </c>
      <c r="Q562" s="10" t="str">
        <f t="shared" si="53"/>
        <v>2011</v>
      </c>
      <c r="R562" t="b">
        <v>0</v>
      </c>
      <c r="S562" t="b">
        <v>0</v>
      </c>
      <c r="T562" t="s">
        <v>71</v>
      </c>
      <c r="U562" t="s">
        <v>2039</v>
      </c>
      <c r="V562" t="s">
        <v>2047</v>
      </c>
    </row>
    <row r="563" spans="1:22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s="10" t="str">
        <f t="shared" si="52"/>
        <v>Oct</v>
      </c>
      <c r="Q563" s="10" t="str">
        <f t="shared" si="53"/>
        <v>2011</v>
      </c>
      <c r="R563" t="b">
        <v>0</v>
      </c>
      <c r="S563" t="b">
        <v>0</v>
      </c>
      <c r="T563" t="s">
        <v>33</v>
      </c>
      <c r="U563" t="s">
        <v>2037</v>
      </c>
      <c r="V563" t="s">
        <v>2038</v>
      </c>
    </row>
    <row r="564" spans="1:22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s="10" t="str">
        <f t="shared" si="52"/>
        <v>Mar</v>
      </c>
      <c r="Q564" s="10" t="str">
        <f t="shared" si="53"/>
        <v>2019</v>
      </c>
      <c r="R564" t="b">
        <v>0</v>
      </c>
      <c r="S564" t="b">
        <v>0</v>
      </c>
      <c r="T564" t="s">
        <v>23</v>
      </c>
      <c r="U564" t="s">
        <v>2033</v>
      </c>
      <c r="V564" t="s">
        <v>2034</v>
      </c>
    </row>
    <row r="565" spans="1:22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s="10" t="str">
        <f t="shared" si="52"/>
        <v>Nov</v>
      </c>
      <c r="Q565" s="10" t="str">
        <f t="shared" si="53"/>
        <v>2018</v>
      </c>
      <c r="R565" t="b">
        <v>0</v>
      </c>
      <c r="S565" t="b">
        <v>0</v>
      </c>
      <c r="T565" t="s">
        <v>42</v>
      </c>
      <c r="U565" t="s">
        <v>2039</v>
      </c>
      <c r="V565" t="s">
        <v>2040</v>
      </c>
    </row>
    <row r="566" spans="1:22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s="10" t="str">
        <f t="shared" si="52"/>
        <v>Mar</v>
      </c>
      <c r="Q566" s="10" t="str">
        <f t="shared" si="53"/>
        <v>2015</v>
      </c>
      <c r="R566" t="b">
        <v>0</v>
      </c>
      <c r="S566" t="b">
        <v>0</v>
      </c>
      <c r="T566" t="s">
        <v>33</v>
      </c>
      <c r="U566" t="s">
        <v>2037</v>
      </c>
      <c r="V566" t="s">
        <v>2038</v>
      </c>
    </row>
    <row r="567" spans="1:22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s="10" t="str">
        <f t="shared" si="52"/>
        <v>Nov</v>
      </c>
      <c r="Q567" s="10" t="str">
        <f t="shared" si="53"/>
        <v>2011</v>
      </c>
      <c r="R567" t="b">
        <v>0</v>
      </c>
      <c r="S567" t="b">
        <v>0</v>
      </c>
      <c r="T567" t="s">
        <v>33</v>
      </c>
      <c r="U567" t="s">
        <v>2037</v>
      </c>
      <c r="V567" t="s">
        <v>2038</v>
      </c>
    </row>
    <row r="568" spans="1:22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s="10" t="str">
        <f t="shared" si="52"/>
        <v>Feb</v>
      </c>
      <c r="Q568" s="10" t="str">
        <f t="shared" si="53"/>
        <v>2016</v>
      </c>
      <c r="R568" t="b">
        <v>0</v>
      </c>
      <c r="S568" t="b">
        <v>1</v>
      </c>
      <c r="T568" t="s">
        <v>50</v>
      </c>
      <c r="U568" t="s">
        <v>2033</v>
      </c>
      <c r="V568" t="s">
        <v>2041</v>
      </c>
    </row>
    <row r="569" spans="1:22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s="10" t="str">
        <f t="shared" si="52"/>
        <v>Jul</v>
      </c>
      <c r="Q569" s="10" t="str">
        <f t="shared" si="53"/>
        <v>2014</v>
      </c>
      <c r="R569" t="b">
        <v>0</v>
      </c>
      <c r="S569" t="b">
        <v>0</v>
      </c>
      <c r="T569" t="s">
        <v>23</v>
      </c>
      <c r="U569" t="s">
        <v>2033</v>
      </c>
      <c r="V569" t="s">
        <v>2034</v>
      </c>
    </row>
    <row r="570" spans="1:22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s="10" t="str">
        <f t="shared" si="52"/>
        <v>Jul</v>
      </c>
      <c r="Q570" s="10" t="str">
        <f t="shared" si="53"/>
        <v>2010</v>
      </c>
      <c r="R570" t="b">
        <v>0</v>
      </c>
      <c r="S570" t="b">
        <v>0</v>
      </c>
      <c r="T570" t="s">
        <v>33</v>
      </c>
      <c r="U570" t="s">
        <v>2037</v>
      </c>
      <c r="V570" t="s">
        <v>2038</v>
      </c>
    </row>
    <row r="571" spans="1:22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s="10" t="str">
        <f t="shared" si="52"/>
        <v>Jan</v>
      </c>
      <c r="Q571" s="10" t="str">
        <f t="shared" si="53"/>
        <v>2011</v>
      </c>
      <c r="R571" t="b">
        <v>0</v>
      </c>
      <c r="S571" t="b">
        <v>0</v>
      </c>
      <c r="T571" t="s">
        <v>71</v>
      </c>
      <c r="U571" t="s">
        <v>2039</v>
      </c>
      <c r="V571" t="s">
        <v>2047</v>
      </c>
    </row>
    <row r="572" spans="1:22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s="10" t="str">
        <f t="shared" si="52"/>
        <v>Dec</v>
      </c>
      <c r="Q572" s="10" t="str">
        <f t="shared" si="53"/>
        <v>2014</v>
      </c>
      <c r="R572" t="b">
        <v>0</v>
      </c>
      <c r="S572" t="b">
        <v>1</v>
      </c>
      <c r="T572" t="s">
        <v>23</v>
      </c>
      <c r="U572" t="s">
        <v>2033</v>
      </c>
      <c r="V572" t="s">
        <v>2034</v>
      </c>
    </row>
    <row r="573" spans="1:22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s="10" t="str">
        <f t="shared" si="52"/>
        <v>Jun</v>
      </c>
      <c r="Q573" s="10" t="str">
        <f t="shared" si="53"/>
        <v>2015</v>
      </c>
      <c r="R573" t="b">
        <v>0</v>
      </c>
      <c r="S573" t="b">
        <v>0</v>
      </c>
      <c r="T573" t="s">
        <v>100</v>
      </c>
      <c r="U573" t="s">
        <v>2039</v>
      </c>
      <c r="V573" t="s">
        <v>2050</v>
      </c>
    </row>
    <row r="574" spans="1:22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s="10" t="str">
        <f t="shared" si="52"/>
        <v>Sep</v>
      </c>
      <c r="Q574" s="10" t="str">
        <f t="shared" si="53"/>
        <v>2015</v>
      </c>
      <c r="R574" t="b">
        <v>0</v>
      </c>
      <c r="S574" t="b">
        <v>1</v>
      </c>
      <c r="T574" t="s">
        <v>23</v>
      </c>
      <c r="U574" t="s">
        <v>2033</v>
      </c>
      <c r="V574" t="s">
        <v>2034</v>
      </c>
    </row>
    <row r="575" spans="1:22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s="10" t="str">
        <f t="shared" si="52"/>
        <v>May</v>
      </c>
      <c r="Q575" s="10" t="str">
        <f t="shared" si="53"/>
        <v>2014</v>
      </c>
      <c r="R575" t="b">
        <v>0</v>
      </c>
      <c r="S575" t="b">
        <v>0</v>
      </c>
      <c r="T575" t="s">
        <v>1029</v>
      </c>
      <c r="U575" t="s">
        <v>2062</v>
      </c>
      <c r="V575" t="s">
        <v>2063</v>
      </c>
    </row>
    <row r="576" spans="1:22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s="10" t="str">
        <f t="shared" si="52"/>
        <v>Dec</v>
      </c>
      <c r="Q576" s="10" t="str">
        <f t="shared" si="53"/>
        <v>2019</v>
      </c>
      <c r="R576" t="b">
        <v>0</v>
      </c>
      <c r="S576" t="b">
        <v>1</v>
      </c>
      <c r="T576" t="s">
        <v>17</v>
      </c>
      <c r="U576" t="s">
        <v>2031</v>
      </c>
      <c r="V576" t="s">
        <v>2032</v>
      </c>
    </row>
    <row r="577" spans="1:22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s="10" t="str">
        <f t="shared" si="52"/>
        <v>May</v>
      </c>
      <c r="Q577" s="10" t="str">
        <f t="shared" si="53"/>
        <v>2014</v>
      </c>
      <c r="R577" t="b">
        <v>0</v>
      </c>
      <c r="S577" t="b">
        <v>1</v>
      </c>
      <c r="T577" t="s">
        <v>33</v>
      </c>
      <c r="U577" t="s">
        <v>2037</v>
      </c>
      <c r="V577" t="s">
        <v>2038</v>
      </c>
    </row>
    <row r="578" spans="1:22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54">E578/D578*100</f>
        <v>64.927835051546396</v>
      </c>
      <c r="G578" t="s">
        <v>14</v>
      </c>
      <c r="H578">
        <v>64</v>
      </c>
      <c r="I578" s="4">
        <f t="shared" ref="I578:I641" si="55">IF(H578=0,0,E578/H578)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ref="N578:N641" si="56">(((L578/60)/60)/24)+DATE(1970,1,1)</f>
        <v>43040.208333333328</v>
      </c>
      <c r="O578" s="10">
        <f t="shared" ref="O578:O641" si="57">(((M578/60)/60)/24)+DATE(1970,1,1)</f>
        <v>43057.25</v>
      </c>
      <c r="P578" s="10" t="str">
        <f t="shared" ref="P578:P641" si="58">TEXT(N578,"mmm")</f>
        <v>Nov</v>
      </c>
      <c r="Q578" s="10" t="str">
        <f t="shared" ref="Q578:Q641" si="59">TEXT(N578,"yyyy")</f>
        <v>2017</v>
      </c>
      <c r="R578" t="b">
        <v>0</v>
      </c>
      <c r="S578" t="b">
        <v>0</v>
      </c>
      <c r="T578" t="s">
        <v>33</v>
      </c>
      <c r="U578" t="s">
        <v>2037</v>
      </c>
      <c r="V578" t="s">
        <v>2038</v>
      </c>
    </row>
    <row r="579" spans="1:22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18.853658536585368</v>
      </c>
      <c r="G579" t="s">
        <v>74</v>
      </c>
      <c r="H579">
        <v>37</v>
      </c>
      <c r="I579" s="4">
        <f t="shared" si="5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56"/>
        <v>40613.25</v>
      </c>
      <c r="O579" s="10">
        <f t="shared" si="57"/>
        <v>40639.208333333336</v>
      </c>
      <c r="P579" s="10" t="str">
        <f t="shared" si="58"/>
        <v>Mar</v>
      </c>
      <c r="Q579" s="10" t="str">
        <f t="shared" si="59"/>
        <v>2011</v>
      </c>
      <c r="R579" t="b">
        <v>0</v>
      </c>
      <c r="S579" t="b">
        <v>0</v>
      </c>
      <c r="T579" t="s">
        <v>159</v>
      </c>
      <c r="U579" t="s">
        <v>2033</v>
      </c>
      <c r="V579" t="s">
        <v>2056</v>
      </c>
    </row>
    <row r="580" spans="1:22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s="10" t="str">
        <f t="shared" si="58"/>
        <v>Dec</v>
      </c>
      <c r="Q580" s="10" t="str">
        <f t="shared" si="59"/>
        <v>2011</v>
      </c>
      <c r="R580" t="b">
        <v>0</v>
      </c>
      <c r="S580" t="b">
        <v>0</v>
      </c>
      <c r="T580" t="s">
        <v>474</v>
      </c>
      <c r="U580" t="s">
        <v>2039</v>
      </c>
      <c r="V580" t="s">
        <v>2061</v>
      </c>
    </row>
    <row r="581" spans="1:22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s="10" t="str">
        <f t="shared" si="58"/>
        <v>Aug</v>
      </c>
      <c r="Q581" s="10" t="str">
        <f t="shared" si="59"/>
        <v>2011</v>
      </c>
      <c r="R581" t="b">
        <v>0</v>
      </c>
      <c r="S581" t="b">
        <v>0</v>
      </c>
      <c r="T581" t="s">
        <v>159</v>
      </c>
      <c r="U581" t="s">
        <v>2033</v>
      </c>
      <c r="V581" t="s">
        <v>2056</v>
      </c>
    </row>
    <row r="582" spans="1:22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s="10" t="str">
        <f t="shared" si="58"/>
        <v>Feb</v>
      </c>
      <c r="Q582" s="10" t="str">
        <f t="shared" si="59"/>
        <v>2014</v>
      </c>
      <c r="R582" t="b">
        <v>0</v>
      </c>
      <c r="S582" t="b">
        <v>0</v>
      </c>
      <c r="T582" t="s">
        <v>33</v>
      </c>
      <c r="U582" t="s">
        <v>2037</v>
      </c>
      <c r="V582" t="s">
        <v>2038</v>
      </c>
    </row>
    <row r="583" spans="1:22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s="10" t="str">
        <f t="shared" si="58"/>
        <v>Apr</v>
      </c>
      <c r="Q583" s="10" t="str">
        <f t="shared" si="59"/>
        <v>2011</v>
      </c>
      <c r="R583" t="b">
        <v>0</v>
      </c>
      <c r="S583" t="b">
        <v>0</v>
      </c>
      <c r="T583" t="s">
        <v>28</v>
      </c>
      <c r="U583" t="s">
        <v>2035</v>
      </c>
      <c r="V583" t="s">
        <v>2036</v>
      </c>
    </row>
    <row r="584" spans="1:22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s="10" t="str">
        <f t="shared" si="58"/>
        <v>Jun</v>
      </c>
      <c r="Q584" s="10" t="str">
        <f t="shared" si="59"/>
        <v>2015</v>
      </c>
      <c r="R584" t="b">
        <v>0</v>
      </c>
      <c r="S584" t="b">
        <v>1</v>
      </c>
      <c r="T584" t="s">
        <v>89</v>
      </c>
      <c r="U584" t="s">
        <v>2048</v>
      </c>
      <c r="V584" t="s">
        <v>2049</v>
      </c>
    </row>
    <row r="585" spans="1:22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s="10" t="str">
        <f t="shared" si="58"/>
        <v>Feb</v>
      </c>
      <c r="Q585" s="10" t="str">
        <f t="shared" si="59"/>
        <v>2012</v>
      </c>
      <c r="R585" t="b">
        <v>0</v>
      </c>
      <c r="S585" t="b">
        <v>0</v>
      </c>
      <c r="T585" t="s">
        <v>42</v>
      </c>
      <c r="U585" t="s">
        <v>2039</v>
      </c>
      <c r="V585" t="s">
        <v>2040</v>
      </c>
    </row>
    <row r="586" spans="1:22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s="10" t="str">
        <f t="shared" si="58"/>
        <v>Apr</v>
      </c>
      <c r="Q586" s="10" t="str">
        <f t="shared" si="59"/>
        <v>2012</v>
      </c>
      <c r="R586" t="b">
        <v>0</v>
      </c>
      <c r="S586" t="b">
        <v>0</v>
      </c>
      <c r="T586" t="s">
        <v>28</v>
      </c>
      <c r="U586" t="s">
        <v>2035</v>
      </c>
      <c r="V586" t="s">
        <v>2036</v>
      </c>
    </row>
    <row r="587" spans="1:22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s="10" t="str">
        <f t="shared" si="58"/>
        <v>Mar</v>
      </c>
      <c r="Q587" s="10" t="str">
        <f t="shared" si="59"/>
        <v>2010</v>
      </c>
      <c r="R587" t="b">
        <v>0</v>
      </c>
      <c r="S587" t="b">
        <v>0</v>
      </c>
      <c r="T587" t="s">
        <v>206</v>
      </c>
      <c r="U587" t="s">
        <v>2045</v>
      </c>
      <c r="V587" t="s">
        <v>2057</v>
      </c>
    </row>
    <row r="588" spans="1:22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s="10" t="str">
        <f t="shared" si="58"/>
        <v>Nov</v>
      </c>
      <c r="Q588" s="10" t="str">
        <f t="shared" si="59"/>
        <v>2010</v>
      </c>
      <c r="R588" t="b">
        <v>0</v>
      </c>
      <c r="S588" t="b">
        <v>0</v>
      </c>
      <c r="T588" t="s">
        <v>23</v>
      </c>
      <c r="U588" t="s">
        <v>2033</v>
      </c>
      <c r="V588" t="s">
        <v>2034</v>
      </c>
    </row>
    <row r="589" spans="1:22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s="10" t="str">
        <f t="shared" si="58"/>
        <v>Jan</v>
      </c>
      <c r="Q589" s="10" t="str">
        <f t="shared" si="59"/>
        <v>2019</v>
      </c>
      <c r="R589" t="b">
        <v>0</v>
      </c>
      <c r="S589" t="b">
        <v>1</v>
      </c>
      <c r="T589" t="s">
        <v>17</v>
      </c>
      <c r="U589" t="s">
        <v>2031</v>
      </c>
      <c r="V589" t="s">
        <v>2032</v>
      </c>
    </row>
    <row r="590" spans="1:22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s="10" t="str">
        <f t="shared" si="58"/>
        <v>Mar</v>
      </c>
      <c r="Q590" s="10" t="str">
        <f t="shared" si="59"/>
        <v>2010</v>
      </c>
      <c r="R590" t="b">
        <v>0</v>
      </c>
      <c r="S590" t="b">
        <v>0</v>
      </c>
      <c r="T590" t="s">
        <v>33</v>
      </c>
      <c r="U590" t="s">
        <v>2037</v>
      </c>
      <c r="V590" t="s">
        <v>2038</v>
      </c>
    </row>
    <row r="591" spans="1:22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s="10" t="str">
        <f t="shared" si="58"/>
        <v>Jul</v>
      </c>
      <c r="Q591" s="10" t="str">
        <f t="shared" si="59"/>
        <v>2015</v>
      </c>
      <c r="R591" t="b">
        <v>0</v>
      </c>
      <c r="S591" t="b">
        <v>0</v>
      </c>
      <c r="T591" t="s">
        <v>42</v>
      </c>
      <c r="U591" t="s">
        <v>2039</v>
      </c>
      <c r="V591" t="s">
        <v>2040</v>
      </c>
    </row>
    <row r="592" spans="1:22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s="10" t="str">
        <f t="shared" si="58"/>
        <v>Dec</v>
      </c>
      <c r="Q592" s="10" t="str">
        <f t="shared" si="59"/>
        <v>2014</v>
      </c>
      <c r="R592" t="b">
        <v>0</v>
      </c>
      <c r="S592" t="b">
        <v>0</v>
      </c>
      <c r="T592" t="s">
        <v>133</v>
      </c>
      <c r="U592" t="s">
        <v>2045</v>
      </c>
      <c r="V592" t="s">
        <v>2054</v>
      </c>
    </row>
    <row r="593" spans="1:22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s="10" t="str">
        <f t="shared" si="58"/>
        <v>Jul</v>
      </c>
      <c r="Q593" s="10" t="str">
        <f t="shared" si="59"/>
        <v>2010</v>
      </c>
      <c r="R593" t="b">
        <v>0</v>
      </c>
      <c r="S593" t="b">
        <v>0</v>
      </c>
      <c r="T593" t="s">
        <v>89</v>
      </c>
      <c r="U593" t="s">
        <v>2048</v>
      </c>
      <c r="V593" t="s">
        <v>2049</v>
      </c>
    </row>
    <row r="594" spans="1:22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s="10" t="str">
        <f t="shared" si="58"/>
        <v>May</v>
      </c>
      <c r="Q594" s="10" t="str">
        <f t="shared" si="59"/>
        <v>2014</v>
      </c>
      <c r="R594" t="b">
        <v>0</v>
      </c>
      <c r="S594" t="b">
        <v>0</v>
      </c>
      <c r="T594" t="s">
        <v>33</v>
      </c>
      <c r="U594" t="s">
        <v>2037</v>
      </c>
      <c r="V594" t="s">
        <v>2038</v>
      </c>
    </row>
    <row r="595" spans="1:22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s="10" t="str">
        <f t="shared" si="58"/>
        <v>Mar</v>
      </c>
      <c r="Q595" s="10" t="str">
        <f t="shared" si="59"/>
        <v>2014</v>
      </c>
      <c r="R595" t="b">
        <v>0</v>
      </c>
      <c r="S595" t="b">
        <v>0</v>
      </c>
      <c r="T595" t="s">
        <v>71</v>
      </c>
      <c r="U595" t="s">
        <v>2039</v>
      </c>
      <c r="V595" t="s">
        <v>2047</v>
      </c>
    </row>
    <row r="596" spans="1:22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s="10" t="str">
        <f t="shared" si="58"/>
        <v>Jun</v>
      </c>
      <c r="Q596" s="10" t="str">
        <f t="shared" si="59"/>
        <v>2016</v>
      </c>
      <c r="R596" t="b">
        <v>0</v>
      </c>
      <c r="S596" t="b">
        <v>1</v>
      </c>
      <c r="T596" t="s">
        <v>33</v>
      </c>
      <c r="U596" t="s">
        <v>2037</v>
      </c>
      <c r="V596" t="s">
        <v>2038</v>
      </c>
    </row>
    <row r="597" spans="1:22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s="10" t="str">
        <f t="shared" si="58"/>
        <v>Mar</v>
      </c>
      <c r="Q597" s="10" t="str">
        <f t="shared" si="59"/>
        <v>2010</v>
      </c>
      <c r="R597" t="b">
        <v>0</v>
      </c>
      <c r="S597" t="b">
        <v>1</v>
      </c>
      <c r="T597" t="s">
        <v>33</v>
      </c>
      <c r="U597" t="s">
        <v>2037</v>
      </c>
      <c r="V597" t="s">
        <v>2038</v>
      </c>
    </row>
    <row r="598" spans="1:22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s="10" t="str">
        <f t="shared" si="58"/>
        <v>Mar</v>
      </c>
      <c r="Q598" s="10" t="str">
        <f t="shared" si="59"/>
        <v>2016</v>
      </c>
      <c r="R598" t="b">
        <v>0</v>
      </c>
      <c r="S598" t="b">
        <v>1</v>
      </c>
      <c r="T598" t="s">
        <v>53</v>
      </c>
      <c r="U598" t="s">
        <v>2039</v>
      </c>
      <c r="V598" t="s">
        <v>2042</v>
      </c>
    </row>
    <row r="599" spans="1:22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s="10" t="str">
        <f t="shared" si="58"/>
        <v>Nov</v>
      </c>
      <c r="Q599" s="10" t="str">
        <f t="shared" si="59"/>
        <v>2019</v>
      </c>
      <c r="R599" t="b">
        <v>0</v>
      </c>
      <c r="S599" t="b">
        <v>0</v>
      </c>
      <c r="T599" t="s">
        <v>33</v>
      </c>
      <c r="U599" t="s">
        <v>2037</v>
      </c>
      <c r="V599" t="s">
        <v>2038</v>
      </c>
    </row>
    <row r="600" spans="1:22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s="10" t="str">
        <f t="shared" si="58"/>
        <v>Jun</v>
      </c>
      <c r="Q600" s="10" t="str">
        <f t="shared" si="59"/>
        <v>2010</v>
      </c>
      <c r="R600" t="b">
        <v>0</v>
      </c>
      <c r="S600" t="b">
        <v>0</v>
      </c>
      <c r="T600" t="s">
        <v>23</v>
      </c>
      <c r="U600" t="s">
        <v>2033</v>
      </c>
      <c r="V600" t="s">
        <v>2034</v>
      </c>
    </row>
    <row r="601" spans="1:22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s="10" t="str">
        <f t="shared" si="58"/>
        <v>Feb</v>
      </c>
      <c r="Q601" s="10" t="str">
        <f t="shared" si="59"/>
        <v>2015</v>
      </c>
      <c r="R601" t="b">
        <v>0</v>
      </c>
      <c r="S601" t="b">
        <v>0</v>
      </c>
      <c r="T601" t="s">
        <v>42</v>
      </c>
      <c r="U601" t="s">
        <v>2039</v>
      </c>
      <c r="V601" t="s">
        <v>2040</v>
      </c>
    </row>
    <row r="602" spans="1:22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s="10" t="str">
        <f t="shared" si="58"/>
        <v>Jul</v>
      </c>
      <c r="Q602" s="10" t="str">
        <f t="shared" si="59"/>
        <v>2013</v>
      </c>
      <c r="R602" t="b">
        <v>0</v>
      </c>
      <c r="S602" t="b">
        <v>0</v>
      </c>
      <c r="T602" t="s">
        <v>17</v>
      </c>
      <c r="U602" t="s">
        <v>2031</v>
      </c>
      <c r="V602" t="s">
        <v>2032</v>
      </c>
    </row>
    <row r="603" spans="1:22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s="10" t="str">
        <f t="shared" si="58"/>
        <v>May</v>
      </c>
      <c r="Q603" s="10" t="str">
        <f t="shared" si="59"/>
        <v>2014</v>
      </c>
      <c r="R603" t="b">
        <v>1</v>
      </c>
      <c r="S603" t="b">
        <v>0</v>
      </c>
      <c r="T603" t="s">
        <v>65</v>
      </c>
      <c r="U603" t="s">
        <v>2035</v>
      </c>
      <c r="V603" t="s">
        <v>2044</v>
      </c>
    </row>
    <row r="604" spans="1:22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s="10" t="str">
        <f t="shared" si="58"/>
        <v>Jun</v>
      </c>
      <c r="Q604" s="10" t="str">
        <f t="shared" si="59"/>
        <v>2015</v>
      </c>
      <c r="R604" t="b">
        <v>0</v>
      </c>
      <c r="S604" t="b">
        <v>0</v>
      </c>
      <c r="T604" t="s">
        <v>33</v>
      </c>
      <c r="U604" t="s">
        <v>2037</v>
      </c>
      <c r="V604" t="s">
        <v>2038</v>
      </c>
    </row>
    <row r="605" spans="1:22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s="10" t="str">
        <f t="shared" si="58"/>
        <v>Apr</v>
      </c>
      <c r="Q605" s="10" t="str">
        <f t="shared" si="59"/>
        <v>2019</v>
      </c>
      <c r="R605" t="b">
        <v>0</v>
      </c>
      <c r="S605" t="b">
        <v>0</v>
      </c>
      <c r="T605" t="s">
        <v>33</v>
      </c>
      <c r="U605" t="s">
        <v>2037</v>
      </c>
      <c r="V605" t="s">
        <v>2038</v>
      </c>
    </row>
    <row r="606" spans="1:22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s="10" t="str">
        <f t="shared" si="58"/>
        <v>Jan</v>
      </c>
      <c r="Q606" s="10" t="str">
        <f t="shared" si="59"/>
        <v>2011</v>
      </c>
      <c r="R606" t="b">
        <v>0</v>
      </c>
      <c r="S606" t="b">
        <v>0</v>
      </c>
      <c r="T606" t="s">
        <v>33</v>
      </c>
      <c r="U606" t="s">
        <v>2037</v>
      </c>
      <c r="V606" t="s">
        <v>2038</v>
      </c>
    </row>
    <row r="607" spans="1:22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s="10" t="str">
        <f t="shared" si="58"/>
        <v>Oct</v>
      </c>
      <c r="Q607" s="10" t="str">
        <f t="shared" si="59"/>
        <v>2015</v>
      </c>
      <c r="R607" t="b">
        <v>0</v>
      </c>
      <c r="S607" t="b">
        <v>0</v>
      </c>
      <c r="T607" t="s">
        <v>68</v>
      </c>
      <c r="U607" t="s">
        <v>2045</v>
      </c>
      <c r="V607" t="s">
        <v>2046</v>
      </c>
    </row>
    <row r="608" spans="1:22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s="10" t="str">
        <f t="shared" si="58"/>
        <v>Mar</v>
      </c>
      <c r="Q608" s="10" t="str">
        <f t="shared" si="59"/>
        <v>2016</v>
      </c>
      <c r="R608" t="b">
        <v>0</v>
      </c>
      <c r="S608" t="b">
        <v>0</v>
      </c>
      <c r="T608" t="s">
        <v>23</v>
      </c>
      <c r="U608" t="s">
        <v>2033</v>
      </c>
      <c r="V608" t="s">
        <v>2034</v>
      </c>
    </row>
    <row r="609" spans="1:22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s="10" t="str">
        <f t="shared" si="58"/>
        <v>Mar</v>
      </c>
      <c r="Q609" s="10" t="str">
        <f t="shared" si="59"/>
        <v>2014</v>
      </c>
      <c r="R609" t="b">
        <v>0</v>
      </c>
      <c r="S609" t="b">
        <v>0</v>
      </c>
      <c r="T609" t="s">
        <v>17</v>
      </c>
      <c r="U609" t="s">
        <v>2031</v>
      </c>
      <c r="V609" t="s">
        <v>2032</v>
      </c>
    </row>
    <row r="610" spans="1:22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s="10" t="str">
        <f t="shared" si="58"/>
        <v>Mar</v>
      </c>
      <c r="Q610" s="10" t="str">
        <f t="shared" si="59"/>
        <v>2019</v>
      </c>
      <c r="R610" t="b">
        <v>0</v>
      </c>
      <c r="S610" t="b">
        <v>1</v>
      </c>
      <c r="T610" t="s">
        <v>159</v>
      </c>
      <c r="U610" t="s">
        <v>2033</v>
      </c>
      <c r="V610" t="s">
        <v>2056</v>
      </c>
    </row>
    <row r="611" spans="1:22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s="10" t="str">
        <f t="shared" si="58"/>
        <v>Jan</v>
      </c>
      <c r="Q611" s="10" t="str">
        <f t="shared" si="59"/>
        <v>2019</v>
      </c>
      <c r="R611" t="b">
        <v>0</v>
      </c>
      <c r="S611" t="b">
        <v>0</v>
      </c>
      <c r="T611" t="s">
        <v>474</v>
      </c>
      <c r="U611" t="s">
        <v>2039</v>
      </c>
      <c r="V611" t="s">
        <v>2061</v>
      </c>
    </row>
    <row r="612" spans="1:22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s="10" t="str">
        <f t="shared" si="58"/>
        <v>Dec</v>
      </c>
      <c r="Q612" s="10" t="str">
        <f t="shared" si="59"/>
        <v>2012</v>
      </c>
      <c r="R612" t="b">
        <v>0</v>
      </c>
      <c r="S612" t="b">
        <v>0</v>
      </c>
      <c r="T612" t="s">
        <v>33</v>
      </c>
      <c r="U612" t="s">
        <v>2037</v>
      </c>
      <c r="V612" t="s">
        <v>2038</v>
      </c>
    </row>
    <row r="613" spans="1:22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s="10" t="str">
        <f t="shared" si="58"/>
        <v>Jul</v>
      </c>
      <c r="Q613" s="10" t="str">
        <f t="shared" si="59"/>
        <v>2013</v>
      </c>
      <c r="R613" t="b">
        <v>0</v>
      </c>
      <c r="S613" t="b">
        <v>0</v>
      </c>
      <c r="T613" t="s">
        <v>33</v>
      </c>
      <c r="U613" t="s">
        <v>2037</v>
      </c>
      <c r="V613" t="s">
        <v>2038</v>
      </c>
    </row>
    <row r="614" spans="1:22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s="10" t="str">
        <f t="shared" si="58"/>
        <v>Oct</v>
      </c>
      <c r="Q614" s="10" t="str">
        <f t="shared" si="59"/>
        <v>2010</v>
      </c>
      <c r="R614" t="b">
        <v>0</v>
      </c>
      <c r="S614" t="b">
        <v>0</v>
      </c>
      <c r="T614" t="s">
        <v>50</v>
      </c>
      <c r="U614" t="s">
        <v>2033</v>
      </c>
      <c r="V614" t="s">
        <v>2041</v>
      </c>
    </row>
    <row r="615" spans="1:22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s="10" t="str">
        <f t="shared" si="58"/>
        <v>Aug</v>
      </c>
      <c r="Q615" s="10" t="str">
        <f t="shared" si="59"/>
        <v>2017</v>
      </c>
      <c r="R615" t="b">
        <v>0</v>
      </c>
      <c r="S615" t="b">
        <v>0</v>
      </c>
      <c r="T615" t="s">
        <v>33</v>
      </c>
      <c r="U615" t="s">
        <v>2037</v>
      </c>
      <c r="V615" t="s">
        <v>2038</v>
      </c>
    </row>
    <row r="616" spans="1:22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s="10" t="str">
        <f t="shared" si="58"/>
        <v>Jan</v>
      </c>
      <c r="Q616" s="10" t="str">
        <f t="shared" si="59"/>
        <v>2017</v>
      </c>
      <c r="R616" t="b">
        <v>0</v>
      </c>
      <c r="S616" t="b">
        <v>0</v>
      </c>
      <c r="T616" t="s">
        <v>33</v>
      </c>
      <c r="U616" t="s">
        <v>2037</v>
      </c>
      <c r="V616" t="s">
        <v>2038</v>
      </c>
    </row>
    <row r="617" spans="1:22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s="10" t="str">
        <f t="shared" si="58"/>
        <v>Apr</v>
      </c>
      <c r="Q617" s="10" t="str">
        <f t="shared" si="59"/>
        <v>2016</v>
      </c>
      <c r="R617" t="b">
        <v>0</v>
      </c>
      <c r="S617" t="b">
        <v>0</v>
      </c>
      <c r="T617" t="s">
        <v>33</v>
      </c>
      <c r="U617" t="s">
        <v>2037</v>
      </c>
      <c r="V617" t="s">
        <v>2038</v>
      </c>
    </row>
    <row r="618" spans="1:22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s="10" t="str">
        <f t="shared" si="58"/>
        <v>Sep</v>
      </c>
      <c r="Q618" s="10" t="str">
        <f t="shared" si="59"/>
        <v>2013</v>
      </c>
      <c r="R618" t="b">
        <v>0</v>
      </c>
      <c r="S618" t="b">
        <v>1</v>
      </c>
      <c r="T618" t="s">
        <v>60</v>
      </c>
      <c r="U618" t="s">
        <v>2033</v>
      </c>
      <c r="V618" t="s">
        <v>2043</v>
      </c>
    </row>
    <row r="619" spans="1:22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s="10" t="str">
        <f t="shared" si="58"/>
        <v>Jun</v>
      </c>
      <c r="Q619" s="10" t="str">
        <f t="shared" si="59"/>
        <v>2014</v>
      </c>
      <c r="R619" t="b">
        <v>0</v>
      </c>
      <c r="S619" t="b">
        <v>0</v>
      </c>
      <c r="T619" t="s">
        <v>33</v>
      </c>
      <c r="U619" t="s">
        <v>2037</v>
      </c>
      <c r="V619" t="s">
        <v>2038</v>
      </c>
    </row>
    <row r="620" spans="1:22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s="10" t="str">
        <f t="shared" si="58"/>
        <v>May</v>
      </c>
      <c r="Q620" s="10" t="str">
        <f t="shared" si="59"/>
        <v>2013</v>
      </c>
      <c r="R620" t="b">
        <v>0</v>
      </c>
      <c r="S620" t="b">
        <v>0</v>
      </c>
      <c r="T620" t="s">
        <v>68</v>
      </c>
      <c r="U620" t="s">
        <v>2045</v>
      </c>
      <c r="V620" t="s">
        <v>2046</v>
      </c>
    </row>
    <row r="621" spans="1:22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s="10" t="str">
        <f t="shared" si="58"/>
        <v>May</v>
      </c>
      <c r="Q621" s="10" t="str">
        <f t="shared" si="59"/>
        <v>2011</v>
      </c>
      <c r="R621" t="b">
        <v>1</v>
      </c>
      <c r="S621" t="b">
        <v>1</v>
      </c>
      <c r="T621" t="s">
        <v>33</v>
      </c>
      <c r="U621" t="s">
        <v>2037</v>
      </c>
      <c r="V621" t="s">
        <v>2038</v>
      </c>
    </row>
    <row r="622" spans="1:22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s="10" t="str">
        <f t="shared" si="58"/>
        <v>Jul</v>
      </c>
      <c r="Q622" s="10" t="str">
        <f t="shared" si="59"/>
        <v>2016</v>
      </c>
      <c r="R622" t="b">
        <v>0</v>
      </c>
      <c r="S622" t="b">
        <v>0</v>
      </c>
      <c r="T622" t="s">
        <v>122</v>
      </c>
      <c r="U622" t="s">
        <v>2052</v>
      </c>
      <c r="V622" t="s">
        <v>2053</v>
      </c>
    </row>
    <row r="623" spans="1:22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s="10" t="str">
        <f t="shared" si="58"/>
        <v>Sep</v>
      </c>
      <c r="Q623" s="10" t="str">
        <f t="shared" si="59"/>
        <v>2016</v>
      </c>
      <c r="R623" t="b">
        <v>0</v>
      </c>
      <c r="S623" t="b">
        <v>0</v>
      </c>
      <c r="T623" t="s">
        <v>33</v>
      </c>
      <c r="U623" t="s">
        <v>2037</v>
      </c>
      <c r="V623" t="s">
        <v>2038</v>
      </c>
    </row>
    <row r="624" spans="1:22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s="10" t="str">
        <f t="shared" si="58"/>
        <v>Apr</v>
      </c>
      <c r="Q624" s="10" t="str">
        <f t="shared" si="59"/>
        <v>2018</v>
      </c>
      <c r="R624" t="b">
        <v>0</v>
      </c>
      <c r="S624" t="b">
        <v>0</v>
      </c>
      <c r="T624" t="s">
        <v>60</v>
      </c>
      <c r="U624" t="s">
        <v>2033</v>
      </c>
      <c r="V624" t="s">
        <v>2043</v>
      </c>
    </row>
    <row r="625" spans="1:22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s="10" t="str">
        <f t="shared" si="58"/>
        <v>Jul</v>
      </c>
      <c r="Q625" s="10" t="str">
        <f t="shared" si="59"/>
        <v>2015</v>
      </c>
      <c r="R625" t="b">
        <v>0</v>
      </c>
      <c r="S625" t="b">
        <v>0</v>
      </c>
      <c r="T625" t="s">
        <v>33</v>
      </c>
      <c r="U625" t="s">
        <v>2037</v>
      </c>
      <c r="V625" t="s">
        <v>2038</v>
      </c>
    </row>
    <row r="626" spans="1:22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s="10" t="str">
        <f t="shared" si="58"/>
        <v>Jan</v>
      </c>
      <c r="Q626" s="10" t="str">
        <f t="shared" si="59"/>
        <v>2015</v>
      </c>
      <c r="R626" t="b">
        <v>0</v>
      </c>
      <c r="S626" t="b">
        <v>0</v>
      </c>
      <c r="T626" t="s">
        <v>122</v>
      </c>
      <c r="U626" t="s">
        <v>2052</v>
      </c>
      <c r="V626" t="s">
        <v>2053</v>
      </c>
    </row>
    <row r="627" spans="1:22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s="10" t="str">
        <f t="shared" si="58"/>
        <v>Jan</v>
      </c>
      <c r="Q627" s="10" t="str">
        <f t="shared" si="59"/>
        <v>2020</v>
      </c>
      <c r="R627" t="b">
        <v>0</v>
      </c>
      <c r="S627" t="b">
        <v>0</v>
      </c>
      <c r="T627" t="s">
        <v>33</v>
      </c>
      <c r="U627" t="s">
        <v>2037</v>
      </c>
      <c r="V627" t="s">
        <v>2038</v>
      </c>
    </row>
    <row r="628" spans="1:22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s="10" t="str">
        <f t="shared" si="58"/>
        <v>Sep</v>
      </c>
      <c r="Q628" s="10" t="str">
        <f t="shared" si="59"/>
        <v>2010</v>
      </c>
      <c r="R628" t="b">
        <v>0</v>
      </c>
      <c r="S628" t="b">
        <v>1</v>
      </c>
      <c r="T628" t="s">
        <v>33</v>
      </c>
      <c r="U628" t="s">
        <v>2037</v>
      </c>
      <c r="V628" t="s">
        <v>2038</v>
      </c>
    </row>
    <row r="629" spans="1:22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s="10" t="str">
        <f t="shared" si="58"/>
        <v>Jun</v>
      </c>
      <c r="Q629" s="10" t="str">
        <f t="shared" si="59"/>
        <v>2010</v>
      </c>
      <c r="R629" t="b">
        <v>1</v>
      </c>
      <c r="S629" t="b">
        <v>0</v>
      </c>
      <c r="T629" t="s">
        <v>17</v>
      </c>
      <c r="U629" t="s">
        <v>2031</v>
      </c>
      <c r="V629" t="s">
        <v>2032</v>
      </c>
    </row>
    <row r="630" spans="1:22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s="10" t="str">
        <f t="shared" si="58"/>
        <v>Oct</v>
      </c>
      <c r="Q630" s="10" t="str">
        <f t="shared" si="59"/>
        <v>2010</v>
      </c>
      <c r="R630" t="b">
        <v>0</v>
      </c>
      <c r="S630" t="b">
        <v>0</v>
      </c>
      <c r="T630" t="s">
        <v>60</v>
      </c>
      <c r="U630" t="s">
        <v>2033</v>
      </c>
      <c r="V630" t="s">
        <v>2043</v>
      </c>
    </row>
    <row r="631" spans="1:22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s="10" t="str">
        <f t="shared" si="58"/>
        <v>Jul</v>
      </c>
      <c r="Q631" s="10" t="str">
        <f t="shared" si="59"/>
        <v>2016</v>
      </c>
      <c r="R631" t="b">
        <v>0</v>
      </c>
      <c r="S631" t="b">
        <v>1</v>
      </c>
      <c r="T631" t="s">
        <v>33</v>
      </c>
      <c r="U631" t="s">
        <v>2037</v>
      </c>
      <c r="V631" t="s">
        <v>2038</v>
      </c>
    </row>
    <row r="632" spans="1:22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s="10" t="str">
        <f t="shared" si="58"/>
        <v>May</v>
      </c>
      <c r="Q632" s="10" t="str">
        <f t="shared" si="59"/>
        <v>2019</v>
      </c>
      <c r="R632" t="b">
        <v>0</v>
      </c>
      <c r="S632" t="b">
        <v>1</v>
      </c>
      <c r="T632" t="s">
        <v>33</v>
      </c>
      <c r="U632" t="s">
        <v>2037</v>
      </c>
      <c r="V632" t="s">
        <v>2038</v>
      </c>
    </row>
    <row r="633" spans="1:22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s="10" t="str">
        <f t="shared" si="58"/>
        <v>Mar</v>
      </c>
      <c r="Q633" s="10" t="str">
        <f t="shared" si="59"/>
        <v>2019</v>
      </c>
      <c r="R633" t="b">
        <v>0</v>
      </c>
      <c r="S633" t="b">
        <v>0</v>
      </c>
      <c r="T633" t="s">
        <v>33</v>
      </c>
      <c r="U633" t="s">
        <v>2037</v>
      </c>
      <c r="V633" t="s">
        <v>2038</v>
      </c>
    </row>
    <row r="634" spans="1:22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s="10" t="str">
        <f t="shared" si="58"/>
        <v>Nov</v>
      </c>
      <c r="Q634" s="10" t="str">
        <f t="shared" si="59"/>
        <v>2014</v>
      </c>
      <c r="R634" t="b">
        <v>0</v>
      </c>
      <c r="S634" t="b">
        <v>0</v>
      </c>
      <c r="T634" t="s">
        <v>33</v>
      </c>
      <c r="U634" t="s">
        <v>2037</v>
      </c>
      <c r="V634" t="s">
        <v>2038</v>
      </c>
    </row>
    <row r="635" spans="1:22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s="10" t="str">
        <f t="shared" si="58"/>
        <v>Nov</v>
      </c>
      <c r="Q635" s="10" t="str">
        <f t="shared" si="59"/>
        <v>2015</v>
      </c>
      <c r="R635" t="b">
        <v>0</v>
      </c>
      <c r="S635" t="b">
        <v>0</v>
      </c>
      <c r="T635" t="s">
        <v>71</v>
      </c>
      <c r="U635" t="s">
        <v>2039</v>
      </c>
      <c r="V635" t="s">
        <v>2047</v>
      </c>
    </row>
    <row r="636" spans="1:22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s="10" t="str">
        <f t="shared" si="58"/>
        <v>Mar</v>
      </c>
      <c r="Q636" s="10" t="str">
        <f t="shared" si="59"/>
        <v>2017</v>
      </c>
      <c r="R636" t="b">
        <v>0</v>
      </c>
      <c r="S636" t="b">
        <v>0</v>
      </c>
      <c r="T636" t="s">
        <v>269</v>
      </c>
      <c r="U636" t="s">
        <v>2039</v>
      </c>
      <c r="V636" t="s">
        <v>2058</v>
      </c>
    </row>
    <row r="637" spans="1:22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s="10" t="str">
        <f t="shared" si="58"/>
        <v>Feb</v>
      </c>
      <c r="Q637" s="10" t="str">
        <f t="shared" si="59"/>
        <v>2013</v>
      </c>
      <c r="R637" t="b">
        <v>0</v>
      </c>
      <c r="S637" t="b">
        <v>0</v>
      </c>
      <c r="T637" t="s">
        <v>269</v>
      </c>
      <c r="U637" t="s">
        <v>2039</v>
      </c>
      <c r="V637" t="s">
        <v>2058</v>
      </c>
    </row>
    <row r="638" spans="1:22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s="10" t="str">
        <f t="shared" si="58"/>
        <v>Jan</v>
      </c>
      <c r="Q638" s="10" t="str">
        <f t="shared" si="59"/>
        <v>2012</v>
      </c>
      <c r="R638" t="b">
        <v>0</v>
      </c>
      <c r="S638" t="b">
        <v>1</v>
      </c>
      <c r="T638" t="s">
        <v>71</v>
      </c>
      <c r="U638" t="s">
        <v>2039</v>
      </c>
      <c r="V638" t="s">
        <v>2047</v>
      </c>
    </row>
    <row r="639" spans="1:22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s="10" t="str">
        <f t="shared" si="58"/>
        <v>Nov</v>
      </c>
      <c r="Q639" s="10" t="str">
        <f t="shared" si="59"/>
        <v>2016</v>
      </c>
      <c r="R639" t="b">
        <v>0</v>
      </c>
      <c r="S639" t="b">
        <v>0</v>
      </c>
      <c r="T639" t="s">
        <v>33</v>
      </c>
      <c r="U639" t="s">
        <v>2037</v>
      </c>
      <c r="V639" t="s">
        <v>2038</v>
      </c>
    </row>
    <row r="640" spans="1:22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s="10" t="str">
        <f t="shared" si="58"/>
        <v>Jul</v>
      </c>
      <c r="Q640" s="10" t="str">
        <f t="shared" si="59"/>
        <v>2010</v>
      </c>
      <c r="R640" t="b">
        <v>0</v>
      </c>
      <c r="S640" t="b">
        <v>1</v>
      </c>
      <c r="T640" t="s">
        <v>33</v>
      </c>
      <c r="U640" t="s">
        <v>2037</v>
      </c>
      <c r="V640" t="s">
        <v>2038</v>
      </c>
    </row>
    <row r="641" spans="1:22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s="10" t="str">
        <f t="shared" si="58"/>
        <v>Jul</v>
      </c>
      <c r="Q641" s="10" t="str">
        <f t="shared" si="59"/>
        <v>2018</v>
      </c>
      <c r="R641" t="b">
        <v>0</v>
      </c>
      <c r="S641" t="b">
        <v>1</v>
      </c>
      <c r="T641" t="s">
        <v>53</v>
      </c>
      <c r="U641" t="s">
        <v>2039</v>
      </c>
      <c r="V641" t="s">
        <v>2042</v>
      </c>
    </row>
    <row r="642" spans="1:22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60">E642/D642*100</f>
        <v>16.501669449081803</v>
      </c>
      <c r="G642" t="s">
        <v>14</v>
      </c>
      <c r="H642">
        <v>257</v>
      </c>
      <c r="I642" s="4">
        <f t="shared" ref="I642:I705" si="61">IF(H642=0,0,E642/H642)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ref="N642:N705" si="62">(((L642/60)/60)/24)+DATE(1970,1,1)</f>
        <v>42387.25</v>
      </c>
      <c r="O642" s="10">
        <f t="shared" ref="O642:O705" si="63">(((M642/60)/60)/24)+DATE(1970,1,1)</f>
        <v>42390.25</v>
      </c>
      <c r="P642" s="10" t="str">
        <f t="shared" ref="P642:P705" si="64">TEXT(N642,"mmm")</f>
        <v>Jan</v>
      </c>
      <c r="Q642" s="10" t="str">
        <f t="shared" ref="Q642:Q705" si="65">TEXT(N642,"yyyy")</f>
        <v>2016</v>
      </c>
      <c r="R642" t="b">
        <v>0</v>
      </c>
      <c r="S642" t="b">
        <v>0</v>
      </c>
      <c r="T642" t="s">
        <v>33</v>
      </c>
      <c r="U642" t="s">
        <v>2037</v>
      </c>
      <c r="V642" t="s">
        <v>2038</v>
      </c>
    </row>
    <row r="643" spans="1:22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119.96808510638297</v>
      </c>
      <c r="G643" t="s">
        <v>20</v>
      </c>
      <c r="H643">
        <v>194</v>
      </c>
      <c r="I643" s="4">
        <f t="shared" si="61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62"/>
        <v>42786.25</v>
      </c>
      <c r="O643" s="10">
        <f t="shared" si="63"/>
        <v>42814.208333333328</v>
      </c>
      <c r="P643" s="10" t="str">
        <f t="shared" si="64"/>
        <v>Feb</v>
      </c>
      <c r="Q643" s="10" t="str">
        <f t="shared" si="65"/>
        <v>2017</v>
      </c>
      <c r="R643" t="b">
        <v>0</v>
      </c>
      <c r="S643" t="b">
        <v>0</v>
      </c>
      <c r="T643" t="s">
        <v>33</v>
      </c>
      <c r="U643" t="s">
        <v>2037</v>
      </c>
      <c r="V643" t="s">
        <v>2038</v>
      </c>
    </row>
    <row r="644" spans="1:22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s="10" t="str">
        <f t="shared" si="64"/>
        <v>Dec</v>
      </c>
      <c r="Q644" s="10" t="str">
        <f t="shared" si="65"/>
        <v>2018</v>
      </c>
      <c r="R644" t="b">
        <v>0</v>
      </c>
      <c r="S644" t="b">
        <v>0</v>
      </c>
      <c r="T644" t="s">
        <v>65</v>
      </c>
      <c r="U644" t="s">
        <v>2035</v>
      </c>
      <c r="V644" t="s">
        <v>2044</v>
      </c>
    </row>
    <row r="645" spans="1:22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s="10" t="str">
        <f t="shared" si="64"/>
        <v>Mar</v>
      </c>
      <c r="Q645" s="10" t="str">
        <f t="shared" si="65"/>
        <v>2017</v>
      </c>
      <c r="R645" t="b">
        <v>0</v>
      </c>
      <c r="S645" t="b">
        <v>0</v>
      </c>
      <c r="T645" t="s">
        <v>33</v>
      </c>
      <c r="U645" t="s">
        <v>2037</v>
      </c>
      <c r="V645" t="s">
        <v>2038</v>
      </c>
    </row>
    <row r="646" spans="1:22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s="10" t="str">
        <f t="shared" si="64"/>
        <v>Dec</v>
      </c>
      <c r="Q646" s="10" t="str">
        <f t="shared" si="65"/>
        <v>2018</v>
      </c>
      <c r="R646" t="b">
        <v>0</v>
      </c>
      <c r="S646" t="b">
        <v>0</v>
      </c>
      <c r="T646" t="s">
        <v>33</v>
      </c>
      <c r="U646" t="s">
        <v>2037</v>
      </c>
      <c r="V646" t="s">
        <v>2038</v>
      </c>
    </row>
    <row r="647" spans="1:22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s="10" t="str">
        <f t="shared" si="64"/>
        <v>Sep</v>
      </c>
      <c r="Q647" s="10" t="str">
        <f t="shared" si="65"/>
        <v>2018</v>
      </c>
      <c r="R647" t="b">
        <v>0</v>
      </c>
      <c r="S647" t="b">
        <v>1</v>
      </c>
      <c r="T647" t="s">
        <v>23</v>
      </c>
      <c r="U647" t="s">
        <v>2033</v>
      </c>
      <c r="V647" t="s">
        <v>2034</v>
      </c>
    </row>
    <row r="648" spans="1:22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s="10" t="str">
        <f t="shared" si="64"/>
        <v>Mar</v>
      </c>
      <c r="Q648" s="10" t="str">
        <f t="shared" si="65"/>
        <v>2013</v>
      </c>
      <c r="R648" t="b">
        <v>0</v>
      </c>
      <c r="S648" t="b">
        <v>0</v>
      </c>
      <c r="T648" t="s">
        <v>89</v>
      </c>
      <c r="U648" t="s">
        <v>2048</v>
      </c>
      <c r="V648" t="s">
        <v>2049</v>
      </c>
    </row>
    <row r="649" spans="1:22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s="10" t="str">
        <f t="shared" si="64"/>
        <v>Apr</v>
      </c>
      <c r="Q649" s="10" t="str">
        <f t="shared" si="65"/>
        <v>2018</v>
      </c>
      <c r="R649" t="b">
        <v>0</v>
      </c>
      <c r="S649" t="b">
        <v>0</v>
      </c>
      <c r="T649" t="s">
        <v>206</v>
      </c>
      <c r="U649" t="s">
        <v>2045</v>
      </c>
      <c r="V649" t="s">
        <v>2057</v>
      </c>
    </row>
    <row r="650" spans="1:22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s="10" t="str">
        <f t="shared" si="64"/>
        <v>Jul</v>
      </c>
      <c r="Q650" s="10" t="str">
        <f t="shared" si="65"/>
        <v>2017</v>
      </c>
      <c r="R650" t="b">
        <v>1</v>
      </c>
      <c r="S650" t="b">
        <v>0</v>
      </c>
      <c r="T650" t="s">
        <v>17</v>
      </c>
      <c r="U650" t="s">
        <v>2031</v>
      </c>
      <c r="V650" t="s">
        <v>2032</v>
      </c>
    </row>
    <row r="651" spans="1:22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s="10" t="str">
        <f t="shared" si="64"/>
        <v>Oct</v>
      </c>
      <c r="Q651" s="10" t="str">
        <f t="shared" si="65"/>
        <v>2010</v>
      </c>
      <c r="R651" t="b">
        <v>1</v>
      </c>
      <c r="S651" t="b">
        <v>1</v>
      </c>
      <c r="T651" t="s">
        <v>33</v>
      </c>
      <c r="U651" t="s">
        <v>2037</v>
      </c>
      <c r="V651" t="s">
        <v>2038</v>
      </c>
    </row>
    <row r="652" spans="1:22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s="10" t="str">
        <f t="shared" si="64"/>
        <v>Jul</v>
      </c>
      <c r="Q652" s="10" t="str">
        <f t="shared" si="65"/>
        <v>2014</v>
      </c>
      <c r="R652" t="b">
        <v>0</v>
      </c>
      <c r="S652" t="b">
        <v>0</v>
      </c>
      <c r="T652" t="s">
        <v>159</v>
      </c>
      <c r="U652" t="s">
        <v>2033</v>
      </c>
      <c r="V652" t="s">
        <v>2056</v>
      </c>
    </row>
    <row r="653" spans="1:22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s="10" t="str">
        <f t="shared" si="64"/>
        <v>Feb</v>
      </c>
      <c r="Q653" s="10" t="str">
        <f t="shared" si="65"/>
        <v>2014</v>
      </c>
      <c r="R653" t="b">
        <v>0</v>
      </c>
      <c r="S653" t="b">
        <v>0</v>
      </c>
      <c r="T653" t="s">
        <v>100</v>
      </c>
      <c r="U653" t="s">
        <v>2039</v>
      </c>
      <c r="V653" t="s">
        <v>2050</v>
      </c>
    </row>
    <row r="654" spans="1:22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s="10" t="str">
        <f t="shared" si="64"/>
        <v>Aug</v>
      </c>
      <c r="Q654" s="10" t="str">
        <f t="shared" si="65"/>
        <v>2016</v>
      </c>
      <c r="R654" t="b">
        <v>0</v>
      </c>
      <c r="S654" t="b">
        <v>0</v>
      </c>
      <c r="T654" t="s">
        <v>28</v>
      </c>
      <c r="U654" t="s">
        <v>2035</v>
      </c>
      <c r="V654" t="s">
        <v>2036</v>
      </c>
    </row>
    <row r="655" spans="1:22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s="10" t="str">
        <f t="shared" si="64"/>
        <v>Apr</v>
      </c>
      <c r="Q655" s="10" t="str">
        <f t="shared" si="65"/>
        <v>2016</v>
      </c>
      <c r="R655" t="b">
        <v>0</v>
      </c>
      <c r="S655" t="b">
        <v>0</v>
      </c>
      <c r="T655" t="s">
        <v>28</v>
      </c>
      <c r="U655" t="s">
        <v>2035</v>
      </c>
      <c r="V655" t="s">
        <v>2036</v>
      </c>
    </row>
    <row r="656" spans="1:22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s="10" t="str">
        <f t="shared" si="64"/>
        <v>Aug</v>
      </c>
      <c r="Q656" s="10" t="str">
        <f t="shared" si="65"/>
        <v>2015</v>
      </c>
      <c r="R656" t="b">
        <v>0</v>
      </c>
      <c r="S656" t="b">
        <v>0</v>
      </c>
      <c r="T656" t="s">
        <v>148</v>
      </c>
      <c r="U656" t="s">
        <v>2033</v>
      </c>
      <c r="V656" t="s">
        <v>2055</v>
      </c>
    </row>
    <row r="657" spans="1:22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s="10" t="str">
        <f t="shared" si="64"/>
        <v>Mar</v>
      </c>
      <c r="Q657" s="10" t="str">
        <f t="shared" si="65"/>
        <v>2017</v>
      </c>
      <c r="R657" t="b">
        <v>1</v>
      </c>
      <c r="S657" t="b">
        <v>0</v>
      </c>
      <c r="T657" t="s">
        <v>122</v>
      </c>
      <c r="U657" t="s">
        <v>2052</v>
      </c>
      <c r="V657" t="s">
        <v>2053</v>
      </c>
    </row>
    <row r="658" spans="1:22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s="10" t="str">
        <f t="shared" si="64"/>
        <v>Dec</v>
      </c>
      <c r="Q658" s="10" t="str">
        <f t="shared" si="65"/>
        <v>2017</v>
      </c>
      <c r="R658" t="b">
        <v>0</v>
      </c>
      <c r="S658" t="b">
        <v>0</v>
      </c>
      <c r="T658" t="s">
        <v>17</v>
      </c>
      <c r="U658" t="s">
        <v>2031</v>
      </c>
      <c r="V658" t="s">
        <v>2032</v>
      </c>
    </row>
    <row r="659" spans="1:22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s="10" t="str">
        <f t="shared" si="64"/>
        <v>Dec</v>
      </c>
      <c r="Q659" s="10" t="str">
        <f t="shared" si="65"/>
        <v>2017</v>
      </c>
      <c r="R659" t="b">
        <v>0</v>
      </c>
      <c r="S659" t="b">
        <v>0</v>
      </c>
      <c r="T659" t="s">
        <v>474</v>
      </c>
      <c r="U659" t="s">
        <v>2039</v>
      </c>
      <c r="V659" t="s">
        <v>2061</v>
      </c>
    </row>
    <row r="660" spans="1:22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s="10" t="str">
        <f t="shared" si="64"/>
        <v>Aug</v>
      </c>
      <c r="Q660" s="10" t="str">
        <f t="shared" si="65"/>
        <v>2015</v>
      </c>
      <c r="R660" t="b">
        <v>0</v>
      </c>
      <c r="S660" t="b">
        <v>0</v>
      </c>
      <c r="T660" t="s">
        <v>23</v>
      </c>
      <c r="U660" t="s">
        <v>2033</v>
      </c>
      <c r="V660" t="s">
        <v>2034</v>
      </c>
    </row>
    <row r="661" spans="1:22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s="10" t="str">
        <f t="shared" si="64"/>
        <v>Jan</v>
      </c>
      <c r="Q661" s="10" t="str">
        <f t="shared" si="65"/>
        <v>2011</v>
      </c>
      <c r="R661" t="b">
        <v>0</v>
      </c>
      <c r="S661" t="b">
        <v>0</v>
      </c>
      <c r="T661" t="s">
        <v>42</v>
      </c>
      <c r="U661" t="s">
        <v>2039</v>
      </c>
      <c r="V661" t="s">
        <v>2040</v>
      </c>
    </row>
    <row r="662" spans="1:22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s="10" t="str">
        <f t="shared" si="64"/>
        <v>Aug</v>
      </c>
      <c r="Q662" s="10" t="str">
        <f t="shared" si="65"/>
        <v>2015</v>
      </c>
      <c r="R662" t="b">
        <v>1</v>
      </c>
      <c r="S662" t="b">
        <v>0</v>
      </c>
      <c r="T662" t="s">
        <v>33</v>
      </c>
      <c r="U662" t="s">
        <v>2037</v>
      </c>
      <c r="V662" t="s">
        <v>2038</v>
      </c>
    </row>
    <row r="663" spans="1:22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s="10" t="str">
        <f t="shared" si="64"/>
        <v>Mar</v>
      </c>
      <c r="Q663" s="10" t="str">
        <f t="shared" si="65"/>
        <v>2012</v>
      </c>
      <c r="R663" t="b">
        <v>0</v>
      </c>
      <c r="S663" t="b">
        <v>0</v>
      </c>
      <c r="T663" t="s">
        <v>159</v>
      </c>
      <c r="U663" t="s">
        <v>2033</v>
      </c>
      <c r="V663" t="s">
        <v>2056</v>
      </c>
    </row>
    <row r="664" spans="1:22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s="10" t="str">
        <f t="shared" si="64"/>
        <v>Dec</v>
      </c>
      <c r="Q664" s="10" t="str">
        <f t="shared" si="65"/>
        <v>2018</v>
      </c>
      <c r="R664" t="b">
        <v>0</v>
      </c>
      <c r="S664" t="b">
        <v>0</v>
      </c>
      <c r="T664" t="s">
        <v>33</v>
      </c>
      <c r="U664" t="s">
        <v>2037</v>
      </c>
      <c r="V664" t="s">
        <v>2038</v>
      </c>
    </row>
    <row r="665" spans="1:22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s="10" t="str">
        <f t="shared" si="64"/>
        <v>Oct</v>
      </c>
      <c r="Q665" s="10" t="str">
        <f t="shared" si="65"/>
        <v>2010</v>
      </c>
      <c r="R665" t="b">
        <v>0</v>
      </c>
      <c r="S665" t="b">
        <v>0</v>
      </c>
      <c r="T665" t="s">
        <v>33</v>
      </c>
      <c r="U665" t="s">
        <v>2037</v>
      </c>
      <c r="V665" t="s">
        <v>2038</v>
      </c>
    </row>
    <row r="666" spans="1:22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s="10" t="str">
        <f t="shared" si="64"/>
        <v>Feb</v>
      </c>
      <c r="Q666" s="10" t="str">
        <f t="shared" si="65"/>
        <v>2012</v>
      </c>
      <c r="R666" t="b">
        <v>0</v>
      </c>
      <c r="S666" t="b">
        <v>0</v>
      </c>
      <c r="T666" t="s">
        <v>159</v>
      </c>
      <c r="U666" t="s">
        <v>2033</v>
      </c>
      <c r="V666" t="s">
        <v>2056</v>
      </c>
    </row>
    <row r="667" spans="1:22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s="10" t="str">
        <f t="shared" si="64"/>
        <v>Jul</v>
      </c>
      <c r="Q667" s="10" t="str">
        <f t="shared" si="65"/>
        <v>2011</v>
      </c>
      <c r="R667" t="b">
        <v>0</v>
      </c>
      <c r="S667" t="b">
        <v>1</v>
      </c>
      <c r="T667" t="s">
        <v>42</v>
      </c>
      <c r="U667" t="s">
        <v>2039</v>
      </c>
      <c r="V667" t="s">
        <v>2040</v>
      </c>
    </row>
    <row r="668" spans="1:22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s="10" t="str">
        <f t="shared" si="64"/>
        <v>Aug</v>
      </c>
      <c r="Q668" s="10" t="str">
        <f t="shared" si="65"/>
        <v>2013</v>
      </c>
      <c r="R668" t="b">
        <v>0</v>
      </c>
      <c r="S668" t="b">
        <v>1</v>
      </c>
      <c r="T668" t="s">
        <v>33</v>
      </c>
      <c r="U668" t="s">
        <v>2037</v>
      </c>
      <c r="V668" t="s">
        <v>2038</v>
      </c>
    </row>
    <row r="669" spans="1:22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s="10" t="str">
        <f t="shared" si="64"/>
        <v>Sep</v>
      </c>
      <c r="Q669" s="10" t="str">
        <f t="shared" si="65"/>
        <v>2014</v>
      </c>
      <c r="R669" t="b">
        <v>0</v>
      </c>
      <c r="S669" t="b">
        <v>0</v>
      </c>
      <c r="T669" t="s">
        <v>1029</v>
      </c>
      <c r="U669" t="s">
        <v>2062</v>
      </c>
      <c r="V669" t="s">
        <v>2063</v>
      </c>
    </row>
    <row r="670" spans="1:22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s="10" t="str">
        <f t="shared" si="64"/>
        <v>Aug</v>
      </c>
      <c r="Q670" s="10" t="str">
        <f t="shared" si="65"/>
        <v>2012</v>
      </c>
      <c r="R670" t="b">
        <v>0</v>
      </c>
      <c r="S670" t="b">
        <v>0</v>
      </c>
      <c r="T670" t="s">
        <v>33</v>
      </c>
      <c r="U670" t="s">
        <v>2037</v>
      </c>
      <c r="V670" t="s">
        <v>2038</v>
      </c>
    </row>
    <row r="671" spans="1:22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s="10" t="str">
        <f t="shared" si="64"/>
        <v>Jun</v>
      </c>
      <c r="Q671" s="10" t="str">
        <f t="shared" si="65"/>
        <v>2017</v>
      </c>
      <c r="R671" t="b">
        <v>0</v>
      </c>
      <c r="S671" t="b">
        <v>0</v>
      </c>
      <c r="T671" t="s">
        <v>33</v>
      </c>
      <c r="U671" t="s">
        <v>2037</v>
      </c>
      <c r="V671" t="s">
        <v>2038</v>
      </c>
    </row>
    <row r="672" spans="1:22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s="10" t="str">
        <f t="shared" si="64"/>
        <v>Feb</v>
      </c>
      <c r="Q672" s="10" t="str">
        <f t="shared" si="65"/>
        <v>2016</v>
      </c>
      <c r="R672" t="b">
        <v>0</v>
      </c>
      <c r="S672" t="b">
        <v>0</v>
      </c>
      <c r="T672" t="s">
        <v>60</v>
      </c>
      <c r="U672" t="s">
        <v>2033</v>
      </c>
      <c r="V672" t="s">
        <v>2043</v>
      </c>
    </row>
    <row r="673" spans="1:22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s="10" t="str">
        <f t="shared" si="64"/>
        <v>Jul</v>
      </c>
      <c r="Q673" s="10" t="str">
        <f t="shared" si="65"/>
        <v>2010</v>
      </c>
      <c r="R673" t="b">
        <v>0</v>
      </c>
      <c r="S673" t="b">
        <v>1</v>
      </c>
      <c r="T673" t="s">
        <v>33</v>
      </c>
      <c r="U673" t="s">
        <v>2037</v>
      </c>
      <c r="V673" t="s">
        <v>2038</v>
      </c>
    </row>
    <row r="674" spans="1:22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s="10" t="str">
        <f t="shared" si="64"/>
        <v>Mar</v>
      </c>
      <c r="Q674" s="10" t="str">
        <f t="shared" si="65"/>
        <v>2018</v>
      </c>
      <c r="R674" t="b">
        <v>0</v>
      </c>
      <c r="S674" t="b">
        <v>0</v>
      </c>
      <c r="T674" t="s">
        <v>33</v>
      </c>
      <c r="U674" t="s">
        <v>2037</v>
      </c>
      <c r="V674" t="s">
        <v>2038</v>
      </c>
    </row>
    <row r="675" spans="1:22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s="10" t="str">
        <f t="shared" si="64"/>
        <v>Apr</v>
      </c>
      <c r="Q675" s="10" t="str">
        <f t="shared" si="65"/>
        <v>2016</v>
      </c>
      <c r="R675" t="b">
        <v>0</v>
      </c>
      <c r="S675" t="b">
        <v>0</v>
      </c>
      <c r="T675" t="s">
        <v>60</v>
      </c>
      <c r="U675" t="s">
        <v>2033</v>
      </c>
      <c r="V675" t="s">
        <v>2043</v>
      </c>
    </row>
    <row r="676" spans="1:22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s="10" t="str">
        <f t="shared" si="64"/>
        <v>Aug</v>
      </c>
      <c r="Q676" s="10" t="str">
        <f t="shared" si="65"/>
        <v>2011</v>
      </c>
      <c r="R676" t="b">
        <v>0</v>
      </c>
      <c r="S676" t="b">
        <v>0</v>
      </c>
      <c r="T676" t="s">
        <v>122</v>
      </c>
      <c r="U676" t="s">
        <v>2052</v>
      </c>
      <c r="V676" t="s">
        <v>2053</v>
      </c>
    </row>
    <row r="677" spans="1:22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s="10" t="str">
        <f t="shared" si="64"/>
        <v>Sep</v>
      </c>
      <c r="Q677" s="10" t="str">
        <f t="shared" si="65"/>
        <v>2019</v>
      </c>
      <c r="R677" t="b">
        <v>0</v>
      </c>
      <c r="S677" t="b">
        <v>0</v>
      </c>
      <c r="T677" t="s">
        <v>1029</v>
      </c>
      <c r="U677" t="s">
        <v>2062</v>
      </c>
      <c r="V677" t="s">
        <v>2063</v>
      </c>
    </row>
    <row r="678" spans="1:22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s="10" t="str">
        <f t="shared" si="64"/>
        <v>Sep</v>
      </c>
      <c r="Q678" s="10" t="str">
        <f t="shared" si="65"/>
        <v>2012</v>
      </c>
      <c r="R678" t="b">
        <v>0</v>
      </c>
      <c r="S678" t="b">
        <v>0</v>
      </c>
      <c r="T678" t="s">
        <v>122</v>
      </c>
      <c r="U678" t="s">
        <v>2052</v>
      </c>
      <c r="V678" t="s">
        <v>2053</v>
      </c>
    </row>
    <row r="679" spans="1:22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s="10" t="str">
        <f t="shared" si="64"/>
        <v>Jul</v>
      </c>
      <c r="Q679" s="10" t="str">
        <f t="shared" si="65"/>
        <v>2016</v>
      </c>
      <c r="R679" t="b">
        <v>0</v>
      </c>
      <c r="S679" t="b">
        <v>0</v>
      </c>
      <c r="T679" t="s">
        <v>119</v>
      </c>
      <c r="U679" t="s">
        <v>2045</v>
      </c>
      <c r="V679" t="s">
        <v>2051</v>
      </c>
    </row>
    <row r="680" spans="1:22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s="10" t="str">
        <f t="shared" si="64"/>
        <v>Jan</v>
      </c>
      <c r="Q680" s="10" t="str">
        <f t="shared" si="65"/>
        <v>2019</v>
      </c>
      <c r="R680" t="b">
        <v>0</v>
      </c>
      <c r="S680" t="b">
        <v>0</v>
      </c>
      <c r="T680" t="s">
        <v>53</v>
      </c>
      <c r="U680" t="s">
        <v>2039</v>
      </c>
      <c r="V680" t="s">
        <v>2042</v>
      </c>
    </row>
    <row r="681" spans="1:22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s="10" t="str">
        <f t="shared" si="64"/>
        <v>Oct</v>
      </c>
      <c r="Q681" s="10" t="str">
        <f t="shared" si="65"/>
        <v>2019</v>
      </c>
      <c r="R681" t="b">
        <v>0</v>
      </c>
      <c r="S681" t="b">
        <v>1</v>
      </c>
      <c r="T681" t="s">
        <v>17</v>
      </c>
      <c r="U681" t="s">
        <v>2031</v>
      </c>
      <c r="V681" t="s">
        <v>2032</v>
      </c>
    </row>
    <row r="682" spans="1:22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s="10" t="str">
        <f t="shared" si="64"/>
        <v>Dec</v>
      </c>
      <c r="Q682" s="10" t="str">
        <f t="shared" si="65"/>
        <v>2019</v>
      </c>
      <c r="R682" t="b">
        <v>0</v>
      </c>
      <c r="S682" t="b">
        <v>1</v>
      </c>
      <c r="T682" t="s">
        <v>292</v>
      </c>
      <c r="U682" t="s">
        <v>2048</v>
      </c>
      <c r="V682" t="s">
        <v>2059</v>
      </c>
    </row>
    <row r="683" spans="1:22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s="10" t="str">
        <f t="shared" si="64"/>
        <v>Dec</v>
      </c>
      <c r="Q683" s="10" t="str">
        <f t="shared" si="65"/>
        <v>2011</v>
      </c>
      <c r="R683" t="b">
        <v>0</v>
      </c>
      <c r="S683" t="b">
        <v>0</v>
      </c>
      <c r="T683" t="s">
        <v>33</v>
      </c>
      <c r="U683" t="s">
        <v>2037</v>
      </c>
      <c r="V683" t="s">
        <v>2038</v>
      </c>
    </row>
    <row r="684" spans="1:22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s="10" t="str">
        <f t="shared" si="64"/>
        <v>Dec</v>
      </c>
      <c r="Q684" s="10" t="str">
        <f t="shared" si="65"/>
        <v>2013</v>
      </c>
      <c r="R684" t="b">
        <v>0</v>
      </c>
      <c r="S684" t="b">
        <v>0</v>
      </c>
      <c r="T684" t="s">
        <v>33</v>
      </c>
      <c r="U684" t="s">
        <v>2037</v>
      </c>
      <c r="V684" t="s">
        <v>2038</v>
      </c>
    </row>
    <row r="685" spans="1:22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s="10" t="str">
        <f t="shared" si="64"/>
        <v>Sep</v>
      </c>
      <c r="Q685" s="10" t="str">
        <f t="shared" si="65"/>
        <v>2018</v>
      </c>
      <c r="R685" t="b">
        <v>0</v>
      </c>
      <c r="S685" t="b">
        <v>0</v>
      </c>
      <c r="T685" t="s">
        <v>33</v>
      </c>
      <c r="U685" t="s">
        <v>2037</v>
      </c>
      <c r="V685" t="s">
        <v>2038</v>
      </c>
    </row>
    <row r="686" spans="1:22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s="10" t="str">
        <f t="shared" si="64"/>
        <v>Jun</v>
      </c>
      <c r="Q686" s="10" t="str">
        <f t="shared" si="65"/>
        <v>2010</v>
      </c>
      <c r="R686" t="b">
        <v>0</v>
      </c>
      <c r="S686" t="b">
        <v>0</v>
      </c>
      <c r="T686" t="s">
        <v>68</v>
      </c>
      <c r="U686" t="s">
        <v>2045</v>
      </c>
      <c r="V686" t="s">
        <v>2046</v>
      </c>
    </row>
    <row r="687" spans="1:22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s="10" t="str">
        <f t="shared" si="64"/>
        <v>Aug</v>
      </c>
      <c r="Q687" s="10" t="str">
        <f t="shared" si="65"/>
        <v>2015</v>
      </c>
      <c r="R687" t="b">
        <v>0</v>
      </c>
      <c r="S687" t="b">
        <v>0</v>
      </c>
      <c r="T687" t="s">
        <v>33</v>
      </c>
      <c r="U687" t="s">
        <v>2037</v>
      </c>
      <c r="V687" t="s">
        <v>2038</v>
      </c>
    </row>
    <row r="688" spans="1:22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s="10" t="str">
        <f t="shared" si="64"/>
        <v>Mar</v>
      </c>
      <c r="Q688" s="10" t="str">
        <f t="shared" si="65"/>
        <v>2018</v>
      </c>
      <c r="R688" t="b">
        <v>0</v>
      </c>
      <c r="S688" t="b">
        <v>0</v>
      </c>
      <c r="T688" t="s">
        <v>65</v>
      </c>
      <c r="U688" t="s">
        <v>2035</v>
      </c>
      <c r="V688" t="s">
        <v>2044</v>
      </c>
    </row>
    <row r="689" spans="1:22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s="10" t="str">
        <f t="shared" si="64"/>
        <v>Mar</v>
      </c>
      <c r="Q689" s="10" t="str">
        <f t="shared" si="65"/>
        <v>2017</v>
      </c>
      <c r="R689" t="b">
        <v>0</v>
      </c>
      <c r="S689" t="b">
        <v>0</v>
      </c>
      <c r="T689" t="s">
        <v>33</v>
      </c>
      <c r="U689" t="s">
        <v>2037</v>
      </c>
      <c r="V689" t="s">
        <v>2038</v>
      </c>
    </row>
    <row r="690" spans="1:22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s="10" t="str">
        <f t="shared" si="64"/>
        <v>Jan</v>
      </c>
      <c r="Q690" s="10" t="str">
        <f t="shared" si="65"/>
        <v>2019</v>
      </c>
      <c r="R690" t="b">
        <v>0</v>
      </c>
      <c r="S690" t="b">
        <v>1</v>
      </c>
      <c r="T690" t="s">
        <v>269</v>
      </c>
      <c r="U690" t="s">
        <v>2039</v>
      </c>
      <c r="V690" t="s">
        <v>2058</v>
      </c>
    </row>
    <row r="691" spans="1:22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s="10" t="str">
        <f t="shared" si="64"/>
        <v>Oct</v>
      </c>
      <c r="Q691" s="10" t="str">
        <f t="shared" si="65"/>
        <v>2013</v>
      </c>
      <c r="R691" t="b">
        <v>0</v>
      </c>
      <c r="S691" t="b">
        <v>0</v>
      </c>
      <c r="T691" t="s">
        <v>28</v>
      </c>
      <c r="U691" t="s">
        <v>2035</v>
      </c>
      <c r="V691" t="s">
        <v>2036</v>
      </c>
    </row>
    <row r="692" spans="1:22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s="10" t="str">
        <f t="shared" si="64"/>
        <v>Nov</v>
      </c>
      <c r="Q692" s="10" t="str">
        <f t="shared" si="65"/>
        <v>2011</v>
      </c>
      <c r="R692" t="b">
        <v>0</v>
      </c>
      <c r="S692" t="b">
        <v>1</v>
      </c>
      <c r="T692" t="s">
        <v>42</v>
      </c>
      <c r="U692" t="s">
        <v>2039</v>
      </c>
      <c r="V692" t="s">
        <v>2040</v>
      </c>
    </row>
    <row r="693" spans="1:22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s="10" t="str">
        <f t="shared" si="64"/>
        <v>Oct</v>
      </c>
      <c r="Q693" s="10" t="str">
        <f t="shared" si="65"/>
        <v>2012</v>
      </c>
      <c r="R693" t="b">
        <v>1</v>
      </c>
      <c r="S693" t="b">
        <v>1</v>
      </c>
      <c r="T693" t="s">
        <v>42</v>
      </c>
      <c r="U693" t="s">
        <v>2039</v>
      </c>
      <c r="V693" t="s">
        <v>2040</v>
      </c>
    </row>
    <row r="694" spans="1:22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s="10" t="str">
        <f t="shared" si="64"/>
        <v>Jul</v>
      </c>
      <c r="Q694" s="10" t="str">
        <f t="shared" si="65"/>
        <v>2019</v>
      </c>
      <c r="R694" t="b">
        <v>0</v>
      </c>
      <c r="S694" t="b">
        <v>0</v>
      </c>
      <c r="T694" t="s">
        <v>23</v>
      </c>
      <c r="U694" t="s">
        <v>2033</v>
      </c>
      <c r="V694" t="s">
        <v>2034</v>
      </c>
    </row>
    <row r="695" spans="1:22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s="10" t="str">
        <f t="shared" si="64"/>
        <v>Oct</v>
      </c>
      <c r="Q695" s="10" t="str">
        <f t="shared" si="65"/>
        <v>2017</v>
      </c>
      <c r="R695" t="b">
        <v>0</v>
      </c>
      <c r="S695" t="b">
        <v>0</v>
      </c>
      <c r="T695" t="s">
        <v>33</v>
      </c>
      <c r="U695" t="s">
        <v>2037</v>
      </c>
      <c r="V695" t="s">
        <v>2038</v>
      </c>
    </row>
    <row r="696" spans="1:22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s="10" t="str">
        <f t="shared" si="64"/>
        <v>Nov</v>
      </c>
      <c r="Q696" s="10" t="str">
        <f t="shared" si="65"/>
        <v>2017</v>
      </c>
      <c r="R696" t="b">
        <v>0</v>
      </c>
      <c r="S696" t="b">
        <v>0</v>
      </c>
      <c r="T696" t="s">
        <v>33</v>
      </c>
      <c r="U696" t="s">
        <v>2037</v>
      </c>
      <c r="V696" t="s">
        <v>2038</v>
      </c>
    </row>
    <row r="697" spans="1:22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s="10" t="str">
        <f t="shared" si="64"/>
        <v>Nov</v>
      </c>
      <c r="Q697" s="10" t="str">
        <f t="shared" si="65"/>
        <v>2015</v>
      </c>
      <c r="R697" t="b">
        <v>1</v>
      </c>
      <c r="S697" t="b">
        <v>0</v>
      </c>
      <c r="T697" t="s">
        <v>23</v>
      </c>
      <c r="U697" t="s">
        <v>2033</v>
      </c>
      <c r="V697" t="s">
        <v>2034</v>
      </c>
    </row>
    <row r="698" spans="1:22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s="10" t="str">
        <f t="shared" si="64"/>
        <v>Apr</v>
      </c>
      <c r="Q698" s="10" t="str">
        <f t="shared" si="65"/>
        <v>2015</v>
      </c>
      <c r="R698" t="b">
        <v>0</v>
      </c>
      <c r="S698" t="b">
        <v>1</v>
      </c>
      <c r="T698" t="s">
        <v>33</v>
      </c>
      <c r="U698" t="s">
        <v>2037</v>
      </c>
      <c r="V698" t="s">
        <v>2038</v>
      </c>
    </row>
    <row r="699" spans="1:22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s="10" t="str">
        <f t="shared" si="64"/>
        <v>Mar</v>
      </c>
      <c r="Q699" s="10" t="str">
        <f t="shared" si="65"/>
        <v>2018</v>
      </c>
      <c r="R699" t="b">
        <v>0</v>
      </c>
      <c r="S699" t="b">
        <v>0</v>
      </c>
      <c r="T699" t="s">
        <v>50</v>
      </c>
      <c r="U699" t="s">
        <v>2033</v>
      </c>
      <c r="V699" t="s">
        <v>2041</v>
      </c>
    </row>
    <row r="700" spans="1:22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s="10" t="str">
        <f t="shared" si="64"/>
        <v>Nov</v>
      </c>
      <c r="Q700" s="10" t="str">
        <f t="shared" si="65"/>
        <v>2011</v>
      </c>
      <c r="R700" t="b">
        <v>0</v>
      </c>
      <c r="S700" t="b">
        <v>0</v>
      </c>
      <c r="T700" t="s">
        <v>65</v>
      </c>
      <c r="U700" t="s">
        <v>2035</v>
      </c>
      <c r="V700" t="s">
        <v>2044</v>
      </c>
    </row>
    <row r="701" spans="1:22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s="10" t="str">
        <f t="shared" si="64"/>
        <v>Jun</v>
      </c>
      <c r="Q701" s="10" t="str">
        <f t="shared" si="65"/>
        <v>2019</v>
      </c>
      <c r="R701" t="b">
        <v>0</v>
      </c>
      <c r="S701" t="b">
        <v>0</v>
      </c>
      <c r="T701" t="s">
        <v>53</v>
      </c>
      <c r="U701" t="s">
        <v>2039</v>
      </c>
      <c r="V701" t="s">
        <v>2042</v>
      </c>
    </row>
    <row r="702" spans="1:22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s="10" t="str">
        <f t="shared" si="64"/>
        <v>Jan</v>
      </c>
      <c r="Q702" s="10" t="str">
        <f t="shared" si="65"/>
        <v>2010</v>
      </c>
      <c r="R702" t="b">
        <v>0</v>
      </c>
      <c r="S702" t="b">
        <v>0</v>
      </c>
      <c r="T702" t="s">
        <v>65</v>
      </c>
      <c r="U702" t="s">
        <v>2035</v>
      </c>
      <c r="V702" t="s">
        <v>2044</v>
      </c>
    </row>
    <row r="703" spans="1:22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s="10" t="str">
        <f t="shared" si="64"/>
        <v>Mar</v>
      </c>
      <c r="Q703" s="10" t="str">
        <f t="shared" si="65"/>
        <v>2011</v>
      </c>
      <c r="R703" t="b">
        <v>1</v>
      </c>
      <c r="S703" t="b">
        <v>0</v>
      </c>
      <c r="T703" t="s">
        <v>33</v>
      </c>
      <c r="U703" t="s">
        <v>2037</v>
      </c>
      <c r="V703" t="s">
        <v>2038</v>
      </c>
    </row>
    <row r="704" spans="1:22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s="10" t="str">
        <f t="shared" si="64"/>
        <v>Jul</v>
      </c>
      <c r="Q704" s="10" t="str">
        <f t="shared" si="65"/>
        <v>2013</v>
      </c>
      <c r="R704" t="b">
        <v>0</v>
      </c>
      <c r="S704" t="b">
        <v>0</v>
      </c>
      <c r="T704" t="s">
        <v>65</v>
      </c>
      <c r="U704" t="s">
        <v>2035</v>
      </c>
      <c r="V704" t="s">
        <v>2044</v>
      </c>
    </row>
    <row r="705" spans="1:22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s="10" t="str">
        <f t="shared" si="64"/>
        <v>Apr</v>
      </c>
      <c r="Q705" s="10" t="str">
        <f t="shared" si="65"/>
        <v>2012</v>
      </c>
      <c r="R705" t="b">
        <v>1</v>
      </c>
      <c r="S705" t="b">
        <v>1</v>
      </c>
      <c r="T705" t="s">
        <v>206</v>
      </c>
      <c r="U705" t="s">
        <v>2045</v>
      </c>
      <c r="V705" t="s">
        <v>2057</v>
      </c>
    </row>
    <row r="706" spans="1:22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66">E706/D706*100</f>
        <v>122.78160919540231</v>
      </c>
      <c r="G706" t="s">
        <v>20</v>
      </c>
      <c r="H706">
        <v>116</v>
      </c>
      <c r="I706" s="4">
        <f t="shared" ref="I706:I769" si="67">IF(H706=0,0,E706/H706)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ref="N706:N769" si="68">(((L706/60)/60)/24)+DATE(1970,1,1)</f>
        <v>42555.208333333328</v>
      </c>
      <c r="O706" s="10">
        <f t="shared" ref="O706:O769" si="69">(((M706/60)/60)/24)+DATE(1970,1,1)</f>
        <v>42570.208333333328</v>
      </c>
      <c r="P706" s="10" t="str">
        <f t="shared" ref="P706:P769" si="70">TEXT(N706,"mmm")</f>
        <v>Jul</v>
      </c>
      <c r="Q706" s="10" t="str">
        <f t="shared" ref="Q706:Q769" si="71">TEXT(N706,"yyyy")</f>
        <v>2016</v>
      </c>
      <c r="R706" t="b">
        <v>0</v>
      </c>
      <c r="S706" t="b">
        <v>0</v>
      </c>
      <c r="T706" t="s">
        <v>71</v>
      </c>
      <c r="U706" t="s">
        <v>2039</v>
      </c>
      <c r="V706" t="s">
        <v>2047</v>
      </c>
    </row>
    <row r="707" spans="1:22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99.026517383618156</v>
      </c>
      <c r="G707" t="s">
        <v>14</v>
      </c>
      <c r="H707">
        <v>2025</v>
      </c>
      <c r="I707" s="4">
        <f t="shared" si="67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68"/>
        <v>41619.25</v>
      </c>
      <c r="O707" s="10">
        <f t="shared" si="69"/>
        <v>41623.25</v>
      </c>
      <c r="P707" s="10" t="str">
        <f t="shared" si="70"/>
        <v>Dec</v>
      </c>
      <c r="Q707" s="10" t="str">
        <f t="shared" si="71"/>
        <v>2013</v>
      </c>
      <c r="R707" t="b">
        <v>0</v>
      </c>
      <c r="S707" t="b">
        <v>0</v>
      </c>
      <c r="T707" t="s">
        <v>68</v>
      </c>
      <c r="U707" t="s">
        <v>2045</v>
      </c>
      <c r="V707" t="s">
        <v>2046</v>
      </c>
    </row>
    <row r="708" spans="1:22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s="10" t="str">
        <f t="shared" si="70"/>
        <v>Jan</v>
      </c>
      <c r="Q708" s="10" t="str">
        <f t="shared" si="71"/>
        <v>2019</v>
      </c>
      <c r="R708" t="b">
        <v>0</v>
      </c>
      <c r="S708" t="b">
        <v>1</v>
      </c>
      <c r="T708" t="s">
        <v>28</v>
      </c>
      <c r="U708" t="s">
        <v>2035</v>
      </c>
      <c r="V708" t="s">
        <v>2036</v>
      </c>
    </row>
    <row r="709" spans="1:22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s="10" t="str">
        <f t="shared" si="70"/>
        <v>Dec</v>
      </c>
      <c r="Q709" s="10" t="str">
        <f t="shared" si="71"/>
        <v>2018</v>
      </c>
      <c r="R709" t="b">
        <v>0</v>
      </c>
      <c r="S709" t="b">
        <v>0</v>
      </c>
      <c r="T709" t="s">
        <v>53</v>
      </c>
      <c r="U709" t="s">
        <v>2039</v>
      </c>
      <c r="V709" t="s">
        <v>2042</v>
      </c>
    </row>
    <row r="710" spans="1:22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s="10" t="str">
        <f t="shared" si="70"/>
        <v>May</v>
      </c>
      <c r="Q710" s="10" t="str">
        <f t="shared" si="71"/>
        <v>2017</v>
      </c>
      <c r="R710" t="b">
        <v>0</v>
      </c>
      <c r="S710" t="b">
        <v>0</v>
      </c>
      <c r="T710" t="s">
        <v>33</v>
      </c>
      <c r="U710" t="s">
        <v>2037</v>
      </c>
      <c r="V710" t="s">
        <v>2038</v>
      </c>
    </row>
    <row r="711" spans="1:22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s="10" t="str">
        <f t="shared" si="70"/>
        <v>Apr</v>
      </c>
      <c r="Q711" s="10" t="str">
        <f t="shared" si="71"/>
        <v>2012</v>
      </c>
      <c r="R711" t="b">
        <v>0</v>
      </c>
      <c r="S711" t="b">
        <v>0</v>
      </c>
      <c r="T711" t="s">
        <v>33</v>
      </c>
      <c r="U711" t="s">
        <v>2037</v>
      </c>
      <c r="V711" t="s">
        <v>2038</v>
      </c>
    </row>
    <row r="712" spans="1:22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s="10" t="str">
        <f t="shared" si="70"/>
        <v>Jul</v>
      </c>
      <c r="Q712" s="10" t="str">
        <f t="shared" si="71"/>
        <v>2018</v>
      </c>
      <c r="R712" t="b">
        <v>0</v>
      </c>
      <c r="S712" t="b">
        <v>1</v>
      </c>
      <c r="T712" t="s">
        <v>33</v>
      </c>
      <c r="U712" t="s">
        <v>2037</v>
      </c>
      <c r="V712" t="s">
        <v>2038</v>
      </c>
    </row>
    <row r="713" spans="1:22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s="10" t="str">
        <f t="shared" si="70"/>
        <v>Jan</v>
      </c>
      <c r="Q713" s="10" t="str">
        <f t="shared" si="71"/>
        <v>2016</v>
      </c>
      <c r="R713" t="b">
        <v>1</v>
      </c>
      <c r="S713" t="b">
        <v>1</v>
      </c>
      <c r="T713" t="s">
        <v>33</v>
      </c>
      <c r="U713" t="s">
        <v>2037</v>
      </c>
      <c r="V713" t="s">
        <v>2038</v>
      </c>
    </row>
    <row r="714" spans="1:22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s="10" t="str">
        <f t="shared" si="70"/>
        <v>Jul</v>
      </c>
      <c r="Q714" s="10" t="str">
        <f t="shared" si="71"/>
        <v>2016</v>
      </c>
      <c r="R714" t="b">
        <v>0</v>
      </c>
      <c r="S714" t="b">
        <v>0</v>
      </c>
      <c r="T714" t="s">
        <v>33</v>
      </c>
      <c r="U714" t="s">
        <v>2037</v>
      </c>
      <c r="V714" t="s">
        <v>2038</v>
      </c>
    </row>
    <row r="715" spans="1:22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s="10" t="str">
        <f t="shared" si="70"/>
        <v>Aug</v>
      </c>
      <c r="Q715" s="10" t="str">
        <f t="shared" si="71"/>
        <v>2016</v>
      </c>
      <c r="R715" t="b">
        <v>0</v>
      </c>
      <c r="S715" t="b">
        <v>0</v>
      </c>
      <c r="T715" t="s">
        <v>133</v>
      </c>
      <c r="U715" t="s">
        <v>2045</v>
      </c>
      <c r="V715" t="s">
        <v>2054</v>
      </c>
    </row>
    <row r="716" spans="1:22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s="10" t="str">
        <f t="shared" si="70"/>
        <v>Aug</v>
      </c>
      <c r="Q716" s="10" t="str">
        <f t="shared" si="71"/>
        <v>2014</v>
      </c>
      <c r="R716" t="b">
        <v>0</v>
      </c>
      <c r="S716" t="b">
        <v>0</v>
      </c>
      <c r="T716" t="s">
        <v>23</v>
      </c>
      <c r="U716" t="s">
        <v>2033</v>
      </c>
      <c r="V716" t="s">
        <v>2034</v>
      </c>
    </row>
    <row r="717" spans="1:22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s="10" t="str">
        <f t="shared" si="70"/>
        <v>Aug</v>
      </c>
      <c r="Q717" s="10" t="str">
        <f t="shared" si="71"/>
        <v>2010</v>
      </c>
      <c r="R717" t="b">
        <v>0</v>
      </c>
      <c r="S717" t="b">
        <v>0</v>
      </c>
      <c r="T717" t="s">
        <v>292</v>
      </c>
      <c r="U717" t="s">
        <v>2048</v>
      </c>
      <c r="V717" t="s">
        <v>2059</v>
      </c>
    </row>
    <row r="718" spans="1:22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s="10" t="str">
        <f t="shared" si="70"/>
        <v>Jul</v>
      </c>
      <c r="Q718" s="10" t="str">
        <f t="shared" si="71"/>
        <v>2013</v>
      </c>
      <c r="R718" t="b">
        <v>0</v>
      </c>
      <c r="S718" t="b">
        <v>1</v>
      </c>
      <c r="T718" t="s">
        <v>33</v>
      </c>
      <c r="U718" t="s">
        <v>2037</v>
      </c>
      <c r="V718" t="s">
        <v>2038</v>
      </c>
    </row>
    <row r="719" spans="1:22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s="10" t="str">
        <f t="shared" si="70"/>
        <v>Aug</v>
      </c>
      <c r="Q719" s="10" t="str">
        <f t="shared" si="71"/>
        <v>2011</v>
      </c>
      <c r="R719" t="b">
        <v>0</v>
      </c>
      <c r="S719" t="b">
        <v>0</v>
      </c>
      <c r="T719" t="s">
        <v>42</v>
      </c>
      <c r="U719" t="s">
        <v>2039</v>
      </c>
      <c r="V719" t="s">
        <v>2040</v>
      </c>
    </row>
    <row r="720" spans="1:22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s="10" t="str">
        <f t="shared" si="70"/>
        <v>Jun</v>
      </c>
      <c r="Q720" s="10" t="str">
        <f t="shared" si="71"/>
        <v>2013</v>
      </c>
      <c r="R720" t="b">
        <v>0</v>
      </c>
      <c r="S720" t="b">
        <v>0</v>
      </c>
      <c r="T720" t="s">
        <v>65</v>
      </c>
      <c r="U720" t="s">
        <v>2035</v>
      </c>
      <c r="V720" t="s">
        <v>2044</v>
      </c>
    </row>
    <row r="721" spans="1:22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s="10" t="str">
        <f t="shared" si="70"/>
        <v>May</v>
      </c>
      <c r="Q721" s="10" t="str">
        <f t="shared" si="71"/>
        <v>2012</v>
      </c>
      <c r="R721" t="b">
        <v>0</v>
      </c>
      <c r="S721" t="b">
        <v>0</v>
      </c>
      <c r="T721" t="s">
        <v>119</v>
      </c>
      <c r="U721" t="s">
        <v>2045</v>
      </c>
      <c r="V721" t="s">
        <v>2051</v>
      </c>
    </row>
    <row r="722" spans="1:22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s="10" t="str">
        <f t="shared" si="70"/>
        <v>Feb</v>
      </c>
      <c r="Q722" s="10" t="str">
        <f t="shared" si="71"/>
        <v>2018</v>
      </c>
      <c r="R722" t="b">
        <v>0</v>
      </c>
      <c r="S722" t="b">
        <v>1</v>
      </c>
      <c r="T722" t="s">
        <v>33</v>
      </c>
      <c r="U722" t="s">
        <v>2037</v>
      </c>
      <c r="V722" t="s">
        <v>2038</v>
      </c>
    </row>
    <row r="723" spans="1:22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s="10" t="str">
        <f t="shared" si="70"/>
        <v>Apr</v>
      </c>
      <c r="Q723" s="10" t="str">
        <f t="shared" si="71"/>
        <v>2018</v>
      </c>
      <c r="R723" t="b">
        <v>0</v>
      </c>
      <c r="S723" t="b">
        <v>0</v>
      </c>
      <c r="T723" t="s">
        <v>23</v>
      </c>
      <c r="U723" t="s">
        <v>2033</v>
      </c>
      <c r="V723" t="s">
        <v>2034</v>
      </c>
    </row>
    <row r="724" spans="1:22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s="10" t="str">
        <f t="shared" si="70"/>
        <v>Nov</v>
      </c>
      <c r="Q724" s="10" t="str">
        <f t="shared" si="71"/>
        <v>2017</v>
      </c>
      <c r="R724" t="b">
        <v>0</v>
      </c>
      <c r="S724" t="b">
        <v>0</v>
      </c>
      <c r="T724" t="s">
        <v>42</v>
      </c>
      <c r="U724" t="s">
        <v>2039</v>
      </c>
      <c r="V724" t="s">
        <v>2040</v>
      </c>
    </row>
    <row r="725" spans="1:22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s="10" t="str">
        <f t="shared" si="70"/>
        <v>Mar</v>
      </c>
      <c r="Q725" s="10" t="str">
        <f t="shared" si="71"/>
        <v>2016</v>
      </c>
      <c r="R725" t="b">
        <v>0</v>
      </c>
      <c r="S725" t="b">
        <v>0</v>
      </c>
      <c r="T725" t="s">
        <v>33</v>
      </c>
      <c r="U725" t="s">
        <v>2037</v>
      </c>
      <c r="V725" t="s">
        <v>2038</v>
      </c>
    </row>
    <row r="726" spans="1:22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s="10" t="str">
        <f t="shared" si="70"/>
        <v>Oct</v>
      </c>
      <c r="Q726" s="10" t="str">
        <f t="shared" si="71"/>
        <v>2014</v>
      </c>
      <c r="R726" t="b">
        <v>0</v>
      </c>
      <c r="S726" t="b">
        <v>1</v>
      </c>
      <c r="T726" t="s">
        <v>33</v>
      </c>
      <c r="U726" t="s">
        <v>2037</v>
      </c>
      <c r="V726" t="s">
        <v>2038</v>
      </c>
    </row>
    <row r="727" spans="1:22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s="10" t="str">
        <f t="shared" si="70"/>
        <v>Nov</v>
      </c>
      <c r="Q727" s="10" t="str">
        <f t="shared" si="71"/>
        <v>2014</v>
      </c>
      <c r="R727" t="b">
        <v>0</v>
      </c>
      <c r="S727" t="b">
        <v>0</v>
      </c>
      <c r="T727" t="s">
        <v>292</v>
      </c>
      <c r="U727" t="s">
        <v>2048</v>
      </c>
      <c r="V727" t="s">
        <v>2059</v>
      </c>
    </row>
    <row r="728" spans="1:22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s="10" t="str">
        <f t="shared" si="70"/>
        <v>Oct</v>
      </c>
      <c r="Q728" s="10" t="str">
        <f t="shared" si="71"/>
        <v>2010</v>
      </c>
      <c r="R728" t="b">
        <v>0</v>
      </c>
      <c r="S728" t="b">
        <v>1</v>
      </c>
      <c r="T728" t="s">
        <v>33</v>
      </c>
      <c r="U728" t="s">
        <v>2037</v>
      </c>
      <c r="V728" t="s">
        <v>2038</v>
      </c>
    </row>
    <row r="729" spans="1:22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s="10" t="str">
        <f t="shared" si="70"/>
        <v>Jan</v>
      </c>
      <c r="Q729" s="10" t="str">
        <f t="shared" si="71"/>
        <v>2019</v>
      </c>
      <c r="R729" t="b">
        <v>0</v>
      </c>
      <c r="S729" t="b">
        <v>0</v>
      </c>
      <c r="T729" t="s">
        <v>28</v>
      </c>
      <c r="U729" t="s">
        <v>2035</v>
      </c>
      <c r="V729" t="s">
        <v>2036</v>
      </c>
    </row>
    <row r="730" spans="1:22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s="10" t="str">
        <f t="shared" si="70"/>
        <v>May</v>
      </c>
      <c r="Q730" s="10" t="str">
        <f t="shared" si="71"/>
        <v>2016</v>
      </c>
      <c r="R730" t="b">
        <v>0</v>
      </c>
      <c r="S730" t="b">
        <v>0</v>
      </c>
      <c r="T730" t="s">
        <v>33</v>
      </c>
      <c r="U730" t="s">
        <v>2037</v>
      </c>
      <c r="V730" t="s">
        <v>2038</v>
      </c>
    </row>
    <row r="731" spans="1:22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s="10" t="str">
        <f t="shared" si="70"/>
        <v>Feb</v>
      </c>
      <c r="Q731" s="10" t="str">
        <f t="shared" si="71"/>
        <v>2013</v>
      </c>
      <c r="R731" t="b">
        <v>0</v>
      </c>
      <c r="S731" t="b">
        <v>0</v>
      </c>
      <c r="T731" t="s">
        <v>53</v>
      </c>
      <c r="U731" t="s">
        <v>2039</v>
      </c>
      <c r="V731" t="s">
        <v>2042</v>
      </c>
    </row>
    <row r="732" spans="1:22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s="10" t="str">
        <f t="shared" si="70"/>
        <v>May</v>
      </c>
      <c r="Q732" s="10" t="str">
        <f t="shared" si="71"/>
        <v>2015</v>
      </c>
      <c r="R732" t="b">
        <v>0</v>
      </c>
      <c r="S732" t="b">
        <v>0</v>
      </c>
      <c r="T732" t="s">
        <v>65</v>
      </c>
      <c r="U732" t="s">
        <v>2035</v>
      </c>
      <c r="V732" t="s">
        <v>2044</v>
      </c>
    </row>
    <row r="733" spans="1:22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s="10" t="str">
        <f t="shared" si="70"/>
        <v>Jul</v>
      </c>
      <c r="Q733" s="10" t="str">
        <f t="shared" si="71"/>
        <v>2017</v>
      </c>
      <c r="R733" t="b">
        <v>0</v>
      </c>
      <c r="S733" t="b">
        <v>0</v>
      </c>
      <c r="T733" t="s">
        <v>28</v>
      </c>
      <c r="U733" t="s">
        <v>2035</v>
      </c>
      <c r="V733" t="s">
        <v>2036</v>
      </c>
    </row>
    <row r="734" spans="1:22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s="10" t="str">
        <f t="shared" si="70"/>
        <v>Mar</v>
      </c>
      <c r="Q734" s="10" t="str">
        <f t="shared" si="71"/>
        <v>2017</v>
      </c>
      <c r="R734" t="b">
        <v>0</v>
      </c>
      <c r="S734" t="b">
        <v>1</v>
      </c>
      <c r="T734" t="s">
        <v>23</v>
      </c>
      <c r="U734" t="s">
        <v>2033</v>
      </c>
      <c r="V734" t="s">
        <v>2034</v>
      </c>
    </row>
    <row r="735" spans="1:22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s="10" t="str">
        <f t="shared" si="70"/>
        <v>Jul</v>
      </c>
      <c r="Q735" s="10" t="str">
        <f t="shared" si="71"/>
        <v>2014</v>
      </c>
      <c r="R735" t="b">
        <v>0</v>
      </c>
      <c r="S735" t="b">
        <v>0</v>
      </c>
      <c r="T735" t="s">
        <v>148</v>
      </c>
      <c r="U735" t="s">
        <v>2033</v>
      </c>
      <c r="V735" t="s">
        <v>2055</v>
      </c>
    </row>
    <row r="736" spans="1:22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s="10" t="str">
        <f t="shared" si="70"/>
        <v>Jan</v>
      </c>
      <c r="Q736" s="10" t="str">
        <f t="shared" si="71"/>
        <v>2017</v>
      </c>
      <c r="R736" t="b">
        <v>0</v>
      </c>
      <c r="S736" t="b">
        <v>1</v>
      </c>
      <c r="T736" t="s">
        <v>33</v>
      </c>
      <c r="U736" t="s">
        <v>2037</v>
      </c>
      <c r="V736" t="s">
        <v>2038</v>
      </c>
    </row>
    <row r="737" spans="1:22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s="10" t="str">
        <f t="shared" si="70"/>
        <v>Mar</v>
      </c>
      <c r="Q737" s="10" t="str">
        <f t="shared" si="71"/>
        <v>2016</v>
      </c>
      <c r="R737" t="b">
        <v>0</v>
      </c>
      <c r="S737" t="b">
        <v>0</v>
      </c>
      <c r="T737" t="s">
        <v>122</v>
      </c>
      <c r="U737" t="s">
        <v>2052</v>
      </c>
      <c r="V737" t="s">
        <v>2053</v>
      </c>
    </row>
    <row r="738" spans="1:22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s="10" t="str">
        <f t="shared" si="70"/>
        <v>Feb</v>
      </c>
      <c r="Q738" s="10" t="str">
        <f t="shared" si="71"/>
        <v>2015</v>
      </c>
      <c r="R738" t="b">
        <v>0</v>
      </c>
      <c r="S738" t="b">
        <v>0</v>
      </c>
      <c r="T738" t="s">
        <v>68</v>
      </c>
      <c r="U738" t="s">
        <v>2045</v>
      </c>
      <c r="V738" t="s">
        <v>2046</v>
      </c>
    </row>
    <row r="739" spans="1:22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s="10" t="str">
        <f t="shared" si="70"/>
        <v>Nov</v>
      </c>
      <c r="Q739" s="10" t="str">
        <f t="shared" si="71"/>
        <v>2016</v>
      </c>
      <c r="R739" t="b">
        <v>0</v>
      </c>
      <c r="S739" t="b">
        <v>0</v>
      </c>
      <c r="T739" t="s">
        <v>60</v>
      </c>
      <c r="U739" t="s">
        <v>2033</v>
      </c>
      <c r="V739" t="s">
        <v>2043</v>
      </c>
    </row>
    <row r="740" spans="1:22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s="10" t="str">
        <f t="shared" si="70"/>
        <v>Nov</v>
      </c>
      <c r="Q740" s="10" t="str">
        <f t="shared" si="71"/>
        <v>2014</v>
      </c>
      <c r="R740" t="b">
        <v>0</v>
      </c>
      <c r="S740" t="b">
        <v>1</v>
      </c>
      <c r="T740" t="s">
        <v>33</v>
      </c>
      <c r="U740" t="s">
        <v>2037</v>
      </c>
      <c r="V740" t="s">
        <v>2038</v>
      </c>
    </row>
    <row r="741" spans="1:22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s="10" t="str">
        <f t="shared" si="70"/>
        <v>Jun</v>
      </c>
      <c r="Q741" s="10" t="str">
        <f t="shared" si="71"/>
        <v>2012</v>
      </c>
      <c r="R741" t="b">
        <v>0</v>
      </c>
      <c r="S741" t="b">
        <v>0</v>
      </c>
      <c r="T741" t="s">
        <v>60</v>
      </c>
      <c r="U741" t="s">
        <v>2033</v>
      </c>
      <c r="V741" t="s">
        <v>2043</v>
      </c>
    </row>
    <row r="742" spans="1:22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s="10" t="str">
        <f t="shared" si="70"/>
        <v>Feb</v>
      </c>
      <c r="Q742" s="10" t="str">
        <f t="shared" si="71"/>
        <v>2017</v>
      </c>
      <c r="R742" t="b">
        <v>0</v>
      </c>
      <c r="S742" t="b">
        <v>0</v>
      </c>
      <c r="T742" t="s">
        <v>33</v>
      </c>
      <c r="U742" t="s">
        <v>2037</v>
      </c>
      <c r="V742" t="s">
        <v>2038</v>
      </c>
    </row>
    <row r="743" spans="1:22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s="10" t="str">
        <f t="shared" si="70"/>
        <v>May</v>
      </c>
      <c r="Q743" s="10" t="str">
        <f t="shared" si="71"/>
        <v>2010</v>
      </c>
      <c r="R743" t="b">
        <v>0</v>
      </c>
      <c r="S743" t="b">
        <v>0</v>
      </c>
      <c r="T743" t="s">
        <v>33</v>
      </c>
      <c r="U743" t="s">
        <v>2037</v>
      </c>
      <c r="V743" t="s">
        <v>2038</v>
      </c>
    </row>
    <row r="744" spans="1:22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s="10" t="str">
        <f t="shared" si="70"/>
        <v>Jan</v>
      </c>
      <c r="Q744" s="10" t="str">
        <f t="shared" si="71"/>
        <v>2010</v>
      </c>
      <c r="R744" t="b">
        <v>0</v>
      </c>
      <c r="S744" t="b">
        <v>0</v>
      </c>
      <c r="T744" t="s">
        <v>50</v>
      </c>
      <c r="U744" t="s">
        <v>2033</v>
      </c>
      <c r="V744" t="s">
        <v>2041</v>
      </c>
    </row>
    <row r="745" spans="1:22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s="10" t="str">
        <f t="shared" si="70"/>
        <v>Oct</v>
      </c>
      <c r="Q745" s="10" t="str">
        <f t="shared" si="71"/>
        <v>2015</v>
      </c>
      <c r="R745" t="b">
        <v>0</v>
      </c>
      <c r="S745" t="b">
        <v>1</v>
      </c>
      <c r="T745" t="s">
        <v>33</v>
      </c>
      <c r="U745" t="s">
        <v>2037</v>
      </c>
      <c r="V745" t="s">
        <v>2038</v>
      </c>
    </row>
    <row r="746" spans="1:22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s="10" t="str">
        <f t="shared" si="70"/>
        <v>Aug</v>
      </c>
      <c r="Q746" s="10" t="str">
        <f t="shared" si="71"/>
        <v>2018</v>
      </c>
      <c r="R746" t="b">
        <v>0</v>
      </c>
      <c r="S746" t="b">
        <v>1</v>
      </c>
      <c r="T746" t="s">
        <v>33</v>
      </c>
      <c r="U746" t="s">
        <v>2037</v>
      </c>
      <c r="V746" t="s">
        <v>2038</v>
      </c>
    </row>
    <row r="747" spans="1:22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s="10" t="str">
        <f t="shared" si="70"/>
        <v>May</v>
      </c>
      <c r="Q747" s="10" t="str">
        <f t="shared" si="71"/>
        <v>2010</v>
      </c>
      <c r="R747" t="b">
        <v>0</v>
      </c>
      <c r="S747" t="b">
        <v>0</v>
      </c>
      <c r="T747" t="s">
        <v>65</v>
      </c>
      <c r="U747" t="s">
        <v>2035</v>
      </c>
      <c r="V747" t="s">
        <v>2044</v>
      </c>
    </row>
    <row r="748" spans="1:22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s="10" t="str">
        <f t="shared" si="70"/>
        <v>Oct</v>
      </c>
      <c r="Q748" s="10" t="str">
        <f t="shared" si="71"/>
        <v>2011</v>
      </c>
      <c r="R748" t="b">
        <v>0</v>
      </c>
      <c r="S748" t="b">
        <v>0</v>
      </c>
      <c r="T748" t="s">
        <v>28</v>
      </c>
      <c r="U748" t="s">
        <v>2035</v>
      </c>
      <c r="V748" t="s">
        <v>2036</v>
      </c>
    </row>
    <row r="749" spans="1:22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s="10" t="str">
        <f t="shared" si="70"/>
        <v>Sep</v>
      </c>
      <c r="Q749" s="10" t="str">
        <f t="shared" si="71"/>
        <v>2010</v>
      </c>
      <c r="R749" t="b">
        <v>0</v>
      </c>
      <c r="S749" t="b">
        <v>0</v>
      </c>
      <c r="T749" t="s">
        <v>33</v>
      </c>
      <c r="U749" t="s">
        <v>2037</v>
      </c>
      <c r="V749" t="s">
        <v>2038</v>
      </c>
    </row>
    <row r="750" spans="1:22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s="10" t="str">
        <f t="shared" si="70"/>
        <v>Mar</v>
      </c>
      <c r="Q750" s="10" t="str">
        <f t="shared" si="71"/>
        <v>2010</v>
      </c>
      <c r="R750" t="b">
        <v>0</v>
      </c>
      <c r="S750" t="b">
        <v>1</v>
      </c>
      <c r="T750" t="s">
        <v>71</v>
      </c>
      <c r="U750" t="s">
        <v>2039</v>
      </c>
      <c r="V750" t="s">
        <v>2047</v>
      </c>
    </row>
    <row r="751" spans="1:22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s="10" t="str">
        <f t="shared" si="70"/>
        <v>Oct</v>
      </c>
      <c r="Q751" s="10" t="str">
        <f t="shared" si="71"/>
        <v>2014</v>
      </c>
      <c r="R751" t="b">
        <v>0</v>
      </c>
      <c r="S751" t="b">
        <v>1</v>
      </c>
      <c r="T751" t="s">
        <v>65</v>
      </c>
      <c r="U751" t="s">
        <v>2035</v>
      </c>
      <c r="V751" t="s">
        <v>2044</v>
      </c>
    </row>
    <row r="752" spans="1:22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s="10" t="str">
        <f t="shared" si="70"/>
        <v>Jul</v>
      </c>
      <c r="Q752" s="10" t="str">
        <f t="shared" si="71"/>
        <v>2010</v>
      </c>
      <c r="R752" t="b">
        <v>0</v>
      </c>
      <c r="S752" t="b">
        <v>0</v>
      </c>
      <c r="T752" t="s">
        <v>50</v>
      </c>
      <c r="U752" t="s">
        <v>2033</v>
      </c>
      <c r="V752" t="s">
        <v>2041</v>
      </c>
    </row>
    <row r="753" spans="1:22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s="10" t="str">
        <f t="shared" si="70"/>
        <v>Mar</v>
      </c>
      <c r="Q753" s="10" t="str">
        <f t="shared" si="71"/>
        <v>2016</v>
      </c>
      <c r="R753" t="b">
        <v>1</v>
      </c>
      <c r="S753" t="b">
        <v>1</v>
      </c>
      <c r="T753" t="s">
        <v>68</v>
      </c>
      <c r="U753" t="s">
        <v>2045</v>
      </c>
      <c r="V753" t="s">
        <v>2046</v>
      </c>
    </row>
    <row r="754" spans="1:22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s="10" t="str">
        <f t="shared" si="70"/>
        <v>Aug</v>
      </c>
      <c r="Q754" s="10" t="str">
        <f t="shared" si="71"/>
        <v>2010</v>
      </c>
      <c r="R754" t="b">
        <v>0</v>
      </c>
      <c r="S754" t="b">
        <v>1</v>
      </c>
      <c r="T754" t="s">
        <v>33</v>
      </c>
      <c r="U754" t="s">
        <v>2037</v>
      </c>
      <c r="V754" t="s">
        <v>2038</v>
      </c>
    </row>
    <row r="755" spans="1:22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s="10" t="str">
        <f t="shared" si="70"/>
        <v>May</v>
      </c>
      <c r="Q755" s="10" t="str">
        <f t="shared" si="71"/>
        <v>2010</v>
      </c>
      <c r="R755" t="b">
        <v>0</v>
      </c>
      <c r="S755" t="b">
        <v>0</v>
      </c>
      <c r="T755" t="s">
        <v>122</v>
      </c>
      <c r="U755" t="s">
        <v>2052</v>
      </c>
      <c r="V755" t="s">
        <v>2053</v>
      </c>
    </row>
    <row r="756" spans="1:22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s="10" t="str">
        <f t="shared" si="70"/>
        <v>Oct</v>
      </c>
      <c r="Q756" s="10" t="str">
        <f t="shared" si="71"/>
        <v>2012</v>
      </c>
      <c r="R756" t="b">
        <v>0</v>
      </c>
      <c r="S756" t="b">
        <v>0</v>
      </c>
      <c r="T756" t="s">
        <v>33</v>
      </c>
      <c r="U756" t="s">
        <v>2037</v>
      </c>
      <c r="V756" t="s">
        <v>2038</v>
      </c>
    </row>
    <row r="757" spans="1:22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s="10" t="str">
        <f t="shared" si="70"/>
        <v>Dec</v>
      </c>
      <c r="Q757" s="10" t="str">
        <f t="shared" si="71"/>
        <v>2017</v>
      </c>
      <c r="R757" t="b">
        <v>0</v>
      </c>
      <c r="S757" t="b">
        <v>1</v>
      </c>
      <c r="T757" t="s">
        <v>33</v>
      </c>
      <c r="U757" t="s">
        <v>2037</v>
      </c>
      <c r="V757" t="s">
        <v>2038</v>
      </c>
    </row>
    <row r="758" spans="1:22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s="10" t="str">
        <f t="shared" si="70"/>
        <v>Jan</v>
      </c>
      <c r="Q758" s="10" t="str">
        <f t="shared" si="71"/>
        <v>2015</v>
      </c>
      <c r="R758" t="b">
        <v>0</v>
      </c>
      <c r="S758" t="b">
        <v>0</v>
      </c>
      <c r="T758" t="s">
        <v>33</v>
      </c>
      <c r="U758" t="s">
        <v>2037</v>
      </c>
      <c r="V758" t="s">
        <v>2038</v>
      </c>
    </row>
    <row r="759" spans="1:22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s="10" t="str">
        <f t="shared" si="70"/>
        <v>May</v>
      </c>
      <c r="Q759" s="10" t="str">
        <f t="shared" si="71"/>
        <v>2011</v>
      </c>
      <c r="R759" t="b">
        <v>0</v>
      </c>
      <c r="S759" t="b">
        <v>0</v>
      </c>
      <c r="T759" t="s">
        <v>53</v>
      </c>
      <c r="U759" t="s">
        <v>2039</v>
      </c>
      <c r="V759" t="s">
        <v>2042</v>
      </c>
    </row>
    <row r="760" spans="1:22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s="10" t="str">
        <f t="shared" si="70"/>
        <v>Oct</v>
      </c>
      <c r="Q760" s="10" t="str">
        <f t="shared" si="71"/>
        <v>2014</v>
      </c>
      <c r="R760" t="b">
        <v>0</v>
      </c>
      <c r="S760" t="b">
        <v>0</v>
      </c>
      <c r="T760" t="s">
        <v>23</v>
      </c>
      <c r="U760" t="s">
        <v>2033</v>
      </c>
      <c r="V760" t="s">
        <v>2034</v>
      </c>
    </row>
    <row r="761" spans="1:22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s="10" t="str">
        <f t="shared" si="70"/>
        <v>Feb</v>
      </c>
      <c r="Q761" s="10" t="str">
        <f t="shared" si="71"/>
        <v>2018</v>
      </c>
      <c r="R761" t="b">
        <v>0</v>
      </c>
      <c r="S761" t="b">
        <v>0</v>
      </c>
      <c r="T761" t="s">
        <v>50</v>
      </c>
      <c r="U761" t="s">
        <v>2033</v>
      </c>
      <c r="V761" t="s">
        <v>2041</v>
      </c>
    </row>
    <row r="762" spans="1:22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s="10" t="str">
        <f t="shared" si="70"/>
        <v>Aug</v>
      </c>
      <c r="Q762" s="10" t="str">
        <f t="shared" si="71"/>
        <v>2019</v>
      </c>
      <c r="R762" t="b">
        <v>0</v>
      </c>
      <c r="S762" t="b">
        <v>1</v>
      </c>
      <c r="T762" t="s">
        <v>89</v>
      </c>
      <c r="U762" t="s">
        <v>2048</v>
      </c>
      <c r="V762" t="s">
        <v>2049</v>
      </c>
    </row>
    <row r="763" spans="1:22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s="10" t="str">
        <f t="shared" si="70"/>
        <v>Jul</v>
      </c>
      <c r="Q763" s="10" t="str">
        <f t="shared" si="71"/>
        <v>2017</v>
      </c>
      <c r="R763" t="b">
        <v>0</v>
      </c>
      <c r="S763" t="b">
        <v>0</v>
      </c>
      <c r="T763" t="s">
        <v>23</v>
      </c>
      <c r="U763" t="s">
        <v>2033</v>
      </c>
      <c r="V763" t="s">
        <v>2034</v>
      </c>
    </row>
    <row r="764" spans="1:22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s="10" t="str">
        <f t="shared" si="70"/>
        <v>Nov</v>
      </c>
      <c r="Q764" s="10" t="str">
        <f t="shared" si="71"/>
        <v>2012</v>
      </c>
      <c r="R764" t="b">
        <v>0</v>
      </c>
      <c r="S764" t="b">
        <v>0</v>
      </c>
      <c r="T764" t="s">
        <v>159</v>
      </c>
      <c r="U764" t="s">
        <v>2033</v>
      </c>
      <c r="V764" t="s">
        <v>2056</v>
      </c>
    </row>
    <row r="765" spans="1:22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s="10" t="str">
        <f t="shared" si="70"/>
        <v>May</v>
      </c>
      <c r="Q765" s="10" t="str">
        <f t="shared" si="71"/>
        <v>2012</v>
      </c>
      <c r="R765" t="b">
        <v>0</v>
      </c>
      <c r="S765" t="b">
        <v>1</v>
      </c>
      <c r="T765" t="s">
        <v>33</v>
      </c>
      <c r="U765" t="s">
        <v>2037</v>
      </c>
      <c r="V765" t="s">
        <v>2038</v>
      </c>
    </row>
    <row r="766" spans="1:22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s="10" t="str">
        <f t="shared" si="70"/>
        <v>May</v>
      </c>
      <c r="Q766" s="10" t="str">
        <f t="shared" si="71"/>
        <v>2011</v>
      </c>
      <c r="R766" t="b">
        <v>0</v>
      </c>
      <c r="S766" t="b">
        <v>0</v>
      </c>
      <c r="T766" t="s">
        <v>23</v>
      </c>
      <c r="U766" t="s">
        <v>2033</v>
      </c>
      <c r="V766" t="s">
        <v>2034</v>
      </c>
    </row>
    <row r="767" spans="1:22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s="10" t="str">
        <f t="shared" si="70"/>
        <v>Apr</v>
      </c>
      <c r="Q767" s="10" t="str">
        <f t="shared" si="71"/>
        <v>2017</v>
      </c>
      <c r="R767" t="b">
        <v>1</v>
      </c>
      <c r="S767" t="b">
        <v>1</v>
      </c>
      <c r="T767" t="s">
        <v>60</v>
      </c>
      <c r="U767" t="s">
        <v>2033</v>
      </c>
      <c r="V767" t="s">
        <v>2043</v>
      </c>
    </row>
    <row r="768" spans="1:22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s="10" t="str">
        <f t="shared" si="70"/>
        <v>Sep</v>
      </c>
      <c r="Q768" s="10" t="str">
        <f t="shared" si="71"/>
        <v>2018</v>
      </c>
      <c r="R768" t="b">
        <v>0</v>
      </c>
      <c r="S768" t="b">
        <v>0</v>
      </c>
      <c r="T768" t="s">
        <v>474</v>
      </c>
      <c r="U768" t="s">
        <v>2039</v>
      </c>
      <c r="V768" t="s">
        <v>2061</v>
      </c>
    </row>
    <row r="769" spans="1:22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s="10" t="str">
        <f t="shared" si="70"/>
        <v>Oct</v>
      </c>
      <c r="Q769" s="10" t="str">
        <f t="shared" si="71"/>
        <v>2015</v>
      </c>
      <c r="R769" t="b">
        <v>0</v>
      </c>
      <c r="S769" t="b">
        <v>0</v>
      </c>
      <c r="T769" t="s">
        <v>206</v>
      </c>
      <c r="U769" t="s">
        <v>2045</v>
      </c>
      <c r="V769" t="s">
        <v>2057</v>
      </c>
    </row>
    <row r="770" spans="1:22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72">E770/D770*100</f>
        <v>231</v>
      </c>
      <c r="G770" t="s">
        <v>20</v>
      </c>
      <c r="H770">
        <v>150</v>
      </c>
      <c r="I770" s="4">
        <f t="shared" ref="I770:I833" si="73">IF(H770=0,0,E770/H770)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ref="N770:N833" si="74">(((L770/60)/60)/24)+DATE(1970,1,1)</f>
        <v>41619.25</v>
      </c>
      <c r="O770" s="10">
        <f t="shared" ref="O770:O833" si="75">(((M770/60)/60)/24)+DATE(1970,1,1)</f>
        <v>41634.25</v>
      </c>
      <c r="P770" s="10" t="str">
        <f t="shared" ref="P770:P833" si="76">TEXT(N770,"mmm")</f>
        <v>Dec</v>
      </c>
      <c r="Q770" s="10" t="str">
        <f t="shared" ref="Q770:Q833" si="77">TEXT(N770,"yyyy")</f>
        <v>2013</v>
      </c>
      <c r="R770" t="b">
        <v>0</v>
      </c>
      <c r="S770" t="b">
        <v>0</v>
      </c>
      <c r="T770" t="s">
        <v>33</v>
      </c>
      <c r="U770" t="s">
        <v>2037</v>
      </c>
      <c r="V770" t="s">
        <v>2038</v>
      </c>
    </row>
    <row r="771" spans="1:22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86.867834394904463</v>
      </c>
      <c r="G771" t="s">
        <v>14</v>
      </c>
      <c r="H771">
        <v>3410</v>
      </c>
      <c r="I771" s="4">
        <f t="shared" si="73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74"/>
        <v>41501.208333333336</v>
      </c>
      <c r="O771" s="10">
        <f t="shared" si="75"/>
        <v>41527.208333333336</v>
      </c>
      <c r="P771" s="10" t="str">
        <f t="shared" si="76"/>
        <v>Aug</v>
      </c>
      <c r="Q771" s="10" t="str">
        <f t="shared" si="77"/>
        <v>2013</v>
      </c>
      <c r="R771" t="b">
        <v>0</v>
      </c>
      <c r="S771" t="b">
        <v>0</v>
      </c>
      <c r="T771" t="s">
        <v>89</v>
      </c>
      <c r="U771" t="s">
        <v>2048</v>
      </c>
      <c r="V771" t="s">
        <v>2049</v>
      </c>
    </row>
    <row r="772" spans="1:22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s="10" t="str">
        <f t="shared" si="76"/>
        <v>Apr</v>
      </c>
      <c r="Q772" s="10" t="str">
        <f t="shared" si="77"/>
        <v>2014</v>
      </c>
      <c r="R772" t="b">
        <v>0</v>
      </c>
      <c r="S772" t="b">
        <v>1</v>
      </c>
      <c r="T772" t="s">
        <v>33</v>
      </c>
      <c r="U772" t="s">
        <v>2037</v>
      </c>
      <c r="V772" t="s">
        <v>2038</v>
      </c>
    </row>
    <row r="773" spans="1:22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s="10" t="str">
        <f t="shared" si="76"/>
        <v>Jan</v>
      </c>
      <c r="Q773" s="10" t="str">
        <f t="shared" si="77"/>
        <v>2019</v>
      </c>
      <c r="R773" t="b">
        <v>0</v>
      </c>
      <c r="S773" t="b">
        <v>0</v>
      </c>
      <c r="T773" t="s">
        <v>33</v>
      </c>
      <c r="U773" t="s">
        <v>2037</v>
      </c>
      <c r="V773" t="s">
        <v>2038</v>
      </c>
    </row>
    <row r="774" spans="1:22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s="10" t="str">
        <f t="shared" si="76"/>
        <v>Feb</v>
      </c>
      <c r="Q774" s="10" t="str">
        <f t="shared" si="77"/>
        <v>2019</v>
      </c>
      <c r="R774" t="b">
        <v>0</v>
      </c>
      <c r="S774" t="b">
        <v>0</v>
      </c>
      <c r="T774" t="s">
        <v>60</v>
      </c>
      <c r="U774" t="s">
        <v>2033</v>
      </c>
      <c r="V774" t="s">
        <v>2043</v>
      </c>
    </row>
    <row r="775" spans="1:22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s="10" t="str">
        <f t="shared" si="76"/>
        <v>Apr</v>
      </c>
      <c r="Q775" s="10" t="str">
        <f t="shared" si="77"/>
        <v>2017</v>
      </c>
      <c r="R775" t="b">
        <v>0</v>
      </c>
      <c r="S775" t="b">
        <v>0</v>
      </c>
      <c r="T775" t="s">
        <v>33</v>
      </c>
      <c r="U775" t="s">
        <v>2037</v>
      </c>
      <c r="V775" t="s">
        <v>2038</v>
      </c>
    </row>
    <row r="776" spans="1:22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s="10" t="str">
        <f t="shared" si="76"/>
        <v>May</v>
      </c>
      <c r="Q776" s="10" t="str">
        <f t="shared" si="77"/>
        <v>2016</v>
      </c>
      <c r="R776" t="b">
        <v>0</v>
      </c>
      <c r="S776" t="b">
        <v>0</v>
      </c>
      <c r="T776" t="s">
        <v>28</v>
      </c>
      <c r="U776" t="s">
        <v>2035</v>
      </c>
      <c r="V776" t="s">
        <v>2036</v>
      </c>
    </row>
    <row r="777" spans="1:22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s="10" t="str">
        <f t="shared" si="76"/>
        <v>Nov</v>
      </c>
      <c r="Q777" s="10" t="str">
        <f t="shared" si="77"/>
        <v>2014</v>
      </c>
      <c r="R777" t="b">
        <v>0</v>
      </c>
      <c r="S777" t="b">
        <v>0</v>
      </c>
      <c r="T777" t="s">
        <v>23</v>
      </c>
      <c r="U777" t="s">
        <v>2033</v>
      </c>
      <c r="V777" t="s">
        <v>2034</v>
      </c>
    </row>
    <row r="778" spans="1:22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s="10" t="str">
        <f t="shared" si="76"/>
        <v>Jul</v>
      </c>
      <c r="Q778" s="10" t="str">
        <f t="shared" si="77"/>
        <v>2019</v>
      </c>
      <c r="R778" t="b">
        <v>0</v>
      </c>
      <c r="S778" t="b">
        <v>0</v>
      </c>
      <c r="T778" t="s">
        <v>33</v>
      </c>
      <c r="U778" t="s">
        <v>2037</v>
      </c>
      <c r="V778" t="s">
        <v>2038</v>
      </c>
    </row>
    <row r="779" spans="1:22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s="10" t="str">
        <f t="shared" si="76"/>
        <v>Sep</v>
      </c>
      <c r="Q779" s="10" t="str">
        <f t="shared" si="77"/>
        <v>2011</v>
      </c>
      <c r="R779" t="b">
        <v>0</v>
      </c>
      <c r="S779" t="b">
        <v>0</v>
      </c>
      <c r="T779" t="s">
        <v>33</v>
      </c>
      <c r="U779" t="s">
        <v>2037</v>
      </c>
      <c r="V779" t="s">
        <v>2038</v>
      </c>
    </row>
    <row r="780" spans="1:22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s="10" t="str">
        <f t="shared" si="76"/>
        <v>Aug</v>
      </c>
      <c r="Q780" s="10" t="str">
        <f t="shared" si="77"/>
        <v>2011</v>
      </c>
      <c r="R780" t="b">
        <v>0</v>
      </c>
      <c r="S780" t="b">
        <v>0</v>
      </c>
      <c r="T780" t="s">
        <v>71</v>
      </c>
      <c r="U780" t="s">
        <v>2039</v>
      </c>
      <c r="V780" t="s">
        <v>2047</v>
      </c>
    </row>
    <row r="781" spans="1:22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s="10" t="str">
        <f t="shared" si="76"/>
        <v>Aug</v>
      </c>
      <c r="Q781" s="10" t="str">
        <f t="shared" si="77"/>
        <v>2015</v>
      </c>
      <c r="R781" t="b">
        <v>0</v>
      </c>
      <c r="S781" t="b">
        <v>1</v>
      </c>
      <c r="T781" t="s">
        <v>33</v>
      </c>
      <c r="U781" t="s">
        <v>2037</v>
      </c>
      <c r="V781" t="s">
        <v>2038</v>
      </c>
    </row>
    <row r="782" spans="1:22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s="10" t="str">
        <f t="shared" si="76"/>
        <v>Jul</v>
      </c>
      <c r="Q782" s="10" t="str">
        <f t="shared" si="77"/>
        <v>2016</v>
      </c>
      <c r="R782" t="b">
        <v>0</v>
      </c>
      <c r="S782" t="b">
        <v>1</v>
      </c>
      <c r="T782" t="s">
        <v>53</v>
      </c>
      <c r="U782" t="s">
        <v>2039</v>
      </c>
      <c r="V782" t="s">
        <v>2042</v>
      </c>
    </row>
    <row r="783" spans="1:22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s="10" t="str">
        <f t="shared" si="76"/>
        <v>Oct</v>
      </c>
      <c r="Q783" s="10" t="str">
        <f t="shared" si="77"/>
        <v>2010</v>
      </c>
      <c r="R783" t="b">
        <v>0</v>
      </c>
      <c r="S783" t="b">
        <v>0</v>
      </c>
      <c r="T783" t="s">
        <v>33</v>
      </c>
      <c r="U783" t="s">
        <v>2037</v>
      </c>
      <c r="V783" t="s">
        <v>2038</v>
      </c>
    </row>
    <row r="784" spans="1:22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s="10" t="str">
        <f t="shared" si="76"/>
        <v>Mar</v>
      </c>
      <c r="Q784" s="10" t="str">
        <f t="shared" si="77"/>
        <v>2011</v>
      </c>
      <c r="R784" t="b">
        <v>0</v>
      </c>
      <c r="S784" t="b">
        <v>1</v>
      </c>
      <c r="T784" t="s">
        <v>71</v>
      </c>
      <c r="U784" t="s">
        <v>2039</v>
      </c>
      <c r="V784" t="s">
        <v>2047</v>
      </c>
    </row>
    <row r="785" spans="1:22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s="10" t="str">
        <f t="shared" si="76"/>
        <v>Dec</v>
      </c>
      <c r="Q785" s="10" t="str">
        <f t="shared" si="77"/>
        <v>2013</v>
      </c>
      <c r="R785" t="b">
        <v>0</v>
      </c>
      <c r="S785" t="b">
        <v>0</v>
      </c>
      <c r="T785" t="s">
        <v>23</v>
      </c>
      <c r="U785" t="s">
        <v>2033</v>
      </c>
      <c r="V785" t="s">
        <v>2034</v>
      </c>
    </row>
    <row r="786" spans="1:22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s="10" t="str">
        <f t="shared" si="76"/>
        <v>Mar</v>
      </c>
      <c r="Q786" s="10" t="str">
        <f t="shared" si="77"/>
        <v>2016</v>
      </c>
      <c r="R786" t="b">
        <v>0</v>
      </c>
      <c r="S786" t="b">
        <v>0</v>
      </c>
      <c r="T786" t="s">
        <v>28</v>
      </c>
      <c r="U786" t="s">
        <v>2035</v>
      </c>
      <c r="V786" t="s">
        <v>2036</v>
      </c>
    </row>
    <row r="787" spans="1:22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s="10" t="str">
        <f t="shared" si="76"/>
        <v>Apr</v>
      </c>
      <c r="Q787" s="10" t="str">
        <f t="shared" si="77"/>
        <v>2019</v>
      </c>
      <c r="R787" t="b">
        <v>0</v>
      </c>
      <c r="S787" t="b">
        <v>1</v>
      </c>
      <c r="T787" t="s">
        <v>71</v>
      </c>
      <c r="U787" t="s">
        <v>2039</v>
      </c>
      <c r="V787" t="s">
        <v>2047</v>
      </c>
    </row>
    <row r="788" spans="1:22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s="10" t="str">
        <f t="shared" si="76"/>
        <v>Mar</v>
      </c>
      <c r="Q788" s="10" t="str">
        <f t="shared" si="77"/>
        <v>2018</v>
      </c>
      <c r="R788" t="b">
        <v>0</v>
      </c>
      <c r="S788" t="b">
        <v>1</v>
      </c>
      <c r="T788" t="s">
        <v>159</v>
      </c>
      <c r="U788" t="s">
        <v>2033</v>
      </c>
      <c r="V788" t="s">
        <v>2056</v>
      </c>
    </row>
    <row r="789" spans="1:22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s="10" t="str">
        <f t="shared" si="76"/>
        <v>May</v>
      </c>
      <c r="Q789" s="10" t="str">
        <f t="shared" si="77"/>
        <v>2011</v>
      </c>
      <c r="R789" t="b">
        <v>0</v>
      </c>
      <c r="S789" t="b">
        <v>0</v>
      </c>
      <c r="T789" t="s">
        <v>23</v>
      </c>
      <c r="U789" t="s">
        <v>2033</v>
      </c>
      <c r="V789" t="s">
        <v>2034</v>
      </c>
    </row>
    <row r="790" spans="1:22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s="10" t="str">
        <f t="shared" si="76"/>
        <v>Oct</v>
      </c>
      <c r="Q790" s="10" t="str">
        <f t="shared" si="77"/>
        <v>2012</v>
      </c>
      <c r="R790" t="b">
        <v>0</v>
      </c>
      <c r="S790" t="b">
        <v>0</v>
      </c>
      <c r="T790" t="s">
        <v>71</v>
      </c>
      <c r="U790" t="s">
        <v>2039</v>
      </c>
      <c r="V790" t="s">
        <v>2047</v>
      </c>
    </row>
    <row r="791" spans="1:22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s="10" t="str">
        <f t="shared" si="76"/>
        <v>May</v>
      </c>
      <c r="Q791" s="10" t="str">
        <f t="shared" si="77"/>
        <v>2014</v>
      </c>
      <c r="R791" t="b">
        <v>0</v>
      </c>
      <c r="S791" t="b">
        <v>0</v>
      </c>
      <c r="T791" t="s">
        <v>33</v>
      </c>
      <c r="U791" t="s">
        <v>2037</v>
      </c>
      <c r="V791" t="s">
        <v>2038</v>
      </c>
    </row>
    <row r="792" spans="1:22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s="10" t="str">
        <f t="shared" si="76"/>
        <v>Feb</v>
      </c>
      <c r="Q792" s="10" t="str">
        <f t="shared" si="77"/>
        <v>2010</v>
      </c>
      <c r="R792" t="b">
        <v>0</v>
      </c>
      <c r="S792" t="b">
        <v>0</v>
      </c>
      <c r="T792" t="s">
        <v>33</v>
      </c>
      <c r="U792" t="s">
        <v>2037</v>
      </c>
      <c r="V792" t="s">
        <v>2038</v>
      </c>
    </row>
    <row r="793" spans="1:22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s="10" t="str">
        <f t="shared" si="76"/>
        <v>Dec</v>
      </c>
      <c r="Q793" s="10" t="str">
        <f t="shared" si="77"/>
        <v>2016</v>
      </c>
      <c r="R793" t="b">
        <v>0</v>
      </c>
      <c r="S793" t="b">
        <v>0</v>
      </c>
      <c r="T793" t="s">
        <v>17</v>
      </c>
      <c r="U793" t="s">
        <v>2031</v>
      </c>
      <c r="V793" t="s">
        <v>2032</v>
      </c>
    </row>
    <row r="794" spans="1:22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s="10" t="str">
        <f t="shared" si="76"/>
        <v>Jun</v>
      </c>
      <c r="Q794" s="10" t="str">
        <f t="shared" si="77"/>
        <v>2013</v>
      </c>
      <c r="R794" t="b">
        <v>0</v>
      </c>
      <c r="S794" t="b">
        <v>1</v>
      </c>
      <c r="T794" t="s">
        <v>33</v>
      </c>
      <c r="U794" t="s">
        <v>2037</v>
      </c>
      <c r="V794" t="s">
        <v>2038</v>
      </c>
    </row>
    <row r="795" spans="1:22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s="10" t="str">
        <f t="shared" si="76"/>
        <v>Jun</v>
      </c>
      <c r="Q795" s="10" t="str">
        <f t="shared" si="77"/>
        <v>2013</v>
      </c>
      <c r="R795" t="b">
        <v>0</v>
      </c>
      <c r="S795" t="b">
        <v>0</v>
      </c>
      <c r="T795" t="s">
        <v>68</v>
      </c>
      <c r="U795" t="s">
        <v>2045</v>
      </c>
      <c r="V795" t="s">
        <v>2046</v>
      </c>
    </row>
    <row r="796" spans="1:22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s="10" t="str">
        <f t="shared" si="76"/>
        <v>Dec</v>
      </c>
      <c r="Q796" s="10" t="str">
        <f t="shared" si="77"/>
        <v>2017</v>
      </c>
      <c r="R796" t="b">
        <v>0</v>
      </c>
      <c r="S796" t="b">
        <v>0</v>
      </c>
      <c r="T796" t="s">
        <v>23</v>
      </c>
      <c r="U796" t="s">
        <v>2033</v>
      </c>
      <c r="V796" t="s">
        <v>2034</v>
      </c>
    </row>
    <row r="797" spans="1:22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s="10" t="str">
        <f t="shared" si="76"/>
        <v>Nov</v>
      </c>
      <c r="Q797" s="10" t="str">
        <f t="shared" si="77"/>
        <v>2016</v>
      </c>
      <c r="R797" t="b">
        <v>0</v>
      </c>
      <c r="S797" t="b">
        <v>0</v>
      </c>
      <c r="T797" t="s">
        <v>53</v>
      </c>
      <c r="U797" t="s">
        <v>2039</v>
      </c>
      <c r="V797" t="s">
        <v>2042</v>
      </c>
    </row>
    <row r="798" spans="1:22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s="10" t="str">
        <f t="shared" si="76"/>
        <v>Aug</v>
      </c>
      <c r="Q798" s="10" t="str">
        <f t="shared" si="77"/>
        <v>2014</v>
      </c>
      <c r="R798" t="b">
        <v>0</v>
      </c>
      <c r="S798" t="b">
        <v>1</v>
      </c>
      <c r="T798" t="s">
        <v>292</v>
      </c>
      <c r="U798" t="s">
        <v>2048</v>
      </c>
      <c r="V798" t="s">
        <v>2059</v>
      </c>
    </row>
    <row r="799" spans="1:22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s="10" t="str">
        <f t="shared" si="76"/>
        <v>Dec</v>
      </c>
      <c r="Q799" s="10" t="str">
        <f t="shared" si="77"/>
        <v>2018</v>
      </c>
      <c r="R799" t="b">
        <v>0</v>
      </c>
      <c r="S799" t="b">
        <v>0</v>
      </c>
      <c r="T799" t="s">
        <v>28</v>
      </c>
      <c r="U799" t="s">
        <v>2035</v>
      </c>
      <c r="V799" t="s">
        <v>2036</v>
      </c>
    </row>
    <row r="800" spans="1:22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s="10" t="str">
        <f t="shared" si="76"/>
        <v>May</v>
      </c>
      <c r="Q800" s="10" t="str">
        <f t="shared" si="77"/>
        <v>2012</v>
      </c>
      <c r="R800" t="b">
        <v>0</v>
      </c>
      <c r="S800" t="b">
        <v>1</v>
      </c>
      <c r="T800" t="s">
        <v>33</v>
      </c>
      <c r="U800" t="s">
        <v>2037</v>
      </c>
      <c r="V800" t="s">
        <v>2038</v>
      </c>
    </row>
    <row r="801" spans="1:22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s="10" t="str">
        <f t="shared" si="76"/>
        <v>Jan</v>
      </c>
      <c r="Q801" s="10" t="str">
        <f t="shared" si="77"/>
        <v>2016</v>
      </c>
      <c r="R801" t="b">
        <v>0</v>
      </c>
      <c r="S801" t="b">
        <v>0</v>
      </c>
      <c r="T801" t="s">
        <v>33</v>
      </c>
      <c r="U801" t="s">
        <v>2037</v>
      </c>
      <c r="V801" t="s">
        <v>2038</v>
      </c>
    </row>
    <row r="802" spans="1:22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s="10" t="str">
        <f t="shared" si="76"/>
        <v>Jun</v>
      </c>
      <c r="Q802" s="10" t="str">
        <f t="shared" si="77"/>
        <v>2015</v>
      </c>
      <c r="R802" t="b">
        <v>0</v>
      </c>
      <c r="S802" t="b">
        <v>0</v>
      </c>
      <c r="T802" t="s">
        <v>23</v>
      </c>
      <c r="U802" t="s">
        <v>2033</v>
      </c>
      <c r="V802" t="s">
        <v>2034</v>
      </c>
    </row>
    <row r="803" spans="1:22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s="10" t="str">
        <f t="shared" si="76"/>
        <v>Dec</v>
      </c>
      <c r="Q803" s="10" t="str">
        <f t="shared" si="77"/>
        <v>2019</v>
      </c>
      <c r="R803" t="b">
        <v>0</v>
      </c>
      <c r="S803" t="b">
        <v>1</v>
      </c>
      <c r="T803" t="s">
        <v>122</v>
      </c>
      <c r="U803" t="s">
        <v>2052</v>
      </c>
      <c r="V803" t="s">
        <v>2053</v>
      </c>
    </row>
    <row r="804" spans="1:22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s="10" t="str">
        <f t="shared" si="76"/>
        <v>Jul</v>
      </c>
      <c r="Q804" s="10" t="str">
        <f t="shared" si="77"/>
        <v>2019</v>
      </c>
      <c r="R804" t="b">
        <v>0</v>
      </c>
      <c r="S804" t="b">
        <v>0</v>
      </c>
      <c r="T804" t="s">
        <v>122</v>
      </c>
      <c r="U804" t="s">
        <v>2052</v>
      </c>
      <c r="V804" t="s">
        <v>2053</v>
      </c>
    </row>
    <row r="805" spans="1:22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s="10" t="str">
        <f t="shared" si="76"/>
        <v>Jan</v>
      </c>
      <c r="Q805" s="10" t="str">
        <f t="shared" si="77"/>
        <v>2019</v>
      </c>
      <c r="R805" t="b">
        <v>0</v>
      </c>
      <c r="S805" t="b">
        <v>0</v>
      </c>
      <c r="T805" t="s">
        <v>33</v>
      </c>
      <c r="U805" t="s">
        <v>2037</v>
      </c>
      <c r="V805" t="s">
        <v>2038</v>
      </c>
    </row>
    <row r="806" spans="1:22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s="10" t="str">
        <f t="shared" si="76"/>
        <v>Jan</v>
      </c>
      <c r="Q806" s="10" t="str">
        <f t="shared" si="77"/>
        <v>2018</v>
      </c>
      <c r="R806" t="b">
        <v>0</v>
      </c>
      <c r="S806" t="b">
        <v>0</v>
      </c>
      <c r="T806" t="s">
        <v>23</v>
      </c>
      <c r="U806" t="s">
        <v>2033</v>
      </c>
      <c r="V806" t="s">
        <v>2034</v>
      </c>
    </row>
    <row r="807" spans="1:22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s="10" t="str">
        <f t="shared" si="76"/>
        <v>Nov</v>
      </c>
      <c r="Q807" s="10" t="str">
        <f t="shared" si="77"/>
        <v>2014</v>
      </c>
      <c r="R807" t="b">
        <v>0</v>
      </c>
      <c r="S807" t="b">
        <v>0</v>
      </c>
      <c r="T807" t="s">
        <v>42</v>
      </c>
      <c r="U807" t="s">
        <v>2039</v>
      </c>
      <c r="V807" t="s">
        <v>2040</v>
      </c>
    </row>
    <row r="808" spans="1:22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s="10" t="str">
        <f t="shared" si="76"/>
        <v>Mar</v>
      </c>
      <c r="Q808" s="10" t="str">
        <f t="shared" si="77"/>
        <v>2012</v>
      </c>
      <c r="R808" t="b">
        <v>0</v>
      </c>
      <c r="S808" t="b">
        <v>1</v>
      </c>
      <c r="T808" t="s">
        <v>53</v>
      </c>
      <c r="U808" t="s">
        <v>2039</v>
      </c>
      <c r="V808" t="s">
        <v>2042</v>
      </c>
    </row>
    <row r="809" spans="1:22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s="10" t="str">
        <f t="shared" si="76"/>
        <v>Oct</v>
      </c>
      <c r="Q809" s="10" t="str">
        <f t="shared" si="77"/>
        <v>2019</v>
      </c>
      <c r="R809" t="b">
        <v>0</v>
      </c>
      <c r="S809" t="b">
        <v>1</v>
      </c>
      <c r="T809" t="s">
        <v>33</v>
      </c>
      <c r="U809" t="s">
        <v>2037</v>
      </c>
      <c r="V809" t="s">
        <v>2038</v>
      </c>
    </row>
    <row r="810" spans="1:22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s="10" t="str">
        <f t="shared" si="76"/>
        <v>May</v>
      </c>
      <c r="Q810" s="10" t="str">
        <f t="shared" si="77"/>
        <v>2016</v>
      </c>
      <c r="R810" t="b">
        <v>0</v>
      </c>
      <c r="S810" t="b">
        <v>0</v>
      </c>
      <c r="T810" t="s">
        <v>17</v>
      </c>
      <c r="U810" t="s">
        <v>2031</v>
      </c>
      <c r="V810" t="s">
        <v>2032</v>
      </c>
    </row>
    <row r="811" spans="1:22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s="10" t="str">
        <f t="shared" si="76"/>
        <v>Aug</v>
      </c>
      <c r="Q811" s="10" t="str">
        <f t="shared" si="77"/>
        <v>2012</v>
      </c>
      <c r="R811" t="b">
        <v>0</v>
      </c>
      <c r="S811" t="b">
        <v>0</v>
      </c>
      <c r="T811" t="s">
        <v>42</v>
      </c>
      <c r="U811" t="s">
        <v>2039</v>
      </c>
      <c r="V811" t="s">
        <v>2040</v>
      </c>
    </row>
    <row r="812" spans="1:22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s="10" t="str">
        <f t="shared" si="76"/>
        <v>Nov</v>
      </c>
      <c r="Q812" s="10" t="str">
        <f t="shared" si="77"/>
        <v>2017</v>
      </c>
      <c r="R812" t="b">
        <v>0</v>
      </c>
      <c r="S812" t="b">
        <v>1</v>
      </c>
      <c r="T812" t="s">
        <v>33</v>
      </c>
      <c r="U812" t="s">
        <v>2037</v>
      </c>
      <c r="V812" t="s">
        <v>2038</v>
      </c>
    </row>
    <row r="813" spans="1:22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s="10" t="str">
        <f t="shared" si="76"/>
        <v>Jan</v>
      </c>
      <c r="Q813" s="10" t="str">
        <f t="shared" si="77"/>
        <v>2016</v>
      </c>
      <c r="R813" t="b">
        <v>0</v>
      </c>
      <c r="S813" t="b">
        <v>1</v>
      </c>
      <c r="T813" t="s">
        <v>89</v>
      </c>
      <c r="U813" t="s">
        <v>2048</v>
      </c>
      <c r="V813" t="s">
        <v>2049</v>
      </c>
    </row>
    <row r="814" spans="1:22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s="10" t="str">
        <f t="shared" si="76"/>
        <v>Apr</v>
      </c>
      <c r="Q814" s="10" t="str">
        <f t="shared" si="77"/>
        <v>2018</v>
      </c>
      <c r="R814" t="b">
        <v>0</v>
      </c>
      <c r="S814" t="b">
        <v>0</v>
      </c>
      <c r="T814" t="s">
        <v>68</v>
      </c>
      <c r="U814" t="s">
        <v>2045</v>
      </c>
      <c r="V814" t="s">
        <v>2046</v>
      </c>
    </row>
    <row r="815" spans="1:22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s="10" t="str">
        <f t="shared" si="76"/>
        <v>Aug</v>
      </c>
      <c r="Q815" s="10" t="str">
        <f t="shared" si="77"/>
        <v>2012</v>
      </c>
      <c r="R815" t="b">
        <v>0</v>
      </c>
      <c r="S815" t="b">
        <v>0</v>
      </c>
      <c r="T815" t="s">
        <v>89</v>
      </c>
      <c r="U815" t="s">
        <v>2048</v>
      </c>
      <c r="V815" t="s">
        <v>2049</v>
      </c>
    </row>
    <row r="816" spans="1:22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s="10" t="str">
        <f t="shared" si="76"/>
        <v>May</v>
      </c>
      <c r="Q816" s="10" t="str">
        <f t="shared" si="77"/>
        <v>2016</v>
      </c>
      <c r="R816" t="b">
        <v>0</v>
      </c>
      <c r="S816" t="b">
        <v>1</v>
      </c>
      <c r="T816" t="s">
        <v>23</v>
      </c>
      <c r="U816" t="s">
        <v>2033</v>
      </c>
      <c r="V816" t="s">
        <v>2034</v>
      </c>
    </row>
    <row r="817" spans="1:22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s="10" t="str">
        <f t="shared" si="76"/>
        <v>Nov</v>
      </c>
      <c r="Q817" s="10" t="str">
        <f t="shared" si="77"/>
        <v>2017</v>
      </c>
      <c r="R817" t="b">
        <v>0</v>
      </c>
      <c r="S817" t="b">
        <v>0</v>
      </c>
      <c r="T817" t="s">
        <v>23</v>
      </c>
      <c r="U817" t="s">
        <v>2033</v>
      </c>
      <c r="V817" t="s">
        <v>2034</v>
      </c>
    </row>
    <row r="818" spans="1:22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s="10" t="str">
        <f t="shared" si="76"/>
        <v>Feb</v>
      </c>
      <c r="Q818" s="10" t="str">
        <f t="shared" si="77"/>
        <v>2014</v>
      </c>
      <c r="R818" t="b">
        <v>1</v>
      </c>
      <c r="S818" t="b">
        <v>1</v>
      </c>
      <c r="T818" t="s">
        <v>33</v>
      </c>
      <c r="U818" t="s">
        <v>2037</v>
      </c>
      <c r="V818" t="s">
        <v>2038</v>
      </c>
    </row>
    <row r="819" spans="1:22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s="10" t="str">
        <f t="shared" si="76"/>
        <v>May</v>
      </c>
      <c r="Q819" s="10" t="str">
        <f t="shared" si="77"/>
        <v>2019</v>
      </c>
      <c r="R819" t="b">
        <v>0</v>
      </c>
      <c r="S819" t="b">
        <v>1</v>
      </c>
      <c r="T819" t="s">
        <v>68</v>
      </c>
      <c r="U819" t="s">
        <v>2045</v>
      </c>
      <c r="V819" t="s">
        <v>2046</v>
      </c>
    </row>
    <row r="820" spans="1:22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s="10" t="str">
        <f t="shared" si="76"/>
        <v>Jan</v>
      </c>
      <c r="Q820" s="10" t="str">
        <f t="shared" si="77"/>
        <v>2019</v>
      </c>
      <c r="R820" t="b">
        <v>0</v>
      </c>
      <c r="S820" t="b">
        <v>1</v>
      </c>
      <c r="T820" t="s">
        <v>33</v>
      </c>
      <c r="U820" t="s">
        <v>2037</v>
      </c>
      <c r="V820" t="s">
        <v>2038</v>
      </c>
    </row>
    <row r="821" spans="1:22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s="10" t="str">
        <f t="shared" si="76"/>
        <v>Nov</v>
      </c>
      <c r="Q821" s="10" t="str">
        <f t="shared" si="77"/>
        <v>2012</v>
      </c>
      <c r="R821" t="b">
        <v>1</v>
      </c>
      <c r="S821" t="b">
        <v>0</v>
      </c>
      <c r="T821" t="s">
        <v>89</v>
      </c>
      <c r="U821" t="s">
        <v>2048</v>
      </c>
      <c r="V821" t="s">
        <v>2049</v>
      </c>
    </row>
    <row r="822" spans="1:22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s="10" t="str">
        <f t="shared" si="76"/>
        <v>Jul</v>
      </c>
      <c r="Q822" s="10" t="str">
        <f t="shared" si="77"/>
        <v>2018</v>
      </c>
      <c r="R822" t="b">
        <v>0</v>
      </c>
      <c r="S822" t="b">
        <v>1</v>
      </c>
      <c r="T822" t="s">
        <v>23</v>
      </c>
      <c r="U822" t="s">
        <v>2033</v>
      </c>
      <c r="V822" t="s">
        <v>2034</v>
      </c>
    </row>
    <row r="823" spans="1:22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s="10" t="str">
        <f t="shared" si="76"/>
        <v>Feb</v>
      </c>
      <c r="Q823" s="10" t="str">
        <f t="shared" si="77"/>
        <v>2017</v>
      </c>
      <c r="R823" t="b">
        <v>0</v>
      </c>
      <c r="S823" t="b">
        <v>0</v>
      </c>
      <c r="T823" t="s">
        <v>42</v>
      </c>
      <c r="U823" t="s">
        <v>2039</v>
      </c>
      <c r="V823" t="s">
        <v>2040</v>
      </c>
    </row>
    <row r="824" spans="1:22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s="10" t="str">
        <f t="shared" si="76"/>
        <v>Feb</v>
      </c>
      <c r="Q824" s="10" t="str">
        <f t="shared" si="77"/>
        <v>2014</v>
      </c>
      <c r="R824" t="b">
        <v>0</v>
      </c>
      <c r="S824" t="b">
        <v>0</v>
      </c>
      <c r="T824" t="s">
        <v>23</v>
      </c>
      <c r="U824" t="s">
        <v>2033</v>
      </c>
      <c r="V824" t="s">
        <v>2034</v>
      </c>
    </row>
    <row r="825" spans="1:22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s="10" t="str">
        <f t="shared" si="76"/>
        <v>Sep</v>
      </c>
      <c r="Q825" s="10" t="str">
        <f t="shared" si="77"/>
        <v>2014</v>
      </c>
      <c r="R825" t="b">
        <v>1</v>
      </c>
      <c r="S825" t="b">
        <v>1</v>
      </c>
      <c r="T825" t="s">
        <v>23</v>
      </c>
      <c r="U825" t="s">
        <v>2033</v>
      </c>
      <c r="V825" t="s">
        <v>2034</v>
      </c>
    </row>
    <row r="826" spans="1:22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s="10" t="str">
        <f t="shared" si="76"/>
        <v>Jun</v>
      </c>
      <c r="Q826" s="10" t="str">
        <f t="shared" si="77"/>
        <v>2010</v>
      </c>
      <c r="R826" t="b">
        <v>0</v>
      </c>
      <c r="S826" t="b">
        <v>1</v>
      </c>
      <c r="T826" t="s">
        <v>68</v>
      </c>
      <c r="U826" t="s">
        <v>2045</v>
      </c>
      <c r="V826" t="s">
        <v>2046</v>
      </c>
    </row>
    <row r="827" spans="1:22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s="10" t="str">
        <f t="shared" si="76"/>
        <v>Jul</v>
      </c>
      <c r="Q827" s="10" t="str">
        <f t="shared" si="77"/>
        <v>2017</v>
      </c>
      <c r="R827" t="b">
        <v>0</v>
      </c>
      <c r="S827" t="b">
        <v>0</v>
      </c>
      <c r="T827" t="s">
        <v>100</v>
      </c>
      <c r="U827" t="s">
        <v>2039</v>
      </c>
      <c r="V827" t="s">
        <v>2050</v>
      </c>
    </row>
    <row r="828" spans="1:22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s="10" t="str">
        <f t="shared" si="76"/>
        <v>Dec</v>
      </c>
      <c r="Q828" s="10" t="str">
        <f t="shared" si="77"/>
        <v>2010</v>
      </c>
      <c r="R828" t="b">
        <v>0</v>
      </c>
      <c r="S828" t="b">
        <v>1</v>
      </c>
      <c r="T828" t="s">
        <v>33</v>
      </c>
      <c r="U828" t="s">
        <v>2037</v>
      </c>
      <c r="V828" t="s">
        <v>2038</v>
      </c>
    </row>
    <row r="829" spans="1:22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s="10" t="str">
        <f t="shared" si="76"/>
        <v>May</v>
      </c>
      <c r="Q829" s="10" t="str">
        <f t="shared" si="77"/>
        <v>2011</v>
      </c>
      <c r="R829" t="b">
        <v>0</v>
      </c>
      <c r="S829" t="b">
        <v>1</v>
      </c>
      <c r="T829" t="s">
        <v>53</v>
      </c>
      <c r="U829" t="s">
        <v>2039</v>
      </c>
      <c r="V829" t="s">
        <v>2042</v>
      </c>
    </row>
    <row r="830" spans="1:22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s="10" t="str">
        <f t="shared" si="76"/>
        <v>Aug</v>
      </c>
      <c r="Q830" s="10" t="str">
        <f t="shared" si="77"/>
        <v>2018</v>
      </c>
      <c r="R830" t="b">
        <v>0</v>
      </c>
      <c r="S830" t="b">
        <v>0</v>
      </c>
      <c r="T830" t="s">
        <v>33</v>
      </c>
      <c r="U830" t="s">
        <v>2037</v>
      </c>
      <c r="V830" t="s">
        <v>2038</v>
      </c>
    </row>
    <row r="831" spans="1:22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s="10" t="str">
        <f t="shared" si="76"/>
        <v>Jun</v>
      </c>
      <c r="Q831" s="10" t="str">
        <f t="shared" si="77"/>
        <v>2015</v>
      </c>
      <c r="R831" t="b">
        <v>0</v>
      </c>
      <c r="S831" t="b">
        <v>0</v>
      </c>
      <c r="T831" t="s">
        <v>33</v>
      </c>
      <c r="U831" t="s">
        <v>2037</v>
      </c>
      <c r="V831" t="s">
        <v>2038</v>
      </c>
    </row>
    <row r="832" spans="1:22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s="10" t="str">
        <f t="shared" si="76"/>
        <v>Jan</v>
      </c>
      <c r="Q832" s="10" t="str">
        <f t="shared" si="77"/>
        <v>2018</v>
      </c>
      <c r="R832" t="b">
        <v>0</v>
      </c>
      <c r="S832" t="b">
        <v>0</v>
      </c>
      <c r="T832" t="s">
        <v>33</v>
      </c>
      <c r="U832" t="s">
        <v>2037</v>
      </c>
      <c r="V832" t="s">
        <v>2038</v>
      </c>
    </row>
    <row r="833" spans="1:22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s="10" t="str">
        <f t="shared" si="76"/>
        <v>Mar</v>
      </c>
      <c r="Q833" s="10" t="str">
        <f t="shared" si="77"/>
        <v>2012</v>
      </c>
      <c r="R833" t="b">
        <v>0</v>
      </c>
      <c r="S833" t="b">
        <v>0</v>
      </c>
      <c r="T833" t="s">
        <v>122</v>
      </c>
      <c r="U833" t="s">
        <v>2052</v>
      </c>
      <c r="V833" t="s">
        <v>2053</v>
      </c>
    </row>
    <row r="834" spans="1:22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78">E834/D834*100</f>
        <v>315.17592592592592</v>
      </c>
      <c r="G834" t="s">
        <v>20</v>
      </c>
      <c r="H834">
        <v>1297</v>
      </c>
      <c r="I834" s="4">
        <f t="shared" ref="I834:I897" si="79">IF(H834=0,0,E834/H834)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ref="N834:N897" si="80">(((L834/60)/60)/24)+DATE(1970,1,1)</f>
        <v>42299.208333333328</v>
      </c>
      <c r="O834" s="10">
        <f t="shared" ref="O834:O897" si="81">(((M834/60)/60)/24)+DATE(1970,1,1)</f>
        <v>42333.25</v>
      </c>
      <c r="P834" s="10" t="str">
        <f t="shared" ref="P834:P897" si="82">TEXT(N834,"mmm")</f>
        <v>Oct</v>
      </c>
      <c r="Q834" s="10" t="str">
        <f t="shared" ref="Q834:Q897" si="83">TEXT(N834,"yyyy")</f>
        <v>2015</v>
      </c>
      <c r="R834" t="b">
        <v>1</v>
      </c>
      <c r="S834" t="b">
        <v>0</v>
      </c>
      <c r="T834" t="s">
        <v>206</v>
      </c>
      <c r="U834" t="s">
        <v>2045</v>
      </c>
      <c r="V834" t="s">
        <v>2057</v>
      </c>
    </row>
    <row r="835" spans="1:22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157.69117647058823</v>
      </c>
      <c r="G835" t="s">
        <v>20</v>
      </c>
      <c r="H835">
        <v>165</v>
      </c>
      <c r="I835" s="4">
        <f t="shared" si="7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80"/>
        <v>40588.25</v>
      </c>
      <c r="O835" s="10">
        <f t="shared" si="81"/>
        <v>40599.25</v>
      </c>
      <c r="P835" s="10" t="str">
        <f t="shared" si="82"/>
        <v>Feb</v>
      </c>
      <c r="Q835" s="10" t="str">
        <f t="shared" si="83"/>
        <v>2011</v>
      </c>
      <c r="R835" t="b">
        <v>0</v>
      </c>
      <c r="S835" t="b">
        <v>0</v>
      </c>
      <c r="T835" t="s">
        <v>206</v>
      </c>
      <c r="U835" t="s">
        <v>2045</v>
      </c>
      <c r="V835" t="s">
        <v>2057</v>
      </c>
    </row>
    <row r="836" spans="1:22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s="10" t="str">
        <f t="shared" si="82"/>
        <v>Jun</v>
      </c>
      <c r="Q836" s="10" t="str">
        <f t="shared" si="83"/>
        <v>2013</v>
      </c>
      <c r="R836" t="b">
        <v>0</v>
      </c>
      <c r="S836" t="b">
        <v>0</v>
      </c>
      <c r="T836" t="s">
        <v>33</v>
      </c>
      <c r="U836" t="s">
        <v>2037</v>
      </c>
      <c r="V836" t="s">
        <v>2038</v>
      </c>
    </row>
    <row r="837" spans="1:22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s="10" t="str">
        <f t="shared" si="82"/>
        <v>Feb</v>
      </c>
      <c r="Q837" s="10" t="str">
        <f t="shared" si="83"/>
        <v>2015</v>
      </c>
      <c r="R837" t="b">
        <v>0</v>
      </c>
      <c r="S837" t="b">
        <v>0</v>
      </c>
      <c r="T837" t="s">
        <v>28</v>
      </c>
      <c r="U837" t="s">
        <v>2035</v>
      </c>
      <c r="V837" t="s">
        <v>2036</v>
      </c>
    </row>
    <row r="838" spans="1:22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s="10" t="str">
        <f t="shared" si="82"/>
        <v>Feb</v>
      </c>
      <c r="Q838" s="10" t="str">
        <f t="shared" si="83"/>
        <v>2010</v>
      </c>
      <c r="R838" t="b">
        <v>0</v>
      </c>
      <c r="S838" t="b">
        <v>0</v>
      </c>
      <c r="T838" t="s">
        <v>60</v>
      </c>
      <c r="U838" t="s">
        <v>2033</v>
      </c>
      <c r="V838" t="s">
        <v>2043</v>
      </c>
    </row>
    <row r="839" spans="1:22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s="10" t="str">
        <f t="shared" si="82"/>
        <v>Mar</v>
      </c>
      <c r="Q839" s="10" t="str">
        <f t="shared" si="83"/>
        <v>2011</v>
      </c>
      <c r="R839" t="b">
        <v>0</v>
      </c>
      <c r="S839" t="b">
        <v>0</v>
      </c>
      <c r="T839" t="s">
        <v>159</v>
      </c>
      <c r="U839" t="s">
        <v>2033</v>
      </c>
      <c r="V839" t="s">
        <v>2056</v>
      </c>
    </row>
    <row r="840" spans="1:22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s="10" t="str">
        <f t="shared" si="82"/>
        <v>Sep</v>
      </c>
      <c r="Q840" s="10" t="str">
        <f t="shared" si="83"/>
        <v>2018</v>
      </c>
      <c r="R840" t="b">
        <v>0</v>
      </c>
      <c r="S840" t="b">
        <v>0</v>
      </c>
      <c r="T840" t="s">
        <v>33</v>
      </c>
      <c r="U840" t="s">
        <v>2037</v>
      </c>
      <c r="V840" t="s">
        <v>2038</v>
      </c>
    </row>
    <row r="841" spans="1:22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s="10" t="str">
        <f t="shared" si="82"/>
        <v>Mar</v>
      </c>
      <c r="Q841" s="10" t="str">
        <f t="shared" si="83"/>
        <v>2014</v>
      </c>
      <c r="R841" t="b">
        <v>0</v>
      </c>
      <c r="S841" t="b">
        <v>1</v>
      </c>
      <c r="T841" t="s">
        <v>42</v>
      </c>
      <c r="U841" t="s">
        <v>2039</v>
      </c>
      <c r="V841" t="s">
        <v>2040</v>
      </c>
    </row>
    <row r="842" spans="1:22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s="10" t="str">
        <f t="shared" si="82"/>
        <v>Jul</v>
      </c>
      <c r="Q842" s="10" t="str">
        <f t="shared" si="83"/>
        <v>2014</v>
      </c>
      <c r="R842" t="b">
        <v>0</v>
      </c>
      <c r="S842" t="b">
        <v>1</v>
      </c>
      <c r="T842" t="s">
        <v>33</v>
      </c>
      <c r="U842" t="s">
        <v>2037</v>
      </c>
      <c r="V842" t="s">
        <v>2038</v>
      </c>
    </row>
    <row r="843" spans="1:22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s="10" t="str">
        <f t="shared" si="82"/>
        <v>Feb</v>
      </c>
      <c r="Q843" s="10" t="str">
        <f t="shared" si="83"/>
        <v>2016</v>
      </c>
      <c r="R843" t="b">
        <v>0</v>
      </c>
      <c r="S843" t="b">
        <v>0</v>
      </c>
      <c r="T843" t="s">
        <v>28</v>
      </c>
      <c r="U843" t="s">
        <v>2035</v>
      </c>
      <c r="V843" t="s">
        <v>2036</v>
      </c>
    </row>
    <row r="844" spans="1:22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s="10" t="str">
        <f t="shared" si="82"/>
        <v>Jun</v>
      </c>
      <c r="Q844" s="10" t="str">
        <f t="shared" si="83"/>
        <v>2018</v>
      </c>
      <c r="R844" t="b">
        <v>0</v>
      </c>
      <c r="S844" t="b">
        <v>0</v>
      </c>
      <c r="T844" t="s">
        <v>65</v>
      </c>
      <c r="U844" t="s">
        <v>2035</v>
      </c>
      <c r="V844" t="s">
        <v>2044</v>
      </c>
    </row>
    <row r="845" spans="1:22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s="10" t="str">
        <f t="shared" si="82"/>
        <v>Aug</v>
      </c>
      <c r="Q845" s="10" t="str">
        <f t="shared" si="83"/>
        <v>2018</v>
      </c>
      <c r="R845" t="b">
        <v>0</v>
      </c>
      <c r="S845" t="b">
        <v>0</v>
      </c>
      <c r="T845" t="s">
        <v>122</v>
      </c>
      <c r="U845" t="s">
        <v>2052</v>
      </c>
      <c r="V845" t="s">
        <v>2053</v>
      </c>
    </row>
    <row r="846" spans="1:22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s="10" t="str">
        <f t="shared" si="82"/>
        <v>Jan</v>
      </c>
      <c r="Q846" s="10" t="str">
        <f t="shared" si="83"/>
        <v>2012</v>
      </c>
      <c r="R846" t="b">
        <v>0</v>
      </c>
      <c r="S846" t="b">
        <v>0</v>
      </c>
      <c r="T846" t="s">
        <v>42</v>
      </c>
      <c r="U846" t="s">
        <v>2039</v>
      </c>
      <c r="V846" t="s">
        <v>2040</v>
      </c>
    </row>
    <row r="847" spans="1:22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s="10" t="str">
        <f t="shared" si="82"/>
        <v>May</v>
      </c>
      <c r="Q847" s="10" t="str">
        <f t="shared" si="83"/>
        <v>2018</v>
      </c>
      <c r="R847" t="b">
        <v>0</v>
      </c>
      <c r="S847" t="b">
        <v>0</v>
      </c>
      <c r="T847" t="s">
        <v>28</v>
      </c>
      <c r="U847" t="s">
        <v>2035</v>
      </c>
      <c r="V847" t="s">
        <v>2036</v>
      </c>
    </row>
    <row r="848" spans="1:22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s="10" t="str">
        <f t="shared" si="82"/>
        <v>Jul</v>
      </c>
      <c r="Q848" s="10" t="str">
        <f t="shared" si="83"/>
        <v>2018</v>
      </c>
      <c r="R848" t="b">
        <v>1</v>
      </c>
      <c r="S848" t="b">
        <v>1</v>
      </c>
      <c r="T848" t="s">
        <v>28</v>
      </c>
      <c r="U848" t="s">
        <v>2035</v>
      </c>
      <c r="V848" t="s">
        <v>2036</v>
      </c>
    </row>
    <row r="849" spans="1:22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s="10" t="str">
        <f t="shared" si="82"/>
        <v>Jan</v>
      </c>
      <c r="Q849" s="10" t="str">
        <f t="shared" si="83"/>
        <v>2018</v>
      </c>
      <c r="R849" t="b">
        <v>0</v>
      </c>
      <c r="S849" t="b">
        <v>0</v>
      </c>
      <c r="T849" t="s">
        <v>17</v>
      </c>
      <c r="U849" t="s">
        <v>2031</v>
      </c>
      <c r="V849" t="s">
        <v>2032</v>
      </c>
    </row>
    <row r="850" spans="1:22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s="10" t="str">
        <f t="shared" si="82"/>
        <v>Jun</v>
      </c>
      <c r="Q850" s="10" t="str">
        <f t="shared" si="83"/>
        <v>2010</v>
      </c>
      <c r="R850" t="b">
        <v>0</v>
      </c>
      <c r="S850" t="b">
        <v>0</v>
      </c>
      <c r="T850" t="s">
        <v>53</v>
      </c>
      <c r="U850" t="s">
        <v>2039</v>
      </c>
      <c r="V850" t="s">
        <v>2042</v>
      </c>
    </row>
    <row r="851" spans="1:22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s="10" t="str">
        <f t="shared" si="82"/>
        <v>Feb</v>
      </c>
      <c r="Q851" s="10" t="str">
        <f t="shared" si="83"/>
        <v>2012</v>
      </c>
      <c r="R851" t="b">
        <v>0</v>
      </c>
      <c r="S851" t="b">
        <v>1</v>
      </c>
      <c r="T851" t="s">
        <v>60</v>
      </c>
      <c r="U851" t="s">
        <v>2033</v>
      </c>
      <c r="V851" t="s">
        <v>2043</v>
      </c>
    </row>
    <row r="852" spans="1:22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s="10" t="str">
        <f t="shared" si="82"/>
        <v>Nov</v>
      </c>
      <c r="Q852" s="10" t="str">
        <f t="shared" si="83"/>
        <v>2011</v>
      </c>
      <c r="R852" t="b">
        <v>1</v>
      </c>
      <c r="S852" t="b">
        <v>0</v>
      </c>
      <c r="T852" t="s">
        <v>23</v>
      </c>
      <c r="U852" t="s">
        <v>2033</v>
      </c>
      <c r="V852" t="s">
        <v>2034</v>
      </c>
    </row>
    <row r="853" spans="1:22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s="10" t="str">
        <f t="shared" si="82"/>
        <v>May</v>
      </c>
      <c r="Q853" s="10" t="str">
        <f t="shared" si="83"/>
        <v>2012</v>
      </c>
      <c r="R853" t="b">
        <v>0</v>
      </c>
      <c r="S853" t="b">
        <v>0</v>
      </c>
      <c r="T853" t="s">
        <v>50</v>
      </c>
      <c r="U853" t="s">
        <v>2033</v>
      </c>
      <c r="V853" t="s">
        <v>2041</v>
      </c>
    </row>
    <row r="854" spans="1:22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s="10" t="str">
        <f t="shared" si="82"/>
        <v>Jul</v>
      </c>
      <c r="Q854" s="10" t="str">
        <f t="shared" si="83"/>
        <v>2011</v>
      </c>
      <c r="R854" t="b">
        <v>0</v>
      </c>
      <c r="S854" t="b">
        <v>1</v>
      </c>
      <c r="T854" t="s">
        <v>89</v>
      </c>
      <c r="U854" t="s">
        <v>2048</v>
      </c>
      <c r="V854" t="s">
        <v>2049</v>
      </c>
    </row>
    <row r="855" spans="1:22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s="10" t="str">
        <f t="shared" si="82"/>
        <v>Jun</v>
      </c>
      <c r="Q855" s="10" t="str">
        <f t="shared" si="83"/>
        <v>2011</v>
      </c>
      <c r="R855" t="b">
        <v>0</v>
      </c>
      <c r="S855" t="b">
        <v>1</v>
      </c>
      <c r="T855" t="s">
        <v>60</v>
      </c>
      <c r="U855" t="s">
        <v>2033</v>
      </c>
      <c r="V855" t="s">
        <v>2043</v>
      </c>
    </row>
    <row r="856" spans="1:22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s="10" t="str">
        <f t="shared" si="82"/>
        <v>Nov</v>
      </c>
      <c r="Q856" s="10" t="str">
        <f t="shared" si="83"/>
        <v>2019</v>
      </c>
      <c r="R856" t="b">
        <v>0</v>
      </c>
      <c r="S856" t="b">
        <v>0</v>
      </c>
      <c r="T856" t="s">
        <v>119</v>
      </c>
      <c r="U856" t="s">
        <v>2045</v>
      </c>
      <c r="V856" t="s">
        <v>2051</v>
      </c>
    </row>
    <row r="857" spans="1:22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s="10" t="str">
        <f t="shared" si="82"/>
        <v>Jun</v>
      </c>
      <c r="Q857" s="10" t="str">
        <f t="shared" si="83"/>
        <v>2011</v>
      </c>
      <c r="R857" t="b">
        <v>0</v>
      </c>
      <c r="S857" t="b">
        <v>0</v>
      </c>
      <c r="T857" t="s">
        <v>33</v>
      </c>
      <c r="U857" t="s">
        <v>2037</v>
      </c>
      <c r="V857" t="s">
        <v>2038</v>
      </c>
    </row>
    <row r="858" spans="1:22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s="10" t="str">
        <f t="shared" si="82"/>
        <v>Apr</v>
      </c>
      <c r="Q858" s="10" t="str">
        <f t="shared" si="83"/>
        <v>2012</v>
      </c>
      <c r="R858" t="b">
        <v>0</v>
      </c>
      <c r="S858" t="b">
        <v>0</v>
      </c>
      <c r="T858" t="s">
        <v>17</v>
      </c>
      <c r="U858" t="s">
        <v>2031</v>
      </c>
      <c r="V858" t="s">
        <v>2032</v>
      </c>
    </row>
    <row r="859" spans="1:22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s="10" t="str">
        <f t="shared" si="82"/>
        <v>Feb</v>
      </c>
      <c r="Q859" s="10" t="str">
        <f t="shared" si="83"/>
        <v>2012</v>
      </c>
      <c r="R859" t="b">
        <v>1</v>
      </c>
      <c r="S859" t="b">
        <v>0</v>
      </c>
      <c r="T859" t="s">
        <v>100</v>
      </c>
      <c r="U859" t="s">
        <v>2039</v>
      </c>
      <c r="V859" t="s">
        <v>2050</v>
      </c>
    </row>
    <row r="860" spans="1:22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s="10" t="str">
        <f t="shared" si="82"/>
        <v>Apr</v>
      </c>
      <c r="Q860" s="10" t="str">
        <f t="shared" si="83"/>
        <v>2018</v>
      </c>
      <c r="R860" t="b">
        <v>1</v>
      </c>
      <c r="S860" t="b">
        <v>0</v>
      </c>
      <c r="T860" t="s">
        <v>17</v>
      </c>
      <c r="U860" t="s">
        <v>2031</v>
      </c>
      <c r="V860" t="s">
        <v>2032</v>
      </c>
    </row>
    <row r="861" spans="1:22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s="10" t="str">
        <f t="shared" si="82"/>
        <v>Mar</v>
      </c>
      <c r="Q861" s="10" t="str">
        <f t="shared" si="83"/>
        <v>2013</v>
      </c>
      <c r="R861" t="b">
        <v>0</v>
      </c>
      <c r="S861" t="b">
        <v>1</v>
      </c>
      <c r="T861" t="s">
        <v>33</v>
      </c>
      <c r="U861" t="s">
        <v>2037</v>
      </c>
      <c r="V861" t="s">
        <v>2038</v>
      </c>
    </row>
    <row r="862" spans="1:22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s="10" t="str">
        <f t="shared" si="82"/>
        <v>Feb</v>
      </c>
      <c r="Q862" s="10" t="str">
        <f t="shared" si="83"/>
        <v>2019</v>
      </c>
      <c r="R862" t="b">
        <v>0</v>
      </c>
      <c r="S862" t="b">
        <v>1</v>
      </c>
      <c r="T862" t="s">
        <v>65</v>
      </c>
      <c r="U862" t="s">
        <v>2035</v>
      </c>
      <c r="V862" t="s">
        <v>2044</v>
      </c>
    </row>
    <row r="863" spans="1:22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s="10" t="str">
        <f t="shared" si="82"/>
        <v>Mar</v>
      </c>
      <c r="Q863" s="10" t="str">
        <f t="shared" si="83"/>
        <v>2010</v>
      </c>
      <c r="R863" t="b">
        <v>0</v>
      </c>
      <c r="S863" t="b">
        <v>0</v>
      </c>
      <c r="T863" t="s">
        <v>33</v>
      </c>
      <c r="U863" t="s">
        <v>2037</v>
      </c>
      <c r="V863" t="s">
        <v>2038</v>
      </c>
    </row>
    <row r="864" spans="1:22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s="10" t="str">
        <f t="shared" si="82"/>
        <v>Aug</v>
      </c>
      <c r="Q864" s="10" t="str">
        <f t="shared" si="83"/>
        <v>2011</v>
      </c>
      <c r="R864" t="b">
        <v>0</v>
      </c>
      <c r="S864" t="b">
        <v>0</v>
      </c>
      <c r="T864" t="s">
        <v>33</v>
      </c>
      <c r="U864" t="s">
        <v>2037</v>
      </c>
      <c r="V864" t="s">
        <v>2038</v>
      </c>
    </row>
    <row r="865" spans="1:22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s="10" t="str">
        <f t="shared" si="82"/>
        <v>Jun</v>
      </c>
      <c r="Q865" s="10" t="str">
        <f t="shared" si="83"/>
        <v>2015</v>
      </c>
      <c r="R865" t="b">
        <v>0</v>
      </c>
      <c r="S865" t="b">
        <v>1</v>
      </c>
      <c r="T865" t="s">
        <v>269</v>
      </c>
      <c r="U865" t="s">
        <v>2039</v>
      </c>
      <c r="V865" t="s">
        <v>2058</v>
      </c>
    </row>
    <row r="866" spans="1:22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s="10" t="str">
        <f t="shared" si="82"/>
        <v>Aug</v>
      </c>
      <c r="Q866" s="10" t="str">
        <f t="shared" si="83"/>
        <v>2016</v>
      </c>
      <c r="R866" t="b">
        <v>0</v>
      </c>
      <c r="S866" t="b">
        <v>0</v>
      </c>
      <c r="T866" t="s">
        <v>100</v>
      </c>
      <c r="U866" t="s">
        <v>2039</v>
      </c>
      <c r="V866" t="s">
        <v>2050</v>
      </c>
    </row>
    <row r="867" spans="1:22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s="10" t="str">
        <f t="shared" si="82"/>
        <v>Sep</v>
      </c>
      <c r="Q867" s="10" t="str">
        <f t="shared" si="83"/>
        <v>2014</v>
      </c>
      <c r="R867" t="b">
        <v>0</v>
      </c>
      <c r="S867" t="b">
        <v>0</v>
      </c>
      <c r="T867" t="s">
        <v>33</v>
      </c>
      <c r="U867" t="s">
        <v>2037</v>
      </c>
      <c r="V867" t="s">
        <v>2038</v>
      </c>
    </row>
    <row r="868" spans="1:22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s="10" t="str">
        <f t="shared" si="82"/>
        <v>May</v>
      </c>
      <c r="Q868" s="10" t="str">
        <f t="shared" si="83"/>
        <v>2011</v>
      </c>
      <c r="R868" t="b">
        <v>0</v>
      </c>
      <c r="S868" t="b">
        <v>0</v>
      </c>
      <c r="T868" t="s">
        <v>122</v>
      </c>
      <c r="U868" t="s">
        <v>2052</v>
      </c>
      <c r="V868" t="s">
        <v>2053</v>
      </c>
    </row>
    <row r="869" spans="1:22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s="10" t="str">
        <f t="shared" si="82"/>
        <v>Oct</v>
      </c>
      <c r="Q869" s="10" t="str">
        <f t="shared" si="83"/>
        <v>2018</v>
      </c>
      <c r="R869" t="b">
        <v>0</v>
      </c>
      <c r="S869" t="b">
        <v>0</v>
      </c>
      <c r="T869" t="s">
        <v>17</v>
      </c>
      <c r="U869" t="s">
        <v>2031</v>
      </c>
      <c r="V869" t="s">
        <v>2032</v>
      </c>
    </row>
    <row r="870" spans="1:22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s="10" t="str">
        <f t="shared" si="82"/>
        <v>Oct</v>
      </c>
      <c r="Q870" s="10" t="str">
        <f t="shared" si="83"/>
        <v>2013</v>
      </c>
      <c r="R870" t="b">
        <v>0</v>
      </c>
      <c r="S870" t="b">
        <v>0</v>
      </c>
      <c r="T870" t="s">
        <v>33</v>
      </c>
      <c r="U870" t="s">
        <v>2037</v>
      </c>
      <c r="V870" t="s">
        <v>2038</v>
      </c>
    </row>
    <row r="871" spans="1:22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s="10" t="str">
        <f t="shared" si="82"/>
        <v>Jun</v>
      </c>
      <c r="Q871" s="10" t="str">
        <f t="shared" si="83"/>
        <v>2010</v>
      </c>
      <c r="R871" t="b">
        <v>0</v>
      </c>
      <c r="S871" t="b">
        <v>0</v>
      </c>
      <c r="T871" t="s">
        <v>53</v>
      </c>
      <c r="U871" t="s">
        <v>2039</v>
      </c>
      <c r="V871" t="s">
        <v>2042</v>
      </c>
    </row>
    <row r="872" spans="1:22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s="10" t="str">
        <f t="shared" si="82"/>
        <v>Aug</v>
      </c>
      <c r="Q872" s="10" t="str">
        <f t="shared" si="83"/>
        <v>2015</v>
      </c>
      <c r="R872" t="b">
        <v>0</v>
      </c>
      <c r="S872" t="b">
        <v>0</v>
      </c>
      <c r="T872" t="s">
        <v>33</v>
      </c>
      <c r="U872" t="s">
        <v>2037</v>
      </c>
      <c r="V872" t="s">
        <v>2038</v>
      </c>
    </row>
    <row r="873" spans="1:22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s="10" t="str">
        <f t="shared" si="82"/>
        <v>Nov</v>
      </c>
      <c r="Q873" s="10" t="str">
        <f t="shared" si="83"/>
        <v>2017</v>
      </c>
      <c r="R873" t="b">
        <v>0</v>
      </c>
      <c r="S873" t="b">
        <v>1</v>
      </c>
      <c r="T873" t="s">
        <v>33</v>
      </c>
      <c r="U873" t="s">
        <v>2037</v>
      </c>
      <c r="V873" t="s">
        <v>2038</v>
      </c>
    </row>
    <row r="874" spans="1:22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s="10" t="str">
        <f t="shared" si="82"/>
        <v>Sep</v>
      </c>
      <c r="Q874" s="10" t="str">
        <f t="shared" si="83"/>
        <v>2018</v>
      </c>
      <c r="R874" t="b">
        <v>0</v>
      </c>
      <c r="S874" t="b">
        <v>0</v>
      </c>
      <c r="T874" t="s">
        <v>474</v>
      </c>
      <c r="U874" t="s">
        <v>2039</v>
      </c>
      <c r="V874" t="s">
        <v>2061</v>
      </c>
    </row>
    <row r="875" spans="1:22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s="10" t="str">
        <f t="shared" si="82"/>
        <v>Jan</v>
      </c>
      <c r="Q875" s="10" t="str">
        <f t="shared" si="83"/>
        <v>2014</v>
      </c>
      <c r="R875" t="b">
        <v>0</v>
      </c>
      <c r="S875" t="b">
        <v>0</v>
      </c>
      <c r="T875" t="s">
        <v>122</v>
      </c>
      <c r="U875" t="s">
        <v>2052</v>
      </c>
      <c r="V875" t="s">
        <v>2053</v>
      </c>
    </row>
    <row r="876" spans="1:22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s="10" t="str">
        <f t="shared" si="82"/>
        <v>Apr</v>
      </c>
      <c r="Q876" s="10" t="str">
        <f t="shared" si="83"/>
        <v>2010</v>
      </c>
      <c r="R876" t="b">
        <v>0</v>
      </c>
      <c r="S876" t="b">
        <v>1</v>
      </c>
      <c r="T876" t="s">
        <v>122</v>
      </c>
      <c r="U876" t="s">
        <v>2052</v>
      </c>
      <c r="V876" t="s">
        <v>2053</v>
      </c>
    </row>
    <row r="877" spans="1:22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s="10" t="str">
        <f t="shared" si="82"/>
        <v>Jan</v>
      </c>
      <c r="Q877" s="10" t="str">
        <f t="shared" si="83"/>
        <v>2011</v>
      </c>
      <c r="R877" t="b">
        <v>0</v>
      </c>
      <c r="S877" t="b">
        <v>0</v>
      </c>
      <c r="T877" t="s">
        <v>23</v>
      </c>
      <c r="U877" t="s">
        <v>2033</v>
      </c>
      <c r="V877" t="s">
        <v>2034</v>
      </c>
    </row>
    <row r="878" spans="1:22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s="10" t="str">
        <f t="shared" si="82"/>
        <v>Jun</v>
      </c>
      <c r="Q878" s="10" t="str">
        <f t="shared" si="83"/>
        <v>2019</v>
      </c>
      <c r="R878" t="b">
        <v>0</v>
      </c>
      <c r="S878" t="b">
        <v>0</v>
      </c>
      <c r="T878" t="s">
        <v>122</v>
      </c>
      <c r="U878" t="s">
        <v>2052</v>
      </c>
      <c r="V878" t="s">
        <v>2053</v>
      </c>
    </row>
    <row r="879" spans="1:22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s="10" t="str">
        <f t="shared" si="82"/>
        <v>Jul</v>
      </c>
      <c r="Q879" s="10" t="str">
        <f t="shared" si="83"/>
        <v>2016</v>
      </c>
      <c r="R879" t="b">
        <v>0</v>
      </c>
      <c r="S879" t="b">
        <v>0</v>
      </c>
      <c r="T879" t="s">
        <v>17</v>
      </c>
      <c r="U879" t="s">
        <v>2031</v>
      </c>
      <c r="V879" t="s">
        <v>2032</v>
      </c>
    </row>
    <row r="880" spans="1:22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s="10" t="str">
        <f t="shared" si="82"/>
        <v>Jan</v>
      </c>
      <c r="Q880" s="10" t="str">
        <f t="shared" si="83"/>
        <v>2020</v>
      </c>
      <c r="R880" t="b">
        <v>0</v>
      </c>
      <c r="S880" t="b">
        <v>0</v>
      </c>
      <c r="T880" t="s">
        <v>148</v>
      </c>
      <c r="U880" t="s">
        <v>2033</v>
      </c>
      <c r="V880" t="s">
        <v>2055</v>
      </c>
    </row>
    <row r="881" spans="1:22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s="10" t="str">
        <f t="shared" si="82"/>
        <v>Feb</v>
      </c>
      <c r="Q881" s="10" t="str">
        <f t="shared" si="83"/>
        <v>2017</v>
      </c>
      <c r="R881" t="b">
        <v>0</v>
      </c>
      <c r="S881" t="b">
        <v>0</v>
      </c>
      <c r="T881" t="s">
        <v>68</v>
      </c>
      <c r="U881" t="s">
        <v>2045</v>
      </c>
      <c r="V881" t="s">
        <v>2046</v>
      </c>
    </row>
    <row r="882" spans="1:22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s="10" t="str">
        <f t="shared" si="82"/>
        <v>Jul</v>
      </c>
      <c r="Q882" s="10" t="str">
        <f t="shared" si="83"/>
        <v>2019</v>
      </c>
      <c r="R882" t="b">
        <v>0</v>
      </c>
      <c r="S882" t="b">
        <v>0</v>
      </c>
      <c r="T882" t="s">
        <v>50</v>
      </c>
      <c r="U882" t="s">
        <v>2033</v>
      </c>
      <c r="V882" t="s">
        <v>2041</v>
      </c>
    </row>
    <row r="883" spans="1:22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s="10" t="str">
        <f t="shared" si="82"/>
        <v>Jul</v>
      </c>
      <c r="Q883" s="10" t="str">
        <f t="shared" si="83"/>
        <v>2015</v>
      </c>
      <c r="R883" t="b">
        <v>0</v>
      </c>
      <c r="S883" t="b">
        <v>1</v>
      </c>
      <c r="T883" t="s">
        <v>33</v>
      </c>
      <c r="U883" t="s">
        <v>2037</v>
      </c>
      <c r="V883" t="s">
        <v>2038</v>
      </c>
    </row>
    <row r="884" spans="1:22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s="10" t="str">
        <f t="shared" si="82"/>
        <v>Jan</v>
      </c>
      <c r="Q884" s="10" t="str">
        <f t="shared" si="83"/>
        <v>2015</v>
      </c>
      <c r="R884" t="b">
        <v>0</v>
      </c>
      <c r="S884" t="b">
        <v>0</v>
      </c>
      <c r="T884" t="s">
        <v>33</v>
      </c>
      <c r="U884" t="s">
        <v>2037</v>
      </c>
      <c r="V884" t="s">
        <v>2038</v>
      </c>
    </row>
    <row r="885" spans="1:22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s="10" t="str">
        <f t="shared" si="82"/>
        <v>May</v>
      </c>
      <c r="Q885" s="10" t="str">
        <f t="shared" si="83"/>
        <v>2010</v>
      </c>
      <c r="R885" t="b">
        <v>0</v>
      </c>
      <c r="S885" t="b">
        <v>0</v>
      </c>
      <c r="T885" t="s">
        <v>100</v>
      </c>
      <c r="U885" t="s">
        <v>2039</v>
      </c>
      <c r="V885" t="s">
        <v>2050</v>
      </c>
    </row>
    <row r="886" spans="1:22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s="10" t="str">
        <f t="shared" si="82"/>
        <v>May</v>
      </c>
      <c r="Q886" s="10" t="str">
        <f t="shared" si="83"/>
        <v>2014</v>
      </c>
      <c r="R886" t="b">
        <v>0</v>
      </c>
      <c r="S886" t="b">
        <v>1</v>
      </c>
      <c r="T886" t="s">
        <v>33</v>
      </c>
      <c r="U886" t="s">
        <v>2037</v>
      </c>
      <c r="V886" t="s">
        <v>2038</v>
      </c>
    </row>
    <row r="887" spans="1:22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s="10" t="str">
        <f t="shared" si="82"/>
        <v>Jun</v>
      </c>
      <c r="Q887" s="10" t="str">
        <f t="shared" si="83"/>
        <v>2010</v>
      </c>
      <c r="R887" t="b">
        <v>0</v>
      </c>
      <c r="S887" t="b">
        <v>0</v>
      </c>
      <c r="T887" t="s">
        <v>33</v>
      </c>
      <c r="U887" t="s">
        <v>2037</v>
      </c>
      <c r="V887" t="s">
        <v>2038</v>
      </c>
    </row>
    <row r="888" spans="1:22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s="10" t="str">
        <f t="shared" si="82"/>
        <v>Aug</v>
      </c>
      <c r="Q888" s="10" t="str">
        <f t="shared" si="83"/>
        <v>2010</v>
      </c>
      <c r="R888" t="b">
        <v>0</v>
      </c>
      <c r="S888" t="b">
        <v>0</v>
      </c>
      <c r="T888" t="s">
        <v>60</v>
      </c>
      <c r="U888" t="s">
        <v>2033</v>
      </c>
      <c r="V888" t="s">
        <v>2043</v>
      </c>
    </row>
    <row r="889" spans="1:22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s="10" t="str">
        <f t="shared" si="82"/>
        <v>Jul</v>
      </c>
      <c r="Q889" s="10" t="str">
        <f t="shared" si="83"/>
        <v>2015</v>
      </c>
      <c r="R889" t="b">
        <v>0</v>
      </c>
      <c r="S889" t="b">
        <v>1</v>
      </c>
      <c r="T889" t="s">
        <v>33</v>
      </c>
      <c r="U889" t="s">
        <v>2037</v>
      </c>
      <c r="V889" t="s">
        <v>2038</v>
      </c>
    </row>
    <row r="890" spans="1:22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s="10" t="str">
        <f t="shared" si="82"/>
        <v>Apr</v>
      </c>
      <c r="Q890" s="10" t="str">
        <f t="shared" si="83"/>
        <v>2017</v>
      </c>
      <c r="R890" t="b">
        <v>0</v>
      </c>
      <c r="S890" t="b">
        <v>0</v>
      </c>
      <c r="T890" t="s">
        <v>33</v>
      </c>
      <c r="U890" t="s">
        <v>2037</v>
      </c>
      <c r="V890" t="s">
        <v>2038</v>
      </c>
    </row>
    <row r="891" spans="1:22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s="10" t="str">
        <f t="shared" si="82"/>
        <v>Mar</v>
      </c>
      <c r="Q891" s="10" t="str">
        <f t="shared" si="83"/>
        <v>2014</v>
      </c>
      <c r="R891" t="b">
        <v>0</v>
      </c>
      <c r="S891" t="b">
        <v>1</v>
      </c>
      <c r="T891" t="s">
        <v>50</v>
      </c>
      <c r="U891" t="s">
        <v>2033</v>
      </c>
      <c r="V891" t="s">
        <v>2041</v>
      </c>
    </row>
    <row r="892" spans="1:22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s="10" t="str">
        <f t="shared" si="82"/>
        <v>Jun</v>
      </c>
      <c r="Q892" s="10" t="str">
        <f t="shared" si="83"/>
        <v>2019</v>
      </c>
      <c r="R892" t="b">
        <v>0</v>
      </c>
      <c r="S892" t="b">
        <v>0</v>
      </c>
      <c r="T892" t="s">
        <v>60</v>
      </c>
      <c r="U892" t="s">
        <v>2033</v>
      </c>
      <c r="V892" t="s">
        <v>2043</v>
      </c>
    </row>
    <row r="893" spans="1:22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s="10" t="str">
        <f t="shared" si="82"/>
        <v>Dec</v>
      </c>
      <c r="Q893" s="10" t="str">
        <f t="shared" si="83"/>
        <v>2011</v>
      </c>
      <c r="R893" t="b">
        <v>0</v>
      </c>
      <c r="S893" t="b">
        <v>0</v>
      </c>
      <c r="T893" t="s">
        <v>42</v>
      </c>
      <c r="U893" t="s">
        <v>2039</v>
      </c>
      <c r="V893" t="s">
        <v>2040</v>
      </c>
    </row>
    <row r="894" spans="1:22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s="10" t="str">
        <f t="shared" si="82"/>
        <v>May</v>
      </c>
      <c r="Q894" s="10" t="str">
        <f t="shared" si="83"/>
        <v>2010</v>
      </c>
      <c r="R894" t="b">
        <v>0</v>
      </c>
      <c r="S894" t="b">
        <v>0</v>
      </c>
      <c r="T894" t="s">
        <v>206</v>
      </c>
      <c r="U894" t="s">
        <v>2045</v>
      </c>
      <c r="V894" t="s">
        <v>2057</v>
      </c>
    </row>
    <row r="895" spans="1:22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s="10" t="str">
        <f t="shared" si="82"/>
        <v>Jun</v>
      </c>
      <c r="Q895" s="10" t="str">
        <f t="shared" si="83"/>
        <v>2015</v>
      </c>
      <c r="R895" t="b">
        <v>0</v>
      </c>
      <c r="S895" t="b">
        <v>1</v>
      </c>
      <c r="T895" t="s">
        <v>42</v>
      </c>
      <c r="U895" t="s">
        <v>2039</v>
      </c>
      <c r="V895" t="s">
        <v>2040</v>
      </c>
    </row>
    <row r="896" spans="1:22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s="10" t="str">
        <f t="shared" si="82"/>
        <v>Jul</v>
      </c>
      <c r="Q896" s="10" t="str">
        <f t="shared" si="83"/>
        <v>2013</v>
      </c>
      <c r="R896" t="b">
        <v>0</v>
      </c>
      <c r="S896" t="b">
        <v>1</v>
      </c>
      <c r="T896" t="s">
        <v>269</v>
      </c>
      <c r="U896" t="s">
        <v>2039</v>
      </c>
      <c r="V896" t="s">
        <v>2058</v>
      </c>
    </row>
    <row r="897" spans="1:22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s="10" t="str">
        <f t="shared" si="82"/>
        <v>Feb</v>
      </c>
      <c r="Q897" s="10" t="str">
        <f t="shared" si="83"/>
        <v>2018</v>
      </c>
      <c r="R897" t="b">
        <v>0</v>
      </c>
      <c r="S897" t="b">
        <v>0</v>
      </c>
      <c r="T897" t="s">
        <v>33</v>
      </c>
      <c r="U897" t="s">
        <v>2037</v>
      </c>
      <c r="V897" t="s">
        <v>2038</v>
      </c>
    </row>
    <row r="898" spans="1:22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84">E898/D898*100</f>
        <v>774.43434343434342</v>
      </c>
      <c r="G898" t="s">
        <v>20</v>
      </c>
      <c r="H898">
        <v>1460</v>
      </c>
      <c r="I898" s="4">
        <f t="shared" ref="I898:I961" si="85">IF(H898=0,0,E898/H898)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ref="N898:N961" si="86">(((L898/60)/60)/24)+DATE(1970,1,1)</f>
        <v>40738.208333333336</v>
      </c>
      <c r="O898" s="10">
        <f t="shared" ref="O898:O961" si="87">(((M898/60)/60)/24)+DATE(1970,1,1)</f>
        <v>40741.208333333336</v>
      </c>
      <c r="P898" s="10" t="str">
        <f t="shared" ref="P898:P961" si="88">TEXT(N898,"mmm")</f>
        <v>Jul</v>
      </c>
      <c r="Q898" s="10" t="str">
        <f t="shared" ref="Q898:Q961" si="89">TEXT(N898,"yyyy")</f>
        <v>2011</v>
      </c>
      <c r="R898" t="b">
        <v>0</v>
      </c>
      <c r="S898" t="b">
        <v>1</v>
      </c>
      <c r="T898" t="s">
        <v>17</v>
      </c>
      <c r="U898" t="s">
        <v>2031</v>
      </c>
      <c r="V898" t="s">
        <v>2032</v>
      </c>
    </row>
    <row r="899" spans="1:22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27.693181818181817</v>
      </c>
      <c r="G899" t="s">
        <v>14</v>
      </c>
      <c r="H899">
        <v>27</v>
      </c>
      <c r="I899" s="4">
        <f t="shared" si="8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86"/>
        <v>43583.208333333328</v>
      </c>
      <c r="O899" s="10">
        <f t="shared" si="87"/>
        <v>43585.208333333328</v>
      </c>
      <c r="P899" s="10" t="str">
        <f t="shared" si="88"/>
        <v>Apr</v>
      </c>
      <c r="Q899" s="10" t="str">
        <f t="shared" si="89"/>
        <v>2019</v>
      </c>
      <c r="R899" t="b">
        <v>0</v>
      </c>
      <c r="S899" t="b">
        <v>0</v>
      </c>
      <c r="T899" t="s">
        <v>33</v>
      </c>
      <c r="U899" t="s">
        <v>2037</v>
      </c>
      <c r="V899" t="s">
        <v>2038</v>
      </c>
    </row>
    <row r="900" spans="1:22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s="10" t="str">
        <f t="shared" si="88"/>
        <v>Dec</v>
      </c>
      <c r="Q900" s="10" t="str">
        <f t="shared" si="89"/>
        <v>2019</v>
      </c>
      <c r="R900" t="b">
        <v>0</v>
      </c>
      <c r="S900" t="b">
        <v>0</v>
      </c>
      <c r="T900" t="s">
        <v>42</v>
      </c>
      <c r="U900" t="s">
        <v>2039</v>
      </c>
      <c r="V900" t="s">
        <v>2040</v>
      </c>
    </row>
    <row r="901" spans="1:22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s="10" t="str">
        <f t="shared" si="88"/>
        <v>Oct</v>
      </c>
      <c r="Q901" s="10" t="str">
        <f t="shared" si="89"/>
        <v>2013</v>
      </c>
      <c r="R901" t="b">
        <v>0</v>
      </c>
      <c r="S901" t="b">
        <v>0</v>
      </c>
      <c r="T901" t="s">
        <v>159</v>
      </c>
      <c r="U901" t="s">
        <v>2033</v>
      </c>
      <c r="V901" t="s">
        <v>2056</v>
      </c>
    </row>
    <row r="902" spans="1:22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s="10" t="str">
        <f t="shared" si="88"/>
        <v>Sep</v>
      </c>
      <c r="Q902" s="10" t="str">
        <f t="shared" si="89"/>
        <v>2014</v>
      </c>
      <c r="R902" t="b">
        <v>0</v>
      </c>
      <c r="S902" t="b">
        <v>1</v>
      </c>
      <c r="T902" t="s">
        <v>28</v>
      </c>
      <c r="U902" t="s">
        <v>2035</v>
      </c>
      <c r="V902" t="s">
        <v>2036</v>
      </c>
    </row>
    <row r="903" spans="1:22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s="10" t="str">
        <f t="shared" si="88"/>
        <v>Jul</v>
      </c>
      <c r="Q903" s="10" t="str">
        <f t="shared" si="89"/>
        <v>2018</v>
      </c>
      <c r="R903" t="b">
        <v>0</v>
      </c>
      <c r="S903" t="b">
        <v>1</v>
      </c>
      <c r="T903" t="s">
        <v>23</v>
      </c>
      <c r="U903" t="s">
        <v>2033</v>
      </c>
      <c r="V903" t="s">
        <v>2034</v>
      </c>
    </row>
    <row r="904" spans="1:22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s="10" t="str">
        <f t="shared" si="88"/>
        <v>Jan</v>
      </c>
      <c r="Q904" s="10" t="str">
        <f t="shared" si="89"/>
        <v>2016</v>
      </c>
      <c r="R904" t="b">
        <v>0</v>
      </c>
      <c r="S904" t="b">
        <v>0</v>
      </c>
      <c r="T904" t="s">
        <v>28</v>
      </c>
      <c r="U904" t="s">
        <v>2035</v>
      </c>
      <c r="V904" t="s">
        <v>2036</v>
      </c>
    </row>
    <row r="905" spans="1:22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s="10" t="str">
        <f t="shared" si="88"/>
        <v>May</v>
      </c>
      <c r="Q905" s="10" t="str">
        <f t="shared" si="89"/>
        <v>2012</v>
      </c>
      <c r="R905" t="b">
        <v>0</v>
      </c>
      <c r="S905" t="b">
        <v>1</v>
      </c>
      <c r="T905" t="s">
        <v>68</v>
      </c>
      <c r="U905" t="s">
        <v>2045</v>
      </c>
      <c r="V905" t="s">
        <v>2046</v>
      </c>
    </row>
    <row r="906" spans="1:22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s="10" t="str">
        <f t="shared" si="88"/>
        <v>Oct</v>
      </c>
      <c r="Q906" s="10" t="str">
        <f t="shared" si="89"/>
        <v>2012</v>
      </c>
      <c r="R906" t="b">
        <v>0</v>
      </c>
      <c r="S906" t="b">
        <v>0</v>
      </c>
      <c r="T906" t="s">
        <v>133</v>
      </c>
      <c r="U906" t="s">
        <v>2045</v>
      </c>
      <c r="V906" t="s">
        <v>2054</v>
      </c>
    </row>
    <row r="907" spans="1:22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s="10" t="str">
        <f t="shared" si="88"/>
        <v>Sep</v>
      </c>
      <c r="Q907" s="10" t="str">
        <f t="shared" si="89"/>
        <v>2013</v>
      </c>
      <c r="R907" t="b">
        <v>0</v>
      </c>
      <c r="S907" t="b">
        <v>0</v>
      </c>
      <c r="T907" t="s">
        <v>33</v>
      </c>
      <c r="U907" t="s">
        <v>2037</v>
      </c>
      <c r="V907" t="s">
        <v>2038</v>
      </c>
    </row>
    <row r="908" spans="1:22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s="10" t="str">
        <f t="shared" si="88"/>
        <v>May</v>
      </c>
      <c r="Q908" s="10" t="str">
        <f t="shared" si="89"/>
        <v>2017</v>
      </c>
      <c r="R908" t="b">
        <v>1</v>
      </c>
      <c r="S908" t="b">
        <v>1</v>
      </c>
      <c r="T908" t="s">
        <v>42</v>
      </c>
      <c r="U908" t="s">
        <v>2039</v>
      </c>
      <c r="V908" t="s">
        <v>2040</v>
      </c>
    </row>
    <row r="909" spans="1:22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s="10" t="str">
        <f t="shared" si="88"/>
        <v>Apr</v>
      </c>
      <c r="Q909" s="10" t="str">
        <f t="shared" si="89"/>
        <v>2011</v>
      </c>
      <c r="R909" t="b">
        <v>0</v>
      </c>
      <c r="S909" t="b">
        <v>0</v>
      </c>
      <c r="T909" t="s">
        <v>33</v>
      </c>
      <c r="U909" t="s">
        <v>2037</v>
      </c>
      <c r="V909" t="s">
        <v>2038</v>
      </c>
    </row>
    <row r="910" spans="1:22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s="10" t="str">
        <f t="shared" si="88"/>
        <v>May</v>
      </c>
      <c r="Q910" s="10" t="str">
        <f t="shared" si="89"/>
        <v>2012</v>
      </c>
      <c r="R910" t="b">
        <v>0</v>
      </c>
      <c r="S910" t="b">
        <v>0</v>
      </c>
      <c r="T910" t="s">
        <v>89</v>
      </c>
      <c r="U910" t="s">
        <v>2048</v>
      </c>
      <c r="V910" t="s">
        <v>2049</v>
      </c>
    </row>
    <row r="911" spans="1:22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s="10" t="str">
        <f t="shared" si="88"/>
        <v>Jun</v>
      </c>
      <c r="Q911" s="10" t="str">
        <f t="shared" si="89"/>
        <v>2018</v>
      </c>
      <c r="R911" t="b">
        <v>0</v>
      </c>
      <c r="S911" t="b">
        <v>1</v>
      </c>
      <c r="T911" t="s">
        <v>33</v>
      </c>
      <c r="U911" t="s">
        <v>2037</v>
      </c>
      <c r="V911" t="s">
        <v>2038</v>
      </c>
    </row>
    <row r="912" spans="1:22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s="10" t="str">
        <f t="shared" si="88"/>
        <v>Jan</v>
      </c>
      <c r="Q912" s="10" t="str">
        <f t="shared" si="89"/>
        <v>2015</v>
      </c>
      <c r="R912" t="b">
        <v>0</v>
      </c>
      <c r="S912" t="b">
        <v>0</v>
      </c>
      <c r="T912" t="s">
        <v>33</v>
      </c>
      <c r="U912" t="s">
        <v>2037</v>
      </c>
      <c r="V912" t="s">
        <v>2038</v>
      </c>
    </row>
    <row r="913" spans="1:22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s="10" t="str">
        <f t="shared" si="88"/>
        <v>Sep</v>
      </c>
      <c r="Q913" s="10" t="str">
        <f t="shared" si="89"/>
        <v>2019</v>
      </c>
      <c r="R913" t="b">
        <v>1</v>
      </c>
      <c r="S913" t="b">
        <v>0</v>
      </c>
      <c r="T913" t="s">
        <v>28</v>
      </c>
      <c r="U913" t="s">
        <v>2035</v>
      </c>
      <c r="V913" t="s">
        <v>2036</v>
      </c>
    </row>
    <row r="914" spans="1:22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s="10" t="str">
        <f t="shared" si="88"/>
        <v>Sep</v>
      </c>
      <c r="Q914" s="10" t="str">
        <f t="shared" si="89"/>
        <v>2012</v>
      </c>
      <c r="R914" t="b">
        <v>1</v>
      </c>
      <c r="S914" t="b">
        <v>0</v>
      </c>
      <c r="T914" t="s">
        <v>53</v>
      </c>
      <c r="U914" t="s">
        <v>2039</v>
      </c>
      <c r="V914" t="s">
        <v>2042</v>
      </c>
    </row>
    <row r="915" spans="1:22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s="10" t="str">
        <f t="shared" si="88"/>
        <v>May</v>
      </c>
      <c r="Q915" s="10" t="str">
        <f t="shared" si="89"/>
        <v>2019</v>
      </c>
      <c r="R915" t="b">
        <v>0</v>
      </c>
      <c r="S915" t="b">
        <v>0</v>
      </c>
      <c r="T915" t="s">
        <v>53</v>
      </c>
      <c r="U915" t="s">
        <v>2039</v>
      </c>
      <c r="V915" t="s">
        <v>2042</v>
      </c>
    </row>
    <row r="916" spans="1:22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s="10" t="str">
        <f t="shared" si="88"/>
        <v>Aug</v>
      </c>
      <c r="Q916" s="10" t="str">
        <f t="shared" si="89"/>
        <v>2013</v>
      </c>
      <c r="R916" t="b">
        <v>0</v>
      </c>
      <c r="S916" t="b">
        <v>0</v>
      </c>
      <c r="T916" t="s">
        <v>33</v>
      </c>
      <c r="U916" t="s">
        <v>2037</v>
      </c>
      <c r="V916" t="s">
        <v>2038</v>
      </c>
    </row>
    <row r="917" spans="1:22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s="10" t="str">
        <f t="shared" si="88"/>
        <v>Aug</v>
      </c>
      <c r="Q917" s="10" t="str">
        <f t="shared" si="89"/>
        <v>2017</v>
      </c>
      <c r="R917" t="b">
        <v>0</v>
      </c>
      <c r="S917" t="b">
        <v>0</v>
      </c>
      <c r="T917" t="s">
        <v>269</v>
      </c>
      <c r="U917" t="s">
        <v>2039</v>
      </c>
      <c r="V917" t="s">
        <v>2058</v>
      </c>
    </row>
    <row r="918" spans="1:22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s="10" t="str">
        <f t="shared" si="88"/>
        <v>Dec</v>
      </c>
      <c r="Q918" s="10" t="str">
        <f t="shared" si="89"/>
        <v>2014</v>
      </c>
      <c r="R918" t="b">
        <v>0</v>
      </c>
      <c r="S918" t="b">
        <v>0</v>
      </c>
      <c r="T918" t="s">
        <v>122</v>
      </c>
      <c r="U918" t="s">
        <v>2052</v>
      </c>
      <c r="V918" t="s">
        <v>2053</v>
      </c>
    </row>
    <row r="919" spans="1:22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s="10" t="str">
        <f t="shared" si="88"/>
        <v>Jun</v>
      </c>
      <c r="Q919" s="10" t="str">
        <f t="shared" si="89"/>
        <v>2011</v>
      </c>
      <c r="R919" t="b">
        <v>0</v>
      </c>
      <c r="S919" t="b">
        <v>1</v>
      </c>
      <c r="T919" t="s">
        <v>100</v>
      </c>
      <c r="U919" t="s">
        <v>2039</v>
      </c>
      <c r="V919" t="s">
        <v>2050</v>
      </c>
    </row>
    <row r="920" spans="1:22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s="10" t="str">
        <f t="shared" si="88"/>
        <v>Jul</v>
      </c>
      <c r="Q920" s="10" t="str">
        <f t="shared" si="89"/>
        <v>2012</v>
      </c>
      <c r="R920" t="b">
        <v>0</v>
      </c>
      <c r="S920" t="b">
        <v>0</v>
      </c>
      <c r="T920" t="s">
        <v>133</v>
      </c>
      <c r="U920" t="s">
        <v>2045</v>
      </c>
      <c r="V920" t="s">
        <v>2054</v>
      </c>
    </row>
    <row r="921" spans="1:22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s="10" t="str">
        <f t="shared" si="88"/>
        <v>Oct</v>
      </c>
      <c r="Q921" s="10" t="str">
        <f t="shared" si="89"/>
        <v>2017</v>
      </c>
      <c r="R921" t="b">
        <v>0</v>
      </c>
      <c r="S921" t="b">
        <v>1</v>
      </c>
      <c r="T921" t="s">
        <v>33</v>
      </c>
      <c r="U921" t="s">
        <v>2037</v>
      </c>
      <c r="V921" t="s">
        <v>2038</v>
      </c>
    </row>
    <row r="922" spans="1:22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s="10" t="str">
        <f t="shared" si="88"/>
        <v>Feb</v>
      </c>
      <c r="Q922" s="10" t="str">
        <f t="shared" si="89"/>
        <v>2019</v>
      </c>
      <c r="R922" t="b">
        <v>1</v>
      </c>
      <c r="S922" t="b">
        <v>0</v>
      </c>
      <c r="T922" t="s">
        <v>71</v>
      </c>
      <c r="U922" t="s">
        <v>2039</v>
      </c>
      <c r="V922" t="s">
        <v>2047</v>
      </c>
    </row>
    <row r="923" spans="1:22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s="10" t="str">
        <f t="shared" si="88"/>
        <v>Feb</v>
      </c>
      <c r="Q923" s="10" t="str">
        <f t="shared" si="89"/>
        <v>2012</v>
      </c>
      <c r="R923" t="b">
        <v>0</v>
      </c>
      <c r="S923" t="b">
        <v>0</v>
      </c>
      <c r="T923" t="s">
        <v>28</v>
      </c>
      <c r="U923" t="s">
        <v>2035</v>
      </c>
      <c r="V923" t="s">
        <v>2036</v>
      </c>
    </row>
    <row r="924" spans="1:22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s="10" t="str">
        <f t="shared" si="88"/>
        <v>Dec</v>
      </c>
      <c r="Q924" s="10" t="str">
        <f t="shared" si="89"/>
        <v>2018</v>
      </c>
      <c r="R924" t="b">
        <v>0</v>
      </c>
      <c r="S924" t="b">
        <v>1</v>
      </c>
      <c r="T924" t="s">
        <v>319</v>
      </c>
      <c r="U924" t="s">
        <v>2033</v>
      </c>
      <c r="V924" t="s">
        <v>2060</v>
      </c>
    </row>
    <row r="925" spans="1:22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s="10" t="str">
        <f t="shared" si="88"/>
        <v>Jul</v>
      </c>
      <c r="Q925" s="10" t="str">
        <f t="shared" si="89"/>
        <v>2010</v>
      </c>
      <c r="R925" t="b">
        <v>0</v>
      </c>
      <c r="S925" t="b">
        <v>0</v>
      </c>
      <c r="T925" t="s">
        <v>33</v>
      </c>
      <c r="U925" t="s">
        <v>2037</v>
      </c>
      <c r="V925" t="s">
        <v>2038</v>
      </c>
    </row>
    <row r="926" spans="1:22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s="10" t="str">
        <f t="shared" si="88"/>
        <v>Oct</v>
      </c>
      <c r="Q926" s="10" t="str">
        <f t="shared" si="89"/>
        <v>2019</v>
      </c>
      <c r="R926" t="b">
        <v>0</v>
      </c>
      <c r="S926" t="b">
        <v>0</v>
      </c>
      <c r="T926" t="s">
        <v>33</v>
      </c>
      <c r="U926" t="s">
        <v>2037</v>
      </c>
      <c r="V926" t="s">
        <v>2038</v>
      </c>
    </row>
    <row r="927" spans="1:22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s="10" t="str">
        <f t="shared" si="88"/>
        <v>Sep</v>
      </c>
      <c r="Q927" s="10" t="str">
        <f t="shared" si="89"/>
        <v>2017</v>
      </c>
      <c r="R927" t="b">
        <v>0</v>
      </c>
      <c r="S927" t="b">
        <v>0</v>
      </c>
      <c r="T927" t="s">
        <v>33</v>
      </c>
      <c r="U927" t="s">
        <v>2037</v>
      </c>
      <c r="V927" t="s">
        <v>2038</v>
      </c>
    </row>
    <row r="928" spans="1:22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s="10" t="str">
        <f t="shared" si="88"/>
        <v>May</v>
      </c>
      <c r="Q928" s="10" t="str">
        <f t="shared" si="89"/>
        <v>2016</v>
      </c>
      <c r="R928" t="b">
        <v>0</v>
      </c>
      <c r="S928" t="b">
        <v>0</v>
      </c>
      <c r="T928" t="s">
        <v>17</v>
      </c>
      <c r="U928" t="s">
        <v>2031</v>
      </c>
      <c r="V928" t="s">
        <v>2032</v>
      </c>
    </row>
    <row r="929" spans="1:22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s="10" t="str">
        <f t="shared" si="88"/>
        <v>Jul</v>
      </c>
      <c r="Q929" s="10" t="str">
        <f t="shared" si="89"/>
        <v>2012</v>
      </c>
      <c r="R929" t="b">
        <v>0</v>
      </c>
      <c r="S929" t="b">
        <v>0</v>
      </c>
      <c r="T929" t="s">
        <v>33</v>
      </c>
      <c r="U929" t="s">
        <v>2037</v>
      </c>
      <c r="V929" t="s">
        <v>2038</v>
      </c>
    </row>
    <row r="930" spans="1:22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s="10" t="str">
        <f t="shared" si="88"/>
        <v>Dec</v>
      </c>
      <c r="Q930" s="10" t="str">
        <f t="shared" si="89"/>
        <v>2013</v>
      </c>
      <c r="R930" t="b">
        <v>0</v>
      </c>
      <c r="S930" t="b">
        <v>0</v>
      </c>
      <c r="T930" t="s">
        <v>28</v>
      </c>
      <c r="U930" t="s">
        <v>2035</v>
      </c>
      <c r="V930" t="s">
        <v>2036</v>
      </c>
    </row>
    <row r="931" spans="1:22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s="10" t="str">
        <f t="shared" si="88"/>
        <v>May</v>
      </c>
      <c r="Q931" s="10" t="str">
        <f t="shared" si="89"/>
        <v>2017</v>
      </c>
      <c r="R931" t="b">
        <v>0</v>
      </c>
      <c r="S931" t="b">
        <v>0</v>
      </c>
      <c r="T931" t="s">
        <v>33</v>
      </c>
      <c r="U931" t="s">
        <v>2037</v>
      </c>
      <c r="V931" t="s">
        <v>2038</v>
      </c>
    </row>
    <row r="932" spans="1:22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s="10" t="str">
        <f t="shared" si="88"/>
        <v>Feb</v>
      </c>
      <c r="Q932" s="10" t="str">
        <f t="shared" si="89"/>
        <v>2015</v>
      </c>
      <c r="R932" t="b">
        <v>0</v>
      </c>
      <c r="S932" t="b">
        <v>1</v>
      </c>
      <c r="T932" t="s">
        <v>33</v>
      </c>
      <c r="U932" t="s">
        <v>2037</v>
      </c>
      <c r="V932" t="s">
        <v>2038</v>
      </c>
    </row>
    <row r="933" spans="1:22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s="10" t="str">
        <f t="shared" si="88"/>
        <v>Jun</v>
      </c>
      <c r="Q933" s="10" t="str">
        <f t="shared" si="89"/>
        <v>2014</v>
      </c>
      <c r="R933" t="b">
        <v>0</v>
      </c>
      <c r="S933" t="b">
        <v>1</v>
      </c>
      <c r="T933" t="s">
        <v>33</v>
      </c>
      <c r="U933" t="s">
        <v>2037</v>
      </c>
      <c r="V933" t="s">
        <v>2038</v>
      </c>
    </row>
    <row r="934" spans="1:22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s="10" t="str">
        <f t="shared" si="88"/>
        <v>Mar</v>
      </c>
      <c r="Q934" s="10" t="str">
        <f t="shared" si="89"/>
        <v>2014</v>
      </c>
      <c r="R934" t="b">
        <v>0</v>
      </c>
      <c r="S934" t="b">
        <v>0</v>
      </c>
      <c r="T934" t="s">
        <v>23</v>
      </c>
      <c r="U934" t="s">
        <v>2033</v>
      </c>
      <c r="V934" t="s">
        <v>2034</v>
      </c>
    </row>
    <row r="935" spans="1:22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s="10" t="str">
        <f t="shared" si="88"/>
        <v>Apr</v>
      </c>
      <c r="Q935" s="10" t="str">
        <f t="shared" si="89"/>
        <v>2013</v>
      </c>
      <c r="R935" t="b">
        <v>0</v>
      </c>
      <c r="S935" t="b">
        <v>0</v>
      </c>
      <c r="T935" t="s">
        <v>33</v>
      </c>
      <c r="U935" t="s">
        <v>2037</v>
      </c>
      <c r="V935" t="s">
        <v>2038</v>
      </c>
    </row>
    <row r="936" spans="1:22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s="10" t="str">
        <f t="shared" si="88"/>
        <v>Feb</v>
      </c>
      <c r="Q936" s="10" t="str">
        <f t="shared" si="89"/>
        <v>2016</v>
      </c>
      <c r="R936" t="b">
        <v>0</v>
      </c>
      <c r="S936" t="b">
        <v>0</v>
      </c>
      <c r="T936" t="s">
        <v>33</v>
      </c>
      <c r="U936" t="s">
        <v>2037</v>
      </c>
      <c r="V936" t="s">
        <v>2038</v>
      </c>
    </row>
    <row r="937" spans="1:22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s="10" t="str">
        <f t="shared" si="88"/>
        <v>Jul</v>
      </c>
      <c r="Q937" s="10" t="str">
        <f t="shared" si="89"/>
        <v>2015</v>
      </c>
      <c r="R937" t="b">
        <v>0</v>
      </c>
      <c r="S937" t="b">
        <v>0</v>
      </c>
      <c r="T937" t="s">
        <v>33</v>
      </c>
      <c r="U937" t="s">
        <v>2037</v>
      </c>
      <c r="V937" t="s">
        <v>2038</v>
      </c>
    </row>
    <row r="938" spans="1:22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s="10" t="str">
        <f t="shared" si="88"/>
        <v>Jul</v>
      </c>
      <c r="Q938" s="10" t="str">
        <f t="shared" si="89"/>
        <v>2019</v>
      </c>
      <c r="R938" t="b">
        <v>1</v>
      </c>
      <c r="S938" t="b">
        <v>0</v>
      </c>
      <c r="T938" t="s">
        <v>33</v>
      </c>
      <c r="U938" t="s">
        <v>2037</v>
      </c>
      <c r="V938" t="s">
        <v>2038</v>
      </c>
    </row>
    <row r="939" spans="1:22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s="10" t="str">
        <f t="shared" si="88"/>
        <v>Nov</v>
      </c>
      <c r="Q939" s="10" t="str">
        <f t="shared" si="89"/>
        <v>2015</v>
      </c>
      <c r="R939" t="b">
        <v>0</v>
      </c>
      <c r="S939" t="b">
        <v>0</v>
      </c>
      <c r="T939" t="s">
        <v>42</v>
      </c>
      <c r="U939" t="s">
        <v>2039</v>
      </c>
      <c r="V939" t="s">
        <v>2040</v>
      </c>
    </row>
    <row r="940" spans="1:22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s="10" t="str">
        <f t="shared" si="88"/>
        <v>Jun</v>
      </c>
      <c r="Q940" s="10" t="str">
        <f t="shared" si="89"/>
        <v>2018</v>
      </c>
      <c r="R940" t="b">
        <v>0</v>
      </c>
      <c r="S940" t="b">
        <v>1</v>
      </c>
      <c r="T940" t="s">
        <v>119</v>
      </c>
      <c r="U940" t="s">
        <v>2045</v>
      </c>
      <c r="V940" t="s">
        <v>2051</v>
      </c>
    </row>
    <row r="941" spans="1:22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s="10" t="str">
        <f t="shared" si="88"/>
        <v>May</v>
      </c>
      <c r="Q941" s="10" t="str">
        <f t="shared" si="89"/>
        <v>2011</v>
      </c>
      <c r="R941" t="b">
        <v>0</v>
      </c>
      <c r="S941" t="b">
        <v>1</v>
      </c>
      <c r="T941" t="s">
        <v>89</v>
      </c>
      <c r="U941" t="s">
        <v>2048</v>
      </c>
      <c r="V941" t="s">
        <v>2049</v>
      </c>
    </row>
    <row r="942" spans="1:22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s="10" t="str">
        <f t="shared" si="88"/>
        <v>Dec</v>
      </c>
      <c r="Q942" s="10" t="str">
        <f t="shared" si="89"/>
        <v>2012</v>
      </c>
      <c r="R942" t="b">
        <v>0</v>
      </c>
      <c r="S942" t="b">
        <v>0</v>
      </c>
      <c r="T942" t="s">
        <v>28</v>
      </c>
      <c r="U942" t="s">
        <v>2035</v>
      </c>
      <c r="V942" t="s">
        <v>2036</v>
      </c>
    </row>
    <row r="943" spans="1:22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s="10" t="str">
        <f t="shared" si="88"/>
        <v>Jan</v>
      </c>
      <c r="Q943" s="10" t="str">
        <f t="shared" si="89"/>
        <v>2011</v>
      </c>
      <c r="R943" t="b">
        <v>1</v>
      </c>
      <c r="S943" t="b">
        <v>0</v>
      </c>
      <c r="T943" t="s">
        <v>33</v>
      </c>
      <c r="U943" t="s">
        <v>2037</v>
      </c>
      <c r="V943" t="s">
        <v>2038</v>
      </c>
    </row>
    <row r="944" spans="1:22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s="10" t="str">
        <f t="shared" si="88"/>
        <v>Jan</v>
      </c>
      <c r="Q944" s="10" t="str">
        <f t="shared" si="89"/>
        <v>2011</v>
      </c>
      <c r="R944" t="b">
        <v>0</v>
      </c>
      <c r="S944" t="b">
        <v>0</v>
      </c>
      <c r="T944" t="s">
        <v>33</v>
      </c>
      <c r="U944" t="s">
        <v>2037</v>
      </c>
      <c r="V944" t="s">
        <v>2038</v>
      </c>
    </row>
    <row r="945" spans="1:22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s="10" t="str">
        <f t="shared" si="88"/>
        <v>Sep</v>
      </c>
      <c r="Q945" s="10" t="str">
        <f t="shared" si="89"/>
        <v>2014</v>
      </c>
      <c r="R945" t="b">
        <v>0</v>
      </c>
      <c r="S945" t="b">
        <v>0</v>
      </c>
      <c r="T945" t="s">
        <v>17</v>
      </c>
      <c r="U945" t="s">
        <v>2031</v>
      </c>
      <c r="V945" t="s">
        <v>2032</v>
      </c>
    </row>
    <row r="946" spans="1:22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s="10" t="str">
        <f t="shared" si="88"/>
        <v>Feb</v>
      </c>
      <c r="Q946" s="10" t="str">
        <f t="shared" si="89"/>
        <v>2017</v>
      </c>
      <c r="R946" t="b">
        <v>0</v>
      </c>
      <c r="S946" t="b">
        <v>0</v>
      </c>
      <c r="T946" t="s">
        <v>122</v>
      </c>
      <c r="U946" t="s">
        <v>2052</v>
      </c>
      <c r="V946" t="s">
        <v>2053</v>
      </c>
    </row>
    <row r="947" spans="1:22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s="10" t="str">
        <f t="shared" si="88"/>
        <v>Apr</v>
      </c>
      <c r="Q947" s="10" t="str">
        <f t="shared" si="89"/>
        <v>2012</v>
      </c>
      <c r="R947" t="b">
        <v>1</v>
      </c>
      <c r="S947" t="b">
        <v>0</v>
      </c>
      <c r="T947" t="s">
        <v>122</v>
      </c>
      <c r="U947" t="s">
        <v>2052</v>
      </c>
      <c r="V947" t="s">
        <v>2053</v>
      </c>
    </row>
    <row r="948" spans="1:22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s="10" t="str">
        <f t="shared" si="88"/>
        <v>Jun</v>
      </c>
      <c r="Q948" s="10" t="str">
        <f t="shared" si="89"/>
        <v>2011</v>
      </c>
      <c r="R948" t="b">
        <v>0</v>
      </c>
      <c r="S948" t="b">
        <v>0</v>
      </c>
      <c r="T948" t="s">
        <v>33</v>
      </c>
      <c r="U948" t="s">
        <v>2037</v>
      </c>
      <c r="V948" t="s">
        <v>2038</v>
      </c>
    </row>
    <row r="949" spans="1:22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s="10" t="str">
        <f t="shared" si="88"/>
        <v>Sep</v>
      </c>
      <c r="Q949" s="10" t="str">
        <f t="shared" si="89"/>
        <v>2014</v>
      </c>
      <c r="R949" t="b">
        <v>0</v>
      </c>
      <c r="S949" t="b">
        <v>0</v>
      </c>
      <c r="T949" t="s">
        <v>33</v>
      </c>
      <c r="U949" t="s">
        <v>2037</v>
      </c>
      <c r="V949" t="s">
        <v>2038</v>
      </c>
    </row>
    <row r="950" spans="1:22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s="10" t="str">
        <f t="shared" si="88"/>
        <v>Dec</v>
      </c>
      <c r="Q950" s="10" t="str">
        <f t="shared" si="89"/>
        <v>2014</v>
      </c>
      <c r="R950" t="b">
        <v>1</v>
      </c>
      <c r="S950" t="b">
        <v>1</v>
      </c>
      <c r="T950" t="s">
        <v>42</v>
      </c>
      <c r="U950" t="s">
        <v>2039</v>
      </c>
      <c r="V950" t="s">
        <v>2040</v>
      </c>
    </row>
    <row r="951" spans="1:22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s="10" t="str">
        <f t="shared" si="88"/>
        <v>Apr</v>
      </c>
      <c r="Q951" s="10" t="str">
        <f t="shared" si="89"/>
        <v>2015</v>
      </c>
      <c r="R951" t="b">
        <v>0</v>
      </c>
      <c r="S951" t="b">
        <v>0</v>
      </c>
      <c r="T951" t="s">
        <v>28</v>
      </c>
      <c r="U951" t="s">
        <v>2035</v>
      </c>
      <c r="V951" t="s">
        <v>2036</v>
      </c>
    </row>
    <row r="952" spans="1:22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s="10" t="str">
        <f t="shared" si="88"/>
        <v>Apr</v>
      </c>
      <c r="Q952" s="10" t="str">
        <f t="shared" si="89"/>
        <v>2019</v>
      </c>
      <c r="R952" t="b">
        <v>0</v>
      </c>
      <c r="S952" t="b">
        <v>1</v>
      </c>
      <c r="T952" t="s">
        <v>33</v>
      </c>
      <c r="U952" t="s">
        <v>2037</v>
      </c>
      <c r="V952" t="s">
        <v>2038</v>
      </c>
    </row>
    <row r="953" spans="1:22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s="10" t="str">
        <f t="shared" si="88"/>
        <v>Dec</v>
      </c>
      <c r="Q953" s="10" t="str">
        <f t="shared" si="89"/>
        <v>2016</v>
      </c>
      <c r="R953" t="b">
        <v>0</v>
      </c>
      <c r="S953" t="b">
        <v>1</v>
      </c>
      <c r="T953" t="s">
        <v>23</v>
      </c>
      <c r="U953" t="s">
        <v>2033</v>
      </c>
      <c r="V953" t="s">
        <v>2034</v>
      </c>
    </row>
    <row r="954" spans="1:22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s="10" t="str">
        <f t="shared" si="88"/>
        <v>Aug</v>
      </c>
      <c r="Q954" s="10" t="str">
        <f t="shared" si="89"/>
        <v>2016</v>
      </c>
      <c r="R954" t="b">
        <v>0</v>
      </c>
      <c r="S954" t="b">
        <v>0</v>
      </c>
      <c r="T954" t="s">
        <v>42</v>
      </c>
      <c r="U954" t="s">
        <v>2039</v>
      </c>
      <c r="V954" t="s">
        <v>2040</v>
      </c>
    </row>
    <row r="955" spans="1:22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s="10" t="str">
        <f t="shared" si="88"/>
        <v>Dec</v>
      </c>
      <c r="Q955" s="10" t="str">
        <f t="shared" si="89"/>
        <v>2015</v>
      </c>
      <c r="R955" t="b">
        <v>0</v>
      </c>
      <c r="S955" t="b">
        <v>1</v>
      </c>
      <c r="T955" t="s">
        <v>474</v>
      </c>
      <c r="U955" t="s">
        <v>2039</v>
      </c>
      <c r="V955" t="s">
        <v>2061</v>
      </c>
    </row>
    <row r="956" spans="1:22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s="10" t="str">
        <f t="shared" si="88"/>
        <v>Sep</v>
      </c>
      <c r="Q956" s="10" t="str">
        <f t="shared" si="89"/>
        <v>2012</v>
      </c>
      <c r="R956" t="b">
        <v>0</v>
      </c>
      <c r="S956" t="b">
        <v>0</v>
      </c>
      <c r="T956" t="s">
        <v>28</v>
      </c>
      <c r="U956" t="s">
        <v>2035</v>
      </c>
      <c r="V956" t="s">
        <v>2036</v>
      </c>
    </row>
    <row r="957" spans="1:22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s="10" t="str">
        <f t="shared" si="88"/>
        <v>Nov</v>
      </c>
      <c r="Q957" s="10" t="str">
        <f t="shared" si="89"/>
        <v>2012</v>
      </c>
      <c r="R957" t="b">
        <v>0</v>
      </c>
      <c r="S957" t="b">
        <v>0</v>
      </c>
      <c r="T957" t="s">
        <v>33</v>
      </c>
      <c r="U957" t="s">
        <v>2037</v>
      </c>
      <c r="V957" t="s">
        <v>2038</v>
      </c>
    </row>
    <row r="958" spans="1:22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s="10" t="str">
        <f t="shared" si="88"/>
        <v>Dec</v>
      </c>
      <c r="Q958" s="10" t="str">
        <f t="shared" si="89"/>
        <v>2015</v>
      </c>
      <c r="R958" t="b">
        <v>0</v>
      </c>
      <c r="S958" t="b">
        <v>0</v>
      </c>
      <c r="T958" t="s">
        <v>474</v>
      </c>
      <c r="U958" t="s">
        <v>2039</v>
      </c>
      <c r="V958" t="s">
        <v>2061</v>
      </c>
    </row>
    <row r="959" spans="1:22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s="10" t="str">
        <f t="shared" si="88"/>
        <v>Feb</v>
      </c>
      <c r="Q959" s="10" t="str">
        <f t="shared" si="89"/>
        <v>2012</v>
      </c>
      <c r="R959" t="b">
        <v>0</v>
      </c>
      <c r="S959" t="b">
        <v>0</v>
      </c>
      <c r="T959" t="s">
        <v>33</v>
      </c>
      <c r="U959" t="s">
        <v>2037</v>
      </c>
      <c r="V959" t="s">
        <v>2038</v>
      </c>
    </row>
    <row r="960" spans="1:22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s="10" t="str">
        <f t="shared" si="88"/>
        <v>Jun</v>
      </c>
      <c r="Q960" s="10" t="str">
        <f t="shared" si="89"/>
        <v>2010</v>
      </c>
      <c r="R960" t="b">
        <v>0</v>
      </c>
      <c r="S960" t="b">
        <v>0</v>
      </c>
      <c r="T960" t="s">
        <v>71</v>
      </c>
      <c r="U960" t="s">
        <v>2039</v>
      </c>
      <c r="V960" t="s">
        <v>2047</v>
      </c>
    </row>
    <row r="961" spans="1:22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s="10" t="str">
        <f t="shared" si="88"/>
        <v>Jun</v>
      </c>
      <c r="Q961" s="10" t="str">
        <f t="shared" si="89"/>
        <v>2010</v>
      </c>
      <c r="R961" t="b">
        <v>0</v>
      </c>
      <c r="S961" t="b">
        <v>0</v>
      </c>
      <c r="T961" t="s">
        <v>206</v>
      </c>
      <c r="U961" t="s">
        <v>2045</v>
      </c>
      <c r="V961" t="s">
        <v>2057</v>
      </c>
    </row>
    <row r="962" spans="1:22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25" si="90">E962/D962*100</f>
        <v>85.054545454545448</v>
      </c>
      <c r="G962" t="s">
        <v>14</v>
      </c>
      <c r="H962">
        <v>55</v>
      </c>
      <c r="I962" s="4">
        <f t="shared" ref="I962:I1025" si="91">IF(H962=0,0,E962/H962)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ref="N962:N1001" si="92">(((L962/60)/60)/24)+DATE(1970,1,1)</f>
        <v>42408.25</v>
      </c>
      <c r="O962" s="10">
        <f t="shared" ref="O962:O1001" si="93">(((M962/60)/60)/24)+DATE(1970,1,1)</f>
        <v>42445.208333333328</v>
      </c>
      <c r="P962" s="10" t="str">
        <f t="shared" ref="P962:P1001" si="94">TEXT(N962,"mmm")</f>
        <v>Feb</v>
      </c>
      <c r="Q962" s="10" t="str">
        <f t="shared" ref="Q962:Q1001" si="95">TEXT(N962,"yyyy")</f>
        <v>2016</v>
      </c>
      <c r="R962" t="b">
        <v>0</v>
      </c>
      <c r="S962" t="b">
        <v>0</v>
      </c>
      <c r="T962" t="s">
        <v>28</v>
      </c>
      <c r="U962" t="s">
        <v>2035</v>
      </c>
      <c r="V962" t="s">
        <v>2036</v>
      </c>
    </row>
    <row r="963" spans="1:22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119.29824561403508</v>
      </c>
      <c r="G963" t="s">
        <v>20</v>
      </c>
      <c r="H963">
        <v>155</v>
      </c>
      <c r="I963" s="4">
        <f t="shared" si="91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92"/>
        <v>40591.25</v>
      </c>
      <c r="O963" s="10">
        <f t="shared" si="93"/>
        <v>40595.25</v>
      </c>
      <c r="P963" s="10" t="str">
        <f t="shared" si="94"/>
        <v>Feb</v>
      </c>
      <c r="Q963" s="10" t="str">
        <f t="shared" si="95"/>
        <v>2011</v>
      </c>
      <c r="R963" t="b">
        <v>0</v>
      </c>
      <c r="S963" t="b">
        <v>0</v>
      </c>
      <c r="T963" t="s">
        <v>206</v>
      </c>
      <c r="U963" t="s">
        <v>2045</v>
      </c>
      <c r="V963" t="s">
        <v>2057</v>
      </c>
    </row>
    <row r="964" spans="1:22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s="10" t="str">
        <f t="shared" si="94"/>
        <v>Nov</v>
      </c>
      <c r="Q964" s="10" t="str">
        <f t="shared" si="95"/>
        <v>2013</v>
      </c>
      <c r="R964" t="b">
        <v>0</v>
      </c>
      <c r="S964" t="b">
        <v>0</v>
      </c>
      <c r="T964" t="s">
        <v>17</v>
      </c>
      <c r="U964" t="s">
        <v>2031</v>
      </c>
      <c r="V964" t="s">
        <v>2032</v>
      </c>
    </row>
    <row r="965" spans="1:22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s="10" t="str">
        <f t="shared" si="94"/>
        <v>Mar</v>
      </c>
      <c r="Q965" s="10" t="str">
        <f t="shared" si="95"/>
        <v>2011</v>
      </c>
      <c r="R965" t="b">
        <v>0</v>
      </c>
      <c r="S965" t="b">
        <v>1</v>
      </c>
      <c r="T965" t="s">
        <v>122</v>
      </c>
      <c r="U965" t="s">
        <v>2052</v>
      </c>
      <c r="V965" t="s">
        <v>2053</v>
      </c>
    </row>
    <row r="966" spans="1:22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s="10" t="str">
        <f t="shared" si="94"/>
        <v>May</v>
      </c>
      <c r="Q966" s="10" t="str">
        <f t="shared" si="95"/>
        <v>2015</v>
      </c>
      <c r="R966" t="b">
        <v>0</v>
      </c>
      <c r="S966" t="b">
        <v>0</v>
      </c>
      <c r="T966" t="s">
        <v>33</v>
      </c>
      <c r="U966" t="s">
        <v>2037</v>
      </c>
      <c r="V966" t="s">
        <v>2038</v>
      </c>
    </row>
    <row r="967" spans="1:22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s="10" t="str">
        <f t="shared" si="94"/>
        <v>Jan</v>
      </c>
      <c r="Q967" s="10" t="str">
        <f t="shared" si="95"/>
        <v>2010</v>
      </c>
      <c r="R967" t="b">
        <v>0</v>
      </c>
      <c r="S967" t="b">
        <v>0</v>
      </c>
      <c r="T967" t="s">
        <v>23</v>
      </c>
      <c r="U967" t="s">
        <v>2033</v>
      </c>
      <c r="V967" t="s">
        <v>2034</v>
      </c>
    </row>
    <row r="968" spans="1:22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s="10" t="str">
        <f t="shared" si="94"/>
        <v>Jun</v>
      </c>
      <c r="Q968" s="10" t="str">
        <f t="shared" si="95"/>
        <v>2017</v>
      </c>
      <c r="R968" t="b">
        <v>0</v>
      </c>
      <c r="S968" t="b">
        <v>0</v>
      </c>
      <c r="T968" t="s">
        <v>33</v>
      </c>
      <c r="U968" t="s">
        <v>2037</v>
      </c>
      <c r="V968" t="s">
        <v>2038</v>
      </c>
    </row>
    <row r="969" spans="1:22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s="10" t="str">
        <f t="shared" si="94"/>
        <v>Apr</v>
      </c>
      <c r="Q969" s="10" t="str">
        <f t="shared" si="95"/>
        <v>2012</v>
      </c>
      <c r="R969" t="b">
        <v>0</v>
      </c>
      <c r="S969" t="b">
        <v>0</v>
      </c>
      <c r="T969" t="s">
        <v>319</v>
      </c>
      <c r="U969" t="s">
        <v>2033</v>
      </c>
      <c r="V969" t="s">
        <v>2060</v>
      </c>
    </row>
    <row r="970" spans="1:22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s="10" t="str">
        <f t="shared" si="94"/>
        <v>Jan</v>
      </c>
      <c r="Q970" s="10" t="str">
        <f t="shared" si="95"/>
        <v>2011</v>
      </c>
      <c r="R970" t="b">
        <v>0</v>
      </c>
      <c r="S970" t="b">
        <v>0</v>
      </c>
      <c r="T970" t="s">
        <v>17</v>
      </c>
      <c r="U970" t="s">
        <v>2031</v>
      </c>
      <c r="V970" t="s">
        <v>2032</v>
      </c>
    </row>
    <row r="971" spans="1:22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s="10" t="str">
        <f t="shared" si="94"/>
        <v>Dec</v>
      </c>
      <c r="Q971" s="10" t="str">
        <f t="shared" si="95"/>
        <v>2019</v>
      </c>
      <c r="R971" t="b">
        <v>0</v>
      </c>
      <c r="S971" t="b">
        <v>0</v>
      </c>
      <c r="T971" t="s">
        <v>33</v>
      </c>
      <c r="U971" t="s">
        <v>2037</v>
      </c>
      <c r="V971" t="s">
        <v>2038</v>
      </c>
    </row>
    <row r="972" spans="1:22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s="10" t="str">
        <f t="shared" si="94"/>
        <v>May</v>
      </c>
      <c r="Q972" s="10" t="str">
        <f t="shared" si="95"/>
        <v>2011</v>
      </c>
      <c r="R972" t="b">
        <v>0</v>
      </c>
      <c r="S972" t="b">
        <v>0</v>
      </c>
      <c r="T972" t="s">
        <v>33</v>
      </c>
      <c r="U972" t="s">
        <v>2037</v>
      </c>
      <c r="V972" t="s">
        <v>2038</v>
      </c>
    </row>
    <row r="973" spans="1:22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s="10" t="str">
        <f t="shared" si="94"/>
        <v>Oct</v>
      </c>
      <c r="Q973" s="10" t="str">
        <f t="shared" si="95"/>
        <v>2013</v>
      </c>
      <c r="R973" t="b">
        <v>0</v>
      </c>
      <c r="S973" t="b">
        <v>0</v>
      </c>
      <c r="T973" t="s">
        <v>269</v>
      </c>
      <c r="U973" t="s">
        <v>2039</v>
      </c>
      <c r="V973" t="s">
        <v>2058</v>
      </c>
    </row>
    <row r="974" spans="1:22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s="10" t="str">
        <f t="shared" si="94"/>
        <v>Jun</v>
      </c>
      <c r="Q974" s="10" t="str">
        <f t="shared" si="95"/>
        <v>2014</v>
      </c>
      <c r="R974" t="b">
        <v>0</v>
      </c>
      <c r="S974" t="b">
        <v>1</v>
      </c>
      <c r="T974" t="s">
        <v>28</v>
      </c>
      <c r="U974" t="s">
        <v>2035</v>
      </c>
      <c r="V974" t="s">
        <v>2036</v>
      </c>
    </row>
    <row r="975" spans="1:22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s="10" t="str">
        <f t="shared" si="94"/>
        <v>Dec</v>
      </c>
      <c r="Q975" s="10" t="str">
        <f t="shared" si="95"/>
        <v>2010</v>
      </c>
      <c r="R975" t="b">
        <v>0</v>
      </c>
      <c r="S975" t="b">
        <v>1</v>
      </c>
      <c r="T975" t="s">
        <v>33</v>
      </c>
      <c r="U975" t="s">
        <v>2037</v>
      </c>
      <c r="V975" t="s">
        <v>2038</v>
      </c>
    </row>
    <row r="976" spans="1:22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s="10" t="str">
        <f t="shared" si="94"/>
        <v>May</v>
      </c>
      <c r="Q976" s="10" t="str">
        <f t="shared" si="95"/>
        <v>2013</v>
      </c>
      <c r="R976" t="b">
        <v>0</v>
      </c>
      <c r="S976" t="b">
        <v>0</v>
      </c>
      <c r="T976" t="s">
        <v>60</v>
      </c>
      <c r="U976" t="s">
        <v>2033</v>
      </c>
      <c r="V976" t="s">
        <v>2043</v>
      </c>
    </row>
    <row r="977" spans="1:22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s="10" t="str">
        <f t="shared" si="94"/>
        <v>Nov</v>
      </c>
      <c r="Q977" s="10" t="str">
        <f t="shared" si="95"/>
        <v>2015</v>
      </c>
      <c r="R977" t="b">
        <v>0</v>
      </c>
      <c r="S977" t="b">
        <v>1</v>
      </c>
      <c r="T977" t="s">
        <v>33</v>
      </c>
      <c r="U977" t="s">
        <v>2037</v>
      </c>
      <c r="V977" t="s">
        <v>2038</v>
      </c>
    </row>
    <row r="978" spans="1:22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s="10" t="str">
        <f t="shared" si="94"/>
        <v>Jan</v>
      </c>
      <c r="Q978" s="10" t="str">
        <f t="shared" si="95"/>
        <v>2011</v>
      </c>
      <c r="R978" t="b">
        <v>0</v>
      </c>
      <c r="S978" t="b">
        <v>1</v>
      </c>
      <c r="T978" t="s">
        <v>33</v>
      </c>
      <c r="U978" t="s">
        <v>2037</v>
      </c>
      <c r="V978" t="s">
        <v>2038</v>
      </c>
    </row>
    <row r="979" spans="1:22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s="10" t="str">
        <f t="shared" si="94"/>
        <v>Feb</v>
      </c>
      <c r="Q979" s="10" t="str">
        <f t="shared" si="95"/>
        <v>2018</v>
      </c>
      <c r="R979" t="b">
        <v>0</v>
      </c>
      <c r="S979" t="b">
        <v>0</v>
      </c>
      <c r="T979" t="s">
        <v>17</v>
      </c>
      <c r="U979" t="s">
        <v>2031</v>
      </c>
      <c r="V979" t="s">
        <v>2032</v>
      </c>
    </row>
    <row r="980" spans="1:22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s="10" t="str">
        <f t="shared" si="94"/>
        <v>Nov</v>
      </c>
      <c r="Q980" s="10" t="str">
        <f t="shared" si="95"/>
        <v>2016</v>
      </c>
      <c r="R980" t="b">
        <v>0</v>
      </c>
      <c r="S980" t="b">
        <v>0</v>
      </c>
      <c r="T980" t="s">
        <v>89</v>
      </c>
      <c r="U980" t="s">
        <v>2048</v>
      </c>
      <c r="V980" t="s">
        <v>2049</v>
      </c>
    </row>
    <row r="981" spans="1:22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s="10" t="str">
        <f t="shared" si="94"/>
        <v>Mar</v>
      </c>
      <c r="Q981" s="10" t="str">
        <f t="shared" si="95"/>
        <v>2015</v>
      </c>
      <c r="R981" t="b">
        <v>0</v>
      </c>
      <c r="S981" t="b">
        <v>0</v>
      </c>
      <c r="T981" t="s">
        <v>33</v>
      </c>
      <c r="U981" t="s">
        <v>2037</v>
      </c>
      <c r="V981" t="s">
        <v>2038</v>
      </c>
    </row>
    <row r="982" spans="1:22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s="10" t="str">
        <f t="shared" si="94"/>
        <v>Oct</v>
      </c>
      <c r="Q982" s="10" t="str">
        <f t="shared" si="95"/>
        <v>2015</v>
      </c>
      <c r="R982" t="b">
        <v>1</v>
      </c>
      <c r="S982" t="b">
        <v>0</v>
      </c>
      <c r="T982" t="s">
        <v>68</v>
      </c>
      <c r="U982" t="s">
        <v>2045</v>
      </c>
      <c r="V982" t="s">
        <v>2046</v>
      </c>
    </row>
    <row r="983" spans="1:22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s="10" t="str">
        <f t="shared" si="94"/>
        <v>Dec</v>
      </c>
      <c r="Q983" s="10" t="str">
        <f t="shared" si="95"/>
        <v>2017</v>
      </c>
      <c r="R983" t="b">
        <v>0</v>
      </c>
      <c r="S983" t="b">
        <v>0</v>
      </c>
      <c r="T983" t="s">
        <v>28</v>
      </c>
      <c r="U983" t="s">
        <v>2035</v>
      </c>
      <c r="V983" t="s">
        <v>2036</v>
      </c>
    </row>
    <row r="984" spans="1:22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s="10" t="str">
        <f t="shared" si="94"/>
        <v>Jul</v>
      </c>
      <c r="Q984" s="10" t="str">
        <f t="shared" si="95"/>
        <v>2011</v>
      </c>
      <c r="R984" t="b">
        <v>0</v>
      </c>
      <c r="S984" t="b">
        <v>1</v>
      </c>
      <c r="T984" t="s">
        <v>42</v>
      </c>
      <c r="U984" t="s">
        <v>2039</v>
      </c>
      <c r="V984" t="s">
        <v>2040</v>
      </c>
    </row>
    <row r="985" spans="1:22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s="10" t="str">
        <f t="shared" si="94"/>
        <v>Aug</v>
      </c>
      <c r="Q985" s="10" t="str">
        <f t="shared" si="95"/>
        <v>2019</v>
      </c>
      <c r="R985" t="b">
        <v>0</v>
      </c>
      <c r="S985" t="b">
        <v>0</v>
      </c>
      <c r="T985" t="s">
        <v>42</v>
      </c>
      <c r="U985" t="s">
        <v>2039</v>
      </c>
      <c r="V985" t="s">
        <v>2040</v>
      </c>
    </row>
    <row r="986" spans="1:22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s="10" t="str">
        <f t="shared" si="94"/>
        <v>Sep</v>
      </c>
      <c r="Q986" s="10" t="str">
        <f t="shared" si="95"/>
        <v>2019</v>
      </c>
      <c r="R986" t="b">
        <v>0</v>
      </c>
      <c r="S986" t="b">
        <v>0</v>
      </c>
      <c r="T986" t="s">
        <v>33</v>
      </c>
      <c r="U986" t="s">
        <v>2037</v>
      </c>
      <c r="V986" t="s">
        <v>2038</v>
      </c>
    </row>
    <row r="987" spans="1:22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s="10" t="str">
        <f t="shared" si="94"/>
        <v>Dec</v>
      </c>
      <c r="Q987" s="10" t="str">
        <f t="shared" si="95"/>
        <v>2013</v>
      </c>
      <c r="R987" t="b">
        <v>0</v>
      </c>
      <c r="S987" t="b">
        <v>1</v>
      </c>
      <c r="T987" t="s">
        <v>23</v>
      </c>
      <c r="U987" t="s">
        <v>2033</v>
      </c>
      <c r="V987" t="s">
        <v>2034</v>
      </c>
    </row>
    <row r="988" spans="1:22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s="10" t="str">
        <f t="shared" si="94"/>
        <v>Apr</v>
      </c>
      <c r="Q988" s="10" t="str">
        <f t="shared" si="95"/>
        <v>2011</v>
      </c>
      <c r="R988" t="b">
        <v>0</v>
      </c>
      <c r="S988" t="b">
        <v>0</v>
      </c>
      <c r="T988" t="s">
        <v>23</v>
      </c>
      <c r="U988" t="s">
        <v>2033</v>
      </c>
      <c r="V988" t="s">
        <v>2034</v>
      </c>
    </row>
    <row r="989" spans="1:22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s="10" t="str">
        <f t="shared" si="94"/>
        <v>Apr</v>
      </c>
      <c r="Q989" s="10" t="str">
        <f t="shared" si="95"/>
        <v>2017</v>
      </c>
      <c r="R989" t="b">
        <v>0</v>
      </c>
      <c r="S989" t="b">
        <v>0</v>
      </c>
      <c r="T989" t="s">
        <v>42</v>
      </c>
      <c r="U989" t="s">
        <v>2039</v>
      </c>
      <c r="V989" t="s">
        <v>2040</v>
      </c>
    </row>
    <row r="990" spans="1:22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s="10" t="str">
        <f t="shared" si="94"/>
        <v>Nov</v>
      </c>
      <c r="Q990" s="10" t="str">
        <f t="shared" si="95"/>
        <v>2016</v>
      </c>
      <c r="R990" t="b">
        <v>0</v>
      </c>
      <c r="S990" t="b">
        <v>0</v>
      </c>
      <c r="T990" t="s">
        <v>133</v>
      </c>
      <c r="U990" t="s">
        <v>2045</v>
      </c>
      <c r="V990" t="s">
        <v>2054</v>
      </c>
    </row>
    <row r="991" spans="1:22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s="10" t="str">
        <f t="shared" si="94"/>
        <v>Apr</v>
      </c>
      <c r="Q991" s="10" t="str">
        <f t="shared" si="95"/>
        <v>2019</v>
      </c>
      <c r="R991" t="b">
        <v>0</v>
      </c>
      <c r="S991" t="b">
        <v>0</v>
      </c>
      <c r="T991" t="s">
        <v>206</v>
      </c>
      <c r="U991" t="s">
        <v>2045</v>
      </c>
      <c r="V991" t="s">
        <v>2057</v>
      </c>
    </row>
    <row r="992" spans="1:22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s="10" t="str">
        <f t="shared" si="94"/>
        <v>Mar</v>
      </c>
      <c r="Q992" s="10" t="str">
        <f t="shared" si="95"/>
        <v>2016</v>
      </c>
      <c r="R992" t="b">
        <v>0</v>
      </c>
      <c r="S992" t="b">
        <v>1</v>
      </c>
      <c r="T992" t="s">
        <v>53</v>
      </c>
      <c r="U992" t="s">
        <v>2039</v>
      </c>
      <c r="V992" t="s">
        <v>2042</v>
      </c>
    </row>
    <row r="993" spans="1:22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s="10" t="str">
        <f t="shared" si="94"/>
        <v>Sep</v>
      </c>
      <c r="Q993" s="10" t="str">
        <f t="shared" si="95"/>
        <v>2014</v>
      </c>
      <c r="R993" t="b">
        <v>0</v>
      </c>
      <c r="S993" t="b">
        <v>1</v>
      </c>
      <c r="T993" t="s">
        <v>23</v>
      </c>
      <c r="U993" t="s">
        <v>2033</v>
      </c>
      <c r="V993" t="s">
        <v>2034</v>
      </c>
    </row>
    <row r="994" spans="1:22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s="10" t="str">
        <f t="shared" si="94"/>
        <v>May</v>
      </c>
      <c r="Q994" s="10" t="str">
        <f t="shared" si="95"/>
        <v>2018</v>
      </c>
      <c r="R994" t="b">
        <v>0</v>
      </c>
      <c r="S994" t="b">
        <v>1</v>
      </c>
      <c r="T994" t="s">
        <v>53</v>
      </c>
      <c r="U994" t="s">
        <v>2039</v>
      </c>
      <c r="V994" t="s">
        <v>2042</v>
      </c>
    </row>
    <row r="995" spans="1:22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s="10" t="str">
        <f t="shared" si="94"/>
        <v>Dec</v>
      </c>
      <c r="Q995" s="10" t="str">
        <f t="shared" si="95"/>
        <v>2015</v>
      </c>
      <c r="R995" t="b">
        <v>0</v>
      </c>
      <c r="S995" t="b">
        <v>1</v>
      </c>
      <c r="T995" t="s">
        <v>122</v>
      </c>
      <c r="U995" t="s">
        <v>2052</v>
      </c>
      <c r="V995" t="s">
        <v>2053</v>
      </c>
    </row>
    <row r="996" spans="1:22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s="10" t="str">
        <f t="shared" si="94"/>
        <v>Oct</v>
      </c>
      <c r="Q996" s="10" t="str">
        <f t="shared" si="95"/>
        <v>2014</v>
      </c>
      <c r="R996" t="b">
        <v>0</v>
      </c>
      <c r="S996" t="b">
        <v>1</v>
      </c>
      <c r="T996" t="s">
        <v>206</v>
      </c>
      <c r="U996" t="s">
        <v>2045</v>
      </c>
      <c r="V996" t="s">
        <v>2057</v>
      </c>
    </row>
    <row r="997" spans="1:22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s="10" t="str">
        <f t="shared" si="94"/>
        <v>Nov</v>
      </c>
      <c r="Q997" s="10" t="str">
        <f t="shared" si="95"/>
        <v>2018</v>
      </c>
      <c r="R997" t="b">
        <v>0</v>
      </c>
      <c r="S997" t="b">
        <v>1</v>
      </c>
      <c r="T997" t="s">
        <v>17</v>
      </c>
      <c r="U997" t="s">
        <v>2031</v>
      </c>
      <c r="V997" t="s">
        <v>2032</v>
      </c>
    </row>
    <row r="998" spans="1:22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s="10" t="str">
        <f t="shared" si="94"/>
        <v>Jan</v>
      </c>
      <c r="Q998" s="10" t="str">
        <f t="shared" si="95"/>
        <v>2013</v>
      </c>
      <c r="R998" t="b">
        <v>0</v>
      </c>
      <c r="S998" t="b">
        <v>0</v>
      </c>
      <c r="T998" t="s">
        <v>33</v>
      </c>
      <c r="U998" t="s">
        <v>2037</v>
      </c>
      <c r="V998" t="s">
        <v>2038</v>
      </c>
    </row>
    <row r="999" spans="1:22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s="10" t="str">
        <f t="shared" si="94"/>
        <v>Jan</v>
      </c>
      <c r="Q999" s="10" t="str">
        <f t="shared" si="95"/>
        <v>2014</v>
      </c>
      <c r="R999" t="b">
        <v>0</v>
      </c>
      <c r="S999" t="b">
        <v>0</v>
      </c>
      <c r="T999" t="s">
        <v>33</v>
      </c>
      <c r="U999" t="s">
        <v>2037</v>
      </c>
      <c r="V999" t="s">
        <v>2038</v>
      </c>
    </row>
    <row r="1000" spans="1:22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s="10" t="str">
        <f t="shared" si="94"/>
        <v>Feb</v>
      </c>
      <c r="Q1000" s="10" t="str">
        <f t="shared" si="95"/>
        <v>2010</v>
      </c>
      <c r="R1000" t="b">
        <v>0</v>
      </c>
      <c r="S1000" t="b">
        <v>1</v>
      </c>
      <c r="T1000" t="s">
        <v>60</v>
      </c>
      <c r="U1000" t="s">
        <v>2033</v>
      </c>
      <c r="V1000" t="s">
        <v>2043</v>
      </c>
    </row>
    <row r="1001" spans="1:22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s="10" t="str">
        <f t="shared" si="94"/>
        <v>Jun</v>
      </c>
      <c r="Q1001" s="10" t="str">
        <f t="shared" si="95"/>
        <v>2016</v>
      </c>
      <c r="R1001" t="b">
        <v>0</v>
      </c>
      <c r="S1001" t="b">
        <v>0</v>
      </c>
      <c r="T1001" t="s">
        <v>17</v>
      </c>
      <c r="U1001" t="s">
        <v>2031</v>
      </c>
      <c r="V1001" t="s">
        <v>2032</v>
      </c>
    </row>
  </sheetData>
  <autoFilter ref="A1:A1003" xr:uid="{00000000-0001-0000-0000-000000000000}">
    <sortState xmlns:xlrd2="http://schemas.microsoft.com/office/spreadsheetml/2017/richdata2" ref="A2:W1003">
      <sortCondition ref="A1:A1003"/>
    </sortState>
  </autoFilter>
  <sortState xmlns:xlrd2="http://schemas.microsoft.com/office/spreadsheetml/2017/richdata2" ref="A2:W1002">
    <sortCondition ref="L1:L1002"/>
  </sortState>
  <conditionalFormatting sqref="F1:F1048576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8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num" val="0"/>
        <cfvo type="num" val="100"/>
        <color rgb="FFFF0000"/>
        <color rgb="FF92D050"/>
      </colorScale>
    </cfRule>
  </conditionalFormatting>
  <conditionalFormatting sqref="G1:G1001">
    <cfRule type="containsText" dxfId="23" priority="5" operator="containsText" text="canceled">
      <formula>NOT(ISERROR(SEARCH("canceled",G1)))</formula>
    </cfRule>
    <cfRule type="containsText" dxfId="22" priority="6" operator="containsText" text="canceled">
      <formula>NOT(ISERROR(SEARCH("canceled",G1)))</formula>
    </cfRule>
    <cfRule type="containsText" dxfId="21" priority="7" operator="containsText" text="live">
      <formula>NOT(ISERROR(SEARCH("live",G1)))</formula>
    </cfRule>
    <cfRule type="containsText" dxfId="20" priority="8" operator="containsText" text="successful">
      <formula>NOT(ISERROR(SEARCH("successful",G1)))</formula>
    </cfRule>
    <cfRule type="containsText" dxfId="19" priority="9" operator="containsText" text="failed">
      <formula>NOT(ISERROR(SEARCH("failed",G1)))</formula>
    </cfRule>
  </conditionalFormatting>
  <conditionalFormatting sqref="G1:G1003">
    <cfRule type="containsText" dxfId="18" priority="4" operator="containsText" text="canceled">
      <formula>NOT(ISERROR(SEARCH("canceled",G1)))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B4CF-A608-4B27-8874-9748EC2FDCB8}">
  <dimension ref="A1:F78"/>
  <sheetViews>
    <sheetView workbookViewId="0">
      <selection activeCell="M33" sqref="M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9" width="15.25" bestFit="1" customWidth="1"/>
    <col min="10" max="10" width="11" bestFit="1" customWidth="1"/>
  </cols>
  <sheetData>
    <row r="1" spans="1:6" x14ac:dyDescent="0.25">
      <c r="A1" s="6" t="s">
        <v>6</v>
      </c>
      <c r="B1" t="s">
        <v>2066</v>
      </c>
    </row>
    <row r="3" spans="1:6" x14ac:dyDescent="0.25">
      <c r="A3" s="6" t="s">
        <v>2070</v>
      </c>
      <c r="B3" s="6" t="s">
        <v>2067</v>
      </c>
    </row>
    <row r="4" spans="1:6" x14ac:dyDescent="0.25">
      <c r="A4" s="6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7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2062</v>
      </c>
      <c r="E8">
        <v>4</v>
      </c>
      <c r="F8">
        <v>4</v>
      </c>
    </row>
    <row r="9" spans="1:6" x14ac:dyDescent="0.25">
      <c r="A9" s="7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  <row r="18" spans="1:6" x14ac:dyDescent="0.25">
      <c r="A18" s="6" t="s">
        <v>2070</v>
      </c>
      <c r="B18" s="6" t="s">
        <v>2067</v>
      </c>
    </row>
    <row r="19" spans="1:6" x14ac:dyDescent="0.25">
      <c r="A19" s="6" t="s">
        <v>2069</v>
      </c>
      <c r="B19" t="s">
        <v>74</v>
      </c>
      <c r="C19" t="s">
        <v>14</v>
      </c>
      <c r="D19" t="s">
        <v>47</v>
      </c>
      <c r="E19" t="s">
        <v>20</v>
      </c>
      <c r="F19" t="s">
        <v>2068</v>
      </c>
    </row>
    <row r="20" spans="1:6" x14ac:dyDescent="0.25">
      <c r="A20" s="7" t="s">
        <v>26</v>
      </c>
      <c r="B20">
        <v>2</v>
      </c>
      <c r="C20">
        <v>16</v>
      </c>
      <c r="D20">
        <v>1</v>
      </c>
      <c r="E20">
        <v>24</v>
      </c>
      <c r="F20">
        <v>43</v>
      </c>
    </row>
    <row r="21" spans="1:6" x14ac:dyDescent="0.25">
      <c r="A21" s="8" t="s">
        <v>2039</v>
      </c>
      <c r="C21">
        <v>3</v>
      </c>
      <c r="D21">
        <v>1</v>
      </c>
      <c r="E21">
        <v>6</v>
      </c>
      <c r="F21">
        <v>10</v>
      </c>
    </row>
    <row r="22" spans="1:6" x14ac:dyDescent="0.25">
      <c r="A22" s="8" t="s">
        <v>2031</v>
      </c>
      <c r="B22">
        <v>1</v>
      </c>
      <c r="C22">
        <v>1</v>
      </c>
      <c r="E22">
        <v>1</v>
      </c>
      <c r="F22">
        <v>3</v>
      </c>
    </row>
    <row r="23" spans="1:6" x14ac:dyDescent="0.25">
      <c r="A23" s="8" t="s">
        <v>2048</v>
      </c>
      <c r="C23">
        <v>1</v>
      </c>
      <c r="E23">
        <v>2</v>
      </c>
      <c r="F23">
        <v>3</v>
      </c>
    </row>
    <row r="24" spans="1:6" x14ac:dyDescent="0.25">
      <c r="A24" s="8" t="s">
        <v>2033</v>
      </c>
      <c r="B24">
        <v>1</v>
      </c>
      <c r="C24">
        <v>2</v>
      </c>
      <c r="E24">
        <v>2</v>
      </c>
      <c r="F24">
        <v>5</v>
      </c>
    </row>
    <row r="25" spans="1:6" x14ac:dyDescent="0.25">
      <c r="A25" s="8" t="s">
        <v>2052</v>
      </c>
      <c r="C25">
        <v>2</v>
      </c>
      <c r="E25">
        <v>1</v>
      </c>
      <c r="F25">
        <v>3</v>
      </c>
    </row>
    <row r="26" spans="1:6" x14ac:dyDescent="0.25">
      <c r="A26" s="8" t="s">
        <v>2045</v>
      </c>
      <c r="C26">
        <v>1</v>
      </c>
      <c r="E26">
        <v>1</v>
      </c>
      <c r="F26">
        <v>2</v>
      </c>
    </row>
    <row r="27" spans="1:6" x14ac:dyDescent="0.25">
      <c r="A27" s="8" t="s">
        <v>2035</v>
      </c>
      <c r="C27">
        <v>1</v>
      </c>
      <c r="E27">
        <v>5</v>
      </c>
      <c r="F27">
        <v>6</v>
      </c>
    </row>
    <row r="28" spans="1:6" x14ac:dyDescent="0.25">
      <c r="A28" s="8" t="s">
        <v>2037</v>
      </c>
      <c r="C28">
        <v>5</v>
      </c>
      <c r="E28">
        <v>6</v>
      </c>
      <c r="F28">
        <v>11</v>
      </c>
    </row>
    <row r="29" spans="1:6" x14ac:dyDescent="0.25">
      <c r="A29" s="7" t="s">
        <v>15</v>
      </c>
      <c r="B29">
        <v>2</v>
      </c>
      <c r="C29">
        <v>19</v>
      </c>
      <c r="D29">
        <v>1</v>
      </c>
      <c r="E29">
        <v>22</v>
      </c>
      <c r="F29">
        <v>44</v>
      </c>
    </row>
    <row r="30" spans="1:6" x14ac:dyDescent="0.25">
      <c r="A30" s="8" t="s">
        <v>2039</v>
      </c>
      <c r="C30">
        <v>4</v>
      </c>
      <c r="E30">
        <v>3</v>
      </c>
      <c r="F30">
        <v>7</v>
      </c>
    </row>
    <row r="31" spans="1:6" x14ac:dyDescent="0.25">
      <c r="A31" s="8" t="s">
        <v>2031</v>
      </c>
      <c r="C31">
        <v>2</v>
      </c>
      <c r="F31">
        <v>2</v>
      </c>
    </row>
    <row r="32" spans="1:6" x14ac:dyDescent="0.25">
      <c r="A32" s="8" t="s">
        <v>2033</v>
      </c>
      <c r="C32">
        <v>2</v>
      </c>
      <c r="E32">
        <v>5</v>
      </c>
      <c r="F32">
        <v>7</v>
      </c>
    </row>
    <row r="33" spans="1:6" x14ac:dyDescent="0.25">
      <c r="A33" s="8" t="s">
        <v>2052</v>
      </c>
      <c r="C33">
        <v>2</v>
      </c>
      <c r="F33">
        <v>2</v>
      </c>
    </row>
    <row r="34" spans="1:6" x14ac:dyDescent="0.25">
      <c r="A34" s="8" t="s">
        <v>2045</v>
      </c>
      <c r="E34">
        <v>3</v>
      </c>
      <c r="F34">
        <v>3</v>
      </c>
    </row>
    <row r="35" spans="1:6" x14ac:dyDescent="0.25">
      <c r="A35" s="8" t="s">
        <v>2035</v>
      </c>
      <c r="D35">
        <v>1</v>
      </c>
      <c r="E35">
        <v>4</v>
      </c>
      <c r="F35">
        <v>5</v>
      </c>
    </row>
    <row r="36" spans="1:6" x14ac:dyDescent="0.25">
      <c r="A36" s="8" t="s">
        <v>2037</v>
      </c>
      <c r="B36">
        <v>2</v>
      </c>
      <c r="C36">
        <v>9</v>
      </c>
      <c r="E36">
        <v>7</v>
      </c>
      <c r="F36">
        <v>18</v>
      </c>
    </row>
    <row r="37" spans="1:6" x14ac:dyDescent="0.25">
      <c r="A37" s="7" t="s">
        <v>98</v>
      </c>
      <c r="B37">
        <v>4</v>
      </c>
      <c r="C37">
        <v>6</v>
      </c>
      <c r="D37">
        <v>1</v>
      </c>
      <c r="E37">
        <v>12</v>
      </c>
      <c r="F37">
        <v>23</v>
      </c>
    </row>
    <row r="38" spans="1:6" x14ac:dyDescent="0.25">
      <c r="A38" s="8" t="s">
        <v>2039</v>
      </c>
      <c r="C38">
        <v>2</v>
      </c>
      <c r="E38">
        <v>3</v>
      </c>
      <c r="F38">
        <v>5</v>
      </c>
    </row>
    <row r="39" spans="1:6" x14ac:dyDescent="0.25">
      <c r="A39" s="8" t="s">
        <v>2048</v>
      </c>
      <c r="D39">
        <v>1</v>
      </c>
      <c r="E39">
        <v>1</v>
      </c>
      <c r="F39">
        <v>2</v>
      </c>
    </row>
    <row r="40" spans="1:6" x14ac:dyDescent="0.25">
      <c r="A40" s="8" t="s">
        <v>2033</v>
      </c>
      <c r="B40">
        <v>3</v>
      </c>
      <c r="C40">
        <v>2</v>
      </c>
      <c r="E40">
        <v>2</v>
      </c>
      <c r="F40">
        <v>7</v>
      </c>
    </row>
    <row r="41" spans="1:6" x14ac:dyDescent="0.25">
      <c r="A41" s="8" t="s">
        <v>2045</v>
      </c>
      <c r="E41">
        <v>2</v>
      </c>
      <c r="F41">
        <v>2</v>
      </c>
    </row>
    <row r="42" spans="1:6" x14ac:dyDescent="0.25">
      <c r="A42" s="8" t="s">
        <v>2035</v>
      </c>
      <c r="E42">
        <v>1</v>
      </c>
      <c r="F42">
        <v>1</v>
      </c>
    </row>
    <row r="43" spans="1:6" x14ac:dyDescent="0.25">
      <c r="A43" s="8" t="s">
        <v>2037</v>
      </c>
      <c r="B43">
        <v>1</v>
      </c>
      <c r="C43">
        <v>2</v>
      </c>
      <c r="E43">
        <v>3</v>
      </c>
      <c r="F43">
        <v>6</v>
      </c>
    </row>
    <row r="44" spans="1:6" x14ac:dyDescent="0.25">
      <c r="A44" s="7" t="s">
        <v>36</v>
      </c>
      <c r="B44">
        <v>1</v>
      </c>
      <c r="C44">
        <v>12</v>
      </c>
      <c r="D44">
        <v>1</v>
      </c>
      <c r="E44">
        <v>17</v>
      </c>
      <c r="F44">
        <v>31</v>
      </c>
    </row>
    <row r="45" spans="1:6" x14ac:dyDescent="0.25">
      <c r="A45" s="8" t="s">
        <v>2039</v>
      </c>
      <c r="C45">
        <v>3</v>
      </c>
      <c r="E45">
        <v>4</v>
      </c>
      <c r="F45">
        <v>7</v>
      </c>
    </row>
    <row r="46" spans="1:6" x14ac:dyDescent="0.25">
      <c r="A46" s="8" t="s">
        <v>2048</v>
      </c>
      <c r="E46">
        <v>1</v>
      </c>
      <c r="F46">
        <v>1</v>
      </c>
    </row>
    <row r="47" spans="1:6" x14ac:dyDescent="0.25">
      <c r="A47" s="8" t="s">
        <v>2033</v>
      </c>
      <c r="C47">
        <v>5</v>
      </c>
      <c r="E47">
        <v>1</v>
      </c>
      <c r="F47">
        <v>6</v>
      </c>
    </row>
    <row r="48" spans="1:6" x14ac:dyDescent="0.25">
      <c r="A48" s="8" t="s">
        <v>2045</v>
      </c>
      <c r="C48">
        <v>1</v>
      </c>
      <c r="E48">
        <v>4</v>
      </c>
      <c r="F48">
        <v>5</v>
      </c>
    </row>
    <row r="49" spans="1:6" x14ac:dyDescent="0.25">
      <c r="A49" s="8" t="s">
        <v>2035</v>
      </c>
      <c r="C49">
        <v>2</v>
      </c>
      <c r="F49">
        <v>2</v>
      </c>
    </row>
    <row r="50" spans="1:6" x14ac:dyDescent="0.25">
      <c r="A50" s="8" t="s">
        <v>2037</v>
      </c>
      <c r="B50">
        <v>1</v>
      </c>
      <c r="C50">
        <v>1</v>
      </c>
      <c r="D50">
        <v>1</v>
      </c>
      <c r="E50">
        <v>7</v>
      </c>
      <c r="F50">
        <v>10</v>
      </c>
    </row>
    <row r="51" spans="1:6" x14ac:dyDescent="0.25">
      <c r="A51" s="7" t="s">
        <v>40</v>
      </c>
      <c r="B51">
        <v>1</v>
      </c>
      <c r="C51">
        <v>18</v>
      </c>
      <c r="D51">
        <v>1</v>
      </c>
      <c r="E51">
        <v>28</v>
      </c>
      <c r="F51">
        <v>48</v>
      </c>
    </row>
    <row r="52" spans="1:6" x14ac:dyDescent="0.25">
      <c r="A52" s="8" t="s">
        <v>2039</v>
      </c>
      <c r="B52">
        <v>1</v>
      </c>
      <c r="C52">
        <v>4</v>
      </c>
      <c r="D52">
        <v>1</v>
      </c>
      <c r="E52">
        <v>7</v>
      </c>
      <c r="F52">
        <v>13</v>
      </c>
    </row>
    <row r="53" spans="1:6" x14ac:dyDescent="0.25">
      <c r="A53" s="8" t="s">
        <v>2031</v>
      </c>
      <c r="C53">
        <v>1</v>
      </c>
      <c r="E53">
        <v>4</v>
      </c>
      <c r="F53">
        <v>5</v>
      </c>
    </row>
    <row r="54" spans="1:6" x14ac:dyDescent="0.25">
      <c r="A54" s="8" t="s">
        <v>2048</v>
      </c>
      <c r="E54">
        <v>2</v>
      </c>
      <c r="F54">
        <v>2</v>
      </c>
    </row>
    <row r="55" spans="1:6" x14ac:dyDescent="0.25">
      <c r="A55" s="8" t="s">
        <v>2033</v>
      </c>
      <c r="C55">
        <v>5</v>
      </c>
      <c r="E55">
        <v>6</v>
      </c>
      <c r="F55">
        <v>11</v>
      </c>
    </row>
    <row r="56" spans="1:6" x14ac:dyDescent="0.25">
      <c r="A56" s="8" t="s">
        <v>2045</v>
      </c>
      <c r="C56">
        <v>2</v>
      </c>
      <c r="F56">
        <v>2</v>
      </c>
    </row>
    <row r="57" spans="1:6" x14ac:dyDescent="0.25">
      <c r="A57" s="8" t="s">
        <v>2035</v>
      </c>
      <c r="C57">
        <v>1</v>
      </c>
      <c r="E57">
        <v>4</v>
      </c>
      <c r="F57">
        <v>5</v>
      </c>
    </row>
    <row r="58" spans="1:6" x14ac:dyDescent="0.25">
      <c r="A58" s="8" t="s">
        <v>2037</v>
      </c>
      <c r="C58">
        <v>5</v>
      </c>
      <c r="E58">
        <v>5</v>
      </c>
      <c r="F58">
        <v>10</v>
      </c>
    </row>
    <row r="59" spans="1:6" x14ac:dyDescent="0.25">
      <c r="A59" s="7" t="s">
        <v>107</v>
      </c>
      <c r="B59">
        <v>3</v>
      </c>
      <c r="C59">
        <v>19</v>
      </c>
      <c r="E59">
        <v>26</v>
      </c>
      <c r="F59">
        <v>48</v>
      </c>
    </row>
    <row r="60" spans="1:6" x14ac:dyDescent="0.25">
      <c r="A60" s="8" t="s">
        <v>2039</v>
      </c>
      <c r="C60">
        <v>3</v>
      </c>
      <c r="E60">
        <v>3</v>
      </c>
      <c r="F60">
        <v>6</v>
      </c>
    </row>
    <row r="61" spans="1:6" x14ac:dyDescent="0.25">
      <c r="A61" s="8" t="s">
        <v>2031</v>
      </c>
      <c r="C61">
        <v>1</v>
      </c>
      <c r="F61">
        <v>1</v>
      </c>
    </row>
    <row r="62" spans="1:6" x14ac:dyDescent="0.25">
      <c r="A62" s="8" t="s">
        <v>2048</v>
      </c>
      <c r="C62">
        <v>2</v>
      </c>
      <c r="E62">
        <v>1</v>
      </c>
      <c r="F62">
        <v>3</v>
      </c>
    </row>
    <row r="63" spans="1:6" x14ac:dyDescent="0.25">
      <c r="A63" s="8" t="s">
        <v>2033</v>
      </c>
      <c r="C63">
        <v>6</v>
      </c>
      <c r="E63">
        <v>4</v>
      </c>
      <c r="F63">
        <v>10</v>
      </c>
    </row>
    <row r="64" spans="1:6" x14ac:dyDescent="0.25">
      <c r="A64" s="8" t="s">
        <v>2052</v>
      </c>
      <c r="B64">
        <v>1</v>
      </c>
      <c r="C64">
        <v>1</v>
      </c>
      <c r="E64">
        <v>1</v>
      </c>
      <c r="F64">
        <v>3</v>
      </c>
    </row>
    <row r="65" spans="1:6" x14ac:dyDescent="0.25">
      <c r="A65" s="8" t="s">
        <v>2045</v>
      </c>
      <c r="C65">
        <v>2</v>
      </c>
      <c r="E65">
        <v>2</v>
      </c>
      <c r="F65">
        <v>4</v>
      </c>
    </row>
    <row r="66" spans="1:6" x14ac:dyDescent="0.25">
      <c r="A66" s="8" t="s">
        <v>2035</v>
      </c>
      <c r="E66">
        <v>5</v>
      </c>
      <c r="F66">
        <v>5</v>
      </c>
    </row>
    <row r="67" spans="1:6" x14ac:dyDescent="0.25">
      <c r="A67" s="8" t="s">
        <v>2037</v>
      </c>
      <c r="B67">
        <v>2</v>
      </c>
      <c r="C67">
        <v>4</v>
      </c>
      <c r="E67">
        <v>10</v>
      </c>
      <c r="F67">
        <v>16</v>
      </c>
    </row>
    <row r="68" spans="1:6" x14ac:dyDescent="0.25">
      <c r="A68" s="7" t="s">
        <v>21</v>
      </c>
      <c r="B68">
        <v>44</v>
      </c>
      <c r="C68">
        <v>274</v>
      </c>
      <c r="D68">
        <v>9</v>
      </c>
      <c r="E68">
        <v>436</v>
      </c>
      <c r="F68">
        <v>763</v>
      </c>
    </row>
    <row r="69" spans="1:6" x14ac:dyDescent="0.25">
      <c r="A69" s="8" t="s">
        <v>2039</v>
      </c>
      <c r="B69">
        <v>10</v>
      </c>
      <c r="C69">
        <v>41</v>
      </c>
      <c r="D69">
        <v>3</v>
      </c>
      <c r="E69">
        <v>76</v>
      </c>
      <c r="F69">
        <v>130</v>
      </c>
    </row>
    <row r="70" spans="1:6" x14ac:dyDescent="0.25">
      <c r="A70" s="8" t="s">
        <v>2031</v>
      </c>
      <c r="B70">
        <v>3</v>
      </c>
      <c r="C70">
        <v>15</v>
      </c>
      <c r="E70">
        <v>17</v>
      </c>
      <c r="F70">
        <v>35</v>
      </c>
    </row>
    <row r="71" spans="1:6" x14ac:dyDescent="0.25">
      <c r="A71" s="8" t="s">
        <v>2048</v>
      </c>
      <c r="B71">
        <v>1</v>
      </c>
      <c r="C71">
        <v>20</v>
      </c>
      <c r="D71">
        <v>2</v>
      </c>
      <c r="E71">
        <v>14</v>
      </c>
      <c r="F71">
        <v>37</v>
      </c>
    </row>
    <row r="72" spans="1:6" x14ac:dyDescent="0.25">
      <c r="A72" s="8" t="s">
        <v>2062</v>
      </c>
      <c r="E72">
        <v>4</v>
      </c>
      <c r="F72">
        <v>4</v>
      </c>
    </row>
    <row r="73" spans="1:6" x14ac:dyDescent="0.25">
      <c r="A73" s="8" t="s">
        <v>2033</v>
      </c>
      <c r="B73">
        <v>6</v>
      </c>
      <c r="C73">
        <v>44</v>
      </c>
      <c r="E73">
        <v>79</v>
      </c>
      <c r="F73">
        <v>129</v>
      </c>
    </row>
    <row r="74" spans="1:6" x14ac:dyDescent="0.25">
      <c r="A74" s="8" t="s">
        <v>2052</v>
      </c>
      <c r="B74">
        <v>3</v>
      </c>
      <c r="C74">
        <v>6</v>
      </c>
      <c r="D74">
        <v>1</v>
      </c>
      <c r="E74">
        <v>24</v>
      </c>
      <c r="F74">
        <v>34</v>
      </c>
    </row>
    <row r="75" spans="1:6" x14ac:dyDescent="0.25">
      <c r="A75" s="8" t="s">
        <v>2045</v>
      </c>
      <c r="B75">
        <v>2</v>
      </c>
      <c r="C75">
        <v>18</v>
      </c>
      <c r="D75">
        <v>1</v>
      </c>
      <c r="E75">
        <v>28</v>
      </c>
      <c r="F75">
        <v>49</v>
      </c>
    </row>
    <row r="76" spans="1:6" x14ac:dyDescent="0.25">
      <c r="A76" s="8" t="s">
        <v>2035</v>
      </c>
      <c r="B76">
        <v>2</v>
      </c>
      <c r="C76">
        <v>24</v>
      </c>
      <c r="D76">
        <v>1</v>
      </c>
      <c r="E76">
        <v>45</v>
      </c>
      <c r="F76">
        <v>72</v>
      </c>
    </row>
    <row r="77" spans="1:6" x14ac:dyDescent="0.25">
      <c r="A77" s="8" t="s">
        <v>2037</v>
      </c>
      <c r="B77">
        <v>17</v>
      </c>
      <c r="C77">
        <v>106</v>
      </c>
      <c r="D77">
        <v>1</v>
      </c>
      <c r="E77">
        <v>149</v>
      </c>
      <c r="F77">
        <v>273</v>
      </c>
    </row>
    <row r="78" spans="1:6" x14ac:dyDescent="0.25">
      <c r="A78" s="7" t="s">
        <v>2068</v>
      </c>
      <c r="B78">
        <v>57</v>
      </c>
      <c r="C78">
        <v>364</v>
      </c>
      <c r="D78">
        <v>14</v>
      </c>
      <c r="E78">
        <v>565</v>
      </c>
      <c r="F78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C8CFD-71D7-447C-9A0C-8E794DAC8D89}">
  <dimension ref="A1:F210"/>
  <sheetViews>
    <sheetView workbookViewId="0">
      <selection activeCell="W14" sqref="W14"/>
    </sheetView>
  </sheetViews>
  <sheetFormatPr defaultRowHeight="15.75" x14ac:dyDescent="0.25"/>
  <cols>
    <col min="1" max="1" width="22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2066</v>
      </c>
    </row>
    <row r="2" spans="1:6" x14ac:dyDescent="0.25">
      <c r="A2" s="6" t="s">
        <v>2064</v>
      </c>
      <c r="B2" t="s">
        <v>2066</v>
      </c>
    </row>
    <row r="4" spans="1:6" x14ac:dyDescent="0.25">
      <c r="A4" s="6" t="s">
        <v>2070</v>
      </c>
      <c r="B4" s="6" t="s">
        <v>2067</v>
      </c>
    </row>
    <row r="5" spans="1:6" x14ac:dyDescent="0.25">
      <c r="A5" s="6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2063</v>
      </c>
      <c r="E7">
        <v>4</v>
      </c>
      <c r="F7">
        <v>4</v>
      </c>
    </row>
    <row r="8" spans="1:6" x14ac:dyDescent="0.25">
      <c r="A8" s="7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2041</v>
      </c>
      <c r="C10">
        <v>8</v>
      </c>
      <c r="E10">
        <v>10</v>
      </c>
      <c r="F10">
        <v>18</v>
      </c>
    </row>
    <row r="11" spans="1:6" x14ac:dyDescent="0.25">
      <c r="A11" s="7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2055</v>
      </c>
      <c r="C15">
        <v>3</v>
      </c>
      <c r="E15">
        <v>4</v>
      </c>
      <c r="F15">
        <v>7</v>
      </c>
    </row>
    <row r="16" spans="1:6" x14ac:dyDescent="0.25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2054</v>
      </c>
      <c r="C20">
        <v>4</v>
      </c>
      <c r="E20">
        <v>4</v>
      </c>
      <c r="F20">
        <v>8</v>
      </c>
    </row>
    <row r="21" spans="1:6" x14ac:dyDescent="0.25">
      <c r="A21" s="7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2061</v>
      </c>
      <c r="C22">
        <v>9</v>
      </c>
      <c r="E22">
        <v>5</v>
      </c>
      <c r="F22">
        <v>14</v>
      </c>
    </row>
    <row r="23" spans="1:6" x14ac:dyDescent="0.25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2057</v>
      </c>
      <c r="C25">
        <v>7</v>
      </c>
      <c r="E25">
        <v>14</v>
      </c>
      <c r="F25">
        <v>21</v>
      </c>
    </row>
    <row r="26" spans="1:6" x14ac:dyDescent="0.25">
      <c r="A26" s="7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2060</v>
      </c>
      <c r="E29">
        <v>3</v>
      </c>
      <c r="F29">
        <v>3</v>
      </c>
    </row>
    <row r="30" spans="1:6" x14ac:dyDescent="0.25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  <row r="37" spans="1:6" x14ac:dyDescent="0.25">
      <c r="A37" s="6" t="s">
        <v>2070</v>
      </c>
      <c r="B37" s="6" t="s">
        <v>2067</v>
      </c>
    </row>
    <row r="38" spans="1:6" x14ac:dyDescent="0.25">
      <c r="A38" s="6" t="s">
        <v>2069</v>
      </c>
      <c r="B38" t="s">
        <v>74</v>
      </c>
      <c r="C38" t="s">
        <v>14</v>
      </c>
      <c r="D38" t="s">
        <v>47</v>
      </c>
      <c r="E38" t="s">
        <v>20</v>
      </c>
      <c r="F38" t="s">
        <v>2068</v>
      </c>
    </row>
    <row r="39" spans="1:6" x14ac:dyDescent="0.25">
      <c r="A39" s="7" t="s">
        <v>26</v>
      </c>
      <c r="B39">
        <v>2</v>
      </c>
      <c r="C39">
        <v>16</v>
      </c>
      <c r="D39">
        <v>1</v>
      </c>
      <c r="E39">
        <v>24</v>
      </c>
      <c r="F39">
        <v>43</v>
      </c>
    </row>
    <row r="40" spans="1:6" x14ac:dyDescent="0.25">
      <c r="A40" s="8" t="s">
        <v>2039</v>
      </c>
      <c r="C40">
        <v>3</v>
      </c>
      <c r="D40">
        <v>1</v>
      </c>
      <c r="E40">
        <v>6</v>
      </c>
      <c r="F40">
        <v>10</v>
      </c>
    </row>
    <row r="41" spans="1:6" x14ac:dyDescent="0.25">
      <c r="A41" s="9" t="s">
        <v>2047</v>
      </c>
      <c r="E41">
        <v>1</v>
      </c>
      <c r="F41">
        <v>1</v>
      </c>
    </row>
    <row r="42" spans="1:6" x14ac:dyDescent="0.25">
      <c r="A42" s="9" t="s">
        <v>2040</v>
      </c>
      <c r="C42">
        <v>1</v>
      </c>
      <c r="D42">
        <v>1</v>
      </c>
      <c r="E42">
        <v>1</v>
      </c>
      <c r="F42">
        <v>3</v>
      </c>
    </row>
    <row r="43" spans="1:6" x14ac:dyDescent="0.25">
      <c r="A43" s="9" t="s">
        <v>2042</v>
      </c>
      <c r="C43">
        <v>1</v>
      </c>
      <c r="E43">
        <v>3</v>
      </c>
      <c r="F43">
        <v>4</v>
      </c>
    </row>
    <row r="44" spans="1:6" x14ac:dyDescent="0.25">
      <c r="A44" s="9" t="s">
        <v>2061</v>
      </c>
      <c r="C44">
        <v>1</v>
      </c>
      <c r="E44">
        <v>1</v>
      </c>
      <c r="F44">
        <v>2</v>
      </c>
    </row>
    <row r="45" spans="1:6" x14ac:dyDescent="0.25">
      <c r="A45" s="8" t="s">
        <v>2031</v>
      </c>
      <c r="B45">
        <v>1</v>
      </c>
      <c r="C45">
        <v>1</v>
      </c>
      <c r="E45">
        <v>1</v>
      </c>
      <c r="F45">
        <v>3</v>
      </c>
    </row>
    <row r="46" spans="1:6" x14ac:dyDescent="0.25">
      <c r="A46" s="9" t="s">
        <v>2032</v>
      </c>
      <c r="B46">
        <v>1</v>
      </c>
      <c r="C46">
        <v>1</v>
      </c>
      <c r="E46">
        <v>1</v>
      </c>
      <c r="F46">
        <v>3</v>
      </c>
    </row>
    <row r="47" spans="1:6" x14ac:dyDescent="0.25">
      <c r="A47" s="8" t="s">
        <v>2048</v>
      </c>
      <c r="C47">
        <v>1</v>
      </c>
      <c r="E47">
        <v>2</v>
      </c>
      <c r="F47">
        <v>3</v>
      </c>
    </row>
    <row r="48" spans="1:6" x14ac:dyDescent="0.25">
      <c r="A48" s="9" t="s">
        <v>2059</v>
      </c>
      <c r="E48">
        <v>1</v>
      </c>
      <c r="F48">
        <v>1</v>
      </c>
    </row>
    <row r="49" spans="1:6" x14ac:dyDescent="0.25">
      <c r="A49" s="9" t="s">
        <v>2049</v>
      </c>
      <c r="C49">
        <v>1</v>
      </c>
      <c r="E49">
        <v>1</v>
      </c>
      <c r="F49">
        <v>2</v>
      </c>
    </row>
    <row r="50" spans="1:6" x14ac:dyDescent="0.25">
      <c r="A50" s="8" t="s">
        <v>2033</v>
      </c>
      <c r="B50">
        <v>1</v>
      </c>
      <c r="C50">
        <v>2</v>
      </c>
      <c r="E50">
        <v>2</v>
      </c>
      <c r="F50">
        <v>5</v>
      </c>
    </row>
    <row r="51" spans="1:6" x14ac:dyDescent="0.25">
      <c r="A51" s="9" t="s">
        <v>2043</v>
      </c>
      <c r="E51">
        <v>1</v>
      </c>
      <c r="F51">
        <v>1</v>
      </c>
    </row>
    <row r="52" spans="1:6" x14ac:dyDescent="0.25">
      <c r="A52" s="9" t="s">
        <v>2056</v>
      </c>
      <c r="E52">
        <v>1</v>
      </c>
      <c r="F52">
        <v>1</v>
      </c>
    </row>
    <row r="53" spans="1:6" x14ac:dyDescent="0.25">
      <c r="A53" s="9" t="s">
        <v>2034</v>
      </c>
      <c r="B53">
        <v>1</v>
      </c>
      <c r="C53">
        <v>2</v>
      </c>
      <c r="F53">
        <v>3</v>
      </c>
    </row>
    <row r="54" spans="1:6" x14ac:dyDescent="0.25">
      <c r="A54" s="8" t="s">
        <v>2052</v>
      </c>
      <c r="C54">
        <v>2</v>
      </c>
      <c r="E54">
        <v>1</v>
      </c>
      <c r="F54">
        <v>3</v>
      </c>
    </row>
    <row r="55" spans="1:6" x14ac:dyDescent="0.25">
      <c r="A55" s="9" t="s">
        <v>2053</v>
      </c>
      <c r="C55">
        <v>2</v>
      </c>
      <c r="E55">
        <v>1</v>
      </c>
      <c r="F55">
        <v>3</v>
      </c>
    </row>
    <row r="56" spans="1:6" x14ac:dyDescent="0.25">
      <c r="A56" s="8" t="s">
        <v>2045</v>
      </c>
      <c r="C56">
        <v>1</v>
      </c>
      <c r="E56">
        <v>1</v>
      </c>
      <c r="F56">
        <v>2</v>
      </c>
    </row>
    <row r="57" spans="1:6" x14ac:dyDescent="0.25">
      <c r="A57" s="9" t="s">
        <v>2046</v>
      </c>
      <c r="E57">
        <v>1</v>
      </c>
      <c r="F57">
        <v>1</v>
      </c>
    </row>
    <row r="58" spans="1:6" x14ac:dyDescent="0.25">
      <c r="A58" s="9" t="s">
        <v>2054</v>
      </c>
      <c r="C58">
        <v>1</v>
      </c>
      <c r="F58">
        <v>1</v>
      </c>
    </row>
    <row r="59" spans="1:6" x14ac:dyDescent="0.25">
      <c r="A59" s="8" t="s">
        <v>2035</v>
      </c>
      <c r="C59">
        <v>1</v>
      </c>
      <c r="E59">
        <v>5</v>
      </c>
      <c r="F59">
        <v>6</v>
      </c>
    </row>
    <row r="60" spans="1:6" x14ac:dyDescent="0.25">
      <c r="A60" s="9" t="s">
        <v>2044</v>
      </c>
      <c r="E60">
        <v>1</v>
      </c>
      <c r="F60">
        <v>1</v>
      </c>
    </row>
    <row r="61" spans="1:6" x14ac:dyDescent="0.25">
      <c r="A61" s="9" t="s">
        <v>2036</v>
      </c>
      <c r="C61">
        <v>1</v>
      </c>
      <c r="E61">
        <v>4</v>
      </c>
      <c r="F61">
        <v>5</v>
      </c>
    </row>
    <row r="62" spans="1:6" x14ac:dyDescent="0.25">
      <c r="A62" s="8" t="s">
        <v>2037</v>
      </c>
      <c r="C62">
        <v>5</v>
      </c>
      <c r="E62">
        <v>6</v>
      </c>
      <c r="F62">
        <v>11</v>
      </c>
    </row>
    <row r="63" spans="1:6" x14ac:dyDescent="0.25">
      <c r="A63" s="9" t="s">
        <v>2038</v>
      </c>
      <c r="C63">
        <v>5</v>
      </c>
      <c r="E63">
        <v>6</v>
      </c>
      <c r="F63">
        <v>11</v>
      </c>
    </row>
    <row r="64" spans="1:6" x14ac:dyDescent="0.25">
      <c r="A64" s="7" t="s">
        <v>15</v>
      </c>
      <c r="B64">
        <v>2</v>
      </c>
      <c r="C64">
        <v>19</v>
      </c>
      <c r="D64">
        <v>1</v>
      </c>
      <c r="E64">
        <v>22</v>
      </c>
      <c r="F64">
        <v>44</v>
      </c>
    </row>
    <row r="65" spans="1:6" x14ac:dyDescent="0.25">
      <c r="A65" s="8" t="s">
        <v>2039</v>
      </c>
      <c r="C65">
        <v>4</v>
      </c>
      <c r="E65">
        <v>3</v>
      </c>
      <c r="F65">
        <v>7</v>
      </c>
    </row>
    <row r="66" spans="1:6" x14ac:dyDescent="0.25">
      <c r="A66" s="9" t="s">
        <v>2047</v>
      </c>
      <c r="C66">
        <v>2</v>
      </c>
      <c r="F66">
        <v>2</v>
      </c>
    </row>
    <row r="67" spans="1:6" x14ac:dyDescent="0.25">
      <c r="A67" s="9" t="s">
        <v>2040</v>
      </c>
      <c r="C67">
        <v>1</v>
      </c>
      <c r="E67">
        <v>2</v>
      </c>
      <c r="F67">
        <v>3</v>
      </c>
    </row>
    <row r="68" spans="1:6" x14ac:dyDescent="0.25">
      <c r="A68" s="9" t="s">
        <v>2042</v>
      </c>
      <c r="C68">
        <v>1</v>
      </c>
      <c r="F68">
        <v>1</v>
      </c>
    </row>
    <row r="69" spans="1:6" x14ac:dyDescent="0.25">
      <c r="A69" s="9" t="s">
        <v>2050</v>
      </c>
      <c r="E69">
        <v>1</v>
      </c>
      <c r="F69">
        <v>1</v>
      </c>
    </row>
    <row r="70" spans="1:6" x14ac:dyDescent="0.25">
      <c r="A70" s="8" t="s">
        <v>2031</v>
      </c>
      <c r="C70">
        <v>2</v>
      </c>
      <c r="F70">
        <v>2</v>
      </c>
    </row>
    <row r="71" spans="1:6" x14ac:dyDescent="0.25">
      <c r="A71" s="9" t="s">
        <v>2032</v>
      </c>
      <c r="C71">
        <v>2</v>
      </c>
      <c r="F71">
        <v>2</v>
      </c>
    </row>
    <row r="72" spans="1:6" x14ac:dyDescent="0.25">
      <c r="A72" s="8" t="s">
        <v>2033</v>
      </c>
      <c r="C72">
        <v>2</v>
      </c>
      <c r="E72">
        <v>5</v>
      </c>
      <c r="F72">
        <v>7</v>
      </c>
    </row>
    <row r="73" spans="1:6" x14ac:dyDescent="0.25">
      <c r="A73" s="9" t="s">
        <v>2043</v>
      </c>
      <c r="E73">
        <v>2</v>
      </c>
      <c r="F73">
        <v>2</v>
      </c>
    </row>
    <row r="74" spans="1:6" x14ac:dyDescent="0.25">
      <c r="A74" s="9" t="s">
        <v>2056</v>
      </c>
      <c r="E74">
        <v>1</v>
      </c>
      <c r="F74">
        <v>1</v>
      </c>
    </row>
    <row r="75" spans="1:6" x14ac:dyDescent="0.25">
      <c r="A75" s="9" t="s">
        <v>2034</v>
      </c>
      <c r="C75">
        <v>2</v>
      </c>
      <c r="E75">
        <v>2</v>
      </c>
      <c r="F75">
        <v>4</v>
      </c>
    </row>
    <row r="76" spans="1:6" x14ac:dyDescent="0.25">
      <c r="A76" s="8" t="s">
        <v>2052</v>
      </c>
      <c r="C76">
        <v>2</v>
      </c>
      <c r="F76">
        <v>2</v>
      </c>
    </row>
    <row r="77" spans="1:6" x14ac:dyDescent="0.25">
      <c r="A77" s="9" t="s">
        <v>2053</v>
      </c>
      <c r="C77">
        <v>2</v>
      </c>
      <c r="F77">
        <v>2</v>
      </c>
    </row>
    <row r="78" spans="1:6" x14ac:dyDescent="0.25">
      <c r="A78" s="8" t="s">
        <v>2045</v>
      </c>
      <c r="E78">
        <v>3</v>
      </c>
      <c r="F78">
        <v>3</v>
      </c>
    </row>
    <row r="79" spans="1:6" x14ac:dyDescent="0.25">
      <c r="A79" s="9" t="s">
        <v>2051</v>
      </c>
      <c r="E79">
        <v>1</v>
      </c>
      <c r="F79">
        <v>1</v>
      </c>
    </row>
    <row r="80" spans="1:6" x14ac:dyDescent="0.25">
      <c r="A80" s="9" t="s">
        <v>2046</v>
      </c>
      <c r="E80">
        <v>2</v>
      </c>
      <c r="F80">
        <v>2</v>
      </c>
    </row>
    <row r="81" spans="1:6" x14ac:dyDescent="0.25">
      <c r="A81" s="8" t="s">
        <v>2035</v>
      </c>
      <c r="D81">
        <v>1</v>
      </c>
      <c r="E81">
        <v>4</v>
      </c>
      <c r="F81">
        <v>5</v>
      </c>
    </row>
    <row r="82" spans="1:6" x14ac:dyDescent="0.25">
      <c r="A82" s="9" t="s">
        <v>2044</v>
      </c>
      <c r="E82">
        <v>3</v>
      </c>
      <c r="F82">
        <v>3</v>
      </c>
    </row>
    <row r="83" spans="1:6" x14ac:dyDescent="0.25">
      <c r="A83" s="9" t="s">
        <v>2036</v>
      </c>
      <c r="D83">
        <v>1</v>
      </c>
      <c r="E83">
        <v>1</v>
      </c>
      <c r="F83">
        <v>2</v>
      </c>
    </row>
    <row r="84" spans="1:6" x14ac:dyDescent="0.25">
      <c r="A84" s="8" t="s">
        <v>2037</v>
      </c>
      <c r="B84">
        <v>2</v>
      </c>
      <c r="C84">
        <v>9</v>
      </c>
      <c r="E84">
        <v>7</v>
      </c>
      <c r="F84">
        <v>18</v>
      </c>
    </row>
    <row r="85" spans="1:6" x14ac:dyDescent="0.25">
      <c r="A85" s="9" t="s">
        <v>2038</v>
      </c>
      <c r="B85">
        <v>2</v>
      </c>
      <c r="C85">
        <v>9</v>
      </c>
      <c r="E85">
        <v>7</v>
      </c>
      <c r="F85">
        <v>18</v>
      </c>
    </row>
    <row r="86" spans="1:6" x14ac:dyDescent="0.25">
      <c r="A86" s="7" t="s">
        <v>98</v>
      </c>
      <c r="B86">
        <v>4</v>
      </c>
      <c r="C86">
        <v>6</v>
      </c>
      <c r="D86">
        <v>1</v>
      </c>
      <c r="E86">
        <v>12</v>
      </c>
      <c r="F86">
        <v>23</v>
      </c>
    </row>
    <row r="87" spans="1:6" x14ac:dyDescent="0.25">
      <c r="A87" s="8" t="s">
        <v>2039</v>
      </c>
      <c r="C87">
        <v>2</v>
      </c>
      <c r="E87">
        <v>3</v>
      </c>
      <c r="F87">
        <v>5</v>
      </c>
    </row>
    <row r="88" spans="1:6" x14ac:dyDescent="0.25">
      <c r="A88" s="9" t="s">
        <v>2047</v>
      </c>
      <c r="E88">
        <v>1</v>
      </c>
      <c r="F88">
        <v>1</v>
      </c>
    </row>
    <row r="89" spans="1:6" x14ac:dyDescent="0.25">
      <c r="A89" s="9" t="s">
        <v>2040</v>
      </c>
      <c r="C89">
        <v>2</v>
      </c>
      <c r="F89">
        <v>2</v>
      </c>
    </row>
    <row r="90" spans="1:6" x14ac:dyDescent="0.25">
      <c r="A90" s="9" t="s">
        <v>2050</v>
      </c>
      <c r="E90">
        <v>2</v>
      </c>
      <c r="F90">
        <v>2</v>
      </c>
    </row>
    <row r="91" spans="1:6" x14ac:dyDescent="0.25">
      <c r="A91" s="8" t="s">
        <v>2048</v>
      </c>
      <c r="D91">
        <v>1</v>
      </c>
      <c r="E91">
        <v>1</v>
      </c>
      <c r="F91">
        <v>2</v>
      </c>
    </row>
    <row r="92" spans="1:6" x14ac:dyDescent="0.25">
      <c r="A92" s="9" t="s">
        <v>2049</v>
      </c>
      <c r="D92">
        <v>1</v>
      </c>
      <c r="E92">
        <v>1</v>
      </c>
      <c r="F92">
        <v>2</v>
      </c>
    </row>
    <row r="93" spans="1:6" x14ac:dyDescent="0.25">
      <c r="A93" s="8" t="s">
        <v>2033</v>
      </c>
      <c r="B93">
        <v>3</v>
      </c>
      <c r="C93">
        <v>2</v>
      </c>
      <c r="E93">
        <v>2</v>
      </c>
      <c r="F93">
        <v>7</v>
      </c>
    </row>
    <row r="94" spans="1:6" x14ac:dyDescent="0.25">
      <c r="A94" s="9" t="s">
        <v>2043</v>
      </c>
      <c r="B94">
        <v>2</v>
      </c>
      <c r="F94">
        <v>2</v>
      </c>
    </row>
    <row r="95" spans="1:6" x14ac:dyDescent="0.25">
      <c r="A95" s="9" t="s">
        <v>2056</v>
      </c>
      <c r="E95">
        <v>1</v>
      </c>
      <c r="F95">
        <v>1</v>
      </c>
    </row>
    <row r="96" spans="1:6" x14ac:dyDescent="0.25">
      <c r="A96" s="9" t="s">
        <v>2034</v>
      </c>
      <c r="B96">
        <v>1</v>
      </c>
      <c r="C96">
        <v>2</v>
      </c>
      <c r="E96">
        <v>1</v>
      </c>
      <c r="F96">
        <v>4</v>
      </c>
    </row>
    <row r="97" spans="1:6" x14ac:dyDescent="0.25">
      <c r="A97" s="8" t="s">
        <v>2045</v>
      </c>
      <c r="E97">
        <v>2</v>
      </c>
      <c r="F97">
        <v>2</v>
      </c>
    </row>
    <row r="98" spans="1:6" x14ac:dyDescent="0.25">
      <c r="A98" s="9" t="s">
        <v>2046</v>
      </c>
      <c r="E98">
        <v>1</v>
      </c>
      <c r="F98">
        <v>1</v>
      </c>
    </row>
    <row r="99" spans="1:6" x14ac:dyDescent="0.25">
      <c r="A99" s="9" t="s">
        <v>2054</v>
      </c>
      <c r="E99">
        <v>1</v>
      </c>
      <c r="F99">
        <v>1</v>
      </c>
    </row>
    <row r="100" spans="1:6" x14ac:dyDescent="0.25">
      <c r="A100" s="8" t="s">
        <v>2035</v>
      </c>
      <c r="E100">
        <v>1</v>
      </c>
      <c r="F100">
        <v>1</v>
      </c>
    </row>
    <row r="101" spans="1:6" x14ac:dyDescent="0.25">
      <c r="A101" s="9" t="s">
        <v>2044</v>
      </c>
      <c r="E101">
        <v>1</v>
      </c>
      <c r="F101">
        <v>1</v>
      </c>
    </row>
    <row r="102" spans="1:6" x14ac:dyDescent="0.25">
      <c r="A102" s="8" t="s">
        <v>2037</v>
      </c>
      <c r="B102">
        <v>1</v>
      </c>
      <c r="C102">
        <v>2</v>
      </c>
      <c r="E102">
        <v>3</v>
      </c>
      <c r="F102">
        <v>6</v>
      </c>
    </row>
    <row r="103" spans="1:6" x14ac:dyDescent="0.25">
      <c r="A103" s="9" t="s">
        <v>2038</v>
      </c>
      <c r="B103">
        <v>1</v>
      </c>
      <c r="C103">
        <v>2</v>
      </c>
      <c r="E103">
        <v>3</v>
      </c>
      <c r="F103">
        <v>6</v>
      </c>
    </row>
    <row r="104" spans="1:6" x14ac:dyDescent="0.25">
      <c r="A104" s="7" t="s">
        <v>36</v>
      </c>
      <c r="B104">
        <v>1</v>
      </c>
      <c r="C104">
        <v>12</v>
      </c>
      <c r="D104">
        <v>1</v>
      </c>
      <c r="E104">
        <v>17</v>
      </c>
      <c r="F104">
        <v>31</v>
      </c>
    </row>
    <row r="105" spans="1:6" x14ac:dyDescent="0.25">
      <c r="A105" s="8" t="s">
        <v>2039</v>
      </c>
      <c r="C105">
        <v>3</v>
      </c>
      <c r="E105">
        <v>4</v>
      </c>
      <c r="F105">
        <v>7</v>
      </c>
    </row>
    <row r="106" spans="1:6" x14ac:dyDescent="0.25">
      <c r="A106" s="9" t="s">
        <v>2047</v>
      </c>
      <c r="C106">
        <v>1</v>
      </c>
      <c r="F106">
        <v>1</v>
      </c>
    </row>
    <row r="107" spans="1:6" x14ac:dyDescent="0.25">
      <c r="A107" s="9" t="s">
        <v>2040</v>
      </c>
      <c r="C107">
        <v>1</v>
      </c>
      <c r="E107">
        <v>2</v>
      </c>
      <c r="F107">
        <v>3</v>
      </c>
    </row>
    <row r="108" spans="1:6" x14ac:dyDescent="0.25">
      <c r="A108" s="9" t="s">
        <v>2042</v>
      </c>
      <c r="E108">
        <v>2</v>
      </c>
      <c r="F108">
        <v>2</v>
      </c>
    </row>
    <row r="109" spans="1:6" x14ac:dyDescent="0.25">
      <c r="A109" s="9" t="s">
        <v>2061</v>
      </c>
      <c r="C109">
        <v>1</v>
      </c>
      <c r="F109">
        <v>1</v>
      </c>
    </row>
    <row r="110" spans="1:6" x14ac:dyDescent="0.25">
      <c r="A110" s="8" t="s">
        <v>2048</v>
      </c>
      <c r="E110">
        <v>1</v>
      </c>
      <c r="F110">
        <v>1</v>
      </c>
    </row>
    <row r="111" spans="1:6" x14ac:dyDescent="0.25">
      <c r="A111" s="9" t="s">
        <v>2049</v>
      </c>
      <c r="E111">
        <v>1</v>
      </c>
      <c r="F111">
        <v>1</v>
      </c>
    </row>
    <row r="112" spans="1:6" x14ac:dyDescent="0.25">
      <c r="A112" s="8" t="s">
        <v>2033</v>
      </c>
      <c r="C112">
        <v>5</v>
      </c>
      <c r="E112">
        <v>1</v>
      </c>
      <c r="F112">
        <v>6</v>
      </c>
    </row>
    <row r="113" spans="1:6" x14ac:dyDescent="0.25">
      <c r="A113" s="9" t="s">
        <v>2043</v>
      </c>
      <c r="C113">
        <v>1</v>
      </c>
      <c r="F113">
        <v>1</v>
      </c>
    </row>
    <row r="114" spans="1:6" x14ac:dyDescent="0.25">
      <c r="A114" s="9" t="s">
        <v>2056</v>
      </c>
      <c r="C114">
        <v>1</v>
      </c>
      <c r="F114">
        <v>1</v>
      </c>
    </row>
    <row r="115" spans="1:6" x14ac:dyDescent="0.25">
      <c r="A115" s="9" t="s">
        <v>2055</v>
      </c>
      <c r="C115">
        <v>1</v>
      </c>
      <c r="F115">
        <v>1</v>
      </c>
    </row>
    <row r="116" spans="1:6" x14ac:dyDescent="0.25">
      <c r="A116" s="9" t="s">
        <v>2034</v>
      </c>
      <c r="C116">
        <v>2</v>
      </c>
      <c r="E116">
        <v>1</v>
      </c>
      <c r="F116">
        <v>3</v>
      </c>
    </row>
    <row r="117" spans="1:6" x14ac:dyDescent="0.25">
      <c r="A117" s="8" t="s">
        <v>2045</v>
      </c>
      <c r="C117">
        <v>1</v>
      </c>
      <c r="E117">
        <v>4</v>
      </c>
      <c r="F117">
        <v>5</v>
      </c>
    </row>
    <row r="118" spans="1:6" x14ac:dyDescent="0.25">
      <c r="A118" s="9" t="s">
        <v>2051</v>
      </c>
      <c r="E118">
        <v>2</v>
      </c>
      <c r="F118">
        <v>2</v>
      </c>
    </row>
    <row r="119" spans="1:6" x14ac:dyDescent="0.25">
      <c r="A119" s="9" t="s">
        <v>2046</v>
      </c>
      <c r="C119">
        <v>1</v>
      </c>
      <c r="F119">
        <v>1</v>
      </c>
    </row>
    <row r="120" spans="1:6" x14ac:dyDescent="0.25">
      <c r="A120" s="9" t="s">
        <v>2057</v>
      </c>
      <c r="E120">
        <v>2</v>
      </c>
      <c r="F120">
        <v>2</v>
      </c>
    </row>
    <row r="121" spans="1:6" x14ac:dyDescent="0.25">
      <c r="A121" s="8" t="s">
        <v>2035</v>
      </c>
      <c r="C121">
        <v>2</v>
      </c>
      <c r="F121">
        <v>2</v>
      </c>
    </row>
    <row r="122" spans="1:6" x14ac:dyDescent="0.25">
      <c r="A122" s="9" t="s">
        <v>2044</v>
      </c>
      <c r="C122">
        <v>1</v>
      </c>
      <c r="F122">
        <v>1</v>
      </c>
    </row>
    <row r="123" spans="1:6" x14ac:dyDescent="0.25">
      <c r="A123" s="9" t="s">
        <v>2036</v>
      </c>
      <c r="C123">
        <v>1</v>
      </c>
      <c r="F123">
        <v>1</v>
      </c>
    </row>
    <row r="124" spans="1:6" x14ac:dyDescent="0.25">
      <c r="A124" s="8" t="s">
        <v>2037</v>
      </c>
      <c r="B124">
        <v>1</v>
      </c>
      <c r="C124">
        <v>1</v>
      </c>
      <c r="D124">
        <v>1</v>
      </c>
      <c r="E124">
        <v>7</v>
      </c>
      <c r="F124">
        <v>10</v>
      </c>
    </row>
    <row r="125" spans="1:6" x14ac:dyDescent="0.25">
      <c r="A125" s="9" t="s">
        <v>2038</v>
      </c>
      <c r="B125">
        <v>1</v>
      </c>
      <c r="C125">
        <v>1</v>
      </c>
      <c r="D125">
        <v>1</v>
      </c>
      <c r="E125">
        <v>7</v>
      </c>
      <c r="F125">
        <v>10</v>
      </c>
    </row>
    <row r="126" spans="1:6" x14ac:dyDescent="0.25">
      <c r="A126" s="7" t="s">
        <v>40</v>
      </c>
      <c r="B126">
        <v>1</v>
      </c>
      <c r="C126">
        <v>18</v>
      </c>
      <c r="D126">
        <v>1</v>
      </c>
      <c r="E126">
        <v>28</v>
      </c>
      <c r="F126">
        <v>48</v>
      </c>
    </row>
    <row r="127" spans="1:6" x14ac:dyDescent="0.25">
      <c r="A127" s="8" t="s">
        <v>2039</v>
      </c>
      <c r="B127">
        <v>1</v>
      </c>
      <c r="C127">
        <v>4</v>
      </c>
      <c r="D127">
        <v>1</v>
      </c>
      <c r="E127">
        <v>7</v>
      </c>
      <c r="F127">
        <v>13</v>
      </c>
    </row>
    <row r="128" spans="1:6" x14ac:dyDescent="0.25">
      <c r="A128" s="9" t="s">
        <v>2040</v>
      </c>
      <c r="C128">
        <v>3</v>
      </c>
      <c r="E128">
        <v>3</v>
      </c>
      <c r="F128">
        <v>6</v>
      </c>
    </row>
    <row r="129" spans="1:6" x14ac:dyDescent="0.25">
      <c r="A129" s="9" t="s">
        <v>2042</v>
      </c>
      <c r="C129">
        <v>1</v>
      </c>
      <c r="F129">
        <v>1</v>
      </c>
    </row>
    <row r="130" spans="1:6" x14ac:dyDescent="0.25">
      <c r="A130" s="9" t="s">
        <v>2050</v>
      </c>
      <c r="D130">
        <v>1</v>
      </c>
      <c r="E130">
        <v>2</v>
      </c>
      <c r="F130">
        <v>3</v>
      </c>
    </row>
    <row r="131" spans="1:6" x14ac:dyDescent="0.25">
      <c r="A131" s="9" t="s">
        <v>2058</v>
      </c>
      <c r="B131">
        <v>1</v>
      </c>
      <c r="E131">
        <v>2</v>
      </c>
      <c r="F131">
        <v>3</v>
      </c>
    </row>
    <row r="132" spans="1:6" x14ac:dyDescent="0.25">
      <c r="A132" s="8" t="s">
        <v>2031</v>
      </c>
      <c r="C132">
        <v>1</v>
      </c>
      <c r="E132">
        <v>4</v>
      </c>
      <c r="F132">
        <v>5</v>
      </c>
    </row>
    <row r="133" spans="1:6" x14ac:dyDescent="0.25">
      <c r="A133" s="9" t="s">
        <v>2032</v>
      </c>
      <c r="C133">
        <v>1</v>
      </c>
      <c r="E133">
        <v>4</v>
      </c>
      <c r="F133">
        <v>5</v>
      </c>
    </row>
    <row r="134" spans="1:6" x14ac:dyDescent="0.25">
      <c r="A134" s="8" t="s">
        <v>2048</v>
      </c>
      <c r="E134">
        <v>2</v>
      </c>
      <c r="F134">
        <v>2</v>
      </c>
    </row>
    <row r="135" spans="1:6" x14ac:dyDescent="0.25">
      <c r="A135" s="9" t="s">
        <v>2049</v>
      </c>
      <c r="E135">
        <v>2</v>
      </c>
      <c r="F135">
        <v>2</v>
      </c>
    </row>
    <row r="136" spans="1:6" x14ac:dyDescent="0.25">
      <c r="A136" s="8" t="s">
        <v>2033</v>
      </c>
      <c r="C136">
        <v>5</v>
      </c>
      <c r="E136">
        <v>6</v>
      </c>
      <c r="F136">
        <v>11</v>
      </c>
    </row>
    <row r="137" spans="1:6" x14ac:dyDescent="0.25">
      <c r="A137" s="9" t="s">
        <v>2041</v>
      </c>
      <c r="C137">
        <v>1</v>
      </c>
      <c r="F137">
        <v>1</v>
      </c>
    </row>
    <row r="138" spans="1:6" x14ac:dyDescent="0.25">
      <c r="A138" s="9" t="s">
        <v>2043</v>
      </c>
      <c r="C138">
        <v>2</v>
      </c>
      <c r="E138">
        <v>2</v>
      </c>
      <c r="F138">
        <v>4</v>
      </c>
    </row>
    <row r="139" spans="1:6" x14ac:dyDescent="0.25">
      <c r="A139" s="9" t="s">
        <v>2055</v>
      </c>
      <c r="E139">
        <v>1</v>
      </c>
      <c r="F139">
        <v>1</v>
      </c>
    </row>
    <row r="140" spans="1:6" x14ac:dyDescent="0.25">
      <c r="A140" s="9" t="s">
        <v>2034</v>
      </c>
      <c r="C140">
        <v>2</v>
      </c>
      <c r="E140">
        <v>3</v>
      </c>
      <c r="F140">
        <v>5</v>
      </c>
    </row>
    <row r="141" spans="1:6" x14ac:dyDescent="0.25">
      <c r="A141" s="8" t="s">
        <v>2045</v>
      </c>
      <c r="C141">
        <v>2</v>
      </c>
      <c r="F141">
        <v>2</v>
      </c>
    </row>
    <row r="142" spans="1:6" x14ac:dyDescent="0.25">
      <c r="A142" s="9" t="s">
        <v>2046</v>
      </c>
      <c r="C142">
        <v>1</v>
      </c>
      <c r="F142">
        <v>1</v>
      </c>
    </row>
    <row r="143" spans="1:6" x14ac:dyDescent="0.25">
      <c r="A143" s="9" t="s">
        <v>2057</v>
      </c>
      <c r="C143">
        <v>1</v>
      </c>
      <c r="F143">
        <v>1</v>
      </c>
    </row>
    <row r="144" spans="1:6" x14ac:dyDescent="0.25">
      <c r="A144" s="8" t="s">
        <v>2035</v>
      </c>
      <c r="C144">
        <v>1</v>
      </c>
      <c r="E144">
        <v>4</v>
      </c>
      <c r="F144">
        <v>5</v>
      </c>
    </row>
    <row r="145" spans="1:6" x14ac:dyDescent="0.25">
      <c r="A145" s="9" t="s">
        <v>2044</v>
      </c>
      <c r="C145">
        <v>1</v>
      </c>
      <c r="E145">
        <v>1</v>
      </c>
      <c r="F145">
        <v>2</v>
      </c>
    </row>
    <row r="146" spans="1:6" x14ac:dyDescent="0.25">
      <c r="A146" s="9" t="s">
        <v>2036</v>
      </c>
      <c r="E146">
        <v>3</v>
      </c>
      <c r="F146">
        <v>3</v>
      </c>
    </row>
    <row r="147" spans="1:6" x14ac:dyDescent="0.25">
      <c r="A147" s="8" t="s">
        <v>2037</v>
      </c>
      <c r="C147">
        <v>5</v>
      </c>
      <c r="E147">
        <v>5</v>
      </c>
      <c r="F147">
        <v>10</v>
      </c>
    </row>
    <row r="148" spans="1:6" x14ac:dyDescent="0.25">
      <c r="A148" s="9" t="s">
        <v>2038</v>
      </c>
      <c r="C148">
        <v>5</v>
      </c>
      <c r="E148">
        <v>5</v>
      </c>
      <c r="F148">
        <v>10</v>
      </c>
    </row>
    <row r="149" spans="1:6" x14ac:dyDescent="0.25">
      <c r="A149" s="7" t="s">
        <v>107</v>
      </c>
      <c r="B149">
        <v>3</v>
      </c>
      <c r="C149">
        <v>19</v>
      </c>
      <c r="E149">
        <v>26</v>
      </c>
      <c r="F149">
        <v>48</v>
      </c>
    </row>
    <row r="150" spans="1:6" x14ac:dyDescent="0.25">
      <c r="A150" s="8" t="s">
        <v>2039</v>
      </c>
      <c r="C150">
        <v>3</v>
      </c>
      <c r="E150">
        <v>3</v>
      </c>
      <c r="F150">
        <v>6</v>
      </c>
    </row>
    <row r="151" spans="1:6" x14ac:dyDescent="0.25">
      <c r="A151" s="9" t="s">
        <v>2047</v>
      </c>
      <c r="E151">
        <v>2</v>
      </c>
      <c r="F151">
        <v>2</v>
      </c>
    </row>
    <row r="152" spans="1:6" x14ac:dyDescent="0.25">
      <c r="A152" s="9" t="s">
        <v>2040</v>
      </c>
      <c r="C152">
        <v>1</v>
      </c>
      <c r="E152">
        <v>1</v>
      </c>
      <c r="F152">
        <v>2</v>
      </c>
    </row>
    <row r="153" spans="1:6" x14ac:dyDescent="0.25">
      <c r="A153" s="9" t="s">
        <v>2050</v>
      </c>
      <c r="C153">
        <v>2</v>
      </c>
      <c r="F153">
        <v>2</v>
      </c>
    </row>
    <row r="154" spans="1:6" x14ac:dyDescent="0.25">
      <c r="A154" s="8" t="s">
        <v>2031</v>
      </c>
      <c r="C154">
        <v>1</v>
      </c>
      <c r="F154">
        <v>1</v>
      </c>
    </row>
    <row r="155" spans="1:6" x14ac:dyDescent="0.25">
      <c r="A155" s="9" t="s">
        <v>2032</v>
      </c>
      <c r="C155">
        <v>1</v>
      </c>
      <c r="F155">
        <v>1</v>
      </c>
    </row>
    <row r="156" spans="1:6" x14ac:dyDescent="0.25">
      <c r="A156" s="8" t="s">
        <v>2048</v>
      </c>
      <c r="C156">
        <v>2</v>
      </c>
      <c r="E156">
        <v>1</v>
      </c>
      <c r="F156">
        <v>3</v>
      </c>
    </row>
    <row r="157" spans="1:6" x14ac:dyDescent="0.25">
      <c r="A157" s="9" t="s">
        <v>2059</v>
      </c>
      <c r="C157">
        <v>1</v>
      </c>
      <c r="F157">
        <v>1</v>
      </c>
    </row>
    <row r="158" spans="1:6" x14ac:dyDescent="0.25">
      <c r="A158" s="9" t="s">
        <v>2049</v>
      </c>
      <c r="C158">
        <v>1</v>
      </c>
      <c r="E158">
        <v>1</v>
      </c>
      <c r="F158">
        <v>2</v>
      </c>
    </row>
    <row r="159" spans="1:6" x14ac:dyDescent="0.25">
      <c r="A159" s="8" t="s">
        <v>2033</v>
      </c>
      <c r="C159">
        <v>6</v>
      </c>
      <c r="E159">
        <v>4</v>
      </c>
      <c r="F159">
        <v>10</v>
      </c>
    </row>
    <row r="160" spans="1:6" x14ac:dyDescent="0.25">
      <c r="A160" s="9" t="s">
        <v>2041</v>
      </c>
      <c r="C160">
        <v>1</v>
      </c>
      <c r="F160">
        <v>1</v>
      </c>
    </row>
    <row r="161" spans="1:6" x14ac:dyDescent="0.25">
      <c r="A161" s="9" t="s">
        <v>2043</v>
      </c>
      <c r="C161">
        <v>1</v>
      </c>
      <c r="F161">
        <v>1</v>
      </c>
    </row>
    <row r="162" spans="1:6" x14ac:dyDescent="0.25">
      <c r="A162" s="9" t="s">
        <v>2056</v>
      </c>
      <c r="C162">
        <v>1</v>
      </c>
      <c r="E162">
        <v>1</v>
      </c>
      <c r="F162">
        <v>2</v>
      </c>
    </row>
    <row r="163" spans="1:6" x14ac:dyDescent="0.25">
      <c r="A163" s="9" t="s">
        <v>2055</v>
      </c>
      <c r="C163">
        <v>2</v>
      </c>
      <c r="F163">
        <v>2</v>
      </c>
    </row>
    <row r="164" spans="1:6" x14ac:dyDescent="0.25">
      <c r="A164" s="9" t="s">
        <v>2034</v>
      </c>
      <c r="C164">
        <v>1</v>
      </c>
      <c r="E164">
        <v>3</v>
      </c>
      <c r="F164">
        <v>4</v>
      </c>
    </row>
    <row r="165" spans="1:6" x14ac:dyDescent="0.25">
      <c r="A165" s="8" t="s">
        <v>2052</v>
      </c>
      <c r="B165">
        <v>1</v>
      </c>
      <c r="C165">
        <v>1</v>
      </c>
      <c r="E165">
        <v>1</v>
      </c>
      <c r="F165">
        <v>3</v>
      </c>
    </row>
    <row r="166" spans="1:6" x14ac:dyDescent="0.25">
      <c r="A166" s="9" t="s">
        <v>2053</v>
      </c>
      <c r="B166">
        <v>1</v>
      </c>
      <c r="C166">
        <v>1</v>
      </c>
      <c r="E166">
        <v>1</v>
      </c>
      <c r="F166">
        <v>3</v>
      </c>
    </row>
    <row r="167" spans="1:6" x14ac:dyDescent="0.25">
      <c r="A167" s="8" t="s">
        <v>2045</v>
      </c>
      <c r="C167">
        <v>2</v>
      </c>
      <c r="E167">
        <v>2</v>
      </c>
      <c r="F167">
        <v>4</v>
      </c>
    </row>
    <row r="168" spans="1:6" x14ac:dyDescent="0.25">
      <c r="A168" s="9" t="s">
        <v>2051</v>
      </c>
      <c r="C168">
        <v>1</v>
      </c>
      <c r="E168">
        <v>1</v>
      </c>
      <c r="F168">
        <v>2</v>
      </c>
    </row>
    <row r="169" spans="1:6" x14ac:dyDescent="0.25">
      <c r="A169" s="9" t="s">
        <v>2046</v>
      </c>
      <c r="E169">
        <v>1</v>
      </c>
      <c r="F169">
        <v>1</v>
      </c>
    </row>
    <row r="170" spans="1:6" x14ac:dyDescent="0.25">
      <c r="A170" s="9" t="s">
        <v>2057</v>
      </c>
      <c r="C170">
        <v>1</v>
      </c>
      <c r="F170">
        <v>1</v>
      </c>
    </row>
    <row r="171" spans="1:6" x14ac:dyDescent="0.25">
      <c r="A171" s="8" t="s">
        <v>2035</v>
      </c>
      <c r="E171">
        <v>5</v>
      </c>
      <c r="F171">
        <v>5</v>
      </c>
    </row>
    <row r="172" spans="1:6" x14ac:dyDescent="0.25">
      <c r="A172" s="9" t="s">
        <v>2044</v>
      </c>
      <c r="E172">
        <v>3</v>
      </c>
      <c r="F172">
        <v>3</v>
      </c>
    </row>
    <row r="173" spans="1:6" x14ac:dyDescent="0.25">
      <c r="A173" s="9" t="s">
        <v>2036</v>
      </c>
      <c r="E173">
        <v>2</v>
      </c>
      <c r="F173">
        <v>2</v>
      </c>
    </row>
    <row r="174" spans="1:6" x14ac:dyDescent="0.25">
      <c r="A174" s="8" t="s">
        <v>2037</v>
      </c>
      <c r="B174">
        <v>2</v>
      </c>
      <c r="C174">
        <v>4</v>
      </c>
      <c r="E174">
        <v>10</v>
      </c>
      <c r="F174">
        <v>16</v>
      </c>
    </row>
    <row r="175" spans="1:6" x14ac:dyDescent="0.25">
      <c r="A175" s="9" t="s">
        <v>2038</v>
      </c>
      <c r="B175">
        <v>2</v>
      </c>
      <c r="C175">
        <v>4</v>
      </c>
      <c r="E175">
        <v>10</v>
      </c>
      <c r="F175">
        <v>16</v>
      </c>
    </row>
    <row r="176" spans="1:6" x14ac:dyDescent="0.25">
      <c r="A176" s="7" t="s">
        <v>21</v>
      </c>
      <c r="B176">
        <v>44</v>
      </c>
      <c r="C176">
        <v>274</v>
      </c>
      <c r="D176">
        <v>9</v>
      </c>
      <c r="E176">
        <v>436</v>
      </c>
      <c r="F176">
        <v>763</v>
      </c>
    </row>
    <row r="177" spans="1:6" x14ac:dyDescent="0.25">
      <c r="A177" s="8" t="s">
        <v>2039</v>
      </c>
      <c r="B177">
        <v>10</v>
      </c>
      <c r="C177">
        <v>41</v>
      </c>
      <c r="D177">
        <v>3</v>
      </c>
      <c r="E177">
        <v>76</v>
      </c>
      <c r="F177">
        <v>130</v>
      </c>
    </row>
    <row r="178" spans="1:6" x14ac:dyDescent="0.25">
      <c r="A178" s="9" t="s">
        <v>2047</v>
      </c>
      <c r="B178">
        <v>1</v>
      </c>
      <c r="C178">
        <v>7</v>
      </c>
      <c r="D178">
        <v>2</v>
      </c>
      <c r="E178">
        <v>17</v>
      </c>
      <c r="F178">
        <v>27</v>
      </c>
    </row>
    <row r="179" spans="1:6" x14ac:dyDescent="0.25">
      <c r="A179" s="9" t="s">
        <v>2040</v>
      </c>
      <c r="B179">
        <v>4</v>
      </c>
      <c r="C179">
        <v>12</v>
      </c>
      <c r="E179">
        <v>25</v>
      </c>
      <c r="F179">
        <v>41</v>
      </c>
    </row>
    <row r="180" spans="1:6" x14ac:dyDescent="0.25">
      <c r="A180" s="9" t="s">
        <v>2042</v>
      </c>
      <c r="B180">
        <v>2</v>
      </c>
      <c r="C180">
        <v>9</v>
      </c>
      <c r="D180">
        <v>1</v>
      </c>
      <c r="E180">
        <v>17</v>
      </c>
      <c r="F180">
        <v>29</v>
      </c>
    </row>
    <row r="181" spans="1:6" x14ac:dyDescent="0.25">
      <c r="A181" s="9" t="s">
        <v>2061</v>
      </c>
      <c r="C181">
        <v>7</v>
      </c>
      <c r="E181">
        <v>4</v>
      </c>
      <c r="F181">
        <v>11</v>
      </c>
    </row>
    <row r="182" spans="1:6" x14ac:dyDescent="0.25">
      <c r="A182" s="9" t="s">
        <v>2050</v>
      </c>
      <c r="B182">
        <v>1</v>
      </c>
      <c r="C182">
        <v>3</v>
      </c>
      <c r="E182">
        <v>4</v>
      </c>
      <c r="F182">
        <v>8</v>
      </c>
    </row>
    <row r="183" spans="1:6" x14ac:dyDescent="0.25">
      <c r="A183" s="9" t="s">
        <v>2058</v>
      </c>
      <c r="B183">
        <v>2</v>
      </c>
      <c r="C183">
        <v>3</v>
      </c>
      <c r="E183">
        <v>9</v>
      </c>
      <c r="F183">
        <v>14</v>
      </c>
    </row>
    <row r="184" spans="1:6" x14ac:dyDescent="0.25">
      <c r="A184" s="8" t="s">
        <v>2031</v>
      </c>
      <c r="B184">
        <v>3</v>
      </c>
      <c r="C184">
        <v>15</v>
      </c>
      <c r="E184">
        <v>17</v>
      </c>
      <c r="F184">
        <v>35</v>
      </c>
    </row>
    <row r="185" spans="1:6" x14ac:dyDescent="0.25">
      <c r="A185" s="9" t="s">
        <v>2032</v>
      </c>
      <c r="B185">
        <v>3</v>
      </c>
      <c r="C185">
        <v>15</v>
      </c>
      <c r="E185">
        <v>17</v>
      </c>
      <c r="F185">
        <v>35</v>
      </c>
    </row>
    <row r="186" spans="1:6" x14ac:dyDescent="0.25">
      <c r="A186" s="8" t="s">
        <v>2048</v>
      </c>
      <c r="B186">
        <v>1</v>
      </c>
      <c r="C186">
        <v>20</v>
      </c>
      <c r="D186">
        <v>2</v>
      </c>
      <c r="E186">
        <v>14</v>
      </c>
      <c r="F186">
        <v>37</v>
      </c>
    </row>
    <row r="187" spans="1:6" x14ac:dyDescent="0.25">
      <c r="A187" s="9" t="s">
        <v>2059</v>
      </c>
      <c r="C187">
        <v>7</v>
      </c>
      <c r="D187">
        <v>1</v>
      </c>
      <c r="E187">
        <v>3</v>
      </c>
      <c r="F187">
        <v>11</v>
      </c>
    </row>
    <row r="188" spans="1:6" x14ac:dyDescent="0.25">
      <c r="A188" s="9" t="s">
        <v>2049</v>
      </c>
      <c r="B188">
        <v>1</v>
      </c>
      <c r="C188">
        <v>13</v>
      </c>
      <c r="D188">
        <v>1</v>
      </c>
      <c r="E188">
        <v>11</v>
      </c>
      <c r="F188">
        <v>26</v>
      </c>
    </row>
    <row r="189" spans="1:6" x14ac:dyDescent="0.25">
      <c r="A189" s="8" t="s">
        <v>2062</v>
      </c>
      <c r="E189">
        <v>4</v>
      </c>
      <c r="F189">
        <v>4</v>
      </c>
    </row>
    <row r="190" spans="1:6" x14ac:dyDescent="0.25">
      <c r="A190" s="9" t="s">
        <v>2063</v>
      </c>
      <c r="E190">
        <v>4</v>
      </c>
      <c r="F190">
        <v>4</v>
      </c>
    </row>
    <row r="191" spans="1:6" x14ac:dyDescent="0.25">
      <c r="A191" s="8" t="s">
        <v>2033</v>
      </c>
      <c r="B191">
        <v>6</v>
      </c>
      <c r="C191">
        <v>44</v>
      </c>
      <c r="E191">
        <v>79</v>
      </c>
      <c r="F191">
        <v>129</v>
      </c>
    </row>
    <row r="192" spans="1:6" x14ac:dyDescent="0.25">
      <c r="A192" s="9" t="s">
        <v>2041</v>
      </c>
      <c r="C192">
        <v>6</v>
      </c>
      <c r="E192">
        <v>10</v>
      </c>
      <c r="F192">
        <v>16</v>
      </c>
    </row>
    <row r="193" spans="1:6" x14ac:dyDescent="0.25">
      <c r="A193" s="9" t="s">
        <v>2043</v>
      </c>
      <c r="B193">
        <v>1</v>
      </c>
      <c r="C193">
        <v>15</v>
      </c>
      <c r="E193">
        <v>18</v>
      </c>
      <c r="F193">
        <v>34</v>
      </c>
    </row>
    <row r="194" spans="1:6" x14ac:dyDescent="0.25">
      <c r="A194" s="9" t="s">
        <v>2056</v>
      </c>
      <c r="B194">
        <v>1</v>
      </c>
      <c r="C194">
        <v>4</v>
      </c>
      <c r="E194">
        <v>6</v>
      </c>
      <c r="F194">
        <v>11</v>
      </c>
    </row>
    <row r="195" spans="1:6" x14ac:dyDescent="0.25">
      <c r="A195" s="9" t="s">
        <v>2055</v>
      </c>
      <c r="E195">
        <v>3</v>
      </c>
      <c r="F195">
        <v>3</v>
      </c>
    </row>
    <row r="196" spans="1:6" x14ac:dyDescent="0.25">
      <c r="A196" s="9" t="s">
        <v>2034</v>
      </c>
      <c r="B196">
        <v>4</v>
      </c>
      <c r="C196">
        <v>19</v>
      </c>
      <c r="E196">
        <v>39</v>
      </c>
      <c r="F196">
        <v>62</v>
      </c>
    </row>
    <row r="197" spans="1:6" x14ac:dyDescent="0.25">
      <c r="A197" s="9" t="s">
        <v>2060</v>
      </c>
      <c r="E197">
        <v>3</v>
      </c>
      <c r="F197">
        <v>3</v>
      </c>
    </row>
    <row r="198" spans="1:6" x14ac:dyDescent="0.25">
      <c r="A198" s="8" t="s">
        <v>2052</v>
      </c>
      <c r="B198">
        <v>3</v>
      </c>
      <c r="C198">
        <v>6</v>
      </c>
      <c r="D198">
        <v>1</v>
      </c>
      <c r="E198">
        <v>24</v>
      </c>
      <c r="F198">
        <v>34</v>
      </c>
    </row>
    <row r="199" spans="1:6" x14ac:dyDescent="0.25">
      <c r="A199" s="9" t="s">
        <v>2053</v>
      </c>
      <c r="B199">
        <v>3</v>
      </c>
      <c r="C199">
        <v>6</v>
      </c>
      <c r="D199">
        <v>1</v>
      </c>
      <c r="E199">
        <v>24</v>
      </c>
      <c r="F199">
        <v>34</v>
      </c>
    </row>
    <row r="200" spans="1:6" x14ac:dyDescent="0.25">
      <c r="A200" s="8" t="s">
        <v>2045</v>
      </c>
      <c r="B200">
        <v>2</v>
      </c>
      <c r="C200">
        <v>18</v>
      </c>
      <c r="D200">
        <v>1</v>
      </c>
      <c r="E200">
        <v>28</v>
      </c>
      <c r="F200">
        <v>49</v>
      </c>
    </row>
    <row r="201" spans="1:6" x14ac:dyDescent="0.25">
      <c r="A201" s="9" t="s">
        <v>2051</v>
      </c>
      <c r="B201">
        <v>1</v>
      </c>
      <c r="C201">
        <v>6</v>
      </c>
      <c r="E201">
        <v>5</v>
      </c>
      <c r="F201">
        <v>12</v>
      </c>
    </row>
    <row r="202" spans="1:6" x14ac:dyDescent="0.25">
      <c r="A202" s="9" t="s">
        <v>2046</v>
      </c>
      <c r="B202">
        <v>1</v>
      </c>
      <c r="C202">
        <v>4</v>
      </c>
      <c r="D202">
        <v>1</v>
      </c>
      <c r="E202">
        <v>8</v>
      </c>
      <c r="F202">
        <v>14</v>
      </c>
    </row>
    <row r="203" spans="1:6" x14ac:dyDescent="0.25">
      <c r="A203" s="9" t="s">
        <v>2054</v>
      </c>
      <c r="C203">
        <v>3</v>
      </c>
      <c r="E203">
        <v>3</v>
      </c>
      <c r="F203">
        <v>6</v>
      </c>
    </row>
    <row r="204" spans="1:6" x14ac:dyDescent="0.25">
      <c r="A204" s="9" t="s">
        <v>2057</v>
      </c>
      <c r="C204">
        <v>5</v>
      </c>
      <c r="E204">
        <v>12</v>
      </c>
      <c r="F204">
        <v>17</v>
      </c>
    </row>
    <row r="205" spans="1:6" x14ac:dyDescent="0.25">
      <c r="A205" s="8" t="s">
        <v>2035</v>
      </c>
      <c r="B205">
        <v>2</v>
      </c>
      <c r="C205">
        <v>24</v>
      </c>
      <c r="D205">
        <v>1</v>
      </c>
      <c r="E205">
        <v>45</v>
      </c>
      <c r="F205">
        <v>72</v>
      </c>
    </row>
    <row r="206" spans="1:6" x14ac:dyDescent="0.25">
      <c r="A206" s="9" t="s">
        <v>2044</v>
      </c>
      <c r="C206">
        <v>14</v>
      </c>
      <c r="D206">
        <v>1</v>
      </c>
      <c r="E206">
        <v>19</v>
      </c>
      <c r="F206">
        <v>34</v>
      </c>
    </row>
    <row r="207" spans="1:6" x14ac:dyDescent="0.25">
      <c r="A207" s="9" t="s">
        <v>2036</v>
      </c>
      <c r="B207">
        <v>2</v>
      </c>
      <c r="C207">
        <v>10</v>
      </c>
      <c r="E207">
        <v>26</v>
      </c>
      <c r="F207">
        <v>38</v>
      </c>
    </row>
    <row r="208" spans="1:6" x14ac:dyDescent="0.25">
      <c r="A208" s="8" t="s">
        <v>2037</v>
      </c>
      <c r="B208">
        <v>17</v>
      </c>
      <c r="C208">
        <v>106</v>
      </c>
      <c r="D208">
        <v>1</v>
      </c>
      <c r="E208">
        <v>149</v>
      </c>
      <c r="F208">
        <v>273</v>
      </c>
    </row>
    <row r="209" spans="1:6" x14ac:dyDescent="0.25">
      <c r="A209" s="9" t="s">
        <v>2038</v>
      </c>
      <c r="B209">
        <v>17</v>
      </c>
      <c r="C209">
        <v>106</v>
      </c>
      <c r="D209">
        <v>1</v>
      </c>
      <c r="E209">
        <v>149</v>
      </c>
      <c r="F209">
        <v>273</v>
      </c>
    </row>
    <row r="210" spans="1:6" x14ac:dyDescent="0.25">
      <c r="A210" s="7" t="s">
        <v>2068</v>
      </c>
      <c r="B210">
        <v>57</v>
      </c>
      <c r="C210">
        <v>364</v>
      </c>
      <c r="D210">
        <v>14</v>
      </c>
      <c r="E210">
        <v>565</v>
      </c>
      <c r="F210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5833-0DDA-4751-BAD1-2E67CF90ADD8}">
  <dimension ref="A1:E18"/>
  <sheetViews>
    <sheetView workbookViewId="0">
      <selection activeCell="B33" sqref="B33"/>
    </sheetView>
  </sheetViews>
  <sheetFormatPr defaultRowHeight="15.75" x14ac:dyDescent="0.25"/>
  <cols>
    <col min="1" max="1" width="22.1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2064</v>
      </c>
      <c r="B1" t="s">
        <v>2066</v>
      </c>
    </row>
    <row r="2" spans="1:5" x14ac:dyDescent="0.25">
      <c r="A2" s="6" t="s">
        <v>2074</v>
      </c>
      <c r="B2" t="s">
        <v>2066</v>
      </c>
    </row>
    <row r="4" spans="1:5" x14ac:dyDescent="0.25">
      <c r="A4" s="6" t="s">
        <v>2070</v>
      </c>
      <c r="B4" s="6" t="s">
        <v>2067</v>
      </c>
    </row>
    <row r="5" spans="1:5" x14ac:dyDescent="0.25">
      <c r="A5" s="6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7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9D528-90C3-4255-A729-8BAED48AD653}">
  <dimension ref="A1:H13"/>
  <sheetViews>
    <sheetView topLeftCell="A4" workbookViewId="0">
      <selection activeCell="O14" sqref="O14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11" t="s">
        <v>2087</v>
      </c>
      <c r="B1" s="11" t="s">
        <v>2088</v>
      </c>
      <c r="C1" s="11" t="s">
        <v>2089</v>
      </c>
      <c r="D1" s="11" t="s">
        <v>2090</v>
      </c>
      <c r="E1" s="11" t="s">
        <v>2091</v>
      </c>
      <c r="F1" s="11" t="s">
        <v>2092</v>
      </c>
      <c r="G1" s="11" t="s">
        <v>2093</v>
      </c>
      <c r="H1" s="11" t="s">
        <v>2094</v>
      </c>
    </row>
    <row r="2" spans="1:8" x14ac:dyDescent="0.25">
      <c r="A2" t="s">
        <v>2095</v>
      </c>
      <c r="B2">
        <f>COUNTIFS(Crowdfunding!$G$2:$G$1001,"=successful",Crowdfunding!$D$2:$D$1001,"&lt;1000")</f>
        <v>30</v>
      </c>
      <c r="C2">
        <f>COUNTIFS(Crowdfunding!$G$2:$G$1001,"=failed",Crowdfunding!$D$2:$D$1001,"&lt;1000")</f>
        <v>20</v>
      </c>
      <c r="D2">
        <f>COUNTIFS(Crowdfunding!$G$2:$G$1001,"=canceled",Crowdfunding!$D$2:$D$1001,"&lt;1000")</f>
        <v>1</v>
      </c>
      <c r="E2">
        <f>SUM(B2,C2,D2)</f>
        <v>51</v>
      </c>
      <c r="F2" s="12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t="s">
        <v>2096</v>
      </c>
      <c r="B3">
        <f>COUNTIFS(Crowdfunding!$G$2:$G$1001,"=successful",Crowdfunding!$D$2:$D$1001,"&gt;999",Crowdfunding!$D$2:$D$1001,"&lt;5000")</f>
        <v>191</v>
      </c>
      <c r="C3">
        <f>COUNTIFS(Crowdfunding!$G$2:$G$1001,"=failed",Crowdfunding!$D$2:$D$1001,"&gt;999",Crowdfunding!$D$2:$D$1001,"&lt;5000")</f>
        <v>38</v>
      </c>
      <c r="D3">
        <f>COUNTIFS(Crowdfunding!$G$2:$G$1001,"=canceled",Crowdfunding!$D$2:$D$1001,"&gt;999",Crowdfunding!$D$2:$D$1001,"&lt;5000")</f>
        <v>2</v>
      </c>
      <c r="E3">
        <f t="shared" ref="E3:E13" si="0">SUM(B3,C3,D3)</f>
        <v>231</v>
      </c>
      <c r="F3" s="12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t="s">
        <v>2097</v>
      </c>
      <c r="B4">
        <f>COUNTIFS(Crowdfunding!$G$2:$G$1001,"=successful",Crowdfunding!$D$2:$D$1001,"&gt;4999",Crowdfunding!$D$2:$D$1001,"&lt;10000")</f>
        <v>164</v>
      </c>
      <c r="C4">
        <f>COUNTIFS(Crowdfunding!$G$2:$G$1001,"=failed",Crowdfunding!$D$2:$D$1001,"&gt;4999",Crowdfunding!$D$2:$D$1001,"&lt;10000")</f>
        <v>126</v>
      </c>
      <c r="D4">
        <f>COUNTIFS(Crowdfunding!$G$2:$G$1001,"=canceled",Crowdfunding!$D$2:$D$1001,"&gt;4999",Crowdfunding!$D$2:$D$1001,"&lt;10000")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2098</v>
      </c>
      <c r="B5">
        <f>COUNTIFS(Crowdfunding!$G$2:$G$1001,"=successful",Crowdfunding!$D$2:$D$1001,"&gt;9999",Crowdfunding!$D$2:$D$1001,"&lt;15000")</f>
        <v>4</v>
      </c>
      <c r="C5">
        <f>COUNTIFS(Crowdfunding!$G$2:$G$1001,"=failed",Crowdfunding!$D$2:$D$1001,"&gt;9999",Crowdfunding!$D$2:$D$1001,"&lt;15000")</f>
        <v>5</v>
      </c>
      <c r="D5">
        <f>COUNTIFS(Crowdfunding!$G$2:$G$1001,"=canceled",Crowdfunding!$D$2:$D$1001,"&gt;9999",Crowdfunding!$D$2:$D$1001,"&lt;15000")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2099</v>
      </c>
      <c r="B6">
        <f>COUNTIFS(Crowdfunding!$G$2:$G$1001,"=successful",Crowdfunding!$D$2:$D$1001,"&gt;14999",Crowdfunding!$D$2:$D$1001,"&lt;20000")</f>
        <v>10</v>
      </c>
      <c r="C6">
        <f>COUNTIFS(Crowdfunding!$G$2:$G$1001,"=failed",Crowdfunding!$D$2:$D$1001,"&gt;14999",Crowdfunding!$D$2:$D$1001,"&lt;20000")</f>
        <v>0</v>
      </c>
      <c r="D6">
        <f>COUNTIFS(Crowdfunding!$G$2:$G$1001,"=canceled",Crowdfunding!$D$2:$D$1001,"&gt;14999",Crowdfunding!$D$2:$D$1001,"&lt;20000")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2100</v>
      </c>
      <c r="B7">
        <f>COUNTIFS(Crowdfunding!$G$2:$G$1001,"=successful",Crowdfunding!$D$2:$D$1001,"&gt;19999",Crowdfunding!$D$2:$D$1001,"&lt;25000")</f>
        <v>7</v>
      </c>
      <c r="C7">
        <f>COUNTIFS(Crowdfunding!$G$2:$G$1001,"=failed",Crowdfunding!$D$2:$D$1001,"&gt;19999",Crowdfunding!$D$2:$D$1001,"&lt;25000")</f>
        <v>0</v>
      </c>
      <c r="D7">
        <f>COUNTIFS(Crowdfunding!$G$2:$G$1001,"=canceled",Crowdfunding!$D$2:$D$1001,"&gt;19999",Crowdfunding!$D$2:$D$1001,"&lt;25000")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2101</v>
      </c>
      <c r="B8">
        <f>COUNTIFS(Crowdfunding!$G$2:$G$1001,"=successful",Crowdfunding!$D$2:$D$1001,"&gt;24999",Crowdfunding!$D$2:$D$1001,"&lt;30000")</f>
        <v>11</v>
      </c>
      <c r="C8">
        <f>COUNTIFS(Crowdfunding!$G$2:$G$1001,"=failed",Crowdfunding!$D$2:$D$1001,"&gt;24999",Crowdfunding!$D$2:$D$1001,"&lt;30000")</f>
        <v>3</v>
      </c>
      <c r="D8">
        <f>COUNTIFS(Crowdfunding!$G$2:$G$1001,"=canceled",Crowdfunding!$D$2:$D$1001,"&gt;24999",Crowdfunding!$D$2:$D$1001,"&lt;30000")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2102</v>
      </c>
      <c r="B9">
        <f>COUNTIFS(Crowdfunding!$G$2:$G$1001,"=successful",Crowdfunding!$D$2:$D$1001,"&gt;29999",Crowdfunding!$D$2:$D$1001,"&lt;35000")</f>
        <v>7</v>
      </c>
      <c r="C9">
        <f>COUNTIFS(Crowdfunding!$G$2:$G$1001,"=failed",Crowdfunding!$D$2:$D$1001,"&gt;29999",Crowdfunding!$D$2:$D$1001,"&lt;35000")</f>
        <v>0</v>
      </c>
      <c r="D9">
        <f>COUNTIFS(Crowdfunding!$G$2:$G$1001,"=canceled",Crowdfunding!$D$2:$D$1001,"&gt;29999",Crowdfunding!$D$2:$D$1001,"&lt;35000")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2103</v>
      </c>
      <c r="B10">
        <f>COUNTIFS(Crowdfunding!$G$2:$G$1001,"=successful",Crowdfunding!$D$2:$D$1001,"&gt;34999",Crowdfunding!$D$2:$D$1001,"&lt;40000")</f>
        <v>8</v>
      </c>
      <c r="C10">
        <f>COUNTIFS(Crowdfunding!$G$2:$G$1001,"=failed",Crowdfunding!$D$2:$D$1001,"&gt;34999",Crowdfunding!$D$2:$D$1001,"&lt;40000")</f>
        <v>3</v>
      </c>
      <c r="D10">
        <f>COUNTIFS(Crowdfunding!$G$2:$G$1001,"=canceled",Crowdfunding!$D$2:$D$1001,"&gt;34999",Crowdfunding!$D$2:$D$1001,"&lt;40000")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2104</v>
      </c>
      <c r="B11">
        <f>COUNTIFS(Crowdfunding!$G$2:$G$1001,"=successful",Crowdfunding!$D$2:$D$1001,"&gt;39999",Crowdfunding!$D$2:$D$1001,"&lt;45000")</f>
        <v>11</v>
      </c>
      <c r="C11">
        <f>COUNTIFS(Crowdfunding!$G$2:$G$1001,"=failed",Crowdfunding!$D$2:$D$1001,"&gt;39999",Crowdfunding!$D$2:$D$1001,"&lt;45000")</f>
        <v>3</v>
      </c>
      <c r="D11">
        <f>COUNTIFS(Crowdfunding!$G$2:$G$1001,"=canceled",Crowdfunding!$D$2:$D$1001,"&gt;39999",Crowdfunding!$D$2:$D$1001,"&lt;45000")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2105</v>
      </c>
      <c r="B12">
        <f>COUNTIFS(Crowdfunding!$G$2:$G$1001,"=successful",Crowdfunding!$D$2:$D$1001,"&gt;44999",Crowdfunding!$D$2:$D$1001,"&lt;50000")</f>
        <v>8</v>
      </c>
      <c r="C12">
        <f>COUNTIFS(Crowdfunding!$G$2:$G$1001,"=failed",Crowdfunding!$D$2:$D$1001,"&gt;44999",Crowdfunding!$D$2:$D$1001,"&lt;50000")</f>
        <v>3</v>
      </c>
      <c r="D12">
        <f>COUNTIFS(Crowdfunding!$G$2:$G$1001,"=canceled",Crowdfunding!$D$2:$D$1001,"&gt;44999",Crowdfunding!$D$2:$D$1001,"&lt;50000")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t="s">
        <v>2106</v>
      </c>
      <c r="B13">
        <f>COUNTIFS(Crowdfunding!$G$2:$G$1001,"=successful",Crowdfunding!$D$2:$D$1001,"&gt;=50000")</f>
        <v>114</v>
      </c>
      <c r="C13">
        <f>COUNTIFS(Crowdfunding!$G$2:$G$1001,"=failed",Crowdfunding!$D$2:$D$1001,"&gt;=50000")</f>
        <v>163</v>
      </c>
      <c r="D13">
        <f>COUNTIFS(Crowdfunding!$G$2:$G$1001,"=canceled",Crowdfunding!$D$2:$D$1001,"&gt;=50000")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ignoredErrors>
    <ignoredError sqref="C2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DC57-C3BF-459D-8F6E-7378B36EEAA8}">
  <dimension ref="A1:I566"/>
  <sheetViews>
    <sheetView tabSelected="1" workbookViewId="0">
      <selection activeCell="K13" sqref="K13"/>
    </sheetView>
  </sheetViews>
  <sheetFormatPr defaultRowHeight="15.75" x14ac:dyDescent="0.25"/>
  <cols>
    <col min="2" max="2" width="13.5" bestFit="1" customWidth="1"/>
    <col min="5" max="5" width="13.5" bestFit="1" customWidth="1"/>
    <col min="7" max="7" width="41.125" bestFit="1" customWidth="1"/>
    <col min="8" max="8" width="18.125" bestFit="1" customWidth="1"/>
    <col min="9" max="9" width="14.375" bestFit="1" customWidth="1"/>
  </cols>
  <sheetData>
    <row r="1" spans="1:9" x14ac:dyDescent="0.25">
      <c r="A1" s="1" t="s">
        <v>4</v>
      </c>
      <c r="B1" s="1" t="s">
        <v>5</v>
      </c>
      <c r="D1" s="1" t="s">
        <v>4</v>
      </c>
      <c r="E1" s="1" t="s">
        <v>5</v>
      </c>
      <c r="G1" s="1" t="s">
        <v>2113</v>
      </c>
      <c r="H1" s="11" t="s">
        <v>2114</v>
      </c>
      <c r="I1" s="11" t="s">
        <v>2115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t="s">
        <v>2107</v>
      </c>
      <c r="H2" s="5">
        <f>AVERAGE(B2:B566)</f>
        <v>851.14690265486729</v>
      </c>
      <c r="I2" s="5">
        <f>AVERAGE(E2:E365)</f>
        <v>585.61538461538464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t="s">
        <v>2108</v>
      </c>
      <c r="H3">
        <f>MEDIAN(B2:B566)</f>
        <v>201</v>
      </c>
      <c r="I3" s="5">
        <f>MEDIAN(E2:E365)</f>
        <v>114.5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t="s">
        <v>2109</v>
      </c>
      <c r="H4">
        <f>MIN(B2:B566)</f>
        <v>16</v>
      </c>
      <c r="I4">
        <f>MIN(E2:E365)</f>
        <v>0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t="s">
        <v>2110</v>
      </c>
      <c r="H5">
        <f>MAX(B2:B566)</f>
        <v>7295</v>
      </c>
      <c r="I5">
        <f>MAX(E2:E365)</f>
        <v>6080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t="s">
        <v>2111</v>
      </c>
      <c r="H6" s="5">
        <f>_xlfn.VAR.S(B2:B566)</f>
        <v>1606216.5936295739</v>
      </c>
      <c r="I6" s="5">
        <f>_xlfn.VAR.S(E2:E365)</f>
        <v>924113.45496927318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t="s">
        <v>2112</v>
      </c>
      <c r="H7" s="5">
        <f>_xlfn.STDEV.S(B2:B566)</f>
        <v>1267.366006183523</v>
      </c>
      <c r="I7" s="5">
        <f>_xlfn.STDEV.S(E2:E365)</f>
        <v>961.30819978260524</v>
      </c>
    </row>
    <row r="8" spans="1:9" x14ac:dyDescent="0.25">
      <c r="A8" t="s">
        <v>20</v>
      </c>
      <c r="B8">
        <v>100</v>
      </c>
      <c r="D8" t="s">
        <v>14</v>
      </c>
      <c r="E8">
        <v>55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566">
    <cfRule type="containsText" dxfId="17" priority="31" operator="containsText" text="canceled">
      <formula>NOT(ISERROR(SEARCH("canceled",A1)))</formula>
    </cfRule>
    <cfRule type="containsText" dxfId="16" priority="32" operator="containsText" text="canceled">
      <formula>NOT(ISERROR(SEARCH("canceled",A1)))</formula>
    </cfRule>
    <cfRule type="containsText" dxfId="15" priority="33" operator="containsText" text="canceled">
      <formula>NOT(ISERROR(SEARCH("canceled",A1)))</formula>
    </cfRule>
    <cfRule type="containsText" dxfId="14" priority="34" operator="containsText" text="live">
      <formula>NOT(ISERROR(SEARCH("live",A1)))</formula>
    </cfRule>
    <cfRule type="containsText" dxfId="13" priority="35" operator="containsText" text="successful">
      <formula>NOT(ISERROR(SEARCH("successful",A1)))</formula>
    </cfRule>
    <cfRule type="containsText" dxfId="12" priority="36" operator="containsText" text="failed">
      <formula>NOT(ISERROR(SEARCH("failed",A1)))</formula>
    </cfRule>
  </conditionalFormatting>
  <conditionalFormatting sqref="D1:D365">
    <cfRule type="containsText" dxfId="11" priority="19" operator="containsText" text="canceled">
      <formula>NOT(ISERROR(SEARCH("canceled",D1)))</formula>
    </cfRule>
    <cfRule type="containsText" dxfId="10" priority="20" operator="containsText" text="canceled">
      <formula>NOT(ISERROR(SEARCH("canceled",D1)))</formula>
    </cfRule>
    <cfRule type="containsText" dxfId="9" priority="22" operator="containsText" text="live">
      <formula>NOT(ISERROR(SEARCH("live",D1)))</formula>
    </cfRule>
    <cfRule type="containsText" dxfId="8" priority="21" operator="containsText" text="canceled">
      <formula>NOT(ISERROR(SEARCH("canceled",D1)))</formula>
    </cfRule>
    <cfRule type="containsText" dxfId="7" priority="23" operator="containsText" text="successful">
      <formula>NOT(ISERROR(SEARCH("successful",D1)))</formula>
    </cfRule>
    <cfRule type="containsText" dxfId="6" priority="24" operator="containsText" text="failed">
      <formula>NOT(ISERROR(SEARCH("failed",D1)))</formula>
    </cfRule>
  </conditionalFormatting>
  <conditionalFormatting sqref="H1:I7">
    <cfRule type="containsText" dxfId="5" priority="1" operator="containsText" text="canceled">
      <formula>NOT(ISERROR(SEARCH("canceled",H1)))</formula>
    </cfRule>
    <cfRule type="containsText" dxfId="4" priority="2" operator="containsText" text="canceled">
      <formula>NOT(ISERROR(SEARCH("canceled",H1)))</formula>
    </cfRule>
    <cfRule type="containsText" dxfId="3" priority="3" operator="containsText" text="canceled">
      <formula>NOT(ISERROR(SEARCH("canceled",H1)))</formula>
    </cfRule>
    <cfRule type="containsText" dxfId="2" priority="4" operator="containsText" text="live">
      <formula>NOT(ISERROR(SEARCH("live",H1)))</formula>
    </cfRule>
    <cfRule type="containsText" dxfId="1" priority="5" operator="containsText" text="successful">
      <formula>NOT(ISERROR(SEARCH("successful",H1)))</formula>
    </cfRule>
    <cfRule type="containsText" dxfId="0" priority="6" operator="containsText" text="failed">
      <formula>NOT(ISERROR(SEARCH("failed",H1)))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J p w w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m n D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p w w V y i K R 7 g O A A A A E Q A A A B M A H A B G b 3 J t d W x h c y 9 T Z W N 0 a W 9 u M S 5 t I K I Y A C i g F A A A A A A A A A A A A A A A A A A A A A A A A A A A A C t O T S 7 J z M 9 T C I b Q h t Y A U E s B A i 0 A F A A C A A g A J p w w V 5 2 I Z o + j A A A A 9 g A A A B I A A A A A A A A A A A A A A A A A A A A A A E N v b m Z p Z y 9 Q Y W N r Y W d l L n h t b F B L A Q I t A B Q A A g A I A C a c M F c P y u m r p A A A A O k A A A A T A A A A A A A A A A A A A A A A A O 8 A A A B b Q 2 9 u d G V u d F 9 U e X B l c 1 0 u e G 1 s U E s B A i 0 A F A A C A A g A J p w w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K X 5 K O F O i Z G n e Z t Y p P 4 P z c A A A A A A g A A A A A A E G Y A A A A B A A A g A A A A U R I q c t T + a q W 4 + 6 W 6 h Z 6 V d n K 6 d r Y e 0 A C 3 1 Z E y V w G / k 0 g A A A A A D o A A A A A C A A A g A A A A J d S I w 2 S v 1 8 h o B K G Y T M A F 7 u b z T T n H k Q R p w 4 Z y t K I C / g Z Q A A A A E a 4 0 6 W c 4 y V x W P Y U p d P C I N n e h N A y 6 C A F l G k H t x l s W X p B r F T Y B c o S s I I 5 X m r r E / s b d S / N c a s K c W b 2 e d B o / T 2 a l l w 1 W b / 2 3 I 2 F y K x D K Z 1 8 u + r l A A A A A p 3 2 O y o i q D v u x m G j b p A T H D o U x E d 5 0 7 2 0 K p r g 6 0 M N O N C b e Z e 2 T + e I i A F p G e 9 H j h m 4 U Q W m O t x 2 u e R A L + Y i k V J q H e Q = = < / D a t a M a s h u p > 
</file>

<file path=customXml/itemProps1.xml><?xml version="1.0" encoding="utf-8"?>
<ds:datastoreItem xmlns:ds="http://schemas.openxmlformats.org/officeDocument/2006/customXml" ds:itemID="{EAF44BAD-E235-40C9-B627-3215D54781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Parent Cat</vt:lpstr>
      <vt:lpstr>Parent Sub</vt:lpstr>
      <vt:lpstr>Pivot Outcome per Month</vt:lpstr>
      <vt:lpstr>Crowdfunding Summary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Alena Matusevich</cp:lastModifiedBy>
  <dcterms:created xsi:type="dcterms:W3CDTF">2021-09-29T18:52:28Z</dcterms:created>
  <dcterms:modified xsi:type="dcterms:W3CDTF">2023-09-21T23:46:55Z</dcterms:modified>
</cp:coreProperties>
</file>