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ve/Dropbox/bioprinter/deployable/Hardware/"/>
    </mc:Choice>
  </mc:AlternateContent>
  <bookViews>
    <workbookView xWindow="18520" yWindow="3220" windowWidth="28340" windowHeight="16060" tabRatio="500"/>
  </bookViews>
  <sheets>
    <sheet name="6x Bioprinters" sheetId="15" r:id="rId1"/>
    <sheet name="Single Bioprinter" sheetId="14" r:id="rId2"/>
    <sheet name="Mendel Frame" sheetId="13" r:id="rId3"/>
    <sheet name="Mendel Hardware" sheetId="1" r:id="rId4"/>
    <sheet name="Mendel Electrical" sheetId="3" r:id="rId5"/>
    <sheet name="Syringe Pump" sheetId="4" r:id="rId6"/>
    <sheet name="Cooling System" sheetId="7" r:id="rId7"/>
    <sheet name="Misc Electrical" sheetId="8" r:id="rId8"/>
    <sheet name="Tools" sheetId="10" r:id="rId9"/>
    <sheet name="Mendel Printed Parts" sheetId="2" r:id="rId10"/>
    <sheet name="Mendel Frame OtherKit" sheetId="11" r:id="rId1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5" i="15" l="1"/>
  <c r="J75" i="15"/>
  <c r="K75" i="15"/>
  <c r="K78" i="15"/>
  <c r="I66" i="15"/>
  <c r="J66" i="15"/>
  <c r="K66" i="15"/>
  <c r="I67" i="15"/>
  <c r="J67" i="15"/>
  <c r="K67" i="15"/>
  <c r="I68" i="15"/>
  <c r="J68" i="15"/>
  <c r="K68" i="15"/>
  <c r="I69" i="15"/>
  <c r="J69" i="15"/>
  <c r="K69" i="15"/>
  <c r="I70" i="15"/>
  <c r="J70" i="15"/>
  <c r="K70" i="15"/>
  <c r="I71" i="15"/>
  <c r="J71" i="15"/>
  <c r="K71" i="15"/>
  <c r="I72" i="15"/>
  <c r="J72" i="15"/>
  <c r="K72" i="15"/>
  <c r="I73" i="15"/>
  <c r="J73" i="15"/>
  <c r="K73" i="15"/>
  <c r="I74" i="15"/>
  <c r="J74" i="15"/>
  <c r="K74" i="15"/>
  <c r="I76" i="15"/>
  <c r="J76" i="15"/>
  <c r="K76" i="15"/>
  <c r="I77" i="15"/>
  <c r="J77" i="15"/>
  <c r="K77" i="15"/>
  <c r="I65" i="15"/>
  <c r="J65" i="15"/>
  <c r="K65" i="15"/>
  <c r="K61" i="15"/>
  <c r="I36" i="15"/>
  <c r="J36" i="15"/>
  <c r="K36" i="15"/>
  <c r="I21" i="15"/>
  <c r="J21" i="15"/>
  <c r="K21" i="15"/>
  <c r="I22" i="15"/>
  <c r="J22" i="15"/>
  <c r="K22" i="15"/>
  <c r="I23" i="15"/>
  <c r="J23" i="15"/>
  <c r="K23" i="15"/>
  <c r="I24" i="15"/>
  <c r="J24" i="15"/>
  <c r="K24" i="15"/>
  <c r="I25" i="15"/>
  <c r="J25" i="15"/>
  <c r="K25" i="15"/>
  <c r="I26" i="15"/>
  <c r="J26" i="15"/>
  <c r="K26" i="15"/>
  <c r="I27" i="15"/>
  <c r="J27" i="15"/>
  <c r="K27" i="15"/>
  <c r="I28" i="15"/>
  <c r="J28" i="15"/>
  <c r="K28" i="15"/>
  <c r="I29" i="15"/>
  <c r="J29" i="15"/>
  <c r="K29" i="15"/>
  <c r="I30" i="15"/>
  <c r="J30" i="15"/>
  <c r="K30" i="15"/>
  <c r="I31" i="15"/>
  <c r="J31" i="15"/>
  <c r="K31" i="15"/>
  <c r="I32" i="15"/>
  <c r="J32" i="15"/>
  <c r="K32" i="15"/>
  <c r="I33" i="15"/>
  <c r="J33" i="15"/>
  <c r="K33" i="15"/>
  <c r="I34" i="15"/>
  <c r="J34" i="15"/>
  <c r="K34" i="15"/>
  <c r="I35" i="15"/>
  <c r="J35" i="15"/>
  <c r="K35" i="15"/>
  <c r="I37" i="15"/>
  <c r="J37" i="15"/>
  <c r="K37" i="15"/>
  <c r="I38" i="15"/>
  <c r="J38" i="15"/>
  <c r="K38" i="15"/>
  <c r="I39" i="15"/>
  <c r="J39" i="15"/>
  <c r="K39" i="15"/>
  <c r="I40" i="15"/>
  <c r="J40" i="15"/>
  <c r="K40" i="15"/>
  <c r="I41" i="15"/>
  <c r="J41" i="15"/>
  <c r="K41" i="15"/>
  <c r="I42" i="15"/>
  <c r="J42" i="15"/>
  <c r="K42" i="15"/>
  <c r="I43" i="15"/>
  <c r="J43" i="15"/>
  <c r="K43" i="15"/>
  <c r="I44" i="15"/>
  <c r="J44" i="15"/>
  <c r="K44" i="15"/>
  <c r="I45" i="15"/>
  <c r="J45" i="15"/>
  <c r="K45" i="15"/>
  <c r="I46" i="15"/>
  <c r="J46" i="15"/>
  <c r="K46" i="15"/>
  <c r="I47" i="15"/>
  <c r="J47" i="15"/>
  <c r="K47" i="15"/>
  <c r="I48" i="15"/>
  <c r="J48" i="15"/>
  <c r="K48" i="15"/>
  <c r="I49" i="15"/>
  <c r="J49" i="15"/>
  <c r="K49" i="15"/>
  <c r="I50" i="15"/>
  <c r="J50" i="15"/>
  <c r="K50" i="15"/>
  <c r="I51" i="15"/>
  <c r="J51" i="15"/>
  <c r="K51" i="15"/>
  <c r="I52" i="15"/>
  <c r="J52" i="15"/>
  <c r="K52" i="15"/>
  <c r="I53" i="15"/>
  <c r="J53" i="15"/>
  <c r="K53" i="15"/>
  <c r="I54" i="15"/>
  <c r="J54" i="15"/>
  <c r="K54" i="15"/>
  <c r="I55" i="15"/>
  <c r="J55" i="15"/>
  <c r="K55" i="15"/>
  <c r="I56" i="15"/>
  <c r="J56" i="15"/>
  <c r="K56" i="15"/>
  <c r="I57" i="15"/>
  <c r="J57" i="15"/>
  <c r="K57" i="15"/>
  <c r="I58" i="15"/>
  <c r="J58" i="15"/>
  <c r="K58" i="15"/>
  <c r="I59" i="15"/>
  <c r="J59" i="15"/>
  <c r="K59" i="15"/>
  <c r="I60" i="15"/>
  <c r="J60" i="15"/>
  <c r="K60" i="15"/>
  <c r="I20" i="15"/>
  <c r="J20" i="15"/>
  <c r="K20" i="15"/>
  <c r="I15" i="15"/>
  <c r="J15" i="15"/>
  <c r="K15" i="15"/>
  <c r="K16" i="15"/>
  <c r="G6" i="15"/>
  <c r="G7" i="15"/>
  <c r="G8" i="15"/>
  <c r="G9" i="15"/>
  <c r="G10" i="15"/>
  <c r="G11" i="15"/>
  <c r="G12" i="15"/>
  <c r="G13" i="15"/>
  <c r="G14" i="15"/>
  <c r="G15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5" i="15"/>
  <c r="G66" i="15"/>
  <c r="G67" i="15"/>
  <c r="G68" i="15"/>
  <c r="G69" i="15"/>
  <c r="G70" i="15"/>
  <c r="G71" i="15"/>
  <c r="G72" i="15"/>
  <c r="G73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6" i="15"/>
  <c r="G137" i="15"/>
  <c r="G138" i="15"/>
  <c r="G139" i="15"/>
  <c r="G140" i="15"/>
  <c r="G141" i="15"/>
  <c r="G142" i="15"/>
  <c r="G143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4" i="15"/>
  <c r="G165" i="15"/>
  <c r="G166" i="15"/>
  <c r="G167" i="15"/>
  <c r="G174" i="15"/>
  <c r="G177" i="15"/>
  <c r="G178" i="15"/>
  <c r="G179" i="15"/>
  <c r="G180" i="15"/>
  <c r="G181" i="15"/>
  <c r="G182" i="15"/>
  <c r="G183" i="15"/>
  <c r="G185" i="15"/>
  <c r="I7" i="15"/>
  <c r="J7" i="15"/>
  <c r="K7" i="15"/>
  <c r="I8" i="15"/>
  <c r="J8" i="15"/>
  <c r="K8" i="15"/>
  <c r="I9" i="15"/>
  <c r="J9" i="15"/>
  <c r="K9" i="15"/>
  <c r="I10" i="15"/>
  <c r="J10" i="15"/>
  <c r="K10" i="15"/>
  <c r="I11" i="15"/>
  <c r="J11" i="15"/>
  <c r="K11" i="15"/>
  <c r="I12" i="15"/>
  <c r="J12" i="15"/>
  <c r="K12" i="15"/>
  <c r="I13" i="15"/>
  <c r="J13" i="15"/>
  <c r="K13" i="15"/>
  <c r="I14" i="15"/>
  <c r="J14" i="15"/>
  <c r="K14" i="15"/>
  <c r="I6" i="15"/>
  <c r="J6" i="15"/>
  <c r="K6" i="15"/>
  <c r="G4" i="14"/>
  <c r="G5" i="14"/>
  <c r="G6" i="14"/>
  <c r="G7" i="14"/>
  <c r="G8" i="14"/>
  <c r="G9" i="14"/>
  <c r="G10" i="14"/>
  <c r="G11" i="14"/>
  <c r="G12" i="14"/>
  <c r="G13" i="14"/>
  <c r="G14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3" i="14"/>
  <c r="G64" i="14"/>
  <c r="G65" i="14"/>
  <c r="G66" i="14"/>
  <c r="G67" i="14"/>
  <c r="G68" i="14"/>
  <c r="G69" i="14"/>
  <c r="G70" i="14"/>
  <c r="G71" i="14"/>
  <c r="G76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4" i="14"/>
  <c r="G135" i="14"/>
  <c r="G136" i="14"/>
  <c r="G137" i="14"/>
  <c r="G138" i="14"/>
  <c r="G139" i="14"/>
  <c r="G140" i="14"/>
  <c r="G141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62" i="14"/>
  <c r="G163" i="14"/>
  <c r="G164" i="14"/>
  <c r="G165" i="14"/>
  <c r="G172" i="14"/>
  <c r="G175" i="14"/>
  <c r="G176" i="14"/>
  <c r="G177" i="14"/>
  <c r="G178" i="14"/>
  <c r="G179" i="14"/>
  <c r="G180" i="14"/>
  <c r="G181" i="14"/>
  <c r="G183" i="14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" i="13"/>
  <c r="G5" i="13"/>
  <c r="G6" i="13"/>
  <c r="G7" i="13"/>
  <c r="G8" i="13"/>
  <c r="G9" i="13"/>
  <c r="G10" i="13"/>
  <c r="G11" i="13"/>
  <c r="G12" i="13"/>
  <c r="G13" i="13"/>
  <c r="G14" i="13"/>
  <c r="G45" i="1"/>
  <c r="H4" i="11"/>
  <c r="H5" i="11"/>
  <c r="H6" i="11"/>
  <c r="H7" i="11"/>
  <c r="H8" i="11"/>
  <c r="H9" i="11"/>
  <c r="H10" i="11"/>
  <c r="H11" i="11"/>
  <c r="H12" i="11"/>
  <c r="H13" i="11"/>
  <c r="H14" i="11"/>
  <c r="H56" i="11"/>
  <c r="G3" i="3"/>
  <c r="G4" i="3"/>
  <c r="G5" i="3"/>
  <c r="G6" i="3"/>
  <c r="G7" i="3"/>
  <c r="G8" i="3"/>
  <c r="G9" i="3"/>
  <c r="G10" i="3"/>
  <c r="G11" i="3"/>
  <c r="G16" i="3"/>
  <c r="G4" i="7"/>
  <c r="G5" i="7"/>
  <c r="G6" i="7"/>
  <c r="G7" i="7"/>
  <c r="G8" i="7"/>
  <c r="G9" i="7"/>
  <c r="G10" i="7"/>
  <c r="G11" i="7"/>
  <c r="G8" i="8"/>
  <c r="G18" i="10"/>
  <c r="G17" i="10"/>
  <c r="G4" i="10"/>
  <c r="G5" i="10"/>
  <c r="G6" i="10"/>
  <c r="G7" i="10"/>
  <c r="G14" i="10"/>
  <c r="G19" i="10"/>
  <c r="G20" i="10"/>
  <c r="G21" i="10"/>
  <c r="G22" i="10"/>
  <c r="G23" i="10"/>
  <c r="G4" i="8"/>
  <c r="G5" i="8"/>
  <c r="G6" i="8"/>
  <c r="G7" i="8"/>
  <c r="G9" i="8"/>
  <c r="G10" i="8"/>
  <c r="G11" i="8"/>
  <c r="G12" i="8"/>
  <c r="G13" i="8"/>
  <c r="G14" i="8"/>
  <c r="G15" i="8"/>
  <c r="G16" i="8"/>
  <c r="G17" i="8"/>
  <c r="G17" i="4"/>
  <c r="G18" i="4"/>
  <c r="G19" i="4"/>
  <c r="G16" i="4"/>
  <c r="G15" i="4"/>
  <c r="G14" i="4"/>
  <c r="G13" i="4"/>
  <c r="G12" i="4"/>
  <c r="G4" i="4"/>
  <c r="G5" i="4"/>
  <c r="G6" i="4"/>
  <c r="G7" i="4"/>
  <c r="G8" i="4"/>
  <c r="G9" i="4"/>
  <c r="G10" i="4"/>
  <c r="G11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</calcChain>
</file>

<file path=xl/sharedStrings.xml><?xml version="1.0" encoding="utf-8"?>
<sst xmlns="http://schemas.openxmlformats.org/spreadsheetml/2006/main" count="1769" uniqueCount="376">
  <si>
    <t>Vendor</t>
  </si>
  <si>
    <t xml:space="preserve">Part Number </t>
  </si>
  <si>
    <t>Quantity</t>
  </si>
  <si>
    <t>Description</t>
  </si>
  <si>
    <t>Cost Per Unit</t>
  </si>
  <si>
    <t>Total Cost</t>
  </si>
  <si>
    <t>Assembly</t>
  </si>
  <si>
    <t>Frame</t>
  </si>
  <si>
    <t>HNKK5-5</t>
  </si>
  <si>
    <t>Nuts for Aluminum Frame</t>
  </si>
  <si>
    <t>HFS5-2020-265-TPW</t>
  </si>
  <si>
    <t>HFS5-2020-300-TPW</t>
  </si>
  <si>
    <t>Aluminum Extrusion - 265mmv - Tapped Ends</t>
  </si>
  <si>
    <t>Aluminum Extrusion - 300mm - Tapped Ends</t>
  </si>
  <si>
    <t>HFS5-2020-385-TPW-AH70-BH315</t>
  </si>
  <si>
    <t>Aluminum Extrusion - 385mm - Tapped Ends, Horz Drilled Holes</t>
  </si>
  <si>
    <t>HFS5-2020-380-TPW</t>
  </si>
  <si>
    <t>Aluminum Extrusion - 380mm - Tapped Ends</t>
  </si>
  <si>
    <t>Misumi</t>
  </si>
  <si>
    <t>Printed Part</t>
  </si>
  <si>
    <t>Lower Vertex Middle 35 Degrees</t>
  </si>
  <si>
    <t>Lower Vertex Right-Left 35 Degrees</t>
  </si>
  <si>
    <t>Upper Z Mount Idler 135 Degrees</t>
  </si>
  <si>
    <t>Hardware</t>
  </si>
  <si>
    <t>Socket Head M3x10 mm</t>
  </si>
  <si>
    <t>Socket Head M3x12 mm</t>
  </si>
  <si>
    <t>Socket Head M3x20 mm</t>
  </si>
  <si>
    <t>Socket Head M3x25 mm</t>
  </si>
  <si>
    <t>Socket Head M3x50 mm</t>
  </si>
  <si>
    <t>Socket Head M4x20 mm</t>
  </si>
  <si>
    <t>Socket Head M5x10 mm</t>
  </si>
  <si>
    <t>Socket Head M5x16 mm</t>
  </si>
  <si>
    <t>Flat Head M5x10 mm</t>
  </si>
  <si>
    <t>Socket Head M8x20 mm</t>
  </si>
  <si>
    <t>Socket Head M8x30 mm</t>
  </si>
  <si>
    <t>Rod M8x30 mm</t>
  </si>
  <si>
    <t>M3 Nuts</t>
  </si>
  <si>
    <t>M4 Nuts</t>
  </si>
  <si>
    <t>M5 Nuts (thin)</t>
  </si>
  <si>
    <t>M5 Nuts (t-slot)</t>
  </si>
  <si>
    <t>#6 Washer</t>
  </si>
  <si>
    <t>#10 Washer</t>
  </si>
  <si>
    <t>8 mm Washer</t>
  </si>
  <si>
    <t>8 mm Fender Washer</t>
  </si>
  <si>
    <t>8 mm Nut</t>
  </si>
  <si>
    <t>3 mm Set screw</t>
  </si>
  <si>
    <t>Extruder Spring</t>
  </si>
  <si>
    <t>Button Head M5x20 mm</t>
  </si>
  <si>
    <t>Lead Screw Hardware</t>
  </si>
  <si>
    <t>Zip Ties</t>
  </si>
  <si>
    <t>Aluminum Bed Hardware</t>
  </si>
  <si>
    <t>Socket Head M3x30 mm</t>
  </si>
  <si>
    <t>Socket Head M3x45 mm</t>
  </si>
  <si>
    <t>Flat Head M5x25 mm</t>
  </si>
  <si>
    <t>Spacers</t>
  </si>
  <si>
    <t>Binder Clips</t>
  </si>
  <si>
    <t>Washer</t>
  </si>
  <si>
    <t>sum</t>
  </si>
  <si>
    <t>Left Lower Vertex</t>
  </si>
  <si>
    <t>Right Lower Vertex</t>
  </si>
  <si>
    <t>Left Upper Vertex</t>
  </si>
  <si>
    <t>Right Upper Vertex</t>
  </si>
  <si>
    <t>Z Motor Mount</t>
  </si>
  <si>
    <t>Left Z Motor Support</t>
  </si>
  <si>
    <t>Right Z Motor Support</t>
  </si>
  <si>
    <t>Z Upper Vertex</t>
  </si>
  <si>
    <t>Y Idler Tensioner</t>
  </si>
  <si>
    <t>Y Tensioner Mount</t>
  </si>
  <si>
    <t>Y Motor Mount</t>
  </si>
  <si>
    <t>X Brace w logo</t>
  </si>
  <si>
    <t>X Brace</t>
  </si>
  <si>
    <t>Y Brace</t>
  </si>
  <si>
    <t>Z Rod Clamp</t>
  </si>
  <si>
    <t>Y Rod Clamp</t>
  </si>
  <si>
    <t>Y Rod Holder</t>
  </si>
  <si>
    <t>Y Setting Jig</t>
  </si>
  <si>
    <t>Extruder</t>
  </si>
  <si>
    <t>Extruder Idler</t>
  </si>
  <si>
    <t>Large Extruder Gear</t>
  </si>
  <si>
    <t>Small Extruder Gear</t>
  </si>
  <si>
    <t>X-end Motor</t>
  </si>
  <si>
    <t>X-end Idler</t>
  </si>
  <si>
    <t>Y-carriage</t>
  </si>
  <si>
    <t>Y Belt Clamps</t>
  </si>
  <si>
    <t>Spool Holder</t>
  </si>
  <si>
    <t>X Carriage</t>
  </si>
  <si>
    <t>Website</t>
  </si>
  <si>
    <t>ACME Nuts</t>
  </si>
  <si>
    <t>McMaster</t>
  </si>
  <si>
    <t>http://www.mcmaster.com/#95155a111/=zjxac0</t>
  </si>
  <si>
    <t>http://us.misumi-ec.com</t>
  </si>
  <si>
    <t>95155A111</t>
  </si>
  <si>
    <t>https://www.mscdirect.com/product/details/04354635</t>
  </si>
  <si>
    <t>MSC Industrial Supply</t>
  </si>
  <si>
    <t>Leadscrews - 3/8-12 Thread, 6 Ft. Long, Left Hand, Acme Threaded Rod</t>
  </si>
  <si>
    <t xml:space="preserve">8mm rod (5/16" drill rod) </t>
  </si>
  <si>
    <t>https://www.fastenal.com/products/details/47768</t>
  </si>
  <si>
    <t>Fastenal</t>
  </si>
  <si>
    <t>http://www.amazon.com/gp/product/B00KXV4WH8?psc=1&amp;redirect=true&amp;ref_=oh_aui_detailpage_o00_s02</t>
  </si>
  <si>
    <t>Amazon</t>
  </si>
  <si>
    <t>N/A</t>
  </si>
  <si>
    <t>12V 30A DC Universal Regulated Switching Metal Case Power Supply Adaptor Transformer 360W</t>
  </si>
  <si>
    <t>14 AWG 3 Prong AC Power Cord, Pigtail (Open End), 15 Amp Max, 6 ft</t>
  </si>
  <si>
    <t>http://www.amazon.com/Prong-Power-Cord-Pigtail-Open/dp/B00LDXXJ38/ref=sr_1_7?ie=UTF8&amp;qid=1450487736&amp;sr=8-7&amp;keywords=pigtail+extension+cord</t>
  </si>
  <si>
    <t>http://www.amazon.com/gp/product/B00THZJNTI?refRID=32517S1TZQSCBGJ8AKWA&amp;ref_=pd_bia_nav_t_1</t>
  </si>
  <si>
    <t>2 x Aluminum GT2 16T Pulley and 2M Belt for RepRap 3D printer Prusa i3</t>
  </si>
  <si>
    <t>12x LM8UU Linear Bearing</t>
  </si>
  <si>
    <t>http://www.amazon.com/gp/product/B00IK4NLCC?psc=1&amp;redirect=true&amp;ref_=oh_aui_detailpage_o02_s00</t>
  </si>
  <si>
    <t>Arduino MEGA2560</t>
  </si>
  <si>
    <t>http://www.amazon.com/SunFounder-ATmega2560-16AU-Board-compatible-Arduino/dp/B00D9NA4CY/ref=sr_1_5?ie=UTF8&amp;qid=1449243226&amp;sr=8-5&amp;keywords=arduino+2560&amp;refinements=p_85%3A2470955011</t>
  </si>
  <si>
    <t>RAMPS V1.4 Electronics Board</t>
  </si>
  <si>
    <t>http://www.amazon.com/Hobbypower-Printer-Controller-REPRAP-Arduino/dp/B00MQH49ZC/ref=sr_1_1?rps=1&amp;ie=UTF8&amp;qid=1450488439&amp;sr=8-1&amp;keywords=Hobbypower+3D+Printer+Controller+RAMPS+1.4+for+REPRAP+MENDEL+PRUSA+Arduino&amp;refinements=p_85%3A2470955011</t>
  </si>
  <si>
    <t>5x A4988 stepper Motor Driver</t>
  </si>
  <si>
    <t>http://www.amazon.com/gp/product/B00MQR93QC?psc=1&amp;redirect=true&amp;ref_=oh_aui_detailpage_o01_s00</t>
  </si>
  <si>
    <t>5x Stepper Motor Set, 2A, 40mm body, NEMA17, 64 oz.in.</t>
  </si>
  <si>
    <t>http://www.amazon.com/gp/product/B00QEXSCE8?psc=1&amp;redirect=true&amp;ref_=oh_aui_detailpage_o03_s00</t>
  </si>
  <si>
    <t>5x Mechanical Endstops/Limit Switch</t>
  </si>
  <si>
    <t>http://www.amazon.com/gp/product/B014Y0VGOU?psc=1&amp;redirect=true&amp;ref_=oh_aui_detailpage_o08_s00</t>
  </si>
  <si>
    <t>Basic Wiring Kit for RAMPS</t>
  </si>
  <si>
    <t>http://www.amazon.com/gp/product/B00SCJNP7G?psc=1&amp;redirect=true&amp;ref_=oh_aui_detailpage_o08_s00</t>
  </si>
  <si>
    <t>Part Number</t>
  </si>
  <si>
    <t>Cost per unit</t>
  </si>
  <si>
    <t>Rockwest</t>
  </si>
  <si>
    <t>BR-C-050</t>
  </si>
  <si>
    <t>Dry Braided Sleeve - Carbon Fiber - 0.5"</t>
  </si>
  <si>
    <t>Digikey</t>
  </si>
  <si>
    <t>FQP30N06L-ND</t>
  </si>
  <si>
    <t>MOSFET</t>
  </si>
  <si>
    <t>438-1046-ND</t>
  </si>
  <si>
    <t>Breadboard</t>
  </si>
  <si>
    <t>DS18B20+-ND</t>
  </si>
  <si>
    <t>TempSensor</t>
  </si>
  <si>
    <t>1050-1041-ND</t>
  </si>
  <si>
    <t>Arduino_UNO</t>
  </si>
  <si>
    <t>T1171-P5RP-ND</t>
  </si>
  <si>
    <t>Power_Adapter_5V_3.6A</t>
  </si>
  <si>
    <t>839-1219-ND</t>
  </si>
  <si>
    <t>Barrel_Jack_to_Gator</t>
  </si>
  <si>
    <t>8331S-15G</t>
  </si>
  <si>
    <t xml:space="preserve">Conductive Epoxy 10min work time </t>
  </si>
  <si>
    <t>Sparkfun</t>
  </si>
  <si>
    <t>COM-11288</t>
  </si>
  <si>
    <t>Heating Pad - 5x10cm</t>
  </si>
  <si>
    <t>PRT-09915</t>
  </si>
  <si>
    <t>JSST Jumper 3 Wire Assembly</t>
  </si>
  <si>
    <t>PRT-10811</t>
  </si>
  <si>
    <t xml:space="preserve"> DC Barrel Jack Adapter - Breadboard Compatible</t>
  </si>
  <si>
    <t>SEN-08733</t>
  </si>
  <si>
    <t>Infrared Sensor Jumper Wire 3-Pin JST</t>
  </si>
  <si>
    <t>SDP-SI</t>
  </si>
  <si>
    <t>A 7X 1-06012</t>
  </si>
  <si>
    <t>.18720" (+.000/-.0002) Dia. 1.25" Long 303 Stainless Steel Shaft</t>
  </si>
  <si>
    <t>A 7X 1-04023</t>
  </si>
  <si>
    <t>.12470" (+.000/-.0002) Dia. 2.375" Long 303 Stainless Steel Shaft</t>
  </si>
  <si>
    <t>A 7X 8-C04031</t>
  </si>
  <si>
    <t>0.125" I.D. 0.1875" O.D. 0.031" Thick Shaft Spacer</t>
  </si>
  <si>
    <t>A 7X 8-C04016</t>
  </si>
  <si>
    <t>0.125" I.D. 0.1875" O.D. 0.016" Thick Shaft Spacer</t>
  </si>
  <si>
    <t>S5000Y-12510</t>
  </si>
  <si>
    <t>0.1248" Bore 0.3125" O.D. 0.18" Wide 303 Stainless Steel Collar Style</t>
  </si>
  <si>
    <t>A 1T 2-Y32016</t>
  </si>
  <si>
    <t xml:space="preserve">32 DP 16 Teeth 20Â° Pressure Angle Acetal / Brass insert spur Gear </t>
  </si>
  <si>
    <t>S1C83Z-P048B055S</t>
  </si>
  <si>
    <t>55:1 Gear Ratio 55 Teeth Worm Gear</t>
  </si>
  <si>
    <t>S1D94Z-P048SS</t>
  </si>
  <si>
    <t>48DP/1 Lead/.33PD 20Â° Pressure Angle Stainless Steel Worm</t>
  </si>
  <si>
    <t>S1063Z-048A024</t>
  </si>
  <si>
    <t>48 D.P. 24 Teeth 20Â° Pressure Angle AGMA Q10 Quality With ( Hub / S.S.) 2024 Aluminum Alloy Gear.</t>
  </si>
  <si>
    <t>S1063Z-048S048</t>
  </si>
  <si>
    <t>48 D.P. 48 Teeth 20Â° Pressure Angle AGMA Q10 Quality With ( Hub / S.S.) 303 Stainless Steel Gear.</t>
  </si>
  <si>
    <t>Servocity</t>
  </si>
  <si>
    <t xml:space="preserve">  3.00 inch Aluminum Channel                       </t>
  </si>
  <si>
    <t xml:space="preserve">  Stepper Motor Mount (NEMA 17)                    </t>
  </si>
  <si>
    <t xml:space="preserve">  3/16 inch to 5mm Set Screw Shaft Coupler         </t>
  </si>
  <si>
    <t xml:space="preserve">  3/16 inch x1 inch Precision Shaft                </t>
  </si>
  <si>
    <t xml:space="preserve">  3/16 inch x2 inch Precision Shaft                </t>
  </si>
  <si>
    <t xml:space="preserve">  Center Hole Adaptors (4 pack)                    </t>
  </si>
  <si>
    <t xml:space="preserve">  1/8 inch ID x 3/8 inch OD Ball Bearing (2 pack)  </t>
  </si>
  <si>
    <t xml:space="preserve">  90 Degree Quad Hub Mount B                       </t>
  </si>
  <si>
    <t xml:space="preserve">  Beam Bracket T (Pair)                            </t>
  </si>
  <si>
    <t xml:space="preserve">  Beam Attachment Block B (4 pack)                 </t>
  </si>
  <si>
    <t xml:space="preserve">  6.16 inch Aluminum Beam (2 pack)                 </t>
  </si>
  <si>
    <t xml:space="preserve">  32P Beam Gear Rack                               </t>
  </si>
  <si>
    <t xml:space="preserve">  1 inch Bore Tube Clamp A                         </t>
  </si>
  <si>
    <t xml:space="preserve">  Beam Bracket F (Pair)                            </t>
  </si>
  <si>
    <t xml:space="preserve">  1.54 inch Aluminum Beam (2 pack)                 </t>
  </si>
  <si>
    <t xml:space="preserve">  Beam Crossover Adaptor A                         </t>
  </si>
  <si>
    <t xml:space="preserve">  Attachment Blocks (12 pack)                      </t>
  </si>
  <si>
    <t xml:space="preserve">  90 Degree Quad Hub Mount C                       </t>
  </si>
  <si>
    <t xml:space="preserve">  Actobotics Hardware Pack A                       </t>
  </si>
  <si>
    <t xml:space="preserve">  534-3488     </t>
  </si>
  <si>
    <t xml:space="preserve">  6-32x .750 inch Aluminum Standoffs (Round)       </t>
  </si>
  <si>
    <t>Joe Knows Electronics 33 Value 645 Piece Capacitor Kit</t>
  </si>
  <si>
    <t>Joe Knows Electronics Semiconductor Kit (320 Transistors &amp; Diodes)</t>
  </si>
  <si>
    <t>Joe Knows Electronics 1/4W 86 Value 860 Piece Resistor Kit</t>
  </si>
  <si>
    <t>Don't need 1 ea</t>
  </si>
  <si>
    <t>608ZZ Bearings</t>
  </si>
  <si>
    <t>http://www.amazon.com/Bearing-Shielded-Greased-Miniature-Bearings/dp/B002BBD6X4/ref=pd_sim_328_3?ie=UTF8&amp;dpID=51iStG7O5sL&amp;dpSrc=sims&amp;preST=_AC_UL160_SR160%2C160_&amp;refRID=0F28TWTGT67XNFJFBXJM</t>
  </si>
  <si>
    <t>Syringe Extruder BOM</t>
  </si>
  <si>
    <t>Thermoelectric Cooler 40mmx40mm</t>
  </si>
  <si>
    <t>Backordered</t>
  </si>
  <si>
    <t>https://www.sparkfun.com/products/10080</t>
  </si>
  <si>
    <t>Squirrel Cage Blower</t>
  </si>
  <si>
    <t>Adhesive Heat Tape</t>
  </si>
  <si>
    <t>Heat Sink 60x60x25mm</t>
  </si>
  <si>
    <t>ML8511</t>
  </si>
  <si>
    <t>UV Sensor Breakout Board</t>
  </si>
  <si>
    <t xml:space="preserve">12VDC Fan </t>
  </si>
  <si>
    <t>259-1566-ND</t>
  </si>
  <si>
    <t>http://www.digikey.com/product-search/en?vendor=0&amp;keywords=ME40101V1-000U-A99</t>
  </si>
  <si>
    <t>Cable Wrap - 1/4" 25ft</t>
  </si>
  <si>
    <t>Cable Wrap - 1/2" 25ft</t>
  </si>
  <si>
    <t>Cable Wrap - 1/8" 25ft</t>
  </si>
  <si>
    <t>ASW40-25-ND</t>
  </si>
  <si>
    <t>ASW41-25-ND</t>
  </si>
  <si>
    <t>ASW43-25-ND</t>
  </si>
  <si>
    <t>A 4T15-094</t>
  </si>
  <si>
    <t>A 4T15-078</t>
  </si>
  <si>
    <t>A 4T15-062</t>
  </si>
  <si>
    <t>A 4T15-050</t>
  </si>
  <si>
    <t>A 4T15-035</t>
  </si>
  <si>
    <t>A 4T15-028</t>
  </si>
  <si>
    <t>Hex Wrench Small</t>
  </si>
  <si>
    <t>WM2901-ND</t>
  </si>
  <si>
    <t xml:space="preserve">3-POS Molex Female </t>
  </si>
  <si>
    <t>WM2534-ND</t>
  </si>
  <si>
    <t>WM2516-ND</t>
  </si>
  <si>
    <t>Could also use WM2565-CT @ 0.13ea</t>
  </si>
  <si>
    <t>3-POS Molex Male</t>
  </si>
  <si>
    <t>WM2513-ND</t>
  </si>
  <si>
    <t>Could also use WM2562-CT @  0.12ea</t>
  </si>
  <si>
    <t>WM2533-ND</t>
  </si>
  <si>
    <t>2-POS Molex Female</t>
  </si>
  <si>
    <t>Molex Connector Pin Crimp Gold 24-30AWG</t>
  </si>
  <si>
    <t>Molex Connector Socket Crimp Gold 24-30AWG</t>
  </si>
  <si>
    <t>WM2515CT-ND</t>
  </si>
  <si>
    <t>Molex Connector Pin Crimp Gold 22-24AWG</t>
  </si>
  <si>
    <t>Could also use WM2517CT-ND @ 0.15ea</t>
  </si>
  <si>
    <t>WM2900-ND</t>
  </si>
  <si>
    <t>Molex Connector Socket Crimp Gold 22-24AWG</t>
  </si>
  <si>
    <t>2-POS Molex Male</t>
  </si>
  <si>
    <t>WM2512-ND</t>
  </si>
  <si>
    <t>Could also use WM2510CT-ND @ 0.13ea</t>
  </si>
  <si>
    <t>Notes</t>
  </si>
  <si>
    <t>Hot Air Rework Station</t>
  </si>
  <si>
    <t>Hakko 599B-02 Solder Tip Cleaning Wire and Holder</t>
  </si>
  <si>
    <t>http://www.amazon.com/gp/product/B00FZPGDLA?psc=1&amp;redirect=true&amp;ref_=oh_aui_search_detailpage</t>
  </si>
  <si>
    <t>Thermaltronics Tip Tinner</t>
  </si>
  <si>
    <t>http://www.amazon.com/dp/B00NS4J6BY?psc=1</t>
  </si>
  <si>
    <t>https://www.sparkfun.com/products/10706</t>
  </si>
  <si>
    <t>Command Strips Refill Small 20-Strips</t>
  </si>
  <si>
    <t>Shugru</t>
  </si>
  <si>
    <t>Epoxy</t>
  </si>
  <si>
    <t>Heat Shrink</t>
  </si>
  <si>
    <t>Wire</t>
  </si>
  <si>
    <t>http://www.amazon.com/Helping-Hand-01902-with-Magnifier/dp/B000P42O3C/ref=sr_1_1?s=industrial&amp;ie=UTF8&amp;qid=1450721450&amp;sr=1-1&amp;keywords=helping+hands</t>
  </si>
  <si>
    <t>Helping Hands</t>
  </si>
  <si>
    <t>Engineer PA-09 Micro Connector Crimpers</t>
  </si>
  <si>
    <t>http://www.amazon.com/dp/B002AVVO7K/ref=wl_it_dp_o_pC_nS_ttl?_encoding=UTF8&amp;colid=3TC1Z36RD4QTY&amp;coliid=I2LXQGH4SVIFVP</t>
  </si>
  <si>
    <t>Greenlee PA1118 GripP 20 Wire Stripper/Cutter, 30-20 AWG</t>
  </si>
  <si>
    <t>http://www.amazon.com/dp/B0006BHHDQ/ref=wl_it_dp_o_pC_nS_ttl?_encoding=UTF8&amp;colid=3TC1Z36RD4QTY&amp;coliid=I1ARHJXW0B512T</t>
  </si>
  <si>
    <t>Sm Wire Cutters</t>
  </si>
  <si>
    <t>Already Have</t>
  </si>
  <si>
    <t>Allen Keys</t>
  </si>
  <si>
    <t>TEKTON 6655 Needle File Set, 10-Piece</t>
  </si>
  <si>
    <t>http://www.amazon.com/TEKTON-6655-Needle-File-10-Piece/dp/B000NPUKYS/ref=pd_sim_469_1?ie=UTF8&amp;dpID=412lincr%2B5L&amp;dpSrc=sims&amp;preST=_AC_UL160_SR160%2C160_&amp;refRID=1HJJEZJVYKSHT3VQXTWN</t>
  </si>
  <si>
    <t>Shugru - 8 Pack</t>
  </si>
  <si>
    <t>http://www.amazon.com/dp/B00EU7DBNM/ref=wl_it_dp_o_pC_nS_ttl?_encoding=UTF8&amp;colid=3TC1Z36RD4QTY&amp;coliid=I1GUSCSW80A32Y</t>
  </si>
  <si>
    <t>Q2F1-KIT-ND</t>
  </si>
  <si>
    <t>Heatshrink Kit</t>
  </si>
  <si>
    <t>ATS-1758</t>
  </si>
  <si>
    <t>603-1370-ND</t>
  </si>
  <si>
    <t>3M12011-ND</t>
  </si>
  <si>
    <t>M3 Washer, Steel, Zinc Plated</t>
  </si>
  <si>
    <t>91166A210</t>
  </si>
  <si>
    <t>Wire Ferrules 24-20 AWG</t>
  </si>
  <si>
    <t>9681K15</t>
  </si>
  <si>
    <t>Standoff, Aluminum for M5, OD 10mm, 30mm Long</t>
  </si>
  <si>
    <t>94669A146</t>
  </si>
  <si>
    <t>M5 Nut</t>
  </si>
  <si>
    <t>90591A146</t>
  </si>
  <si>
    <t>M5 Nut Nyloc</t>
  </si>
  <si>
    <t>90576A104</t>
  </si>
  <si>
    <t>M8 Nut Nyloc</t>
  </si>
  <si>
    <t>90576A117</t>
  </si>
  <si>
    <t>M5 Washer</t>
  </si>
  <si>
    <t>91166A240</t>
  </si>
  <si>
    <t>M8 Washer</t>
  </si>
  <si>
    <t>91166A270</t>
  </si>
  <si>
    <t>M3 x 10 Bolt, SHCS Black-Oxide</t>
  </si>
  <si>
    <t>91290A115</t>
  </si>
  <si>
    <t>M3 x 12 Bolt, SHCS Black-Oxide</t>
  </si>
  <si>
    <t>91290A117</t>
  </si>
  <si>
    <t>M5 x 10 Bolt, SHCS Black-Oxide</t>
  </si>
  <si>
    <t>91290A224</t>
  </si>
  <si>
    <t>M5 x 14 Bolt, SHCS Black-Oxide</t>
  </si>
  <si>
    <t>91290A230</t>
  </si>
  <si>
    <t>M5 x 16 Bolt, BHCS Black-Oxide</t>
  </si>
  <si>
    <t>91239A232</t>
  </si>
  <si>
    <t>M5 x 45 Bolt, BHCS Black-Oxide</t>
  </si>
  <si>
    <t>91239A244</t>
  </si>
  <si>
    <t>M8 x 35 Bolt, SHCS Black-Oxide</t>
  </si>
  <si>
    <t>91290A438</t>
  </si>
  <si>
    <t>Thumb Screw Knob for M4 SHCS</t>
  </si>
  <si>
    <t>91175A620</t>
  </si>
  <si>
    <t>3/8-12 ACME Hex Nut</t>
  </si>
  <si>
    <t>M3 x 16 Bolt, SHCS Black-Oxide</t>
  </si>
  <si>
    <t>91290A120</t>
  </si>
  <si>
    <t>M4 x 20 Bolt, SHCS Black-Oxide</t>
  </si>
  <si>
    <t>91290A168</t>
  </si>
  <si>
    <t>M8 x 30 Bolt, SHCS Black-Oxide</t>
  </si>
  <si>
    <t>91290A434</t>
  </si>
  <si>
    <t>M3 Nut</t>
  </si>
  <si>
    <t>90592A009</t>
  </si>
  <si>
    <t>M3 Nyloc Nut</t>
  </si>
  <si>
    <t>90576A102</t>
  </si>
  <si>
    <t>M4 Washer</t>
  </si>
  <si>
    <t>91166A230</t>
  </si>
  <si>
    <t>M3 x 20 Bolt, SHCS Black-Oxide</t>
  </si>
  <si>
    <t>91290A123</t>
  </si>
  <si>
    <t>M8 x 55 Hex Head Bolt</t>
  </si>
  <si>
    <t>91280A548</t>
  </si>
  <si>
    <t>M4 x 55 hex head bolt</t>
  </si>
  <si>
    <t>91290A187</t>
  </si>
  <si>
    <t>M4 Washer, Large Diameter</t>
  </si>
  <si>
    <t>91116A130</t>
  </si>
  <si>
    <t>M3 Set Screw (Grub Screw)</t>
  </si>
  <si>
    <t>91390A100</t>
  </si>
  <si>
    <t>M3 x 25 Bolt, SHCS Black-Oxide</t>
  </si>
  <si>
    <t>91290A125</t>
  </si>
  <si>
    <t>Cable Ties 4"L, 7/8" Bundle Dia</t>
  </si>
  <si>
    <t>7130K52</t>
  </si>
  <si>
    <t>M4 x 20 Bolt, Hex Head</t>
  </si>
  <si>
    <t>91280A140</t>
  </si>
  <si>
    <t>M4 Wing Nut</t>
  </si>
  <si>
    <t>94300A310</t>
  </si>
  <si>
    <t>Nut, Nylock,M4-0.7,Steel,ZN</t>
  </si>
  <si>
    <t>90576A103</t>
  </si>
  <si>
    <t>M4 Nut,Zinc-Plated Steel</t>
  </si>
  <si>
    <t>90591A141</t>
  </si>
  <si>
    <t>M3 x 5 Bolt, SHCS Black-Oxide</t>
  </si>
  <si>
    <t>91290A110</t>
  </si>
  <si>
    <t>Metric Class 12.9 Socket Head Cap Screw Alloy Steel, M2 Thread,12mm</t>
  </si>
  <si>
    <t>91290A019</t>
  </si>
  <si>
    <t>Metric Press-Fit Plastic Thumb Screw Head, Knurled, Black, Fits M8</t>
  </si>
  <si>
    <t>91175A066</t>
  </si>
  <si>
    <t>Metric Zinc-Plated Hex Nut, class 6, M2 screw size, .4mm pitch,</t>
  </si>
  <si>
    <t>90591A111</t>
  </si>
  <si>
    <t>Steel Flat Washer, DIN 125, zinc-plated class 4,M2 screw sz, 5mm</t>
  </si>
  <si>
    <t>91166A180</t>
  </si>
  <si>
    <t>Threaded Insert 3mm</t>
  </si>
  <si>
    <t>94180A331</t>
  </si>
  <si>
    <t>McMaster-Carr</t>
  </si>
  <si>
    <t>Pkg 100 pcs</t>
  </si>
  <si>
    <t>Pkg 50 pcs</t>
  </si>
  <si>
    <t>ea</t>
  </si>
  <si>
    <t>Pkg 10 pcs</t>
  </si>
  <si>
    <t>91239A224</t>
  </si>
  <si>
    <t>M5 x 10 Bolt, BHCS Black-Oxide</t>
  </si>
  <si>
    <t>Button Heads for T-channel</t>
  </si>
  <si>
    <t>Pkg 25 pcs</t>
  </si>
  <si>
    <t>8mm rod (5/16" drill rod) 36"</t>
  </si>
  <si>
    <t>Wrench</t>
  </si>
  <si>
    <t>Mendel Electrical BOM</t>
  </si>
  <si>
    <t>Cooling System BOM</t>
  </si>
  <si>
    <t>Misc Electrical BOM</t>
  </si>
  <si>
    <t>Tools BOM</t>
  </si>
  <si>
    <t>Pkg 30 pcs</t>
  </si>
  <si>
    <t>Mendel Frame BOM</t>
  </si>
  <si>
    <t>Mendel Hardware BOM</t>
  </si>
  <si>
    <t xml:space="preserve">Grand Total Cost - Single </t>
  </si>
  <si>
    <t>Mult-x Quantity</t>
  </si>
  <si>
    <t xml:space="preserve">Multiplier = </t>
  </si>
  <si>
    <t>Pkg pcs</t>
  </si>
  <si>
    <t>Round Up</t>
  </si>
  <si>
    <t>Cost Per Pkg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</si>
</sst>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[$$-409]* #,##0.00_);_([$$-409]* \(#,##0.00\);_([$$-409]* &quot;-&quot;??_);_(@_)"/>
    <numFmt numFmtId="165" formatCode="&quot;$&quot;#,##0.00"/>
    <numFmt numFmtId="166" formatCode="_-[$$-409]* #,##0.00_ ;_-[$$-409]* \-#,##0.00\ ;_-[$$-409]* &quot;-&quot;??_ ;_-@_ 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Arial"/>
    </font>
    <font>
      <sz val="12"/>
      <color rgb="FFFF0000"/>
      <name val="Verdana"/>
    </font>
    <font>
      <sz val="12"/>
      <name val="Calibri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Arial"/>
    </font>
    <font>
      <strike/>
      <sz val="12"/>
      <color rgb="FFFF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101010"/>
      </left>
      <right style="thin">
        <color rgb="FF101010"/>
      </right>
      <top style="thin">
        <color rgb="FF101010"/>
      </top>
      <bottom style="thin">
        <color rgb="FF10101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101010"/>
      </left>
      <right style="thin">
        <color rgb="FF101010"/>
      </right>
      <top/>
      <bottom style="thin">
        <color rgb="FF10101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101010"/>
      </left>
      <right style="thin">
        <color rgb="FF101010"/>
      </right>
      <top style="thin">
        <color rgb="FF10101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5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6" borderId="17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1">
    <xf numFmtId="0" fontId="0" fillId="0" borderId="0" xfId="0"/>
    <xf numFmtId="164" fontId="0" fillId="0" borderId="0" xfId="0" applyNumberFormat="1"/>
    <xf numFmtId="0" fontId="0" fillId="2" borderId="0" xfId="0" applyFill="1"/>
    <xf numFmtId="0" fontId="2" fillId="0" borderId="0" xfId="0" applyFont="1"/>
    <xf numFmtId="0" fontId="0" fillId="3" borderId="0" xfId="0" applyFill="1"/>
    <xf numFmtId="164" fontId="0" fillId="3" borderId="0" xfId="0" applyNumberFormat="1" applyFill="1"/>
    <xf numFmtId="0" fontId="0" fillId="0" borderId="0" xfId="0" applyAlignment="1">
      <alignment wrapText="1"/>
    </xf>
    <xf numFmtId="0" fontId="0" fillId="0" borderId="0" xfId="0" applyAlignment="1"/>
    <xf numFmtId="0" fontId="9" fillId="5" borderId="4" xfId="0" applyFont="1" applyFill="1" applyBorder="1"/>
    <xf numFmtId="0" fontId="9" fillId="5" borderId="5" xfId="0" applyFont="1" applyFill="1" applyBorder="1"/>
    <xf numFmtId="0" fontId="9" fillId="5" borderId="5" xfId="0" applyFont="1" applyFill="1" applyBorder="1" applyAlignment="1">
      <alignment wrapText="1"/>
    </xf>
    <xf numFmtId="0" fontId="9" fillId="5" borderId="6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5" xfId="0" applyFont="1" applyBorder="1" applyAlignment="1">
      <alignment wrapText="1"/>
    </xf>
    <xf numFmtId="165" fontId="1" fillId="0" borderId="5" xfId="0" applyNumberFormat="1" applyFont="1" applyBorder="1"/>
    <xf numFmtId="165" fontId="1" fillId="0" borderId="6" xfId="0" applyNumberFormat="1" applyFont="1" applyBorder="1"/>
    <xf numFmtId="165" fontId="9" fillId="0" borderId="9" xfId="0" applyNumberFormat="1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1" xfId="0" applyFont="1" applyBorder="1" applyAlignment="1">
      <alignment wrapText="1"/>
    </xf>
    <xf numFmtId="165" fontId="1" fillId="0" borderId="11" xfId="0" applyNumberFormat="1" applyFont="1" applyBorder="1"/>
    <xf numFmtId="0" fontId="0" fillId="0" borderId="10" xfId="0" applyFont="1" applyBorder="1"/>
    <xf numFmtId="0" fontId="0" fillId="0" borderId="11" xfId="0" applyFont="1" applyBorder="1" applyAlignment="1">
      <alignment wrapText="1"/>
    </xf>
    <xf numFmtId="0" fontId="8" fillId="4" borderId="0" xfId="0" applyFont="1" applyFill="1" applyBorder="1" applyAlignment="1">
      <alignment horizontal="center" vertical="center" wrapText="1"/>
    </xf>
    <xf numFmtId="0" fontId="9" fillId="5" borderId="0" xfId="0" applyFont="1" applyFill="1" applyBorder="1"/>
    <xf numFmtId="165" fontId="1" fillId="0" borderId="0" xfId="0" applyNumberFormat="1" applyFont="1" applyBorder="1"/>
    <xf numFmtId="165" fontId="9" fillId="0" borderId="0" xfId="0" applyNumberFormat="1" applyFont="1" applyBorder="1"/>
    <xf numFmtId="0" fontId="0" fillId="0" borderId="11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5" xfId="0" applyFont="1" applyBorder="1" applyAlignment="1">
      <alignment wrapText="1"/>
    </xf>
    <xf numFmtId="0" fontId="2" fillId="0" borderId="4" xfId="0" applyFont="1" applyBorder="1"/>
    <xf numFmtId="0" fontId="9" fillId="5" borderId="12" xfId="0" applyFont="1" applyFill="1" applyBorder="1"/>
    <xf numFmtId="0" fontId="2" fillId="0" borderId="10" xfId="0" applyFont="1" applyBorder="1"/>
    <xf numFmtId="165" fontId="0" fillId="0" borderId="0" xfId="0" applyNumberFormat="1" applyFont="1" applyBorder="1"/>
    <xf numFmtId="0" fontId="11" fillId="0" borderId="4" xfId="0" applyFont="1" applyBorder="1"/>
    <xf numFmtId="0" fontId="12" fillId="0" borderId="5" xfId="0" applyFont="1" applyBorder="1"/>
    <xf numFmtId="0" fontId="12" fillId="0" borderId="5" xfId="0" applyFont="1" applyBorder="1" applyAlignment="1">
      <alignment wrapText="1"/>
    </xf>
    <xf numFmtId="165" fontId="12" fillId="0" borderId="5" xfId="0" applyNumberFormat="1" applyFont="1" applyBorder="1"/>
    <xf numFmtId="165" fontId="12" fillId="0" borderId="6" xfId="0" applyNumberFormat="1" applyFont="1" applyBorder="1"/>
    <xf numFmtId="165" fontId="0" fillId="0" borderId="11" xfId="0" applyNumberFormat="1" applyFont="1" applyBorder="1"/>
    <xf numFmtId="165" fontId="0" fillId="0" borderId="6" xfId="0" applyNumberFormat="1" applyFont="1" applyBorder="1"/>
    <xf numFmtId="0" fontId="0" fillId="3" borderId="5" xfId="0" applyFill="1" applyBorder="1"/>
    <xf numFmtId="164" fontId="0" fillId="3" borderId="5" xfId="0" applyNumberFormat="1" applyFill="1" applyBorder="1"/>
    <xf numFmtId="0" fontId="0" fillId="0" borderId="5" xfId="0" applyBorder="1"/>
    <xf numFmtId="0" fontId="0" fillId="0" borderId="5" xfId="0" applyBorder="1" applyAlignment="1">
      <alignment wrapText="1"/>
    </xf>
    <xf numFmtId="164" fontId="0" fillId="0" borderId="5" xfId="0" applyNumberFormat="1" applyBorder="1"/>
    <xf numFmtId="0" fontId="2" fillId="0" borderId="5" xfId="0" applyFont="1" applyBorder="1"/>
    <xf numFmtId="0" fontId="2" fillId="0" borderId="5" xfId="0" applyFont="1" applyBorder="1" applyAlignment="1">
      <alignment wrapText="1"/>
    </xf>
    <xf numFmtId="0" fontId="10" fillId="0" borderId="5" xfId="0" applyFont="1" applyBorder="1"/>
    <xf numFmtId="0" fontId="0" fillId="3" borderId="4" xfId="0" applyFill="1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2" fillId="0" borderId="8" xfId="0" applyFont="1" applyBorder="1" applyAlignment="1">
      <alignment wrapText="1"/>
    </xf>
    <xf numFmtId="164" fontId="0" fillId="0" borderId="8" xfId="0" applyNumberFormat="1" applyBorder="1"/>
    <xf numFmtId="0" fontId="8" fillId="4" borderId="0" xfId="0" applyFont="1" applyFill="1" applyBorder="1" applyAlignment="1">
      <alignment vertical="center" wrapText="1"/>
    </xf>
    <xf numFmtId="164" fontId="0" fillId="3" borderId="6" xfId="0" applyNumberFormat="1" applyFill="1" applyBorder="1"/>
    <xf numFmtId="164" fontId="0" fillId="0" borderId="6" xfId="0" applyNumberFormat="1" applyBorder="1"/>
    <xf numFmtId="164" fontId="0" fillId="0" borderId="9" xfId="0" applyNumberFormat="1" applyBorder="1"/>
    <xf numFmtId="164" fontId="0" fillId="0" borderId="13" xfId="0" applyNumberFormat="1" applyBorder="1"/>
    <xf numFmtId="0" fontId="7" fillId="0" borderId="5" xfId="0" applyFont="1" applyBorder="1"/>
    <xf numFmtId="0" fontId="5" fillId="0" borderId="5" xfId="0" applyFont="1" applyBorder="1"/>
    <xf numFmtId="0" fontId="2" fillId="0" borderId="5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49" fontId="0" fillId="0" borderId="16" xfId="0" applyNumberFormat="1" applyBorder="1" applyAlignment="1">
      <alignment wrapText="1"/>
    </xf>
    <xf numFmtId="0" fontId="0" fillId="0" borderId="5" xfId="0" applyNumberFormat="1" applyBorder="1"/>
    <xf numFmtId="2" fontId="0" fillId="0" borderId="0" xfId="0" applyNumberFormat="1"/>
    <xf numFmtId="165" fontId="0" fillId="0" borderId="16" xfId="0" applyNumberFormat="1" applyBorder="1" applyAlignment="1">
      <alignment wrapText="1"/>
    </xf>
    <xf numFmtId="165" fontId="0" fillId="0" borderId="0" xfId="0" applyNumberFormat="1"/>
    <xf numFmtId="0" fontId="13" fillId="6" borderId="17" xfId="45"/>
    <xf numFmtId="49" fontId="0" fillId="0" borderId="18" xfId="0" applyNumberFormat="1" applyBorder="1" applyAlignment="1">
      <alignment wrapText="1"/>
    </xf>
    <xf numFmtId="0" fontId="0" fillId="0" borderId="19" xfId="0" applyNumberFormat="1" applyBorder="1"/>
    <xf numFmtId="165" fontId="0" fillId="0" borderId="18" xfId="0" applyNumberFormat="1" applyBorder="1" applyAlignment="1">
      <alignment wrapText="1"/>
    </xf>
    <xf numFmtId="164" fontId="0" fillId="0" borderId="19" xfId="0" applyNumberFormat="1" applyBorder="1"/>
    <xf numFmtId="0" fontId="8" fillId="4" borderId="5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 wrapText="1"/>
    </xf>
    <xf numFmtId="164" fontId="0" fillId="0" borderId="22" xfId="0" applyNumberFormat="1" applyBorder="1"/>
    <xf numFmtId="0" fontId="0" fillId="3" borderId="23" xfId="0" applyFill="1" applyBorder="1"/>
    <xf numFmtId="2" fontId="13" fillId="6" borderId="17" xfId="45" applyNumberFormat="1"/>
    <xf numFmtId="2" fontId="9" fillId="5" borderId="12" xfId="0" applyNumberFormat="1" applyFont="1" applyFill="1" applyBorder="1"/>
    <xf numFmtId="2" fontId="8" fillId="4" borderId="0" xfId="0" applyNumberFormat="1" applyFont="1" applyFill="1" applyBorder="1" applyAlignment="1">
      <alignment horizontal="center" vertical="center" wrapText="1"/>
    </xf>
    <xf numFmtId="2" fontId="9" fillId="5" borderId="0" xfId="0" applyNumberFormat="1" applyFont="1" applyFill="1" applyBorder="1"/>
    <xf numFmtId="2" fontId="1" fillId="0" borderId="0" xfId="0" applyNumberFormat="1" applyFont="1" applyBorder="1"/>
    <xf numFmtId="2" fontId="9" fillId="0" borderId="0" xfId="0" applyNumberFormat="1" applyFont="1" applyBorder="1"/>
    <xf numFmtId="0" fontId="0" fillId="3" borderId="19" xfId="0" applyFill="1" applyBorder="1"/>
    <xf numFmtId="164" fontId="0" fillId="3" borderId="19" xfId="0" applyNumberFormat="1" applyFill="1" applyBorder="1"/>
    <xf numFmtId="0" fontId="8" fillId="4" borderId="22" xfId="0" applyFont="1" applyFill="1" applyBorder="1" applyAlignment="1">
      <alignment horizontal="center" vertical="center" wrapText="1"/>
    </xf>
    <xf numFmtId="0" fontId="8" fillId="4" borderId="24" xfId="0" applyFont="1" applyFill="1" applyBorder="1" applyAlignment="1">
      <alignment horizontal="center" vertical="center" wrapText="1"/>
    </xf>
    <xf numFmtId="0" fontId="8" fillId="4" borderId="25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 wrapText="1"/>
    </xf>
    <xf numFmtId="2" fontId="0" fillId="0" borderId="5" xfId="0" applyNumberFormat="1" applyBorder="1"/>
    <xf numFmtId="0" fontId="0" fillId="7" borderId="5" xfId="0" applyFill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0" fontId="0" fillId="3" borderId="3" xfId="0" applyFill="1" applyBorder="1"/>
    <xf numFmtId="166" fontId="0" fillId="0" borderId="6" xfId="0" applyNumberFormat="1" applyBorder="1"/>
    <xf numFmtId="0" fontId="0" fillId="0" borderId="10" xfId="0" applyBorder="1"/>
    <xf numFmtId="0" fontId="0" fillId="0" borderId="11" xfId="0" applyBorder="1"/>
    <xf numFmtId="0" fontId="2" fillId="0" borderId="11" xfId="0" applyFont="1" applyBorder="1"/>
    <xf numFmtId="164" fontId="0" fillId="0" borderId="11" xfId="0" applyNumberFormat="1" applyBorder="1"/>
    <xf numFmtId="166" fontId="0" fillId="0" borderId="27" xfId="0" applyNumberFormat="1" applyBorder="1"/>
    <xf numFmtId="166" fontId="0" fillId="0" borderId="28" xfId="0" applyNumberFormat="1" applyBorder="1"/>
    <xf numFmtId="0" fontId="0" fillId="3" borderId="29" xfId="0" applyFill="1" applyBorder="1"/>
    <xf numFmtId="49" fontId="0" fillId="0" borderId="30" xfId="0" applyNumberFormat="1" applyBorder="1" applyAlignment="1">
      <alignment wrapText="1"/>
    </xf>
    <xf numFmtId="0" fontId="0" fillId="0" borderId="11" xfId="0" applyNumberFormat="1" applyBorder="1"/>
    <xf numFmtId="165" fontId="0" fillId="0" borderId="30" xfId="0" applyNumberFormat="1" applyBorder="1" applyAlignment="1">
      <alignment wrapText="1"/>
    </xf>
    <xf numFmtId="2" fontId="13" fillId="6" borderId="31" xfId="45" applyNumberFormat="1" applyBorder="1"/>
    <xf numFmtId="166" fontId="0" fillId="0" borderId="22" xfId="0" applyNumberFormat="1" applyBorder="1"/>
    <xf numFmtId="0" fontId="0" fillId="3" borderId="32" xfId="0" applyFill="1" applyBorder="1"/>
    <xf numFmtId="164" fontId="0" fillId="3" borderId="23" xfId="0" applyNumberFormat="1" applyFill="1" applyBorder="1"/>
    <xf numFmtId="164" fontId="0" fillId="3" borderId="33" xfId="0" applyNumberFormat="1" applyFill="1" applyBorder="1"/>
    <xf numFmtId="0" fontId="0" fillId="3" borderId="33" xfId="0" applyFill="1" applyBorder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wrapText="1"/>
    </xf>
    <xf numFmtId="164" fontId="0" fillId="0" borderId="2" xfId="0" applyNumberFormat="1" applyBorder="1"/>
    <xf numFmtId="2" fontId="0" fillId="0" borderId="2" xfId="0" applyNumberFormat="1" applyBorder="1"/>
    <xf numFmtId="0" fontId="2" fillId="0" borderId="11" xfId="0" applyFont="1" applyBorder="1" applyAlignment="1">
      <alignment wrapText="1"/>
    </xf>
    <xf numFmtId="2" fontId="0" fillId="0" borderId="11" xfId="0" applyNumberFormat="1" applyBorder="1"/>
    <xf numFmtId="166" fontId="0" fillId="0" borderId="13" xfId="0" applyNumberFormat="1" applyBorder="1"/>
  </cellXfs>
  <cellStyles count="52">
    <cellStyle name="Check Cell" xfId="45" builtinId="2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6" builtinId="8" hidden="1"/>
    <cellStyle name="Hyperlink" xfId="48" builtinId="8" hidden="1"/>
    <cellStyle name="Hyperlink" xfId="5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5"/>
  <sheetViews>
    <sheetView tabSelected="1" topLeftCell="A79" workbookViewId="0">
      <selection activeCell="M76" sqref="M76"/>
    </sheetView>
  </sheetViews>
  <sheetFormatPr baseColWidth="10" defaultColWidth="11" defaultRowHeight="16" x14ac:dyDescent="0.2"/>
  <cols>
    <col min="1" max="1" width="3.5" customWidth="1"/>
    <col min="2" max="2" width="19" bestFit="1" customWidth="1"/>
    <col min="3" max="3" width="29.1640625" bestFit="1" customWidth="1"/>
    <col min="5" max="5" width="61.6640625" customWidth="1"/>
    <col min="6" max="6" width="14.6640625" style="1" customWidth="1"/>
    <col min="7" max="7" width="11" style="1" customWidth="1"/>
    <col min="8" max="8" width="12.83203125" style="68" customWidth="1"/>
    <col min="9" max="11" width="12.83203125" customWidth="1"/>
    <col min="14" max="14" width="10.83203125" customWidth="1"/>
  </cols>
  <sheetData>
    <row r="1" spans="2:12" x14ac:dyDescent="0.2">
      <c r="H1" s="68" t="s">
        <v>372</v>
      </c>
      <c r="I1">
        <v>6</v>
      </c>
    </row>
    <row r="3" spans="2:12" ht="17" thickBot="1" x14ac:dyDescent="0.25"/>
    <row r="4" spans="2:12" ht="21" customHeight="1" thickBot="1" x14ac:dyDescent="0.25">
      <c r="B4" s="97" t="s">
        <v>368</v>
      </c>
      <c r="C4" s="98"/>
      <c r="D4" s="98"/>
      <c r="E4" s="98"/>
      <c r="F4" s="98"/>
      <c r="G4" s="98"/>
      <c r="H4" s="98"/>
      <c r="I4" s="98"/>
      <c r="J4" s="98"/>
      <c r="K4" s="99"/>
    </row>
    <row r="5" spans="2:12" x14ac:dyDescent="0.2">
      <c r="B5" s="102" t="s">
        <v>0</v>
      </c>
      <c r="C5" s="103" t="s">
        <v>1</v>
      </c>
      <c r="D5" s="103" t="s">
        <v>2</v>
      </c>
      <c r="E5" s="103" t="s">
        <v>3</v>
      </c>
      <c r="F5" s="104" t="s">
        <v>375</v>
      </c>
      <c r="G5" s="104" t="s">
        <v>5</v>
      </c>
      <c r="H5" s="103" t="s">
        <v>373</v>
      </c>
      <c r="I5" s="103" t="s">
        <v>371</v>
      </c>
      <c r="J5" s="104" t="s">
        <v>374</v>
      </c>
      <c r="K5" s="105" t="s">
        <v>5</v>
      </c>
      <c r="L5" s="4" t="s">
        <v>86</v>
      </c>
    </row>
    <row r="6" spans="2:12" x14ac:dyDescent="0.2">
      <c r="B6" s="52" t="s">
        <v>18</v>
      </c>
      <c r="C6" s="45" t="s">
        <v>8</v>
      </c>
      <c r="D6" s="45">
        <v>100</v>
      </c>
      <c r="E6" s="45" t="s">
        <v>9</v>
      </c>
      <c r="F6" s="47">
        <v>15.26</v>
      </c>
      <c r="G6" s="47">
        <f>F6</f>
        <v>15.26</v>
      </c>
      <c r="H6" s="100">
        <v>100</v>
      </c>
      <c r="I6" s="45">
        <f>$I$1*D6/H6</f>
        <v>6</v>
      </c>
      <c r="J6" s="45">
        <f>ROUNDUP(I6,0)</f>
        <v>6</v>
      </c>
      <c r="K6" s="106">
        <f>F6*J6</f>
        <v>91.56</v>
      </c>
      <c r="L6" t="s">
        <v>90</v>
      </c>
    </row>
    <row r="7" spans="2:12" x14ac:dyDescent="0.2">
      <c r="B7" s="52" t="s">
        <v>18</v>
      </c>
      <c r="C7" s="45" t="s">
        <v>10</v>
      </c>
      <c r="D7" s="45">
        <v>4</v>
      </c>
      <c r="E7" s="45" t="s">
        <v>12</v>
      </c>
      <c r="F7" s="47">
        <v>6.63</v>
      </c>
      <c r="G7" s="47">
        <f t="shared" ref="G7:G14" si="0">F7*D7</f>
        <v>26.52</v>
      </c>
      <c r="H7" s="100">
        <v>1</v>
      </c>
      <c r="I7" s="45">
        <f>$I$1*D7/H7</f>
        <v>24</v>
      </c>
      <c r="J7" s="45">
        <f t="shared" ref="J7:J15" si="1">ROUNDUP(I7,0)</f>
        <v>24</v>
      </c>
      <c r="K7" s="106">
        <f>F7*J7</f>
        <v>159.12</v>
      </c>
      <c r="L7" t="s">
        <v>90</v>
      </c>
    </row>
    <row r="8" spans="2:12" x14ac:dyDescent="0.2">
      <c r="B8" s="52" t="s">
        <v>18</v>
      </c>
      <c r="C8" s="45" t="s">
        <v>11</v>
      </c>
      <c r="D8" s="45">
        <v>4</v>
      </c>
      <c r="E8" s="45" t="s">
        <v>13</v>
      </c>
      <c r="F8" s="47">
        <v>5.31</v>
      </c>
      <c r="G8" s="47">
        <f t="shared" si="0"/>
        <v>21.24</v>
      </c>
      <c r="H8" s="100">
        <v>1</v>
      </c>
      <c r="I8" s="45">
        <f>$I$1*D8/H8</f>
        <v>24</v>
      </c>
      <c r="J8" s="45">
        <f t="shared" si="1"/>
        <v>24</v>
      </c>
      <c r="K8" s="106">
        <f>F8*J8</f>
        <v>127.44</v>
      </c>
      <c r="L8" t="s">
        <v>90</v>
      </c>
    </row>
    <row r="9" spans="2:12" x14ac:dyDescent="0.2">
      <c r="B9" s="52" t="s">
        <v>18</v>
      </c>
      <c r="C9" s="45" t="s">
        <v>14</v>
      </c>
      <c r="D9" s="45">
        <v>2</v>
      </c>
      <c r="E9" s="45" t="s">
        <v>15</v>
      </c>
      <c r="F9" s="47">
        <v>8.7899999999999991</v>
      </c>
      <c r="G9" s="47">
        <f t="shared" si="0"/>
        <v>17.579999999999998</v>
      </c>
      <c r="H9" s="100">
        <v>1</v>
      </c>
      <c r="I9" s="45">
        <f>$I$1*D9/H9</f>
        <v>12</v>
      </c>
      <c r="J9" s="45">
        <f t="shared" si="1"/>
        <v>12</v>
      </c>
      <c r="K9" s="106">
        <f>F9*J9</f>
        <v>105.47999999999999</v>
      </c>
      <c r="L9" t="s">
        <v>90</v>
      </c>
    </row>
    <row r="10" spans="2:12" x14ac:dyDescent="0.2">
      <c r="B10" s="52" t="s">
        <v>18</v>
      </c>
      <c r="C10" s="45" t="s">
        <v>16</v>
      </c>
      <c r="D10" s="45">
        <v>4</v>
      </c>
      <c r="E10" s="45" t="s">
        <v>17</v>
      </c>
      <c r="F10" s="47">
        <v>5.76</v>
      </c>
      <c r="G10" s="47">
        <f t="shared" si="0"/>
        <v>23.04</v>
      </c>
      <c r="H10" s="100">
        <v>1</v>
      </c>
      <c r="I10" s="45">
        <f>$I$1*D10/H10</f>
        <v>24</v>
      </c>
      <c r="J10" s="45">
        <f t="shared" si="1"/>
        <v>24</v>
      </c>
      <c r="K10" s="106">
        <f>F10*J10</f>
        <v>138.24</v>
      </c>
      <c r="L10" t="s">
        <v>90</v>
      </c>
    </row>
    <row r="11" spans="2:12" x14ac:dyDescent="0.2">
      <c r="B11" s="52" t="s">
        <v>93</v>
      </c>
      <c r="C11" s="64">
        <v>4354635</v>
      </c>
      <c r="D11" s="45">
        <v>1</v>
      </c>
      <c r="E11" s="45" t="s">
        <v>94</v>
      </c>
      <c r="F11" s="47">
        <v>24.2</v>
      </c>
      <c r="G11" s="47">
        <f t="shared" si="0"/>
        <v>24.2</v>
      </c>
      <c r="H11" s="100">
        <v>1</v>
      </c>
      <c r="I11" s="101">
        <f>$I$1*D11/H11</f>
        <v>6</v>
      </c>
      <c r="J11" s="45">
        <f t="shared" si="1"/>
        <v>6</v>
      </c>
      <c r="K11" s="106">
        <f>F11*J11</f>
        <v>145.19999999999999</v>
      </c>
      <c r="L11" t="s">
        <v>92</v>
      </c>
    </row>
    <row r="12" spans="2:12" x14ac:dyDescent="0.2">
      <c r="B12" s="52" t="s">
        <v>97</v>
      </c>
      <c r="C12" s="64">
        <v>47768</v>
      </c>
      <c r="D12" s="45">
        <v>2</v>
      </c>
      <c r="E12" s="45" t="s">
        <v>361</v>
      </c>
      <c r="F12" s="47">
        <v>5.59</v>
      </c>
      <c r="G12" s="47">
        <f t="shared" si="0"/>
        <v>11.18</v>
      </c>
      <c r="H12" s="100">
        <v>1</v>
      </c>
      <c r="I12" s="101">
        <f>$I$1*D12/H12</f>
        <v>12</v>
      </c>
      <c r="J12" s="45">
        <f t="shared" si="1"/>
        <v>12</v>
      </c>
      <c r="K12" s="106">
        <f>F12*J12</f>
        <v>67.08</v>
      </c>
      <c r="L12" t="s">
        <v>96</v>
      </c>
    </row>
    <row r="13" spans="2:12" x14ac:dyDescent="0.2">
      <c r="B13" s="52" t="s">
        <v>99</v>
      </c>
      <c r="C13" s="45" t="s">
        <v>100</v>
      </c>
      <c r="D13" s="45">
        <v>2</v>
      </c>
      <c r="E13" s="45" t="s">
        <v>105</v>
      </c>
      <c r="F13" s="47">
        <v>14.95</v>
      </c>
      <c r="G13" s="47">
        <f>F13</f>
        <v>14.95</v>
      </c>
      <c r="H13" s="100">
        <v>2</v>
      </c>
      <c r="I13" s="45">
        <f>$I$1*D13/H13</f>
        <v>6</v>
      </c>
      <c r="J13" s="45">
        <f t="shared" si="1"/>
        <v>6</v>
      </c>
      <c r="K13" s="106">
        <f>F13*J13</f>
        <v>89.699999999999989</v>
      </c>
      <c r="L13" t="s">
        <v>104</v>
      </c>
    </row>
    <row r="14" spans="2:12" x14ac:dyDescent="0.2">
      <c r="B14" s="52" t="s">
        <v>99</v>
      </c>
      <c r="C14" s="45" t="s">
        <v>100</v>
      </c>
      <c r="D14" s="45">
        <v>1</v>
      </c>
      <c r="E14" s="45" t="s">
        <v>106</v>
      </c>
      <c r="F14" s="47">
        <v>24.95</v>
      </c>
      <c r="G14" s="47">
        <f t="shared" si="0"/>
        <v>24.95</v>
      </c>
      <c r="H14" s="100">
        <v>1</v>
      </c>
      <c r="I14" s="45">
        <f>$I$1*D14/H14</f>
        <v>6</v>
      </c>
      <c r="J14" s="45">
        <f t="shared" si="1"/>
        <v>6</v>
      </c>
      <c r="K14" s="106">
        <f>F14*J14</f>
        <v>149.69999999999999</v>
      </c>
      <c r="L14" t="s">
        <v>107</v>
      </c>
    </row>
    <row r="15" spans="2:12" ht="17" thickBot="1" x14ac:dyDescent="0.25">
      <c r="B15" s="107" t="s">
        <v>99</v>
      </c>
      <c r="C15" s="108" t="s">
        <v>100</v>
      </c>
      <c r="D15" s="108">
        <v>4</v>
      </c>
      <c r="E15" s="109" t="s">
        <v>196</v>
      </c>
      <c r="F15" s="110">
        <v>17.07</v>
      </c>
      <c r="G15" s="110">
        <f>F15</f>
        <v>17.07</v>
      </c>
      <c r="H15" s="100">
        <v>30</v>
      </c>
      <c r="I15" s="108">
        <f>$I$1*D15/H15</f>
        <v>0.8</v>
      </c>
      <c r="J15" s="108">
        <f t="shared" si="1"/>
        <v>1</v>
      </c>
      <c r="K15" s="111">
        <f>F15*J15</f>
        <v>17.07</v>
      </c>
      <c r="L15" t="s">
        <v>197</v>
      </c>
    </row>
    <row r="16" spans="2:12" ht="22" thickBot="1" x14ac:dyDescent="0.25">
      <c r="B16" s="84" t="s">
        <v>5</v>
      </c>
      <c r="C16" s="85"/>
      <c r="D16" s="85"/>
      <c r="E16" s="85"/>
      <c r="F16" s="85"/>
      <c r="G16" s="85"/>
      <c r="H16" s="85"/>
      <c r="I16" s="85"/>
      <c r="J16" s="85"/>
      <c r="K16" s="112">
        <f>SUM(K6:K15)</f>
        <v>1090.5899999999999</v>
      </c>
    </row>
    <row r="17" spans="2:12" ht="10" customHeight="1" thickBot="1" x14ac:dyDescent="0.25">
      <c r="F17" s="70"/>
    </row>
    <row r="18" spans="2:12" ht="22" customHeight="1" thickBot="1" x14ac:dyDescent="0.25">
      <c r="B18" s="77" t="s">
        <v>369</v>
      </c>
      <c r="C18" s="78"/>
      <c r="D18" s="78"/>
      <c r="E18" s="78"/>
      <c r="F18" s="78"/>
      <c r="G18" s="78"/>
      <c r="H18" s="78"/>
      <c r="I18" s="78"/>
      <c r="J18" s="78"/>
      <c r="K18" s="96"/>
    </row>
    <row r="19" spans="2:12" x14ac:dyDescent="0.2">
      <c r="B19" s="94" t="s">
        <v>0</v>
      </c>
      <c r="C19" s="94" t="s">
        <v>1</v>
      </c>
      <c r="D19" s="94" t="s">
        <v>2</v>
      </c>
      <c r="E19" s="94" t="s">
        <v>3</v>
      </c>
      <c r="F19" s="95" t="s">
        <v>375</v>
      </c>
      <c r="G19" s="95" t="s">
        <v>5</v>
      </c>
      <c r="H19" s="94" t="s">
        <v>373</v>
      </c>
      <c r="I19" s="94" t="s">
        <v>371</v>
      </c>
      <c r="J19" s="95" t="s">
        <v>374</v>
      </c>
      <c r="K19" s="113" t="s">
        <v>5</v>
      </c>
      <c r="L19" s="4" t="s">
        <v>86</v>
      </c>
    </row>
    <row r="20" spans="2:12" x14ac:dyDescent="0.2">
      <c r="B20" s="72" t="s">
        <v>352</v>
      </c>
      <c r="C20" s="72" t="s">
        <v>294</v>
      </c>
      <c r="D20" s="73">
        <v>86</v>
      </c>
      <c r="E20" s="72" t="s">
        <v>293</v>
      </c>
      <c r="F20" s="74">
        <v>9.5500000000000007</v>
      </c>
      <c r="G20" s="75">
        <f>F20</f>
        <v>9.5500000000000007</v>
      </c>
      <c r="H20" s="68">
        <v>100</v>
      </c>
      <c r="I20" s="45">
        <f>$I$1*D20/H20</f>
        <v>5.16</v>
      </c>
      <c r="J20" s="45">
        <f>ROUNDUP(I20,0)</f>
        <v>6</v>
      </c>
      <c r="K20" s="106">
        <f>F20*J20</f>
        <v>57.300000000000004</v>
      </c>
    </row>
    <row r="21" spans="2:12" x14ac:dyDescent="0.2">
      <c r="B21" s="66" t="s">
        <v>352</v>
      </c>
      <c r="C21" s="66" t="s">
        <v>286</v>
      </c>
      <c r="D21" s="67">
        <v>84</v>
      </c>
      <c r="E21" s="66" t="s">
        <v>285</v>
      </c>
      <c r="F21" s="69">
        <v>2.19</v>
      </c>
      <c r="G21" s="47">
        <f>F21</f>
        <v>2.19</v>
      </c>
      <c r="H21" s="68">
        <v>100</v>
      </c>
      <c r="I21" s="45">
        <f t="shared" ref="I21:I60" si="2">$I$1*D21/H21</f>
        <v>5.04</v>
      </c>
      <c r="J21" s="45">
        <f t="shared" ref="J21:J60" si="3">ROUNDUP(I21,0)</f>
        <v>6</v>
      </c>
      <c r="K21" s="106">
        <f t="shared" ref="K21:K60" si="4">F21*J21</f>
        <v>13.14</v>
      </c>
    </row>
    <row r="22" spans="2:12" x14ac:dyDescent="0.2">
      <c r="B22" s="66" t="s">
        <v>352</v>
      </c>
      <c r="C22" s="66" t="s">
        <v>274</v>
      </c>
      <c r="D22" s="67">
        <v>73</v>
      </c>
      <c r="E22" s="66" t="s">
        <v>273</v>
      </c>
      <c r="F22" s="69">
        <v>1.61</v>
      </c>
      <c r="G22" s="47">
        <f>F22</f>
        <v>1.61</v>
      </c>
      <c r="H22" s="68">
        <v>100</v>
      </c>
      <c r="I22" s="45">
        <f t="shared" si="2"/>
        <v>4.38</v>
      </c>
      <c r="J22" s="45">
        <f t="shared" si="3"/>
        <v>5</v>
      </c>
      <c r="K22" s="106">
        <f t="shared" si="4"/>
        <v>8.0500000000000007</v>
      </c>
    </row>
    <row r="23" spans="2:12" x14ac:dyDescent="0.2">
      <c r="B23" s="66" t="s">
        <v>352</v>
      </c>
      <c r="C23" s="66" t="s">
        <v>315</v>
      </c>
      <c r="D23" s="67">
        <v>42</v>
      </c>
      <c r="E23" s="66" t="s">
        <v>314</v>
      </c>
      <c r="F23" s="69">
        <v>3.27</v>
      </c>
      <c r="G23" s="47">
        <f t="shared" ref="G23:G60" si="5">F23</f>
        <v>3.27</v>
      </c>
      <c r="H23" s="68">
        <v>100</v>
      </c>
      <c r="I23" s="45">
        <f t="shared" si="2"/>
        <v>2.52</v>
      </c>
      <c r="J23" s="45">
        <f t="shared" si="3"/>
        <v>3</v>
      </c>
      <c r="K23" s="106">
        <f t="shared" si="4"/>
        <v>9.81</v>
      </c>
    </row>
    <row r="24" spans="2:12" x14ac:dyDescent="0.2">
      <c r="B24" s="66" t="s">
        <v>352</v>
      </c>
      <c r="C24" s="66" t="s">
        <v>290</v>
      </c>
      <c r="D24" s="67">
        <v>30</v>
      </c>
      <c r="E24" s="66" t="s">
        <v>289</v>
      </c>
      <c r="F24" s="69">
        <v>6.81</v>
      </c>
      <c r="G24" s="47">
        <f t="shared" si="5"/>
        <v>6.81</v>
      </c>
      <c r="H24" s="68">
        <v>100</v>
      </c>
      <c r="I24" s="45">
        <f t="shared" si="2"/>
        <v>1.8</v>
      </c>
      <c r="J24" s="45">
        <f t="shared" si="3"/>
        <v>2</v>
      </c>
      <c r="K24" s="106">
        <f t="shared" si="4"/>
        <v>13.62</v>
      </c>
    </row>
    <row r="25" spans="2:12" x14ac:dyDescent="0.2">
      <c r="B25" s="66" t="s">
        <v>352</v>
      </c>
      <c r="C25" s="66" t="s">
        <v>296</v>
      </c>
      <c r="D25" s="67">
        <v>28</v>
      </c>
      <c r="E25" s="66" t="s">
        <v>295</v>
      </c>
      <c r="F25" s="69">
        <v>11.7</v>
      </c>
      <c r="G25" s="47">
        <f t="shared" si="5"/>
        <v>11.7</v>
      </c>
      <c r="H25" s="68">
        <v>100</v>
      </c>
      <c r="I25" s="45">
        <f t="shared" si="2"/>
        <v>1.68</v>
      </c>
      <c r="J25" s="45">
        <f t="shared" si="3"/>
        <v>2</v>
      </c>
      <c r="K25" s="106">
        <f t="shared" si="4"/>
        <v>23.4</v>
      </c>
    </row>
    <row r="26" spans="2:12" x14ac:dyDescent="0.2">
      <c r="B26" s="66" t="s">
        <v>352</v>
      </c>
      <c r="C26" s="66" t="s">
        <v>288</v>
      </c>
      <c r="D26" s="67">
        <v>22</v>
      </c>
      <c r="E26" s="66" t="s">
        <v>287</v>
      </c>
      <c r="F26" s="69">
        <v>3.23</v>
      </c>
      <c r="G26" s="47">
        <f t="shared" si="5"/>
        <v>3.23</v>
      </c>
      <c r="H26" s="68">
        <v>100</v>
      </c>
      <c r="I26" s="45">
        <f t="shared" si="2"/>
        <v>1.32</v>
      </c>
      <c r="J26" s="45">
        <f t="shared" si="3"/>
        <v>2</v>
      </c>
      <c r="K26" s="106">
        <f t="shared" si="4"/>
        <v>6.46</v>
      </c>
    </row>
    <row r="27" spans="2:12" x14ac:dyDescent="0.2">
      <c r="B27" s="66" t="s">
        <v>352</v>
      </c>
      <c r="C27" s="66" t="s">
        <v>307</v>
      </c>
      <c r="D27" s="67">
        <v>22</v>
      </c>
      <c r="E27" s="66" t="s">
        <v>306</v>
      </c>
      <c r="F27" s="69">
        <v>8.1999999999999993</v>
      </c>
      <c r="G27" s="47">
        <f t="shared" si="5"/>
        <v>8.1999999999999993</v>
      </c>
      <c r="H27" s="68">
        <v>100</v>
      </c>
      <c r="I27" s="45">
        <f t="shared" si="2"/>
        <v>1.32</v>
      </c>
      <c r="J27" s="45">
        <f t="shared" si="3"/>
        <v>2</v>
      </c>
      <c r="K27" s="106">
        <f t="shared" si="4"/>
        <v>16.399999999999999</v>
      </c>
    </row>
    <row r="28" spans="2:12" x14ac:dyDescent="0.2">
      <c r="B28" s="66" t="s">
        <v>352</v>
      </c>
      <c r="C28" s="66" t="s">
        <v>351</v>
      </c>
      <c r="D28" s="67">
        <v>20</v>
      </c>
      <c r="E28" s="66" t="s">
        <v>350</v>
      </c>
      <c r="F28" s="69">
        <v>12.3</v>
      </c>
      <c r="G28" s="47">
        <f t="shared" si="5"/>
        <v>12.3</v>
      </c>
      <c r="H28" s="68">
        <v>100</v>
      </c>
      <c r="I28" s="45">
        <f t="shared" si="2"/>
        <v>1.2</v>
      </c>
      <c r="J28" s="45">
        <f t="shared" si="3"/>
        <v>2</v>
      </c>
      <c r="K28" s="106">
        <f t="shared" si="4"/>
        <v>24.6</v>
      </c>
    </row>
    <row r="29" spans="2:12" x14ac:dyDescent="0.2">
      <c r="B29" s="66" t="s">
        <v>352</v>
      </c>
      <c r="C29" s="66" t="s">
        <v>280</v>
      </c>
      <c r="D29" s="67">
        <v>18</v>
      </c>
      <c r="E29" s="66" t="s">
        <v>279</v>
      </c>
      <c r="F29" s="69">
        <v>2.08</v>
      </c>
      <c r="G29" s="47">
        <f t="shared" si="5"/>
        <v>2.08</v>
      </c>
      <c r="H29" s="68">
        <v>100</v>
      </c>
      <c r="I29" s="45">
        <f t="shared" si="2"/>
        <v>1.08</v>
      </c>
      <c r="J29" s="45">
        <f t="shared" si="3"/>
        <v>2</v>
      </c>
      <c r="K29" s="106">
        <f t="shared" si="4"/>
        <v>4.16</v>
      </c>
    </row>
    <row r="30" spans="2:12" x14ac:dyDescent="0.2">
      <c r="B30" s="66" t="s">
        <v>352</v>
      </c>
      <c r="C30" s="66" t="s">
        <v>292</v>
      </c>
      <c r="D30" s="67">
        <v>16</v>
      </c>
      <c r="E30" s="66" t="s">
        <v>291</v>
      </c>
      <c r="F30" s="69">
        <v>7.75</v>
      </c>
      <c r="G30" s="47">
        <f t="shared" si="5"/>
        <v>7.75</v>
      </c>
      <c r="H30" s="68">
        <v>100</v>
      </c>
      <c r="I30" s="45">
        <f t="shared" si="2"/>
        <v>0.96</v>
      </c>
      <c r="J30" s="45">
        <f t="shared" si="3"/>
        <v>1</v>
      </c>
      <c r="K30" s="106">
        <f t="shared" si="4"/>
        <v>7.75</v>
      </c>
    </row>
    <row r="31" spans="2:12" x14ac:dyDescent="0.2">
      <c r="B31" s="66" t="s">
        <v>352</v>
      </c>
      <c r="C31" s="66" t="s">
        <v>319</v>
      </c>
      <c r="D31" s="67">
        <v>14</v>
      </c>
      <c r="E31" s="66" t="s">
        <v>318</v>
      </c>
      <c r="F31" s="69">
        <v>9.6999999999999993</v>
      </c>
      <c r="G31" s="47">
        <f t="shared" si="5"/>
        <v>9.6999999999999993</v>
      </c>
      <c r="H31" s="68">
        <v>100</v>
      </c>
      <c r="I31" s="45">
        <f t="shared" si="2"/>
        <v>0.84</v>
      </c>
      <c r="J31" s="45">
        <f t="shared" si="3"/>
        <v>1</v>
      </c>
      <c r="K31" s="106">
        <f t="shared" si="4"/>
        <v>9.6999999999999993</v>
      </c>
    </row>
    <row r="32" spans="2:12" x14ac:dyDescent="0.2">
      <c r="B32" s="66" t="s">
        <v>352</v>
      </c>
      <c r="C32" s="66" t="s">
        <v>317</v>
      </c>
      <c r="D32" s="67">
        <v>13</v>
      </c>
      <c r="E32" s="66" t="s">
        <v>316</v>
      </c>
      <c r="F32" s="69">
        <v>1.96</v>
      </c>
      <c r="G32" s="47">
        <f t="shared" si="5"/>
        <v>1.96</v>
      </c>
      <c r="H32" s="68">
        <v>100</v>
      </c>
      <c r="I32" s="45">
        <f t="shared" si="2"/>
        <v>0.78</v>
      </c>
      <c r="J32" s="45">
        <f t="shared" si="3"/>
        <v>1</v>
      </c>
      <c r="K32" s="106">
        <f t="shared" si="4"/>
        <v>1.96</v>
      </c>
    </row>
    <row r="33" spans="2:12" x14ac:dyDescent="0.2">
      <c r="B33" s="66" t="s">
        <v>352</v>
      </c>
      <c r="C33" s="66" t="s">
        <v>333</v>
      </c>
      <c r="D33" s="67">
        <v>9</v>
      </c>
      <c r="E33" s="66" t="s">
        <v>332</v>
      </c>
      <c r="F33" s="69">
        <v>7.19</v>
      </c>
      <c r="G33" s="47">
        <f t="shared" si="5"/>
        <v>7.19</v>
      </c>
      <c r="H33" s="68">
        <v>100</v>
      </c>
      <c r="I33" s="45">
        <f t="shared" si="2"/>
        <v>0.54</v>
      </c>
      <c r="J33" s="45">
        <f t="shared" si="3"/>
        <v>1</v>
      </c>
      <c r="K33" s="106">
        <f t="shared" si="4"/>
        <v>7.19</v>
      </c>
    </row>
    <row r="34" spans="2:12" x14ac:dyDescent="0.2">
      <c r="B34" s="66" t="s">
        <v>352</v>
      </c>
      <c r="C34" s="66" t="s">
        <v>339</v>
      </c>
      <c r="D34" s="67">
        <v>9</v>
      </c>
      <c r="E34" s="66" t="s">
        <v>338</v>
      </c>
      <c r="F34" s="69">
        <v>1.39</v>
      </c>
      <c r="G34" s="47">
        <f t="shared" si="5"/>
        <v>1.39</v>
      </c>
      <c r="H34" s="68">
        <v>100</v>
      </c>
      <c r="I34" s="45">
        <f t="shared" si="2"/>
        <v>0.54</v>
      </c>
      <c r="J34" s="45">
        <f t="shared" si="3"/>
        <v>1</v>
      </c>
      <c r="K34" s="106">
        <f t="shared" si="4"/>
        <v>1.39</v>
      </c>
    </row>
    <row r="35" spans="2:12" ht="17" thickBot="1" x14ac:dyDescent="0.25">
      <c r="B35" s="66" t="s">
        <v>352</v>
      </c>
      <c r="C35" s="66" t="s">
        <v>298</v>
      </c>
      <c r="D35" s="67">
        <v>7</v>
      </c>
      <c r="E35" s="66" t="s">
        <v>297</v>
      </c>
      <c r="F35" s="69">
        <v>8.82</v>
      </c>
      <c r="G35" s="47">
        <f t="shared" si="5"/>
        <v>8.82</v>
      </c>
      <c r="H35" s="68">
        <v>100</v>
      </c>
      <c r="I35" s="45">
        <f t="shared" si="2"/>
        <v>0.42</v>
      </c>
      <c r="J35" s="45">
        <f t="shared" si="3"/>
        <v>1</v>
      </c>
      <c r="K35" s="106">
        <f t="shared" si="4"/>
        <v>8.82</v>
      </c>
    </row>
    <row r="36" spans="2:12" ht="18" thickTop="1" thickBot="1" x14ac:dyDescent="0.25">
      <c r="B36" s="66" t="s">
        <v>352</v>
      </c>
      <c r="C36" s="66" t="s">
        <v>335</v>
      </c>
      <c r="D36" s="67">
        <v>7</v>
      </c>
      <c r="E36" s="66" t="s">
        <v>334</v>
      </c>
      <c r="F36" s="69">
        <v>8.36</v>
      </c>
      <c r="G36" s="47">
        <f t="shared" si="5"/>
        <v>8.36</v>
      </c>
      <c r="H36" s="88">
        <v>50</v>
      </c>
      <c r="I36" s="45">
        <f t="shared" si="2"/>
        <v>0.84</v>
      </c>
      <c r="J36" s="45">
        <f t="shared" si="3"/>
        <v>1</v>
      </c>
      <c r="K36" s="106">
        <f t="shared" si="4"/>
        <v>8.36</v>
      </c>
    </row>
    <row r="37" spans="2:12" ht="17" thickTop="1" x14ac:dyDescent="0.2">
      <c r="B37" s="66" t="s">
        <v>352</v>
      </c>
      <c r="C37" s="66" t="s">
        <v>313</v>
      </c>
      <c r="D37" s="67">
        <v>6</v>
      </c>
      <c r="E37" s="66" t="s">
        <v>312</v>
      </c>
      <c r="F37" s="69">
        <v>1.04</v>
      </c>
      <c r="G37" s="47">
        <f t="shared" si="5"/>
        <v>1.04</v>
      </c>
      <c r="H37" s="68">
        <v>100</v>
      </c>
      <c r="I37" s="45">
        <f t="shared" si="2"/>
        <v>0.36</v>
      </c>
      <c r="J37" s="45">
        <f t="shared" si="3"/>
        <v>1</v>
      </c>
      <c r="K37" s="106">
        <f t="shared" si="4"/>
        <v>1.04</v>
      </c>
    </row>
    <row r="38" spans="2:12" x14ac:dyDescent="0.2">
      <c r="B38" s="66" t="s">
        <v>352</v>
      </c>
      <c r="C38" s="66" t="s">
        <v>343</v>
      </c>
      <c r="D38" s="67">
        <v>6</v>
      </c>
      <c r="E38" s="66" t="s">
        <v>342</v>
      </c>
      <c r="F38" s="69">
        <v>11.29</v>
      </c>
      <c r="G38" s="47">
        <f t="shared" si="5"/>
        <v>11.29</v>
      </c>
      <c r="H38" s="68">
        <v>100</v>
      </c>
      <c r="I38" s="45">
        <f t="shared" si="2"/>
        <v>0.36</v>
      </c>
      <c r="J38" s="45">
        <f t="shared" si="3"/>
        <v>1</v>
      </c>
      <c r="K38" s="106">
        <f t="shared" si="4"/>
        <v>11.29</v>
      </c>
    </row>
    <row r="39" spans="2:12" x14ac:dyDescent="0.2">
      <c r="B39" s="66" t="s">
        <v>352</v>
      </c>
      <c r="C39" s="66" t="s">
        <v>347</v>
      </c>
      <c r="D39" s="67">
        <v>6</v>
      </c>
      <c r="E39" s="66" t="s">
        <v>346</v>
      </c>
      <c r="F39" s="69">
        <v>1.39</v>
      </c>
      <c r="G39" s="47">
        <f t="shared" si="5"/>
        <v>1.39</v>
      </c>
      <c r="H39" s="68">
        <v>100</v>
      </c>
      <c r="I39" s="45">
        <f t="shared" si="2"/>
        <v>0.36</v>
      </c>
      <c r="J39" s="45">
        <f t="shared" si="3"/>
        <v>1</v>
      </c>
      <c r="K39" s="106">
        <f t="shared" si="4"/>
        <v>1.39</v>
      </c>
    </row>
    <row r="40" spans="2:12" x14ac:dyDescent="0.2">
      <c r="B40" s="66" t="s">
        <v>352</v>
      </c>
      <c r="C40" s="66" t="s">
        <v>349</v>
      </c>
      <c r="D40" s="67">
        <v>6</v>
      </c>
      <c r="E40" s="66" t="s">
        <v>348</v>
      </c>
      <c r="F40" s="69">
        <v>1.43</v>
      </c>
      <c r="G40" s="47">
        <f t="shared" si="5"/>
        <v>1.43</v>
      </c>
      <c r="H40" s="68">
        <v>100</v>
      </c>
      <c r="I40" s="45">
        <f t="shared" si="2"/>
        <v>0.36</v>
      </c>
      <c r="J40" s="45">
        <f t="shared" si="3"/>
        <v>1</v>
      </c>
      <c r="K40" s="106">
        <f t="shared" si="4"/>
        <v>1.43</v>
      </c>
    </row>
    <row r="41" spans="2:12" x14ac:dyDescent="0.2">
      <c r="B41" s="66" t="s">
        <v>352</v>
      </c>
      <c r="C41" s="66" t="s">
        <v>282</v>
      </c>
      <c r="D41" s="67">
        <v>5</v>
      </c>
      <c r="E41" s="66" t="s">
        <v>281</v>
      </c>
      <c r="F41" s="69">
        <v>4.2699999999999996</v>
      </c>
      <c r="G41" s="47">
        <f t="shared" si="5"/>
        <v>4.2699999999999996</v>
      </c>
      <c r="H41" s="68">
        <v>100</v>
      </c>
      <c r="I41" s="45">
        <f t="shared" si="2"/>
        <v>0.3</v>
      </c>
      <c r="J41" s="45">
        <f t="shared" si="3"/>
        <v>1</v>
      </c>
      <c r="K41" s="106">
        <f t="shared" si="4"/>
        <v>4.2699999999999996</v>
      </c>
    </row>
    <row r="42" spans="2:12" x14ac:dyDescent="0.2">
      <c r="B42" s="66" t="s">
        <v>352</v>
      </c>
      <c r="C42" s="66" t="s">
        <v>331</v>
      </c>
      <c r="D42" s="67">
        <v>5</v>
      </c>
      <c r="E42" s="66" t="s">
        <v>330</v>
      </c>
      <c r="F42" s="69">
        <v>2.4300000000000002</v>
      </c>
      <c r="G42" s="47">
        <f t="shared" si="5"/>
        <v>2.4300000000000002</v>
      </c>
      <c r="H42" s="68">
        <v>100</v>
      </c>
      <c r="I42" s="45">
        <f t="shared" si="2"/>
        <v>0.3</v>
      </c>
      <c r="J42" s="45">
        <f t="shared" si="3"/>
        <v>1</v>
      </c>
      <c r="K42" s="106">
        <f t="shared" si="4"/>
        <v>2.4300000000000002</v>
      </c>
    </row>
    <row r="43" spans="2:12" ht="17" thickBot="1" x14ac:dyDescent="0.25">
      <c r="B43" s="66" t="s">
        <v>352</v>
      </c>
      <c r="C43" s="66" t="s">
        <v>278</v>
      </c>
      <c r="D43" s="67">
        <v>4</v>
      </c>
      <c r="E43" s="66" t="s">
        <v>277</v>
      </c>
      <c r="F43" s="69">
        <v>1.49</v>
      </c>
      <c r="G43" s="47">
        <f t="shared" ref="G43" si="6">F43*D43</f>
        <v>5.96</v>
      </c>
      <c r="H43" s="68">
        <v>1</v>
      </c>
      <c r="I43" s="45">
        <f t="shared" si="2"/>
        <v>24</v>
      </c>
      <c r="J43" s="45">
        <f t="shared" si="3"/>
        <v>24</v>
      </c>
      <c r="K43" s="106">
        <f t="shared" si="4"/>
        <v>35.76</v>
      </c>
    </row>
    <row r="44" spans="2:12" ht="18" thickTop="1" thickBot="1" x14ac:dyDescent="0.25">
      <c r="B44" s="66" t="s">
        <v>352</v>
      </c>
      <c r="C44" s="66" t="s">
        <v>300</v>
      </c>
      <c r="D44" s="67">
        <v>4</v>
      </c>
      <c r="E44" s="66" t="s">
        <v>299</v>
      </c>
      <c r="F44" s="69">
        <v>4.72</v>
      </c>
      <c r="G44" s="47">
        <f t="shared" si="5"/>
        <v>4.72</v>
      </c>
      <c r="H44" s="88">
        <v>10</v>
      </c>
      <c r="I44" s="45">
        <f t="shared" si="2"/>
        <v>2.4</v>
      </c>
      <c r="J44" s="45">
        <f t="shared" si="3"/>
        <v>3</v>
      </c>
      <c r="K44" s="106">
        <f t="shared" si="4"/>
        <v>14.16</v>
      </c>
    </row>
    <row r="45" spans="2:12" ht="17" thickTop="1" x14ac:dyDescent="0.2">
      <c r="B45" s="66" t="s">
        <v>352</v>
      </c>
      <c r="C45" s="66" t="s">
        <v>357</v>
      </c>
      <c r="D45" s="67">
        <v>4</v>
      </c>
      <c r="E45" s="66" t="s">
        <v>358</v>
      </c>
      <c r="F45" s="69">
        <v>7.93</v>
      </c>
      <c r="G45" s="47">
        <f t="shared" si="5"/>
        <v>7.93</v>
      </c>
      <c r="H45" s="68">
        <v>100</v>
      </c>
      <c r="I45" s="45">
        <f t="shared" si="2"/>
        <v>0.24</v>
      </c>
      <c r="J45" s="45">
        <f t="shared" si="3"/>
        <v>1</v>
      </c>
      <c r="K45" s="106">
        <f t="shared" si="4"/>
        <v>7.93</v>
      </c>
      <c r="L45" t="s">
        <v>359</v>
      </c>
    </row>
    <row r="46" spans="2:12" x14ac:dyDescent="0.2">
      <c r="B46" s="66" t="s">
        <v>352</v>
      </c>
      <c r="C46" s="66" t="s">
        <v>309</v>
      </c>
      <c r="D46" s="67">
        <v>4</v>
      </c>
      <c r="E46" s="66" t="s">
        <v>308</v>
      </c>
      <c r="F46" s="69">
        <v>9.6999999999999993</v>
      </c>
      <c r="G46" s="47">
        <f t="shared" si="5"/>
        <v>9.6999999999999993</v>
      </c>
      <c r="H46" s="68">
        <v>100</v>
      </c>
      <c r="I46" s="45">
        <f t="shared" si="2"/>
        <v>0.24</v>
      </c>
      <c r="J46" s="45">
        <f t="shared" si="3"/>
        <v>1</v>
      </c>
      <c r="K46" s="106">
        <f t="shared" si="4"/>
        <v>9.6999999999999993</v>
      </c>
    </row>
    <row r="47" spans="2:12" x14ac:dyDescent="0.2">
      <c r="B47" s="66" t="s">
        <v>352</v>
      </c>
      <c r="C47" s="66" t="s">
        <v>329</v>
      </c>
      <c r="D47" s="67">
        <v>4</v>
      </c>
      <c r="E47" s="66" t="s">
        <v>328</v>
      </c>
      <c r="F47" s="69">
        <v>11.92</v>
      </c>
      <c r="G47" s="47">
        <f t="shared" si="5"/>
        <v>11.92</v>
      </c>
      <c r="H47" s="68">
        <v>100</v>
      </c>
      <c r="I47" s="45">
        <f t="shared" si="2"/>
        <v>0.24</v>
      </c>
      <c r="J47" s="45">
        <f t="shared" si="3"/>
        <v>1</v>
      </c>
      <c r="K47" s="106">
        <f t="shared" si="4"/>
        <v>11.92</v>
      </c>
    </row>
    <row r="48" spans="2:12" x14ac:dyDescent="0.2">
      <c r="B48" s="66" t="s">
        <v>352</v>
      </c>
      <c r="C48" s="66" t="s">
        <v>341</v>
      </c>
      <c r="D48" s="67">
        <v>4</v>
      </c>
      <c r="E48" s="66" t="s">
        <v>340</v>
      </c>
      <c r="F48" s="69">
        <v>7.97</v>
      </c>
      <c r="G48" s="47">
        <f t="shared" si="5"/>
        <v>7.97</v>
      </c>
      <c r="H48" s="68">
        <v>100</v>
      </c>
      <c r="I48" s="45">
        <f t="shared" si="2"/>
        <v>0.24</v>
      </c>
      <c r="J48" s="45">
        <f t="shared" si="3"/>
        <v>1</v>
      </c>
      <c r="K48" s="106">
        <f t="shared" si="4"/>
        <v>7.97</v>
      </c>
    </row>
    <row r="49" spans="2:12" ht="17" thickBot="1" x14ac:dyDescent="0.25">
      <c r="B49" s="66" t="s">
        <v>352</v>
      </c>
      <c r="C49" s="66" t="s">
        <v>284</v>
      </c>
      <c r="D49" s="67">
        <v>3</v>
      </c>
      <c r="E49" s="66" t="s">
        <v>283</v>
      </c>
      <c r="F49" s="69">
        <v>9.77</v>
      </c>
      <c r="G49" s="47">
        <f t="shared" si="5"/>
        <v>9.77</v>
      </c>
      <c r="H49" s="68">
        <v>100</v>
      </c>
      <c r="I49" s="45">
        <f t="shared" si="2"/>
        <v>0.18</v>
      </c>
      <c r="J49" s="45">
        <f t="shared" si="3"/>
        <v>1</v>
      </c>
      <c r="K49" s="106">
        <f t="shared" si="4"/>
        <v>9.77</v>
      </c>
    </row>
    <row r="50" spans="2:12" ht="18" thickTop="1" thickBot="1" x14ac:dyDescent="0.25">
      <c r="B50" s="66" t="s">
        <v>352</v>
      </c>
      <c r="C50" s="66" t="s">
        <v>304</v>
      </c>
      <c r="D50" s="67">
        <v>3</v>
      </c>
      <c r="E50" s="66" t="s">
        <v>303</v>
      </c>
      <c r="F50" s="69">
        <v>9.2100000000000009</v>
      </c>
      <c r="G50" s="47">
        <f t="shared" si="5"/>
        <v>9.2100000000000009</v>
      </c>
      <c r="H50" s="88">
        <v>50</v>
      </c>
      <c r="I50" s="45">
        <f t="shared" si="2"/>
        <v>0.36</v>
      </c>
      <c r="J50" s="45">
        <f t="shared" si="3"/>
        <v>1</v>
      </c>
      <c r="K50" s="106">
        <f t="shared" si="4"/>
        <v>9.2100000000000009</v>
      </c>
    </row>
    <row r="51" spans="2:12" ht="17" thickTop="1" x14ac:dyDescent="0.2">
      <c r="B51" s="66" t="s">
        <v>352</v>
      </c>
      <c r="C51" s="66" t="s">
        <v>276</v>
      </c>
      <c r="D51" s="67">
        <v>2</v>
      </c>
      <c r="E51" s="66" t="s">
        <v>275</v>
      </c>
      <c r="F51" s="69">
        <v>6.32</v>
      </c>
      <c r="G51" s="47">
        <f t="shared" si="5"/>
        <v>6.32</v>
      </c>
      <c r="H51" s="68">
        <v>100</v>
      </c>
      <c r="I51" s="45">
        <f t="shared" si="2"/>
        <v>0.12</v>
      </c>
      <c r="J51" s="45">
        <f t="shared" si="3"/>
        <v>1</v>
      </c>
      <c r="K51" s="106">
        <f t="shared" si="4"/>
        <v>6.32</v>
      </c>
    </row>
    <row r="52" spans="2:12" ht="17" thickBot="1" x14ac:dyDescent="0.25">
      <c r="B52" s="66" t="s">
        <v>352</v>
      </c>
      <c r="C52" s="66" t="s">
        <v>91</v>
      </c>
      <c r="D52" s="67">
        <v>2</v>
      </c>
      <c r="E52" s="66" t="s">
        <v>305</v>
      </c>
      <c r="F52" s="69">
        <v>5.12</v>
      </c>
      <c r="G52" s="47">
        <f t="shared" ref="G52" si="7">F52*D52</f>
        <v>10.24</v>
      </c>
      <c r="H52" s="68">
        <v>1</v>
      </c>
      <c r="I52" s="45">
        <f t="shared" si="2"/>
        <v>12</v>
      </c>
      <c r="J52" s="45">
        <f t="shared" si="3"/>
        <v>12</v>
      </c>
      <c r="K52" s="106">
        <f t="shared" si="4"/>
        <v>61.44</v>
      </c>
    </row>
    <row r="53" spans="2:12" ht="18" thickTop="1" thickBot="1" x14ac:dyDescent="0.25">
      <c r="B53" s="66" t="s">
        <v>352</v>
      </c>
      <c r="C53" s="66" t="s">
        <v>323</v>
      </c>
      <c r="D53" s="67">
        <v>2</v>
      </c>
      <c r="E53" s="66" t="s">
        <v>322</v>
      </c>
      <c r="F53" s="69">
        <v>6.25</v>
      </c>
      <c r="G53" s="47">
        <f t="shared" si="5"/>
        <v>6.25</v>
      </c>
      <c r="H53" s="88">
        <v>25</v>
      </c>
      <c r="I53" s="45">
        <f t="shared" si="2"/>
        <v>0.48</v>
      </c>
      <c r="J53" s="45">
        <f t="shared" si="3"/>
        <v>1</v>
      </c>
      <c r="K53" s="106">
        <f t="shared" si="4"/>
        <v>6.25</v>
      </c>
    </row>
    <row r="54" spans="2:12" ht="18" thickTop="1" thickBot="1" x14ac:dyDescent="0.25">
      <c r="B54" s="66" t="s">
        <v>352</v>
      </c>
      <c r="C54" s="66" t="s">
        <v>325</v>
      </c>
      <c r="D54" s="67">
        <v>2</v>
      </c>
      <c r="E54" s="66" t="s">
        <v>324</v>
      </c>
      <c r="F54" s="69">
        <v>3.87</v>
      </c>
      <c r="G54" s="47">
        <f t="shared" si="5"/>
        <v>3.87</v>
      </c>
      <c r="H54" s="68">
        <v>100</v>
      </c>
      <c r="I54" s="45">
        <f t="shared" si="2"/>
        <v>0.12</v>
      </c>
      <c r="J54" s="45">
        <f t="shared" si="3"/>
        <v>1</v>
      </c>
      <c r="K54" s="106">
        <f t="shared" si="4"/>
        <v>3.87</v>
      </c>
    </row>
    <row r="55" spans="2:12" ht="18" thickTop="1" thickBot="1" x14ac:dyDescent="0.25">
      <c r="B55" s="66" t="s">
        <v>352</v>
      </c>
      <c r="C55" s="66" t="s">
        <v>302</v>
      </c>
      <c r="D55" s="67">
        <v>1</v>
      </c>
      <c r="E55" s="66" t="s">
        <v>301</v>
      </c>
      <c r="F55" s="69">
        <v>9.19</v>
      </c>
      <c r="G55" s="47">
        <f t="shared" si="5"/>
        <v>9.19</v>
      </c>
      <c r="H55" s="88">
        <v>50</v>
      </c>
      <c r="I55" s="45">
        <f t="shared" si="2"/>
        <v>0.12</v>
      </c>
      <c r="J55" s="45">
        <f t="shared" si="3"/>
        <v>1</v>
      </c>
      <c r="K55" s="106">
        <f t="shared" si="4"/>
        <v>9.19</v>
      </c>
    </row>
    <row r="56" spans="2:12" ht="18" thickTop="1" thickBot="1" x14ac:dyDescent="0.25">
      <c r="B56" s="66" t="s">
        <v>352</v>
      </c>
      <c r="C56" s="66" t="s">
        <v>311</v>
      </c>
      <c r="D56" s="67">
        <v>1</v>
      </c>
      <c r="E56" s="66" t="s">
        <v>310</v>
      </c>
      <c r="F56" s="69">
        <v>8.4600000000000009</v>
      </c>
      <c r="G56" s="47">
        <f t="shared" si="5"/>
        <v>8.4600000000000009</v>
      </c>
      <c r="H56" s="88">
        <v>50</v>
      </c>
      <c r="I56" s="45">
        <f t="shared" si="2"/>
        <v>0.12</v>
      </c>
      <c r="J56" s="45">
        <f t="shared" si="3"/>
        <v>1</v>
      </c>
      <c r="K56" s="106">
        <f t="shared" si="4"/>
        <v>8.4600000000000009</v>
      </c>
    </row>
    <row r="57" spans="2:12" ht="18" thickTop="1" thickBot="1" x14ac:dyDescent="0.25">
      <c r="B57" s="66" t="s">
        <v>352</v>
      </c>
      <c r="C57" s="66" t="s">
        <v>321</v>
      </c>
      <c r="D57" s="67">
        <v>1</v>
      </c>
      <c r="E57" s="66" t="s">
        <v>320</v>
      </c>
      <c r="F57" s="69">
        <v>8.61</v>
      </c>
      <c r="G57" s="47">
        <f t="shared" si="5"/>
        <v>8.61</v>
      </c>
      <c r="H57" s="88">
        <v>25</v>
      </c>
      <c r="I57" s="45">
        <f t="shared" si="2"/>
        <v>0.24</v>
      </c>
      <c r="J57" s="45">
        <f t="shared" si="3"/>
        <v>1</v>
      </c>
      <c r="K57" s="106">
        <f t="shared" si="4"/>
        <v>8.61</v>
      </c>
    </row>
    <row r="58" spans="2:12" ht="17" thickTop="1" x14ac:dyDescent="0.2">
      <c r="B58" s="66" t="s">
        <v>352</v>
      </c>
      <c r="C58" s="66" t="s">
        <v>327</v>
      </c>
      <c r="D58" s="67">
        <v>1</v>
      </c>
      <c r="E58" s="66" t="s">
        <v>326</v>
      </c>
      <c r="F58" s="69">
        <v>4.78</v>
      </c>
      <c r="G58" s="47">
        <f t="shared" si="5"/>
        <v>4.78</v>
      </c>
      <c r="H58" s="68">
        <v>100</v>
      </c>
      <c r="I58" s="45">
        <f t="shared" si="2"/>
        <v>0.06</v>
      </c>
      <c r="J58" s="45">
        <f t="shared" si="3"/>
        <v>1</v>
      </c>
      <c r="K58" s="106">
        <f t="shared" si="4"/>
        <v>4.78</v>
      </c>
    </row>
    <row r="59" spans="2:12" ht="17" thickBot="1" x14ac:dyDescent="0.25">
      <c r="B59" s="66" t="s">
        <v>352</v>
      </c>
      <c r="C59" s="66" t="s">
        <v>337</v>
      </c>
      <c r="D59" s="67">
        <v>1</v>
      </c>
      <c r="E59" s="66" t="s">
        <v>336</v>
      </c>
      <c r="F59" s="69">
        <v>3.91</v>
      </c>
      <c r="G59" s="47">
        <f t="shared" si="5"/>
        <v>3.91</v>
      </c>
      <c r="H59" s="68">
        <v>100</v>
      </c>
      <c r="I59" s="45">
        <f t="shared" si="2"/>
        <v>0.06</v>
      </c>
      <c r="J59" s="45">
        <f t="shared" si="3"/>
        <v>1</v>
      </c>
      <c r="K59" s="106">
        <f t="shared" si="4"/>
        <v>3.91</v>
      </c>
    </row>
    <row r="60" spans="2:12" ht="18" thickTop="1" thickBot="1" x14ac:dyDescent="0.25">
      <c r="B60" s="114" t="s">
        <v>352</v>
      </c>
      <c r="C60" s="114" t="s">
        <v>345</v>
      </c>
      <c r="D60" s="115">
        <v>1</v>
      </c>
      <c r="E60" s="114" t="s">
        <v>344</v>
      </c>
      <c r="F60" s="116">
        <v>7.92</v>
      </c>
      <c r="G60" s="110">
        <f t="shared" si="5"/>
        <v>7.92</v>
      </c>
      <c r="H60" s="117">
        <v>25</v>
      </c>
      <c r="I60" s="108">
        <f t="shared" si="2"/>
        <v>0.24</v>
      </c>
      <c r="J60" s="108">
        <f t="shared" si="3"/>
        <v>1</v>
      </c>
      <c r="K60" s="111">
        <f t="shared" si="4"/>
        <v>7.92</v>
      </c>
    </row>
    <row r="61" spans="2:12" ht="22" thickBot="1" x14ac:dyDescent="0.25">
      <c r="B61" s="77" t="s">
        <v>5</v>
      </c>
      <c r="C61" s="78"/>
      <c r="D61" s="78"/>
      <c r="E61" s="78"/>
      <c r="F61" s="78"/>
      <c r="G61" s="78"/>
      <c r="H61" s="78"/>
      <c r="I61" s="78"/>
      <c r="J61" s="78"/>
      <c r="K61" s="118">
        <f>SUM(K20:K60)</f>
        <v>471.13</v>
      </c>
    </row>
    <row r="62" spans="2:12" ht="12" customHeight="1" thickBot="1" x14ac:dyDescent="0.25"/>
    <row r="63" spans="2:12" ht="21" customHeight="1" thickBot="1" x14ac:dyDescent="0.25">
      <c r="B63" s="77" t="s">
        <v>363</v>
      </c>
      <c r="C63" s="78"/>
      <c r="D63" s="78"/>
      <c r="E63" s="78"/>
      <c r="F63" s="78"/>
      <c r="G63" s="78"/>
      <c r="H63" s="78"/>
      <c r="I63" s="78"/>
      <c r="J63" s="78"/>
      <c r="K63" s="96"/>
    </row>
    <row r="64" spans="2:12" ht="17" thickBot="1" x14ac:dyDescent="0.25">
      <c r="B64" s="119" t="s">
        <v>0</v>
      </c>
      <c r="C64" s="87" t="s">
        <v>1</v>
      </c>
      <c r="D64" s="87" t="s">
        <v>2</v>
      </c>
      <c r="E64" s="87" t="s">
        <v>3</v>
      </c>
      <c r="F64" s="120" t="s">
        <v>4</v>
      </c>
      <c r="G64" s="121" t="s">
        <v>5</v>
      </c>
      <c r="H64" s="87" t="s">
        <v>373</v>
      </c>
      <c r="I64" s="87" t="s">
        <v>371</v>
      </c>
      <c r="J64" s="120" t="s">
        <v>374</v>
      </c>
      <c r="K64" s="122" t="s">
        <v>5</v>
      </c>
      <c r="L64" s="4" t="s">
        <v>86</v>
      </c>
    </row>
    <row r="65" spans="2:12" ht="32" x14ac:dyDescent="0.2">
      <c r="B65" s="123" t="s">
        <v>99</v>
      </c>
      <c r="C65" s="124" t="s">
        <v>100</v>
      </c>
      <c r="D65" s="124">
        <v>1</v>
      </c>
      <c r="E65" s="125" t="s">
        <v>101</v>
      </c>
      <c r="F65" s="126">
        <v>25.27</v>
      </c>
      <c r="G65" s="126">
        <f t="shared" ref="G65:G73" si="8">F65*D65</f>
        <v>25.27</v>
      </c>
      <c r="H65" s="127">
        <v>1</v>
      </c>
      <c r="I65" s="45">
        <f t="shared" ref="I65" si="9">$I$1*D65/H65</f>
        <v>6</v>
      </c>
      <c r="J65" s="45">
        <f t="shared" ref="J65:J77" si="10">ROUNDUP(I65,0)</f>
        <v>6</v>
      </c>
      <c r="K65" s="106">
        <f t="shared" ref="K65" si="11">F65*J65</f>
        <v>151.62</v>
      </c>
      <c r="L65" s="7" t="s">
        <v>98</v>
      </c>
    </row>
    <row r="66" spans="2:12" x14ac:dyDescent="0.2">
      <c r="B66" s="52" t="s">
        <v>99</v>
      </c>
      <c r="C66" s="45" t="s">
        <v>100</v>
      </c>
      <c r="D66" s="45">
        <v>1</v>
      </c>
      <c r="E66" s="49" t="s">
        <v>102</v>
      </c>
      <c r="F66" s="47">
        <v>12.99</v>
      </c>
      <c r="G66" s="47">
        <f t="shared" si="8"/>
        <v>12.99</v>
      </c>
      <c r="H66" s="100">
        <v>1</v>
      </c>
      <c r="I66" s="45">
        <f t="shared" ref="I66:I77" si="12">$I$1*D66/H66</f>
        <v>6</v>
      </c>
      <c r="J66" s="45">
        <f t="shared" si="10"/>
        <v>6</v>
      </c>
      <c r="K66" s="106">
        <f t="shared" ref="K66:K77" si="13">F66*J66</f>
        <v>77.94</v>
      </c>
      <c r="L66" s="7" t="s">
        <v>103</v>
      </c>
    </row>
    <row r="67" spans="2:12" x14ac:dyDescent="0.2">
      <c r="B67" s="52" t="s">
        <v>99</v>
      </c>
      <c r="C67" s="45" t="s">
        <v>100</v>
      </c>
      <c r="D67" s="45">
        <v>1</v>
      </c>
      <c r="E67" s="45" t="s">
        <v>108</v>
      </c>
      <c r="F67" s="47">
        <v>17.989999999999998</v>
      </c>
      <c r="G67" s="47">
        <f t="shared" si="8"/>
        <v>17.989999999999998</v>
      </c>
      <c r="H67" s="100">
        <v>1</v>
      </c>
      <c r="I67" s="45">
        <f t="shared" si="12"/>
        <v>6</v>
      </c>
      <c r="J67" s="45">
        <f t="shared" si="10"/>
        <v>6</v>
      </c>
      <c r="K67" s="106">
        <f t="shared" si="13"/>
        <v>107.94</v>
      </c>
      <c r="L67" t="s">
        <v>109</v>
      </c>
    </row>
    <row r="68" spans="2:12" x14ac:dyDescent="0.2">
      <c r="B68" s="52" t="s">
        <v>99</v>
      </c>
      <c r="C68" s="45" t="s">
        <v>100</v>
      </c>
      <c r="D68" s="45">
        <v>1</v>
      </c>
      <c r="E68" s="45" t="s">
        <v>110</v>
      </c>
      <c r="F68" s="47">
        <v>10.09</v>
      </c>
      <c r="G68" s="47">
        <f t="shared" si="8"/>
        <v>10.09</v>
      </c>
      <c r="H68" s="100">
        <v>1</v>
      </c>
      <c r="I68" s="45">
        <f t="shared" si="12"/>
        <v>6</v>
      </c>
      <c r="J68" s="45">
        <f t="shared" si="10"/>
        <v>6</v>
      </c>
      <c r="K68" s="106">
        <f t="shared" si="13"/>
        <v>60.54</v>
      </c>
      <c r="L68" t="s">
        <v>111</v>
      </c>
    </row>
    <row r="69" spans="2:12" x14ac:dyDescent="0.2">
      <c r="B69" s="52" t="s">
        <v>99</v>
      </c>
      <c r="C69" s="45" t="s">
        <v>100</v>
      </c>
      <c r="D69" s="45">
        <v>1</v>
      </c>
      <c r="E69" s="45" t="s">
        <v>112</v>
      </c>
      <c r="F69" s="47">
        <v>8.49</v>
      </c>
      <c r="G69" s="47">
        <f t="shared" si="8"/>
        <v>8.49</v>
      </c>
      <c r="H69" s="100">
        <v>1</v>
      </c>
      <c r="I69" s="45">
        <f t="shared" si="12"/>
        <v>6</v>
      </c>
      <c r="J69" s="45">
        <f t="shared" si="10"/>
        <v>6</v>
      </c>
      <c r="K69" s="106">
        <f t="shared" si="13"/>
        <v>50.94</v>
      </c>
      <c r="L69" t="s">
        <v>113</v>
      </c>
    </row>
    <row r="70" spans="2:12" x14ac:dyDescent="0.2">
      <c r="B70" s="52" t="s">
        <v>99</v>
      </c>
      <c r="C70" s="45" t="s">
        <v>100</v>
      </c>
      <c r="D70" s="45">
        <v>1</v>
      </c>
      <c r="E70" s="45" t="s">
        <v>114</v>
      </c>
      <c r="F70" s="47">
        <v>62</v>
      </c>
      <c r="G70" s="47">
        <f t="shared" si="8"/>
        <v>62</v>
      </c>
      <c r="H70" s="100">
        <v>1</v>
      </c>
      <c r="I70" s="45">
        <f t="shared" si="12"/>
        <v>6</v>
      </c>
      <c r="J70" s="45">
        <f t="shared" si="10"/>
        <v>6</v>
      </c>
      <c r="K70" s="106">
        <f t="shared" si="13"/>
        <v>372</v>
      </c>
      <c r="L70" t="s">
        <v>115</v>
      </c>
    </row>
    <row r="71" spans="2:12" x14ac:dyDescent="0.2">
      <c r="B71" s="52" t="s">
        <v>99</v>
      </c>
      <c r="C71" s="45" t="s">
        <v>100</v>
      </c>
      <c r="D71" s="45">
        <v>1</v>
      </c>
      <c r="E71" s="46" t="s">
        <v>116</v>
      </c>
      <c r="F71" s="47">
        <v>12.99</v>
      </c>
      <c r="G71" s="47">
        <f t="shared" si="8"/>
        <v>12.99</v>
      </c>
      <c r="H71" s="100">
        <v>1</v>
      </c>
      <c r="I71" s="45">
        <f t="shared" si="12"/>
        <v>6</v>
      </c>
      <c r="J71" s="45">
        <f t="shared" si="10"/>
        <v>6</v>
      </c>
      <c r="K71" s="106">
        <f t="shared" si="13"/>
        <v>77.94</v>
      </c>
      <c r="L71" t="s">
        <v>117</v>
      </c>
    </row>
    <row r="72" spans="2:12" x14ac:dyDescent="0.2">
      <c r="B72" s="52" t="s">
        <v>99</v>
      </c>
      <c r="C72" s="45" t="s">
        <v>100</v>
      </c>
      <c r="D72" s="45">
        <v>1</v>
      </c>
      <c r="E72" s="46" t="s">
        <v>118</v>
      </c>
      <c r="F72" s="47">
        <v>7.59</v>
      </c>
      <c r="G72" s="47">
        <f t="shared" si="8"/>
        <v>7.59</v>
      </c>
      <c r="H72" s="100">
        <v>1</v>
      </c>
      <c r="I72" s="45">
        <f t="shared" si="12"/>
        <v>6</v>
      </c>
      <c r="J72" s="45">
        <f t="shared" si="10"/>
        <v>6</v>
      </c>
      <c r="K72" s="106">
        <f t="shared" si="13"/>
        <v>45.54</v>
      </c>
      <c r="L72" t="s">
        <v>119</v>
      </c>
    </row>
    <row r="73" spans="2:12" x14ac:dyDescent="0.2">
      <c r="B73" s="52" t="s">
        <v>125</v>
      </c>
      <c r="C73" s="50" t="s">
        <v>208</v>
      </c>
      <c r="D73" s="45">
        <v>1</v>
      </c>
      <c r="E73" s="49" t="s">
        <v>207</v>
      </c>
      <c r="F73" s="47">
        <v>4.29</v>
      </c>
      <c r="G73" s="47">
        <f t="shared" si="8"/>
        <v>4.29</v>
      </c>
      <c r="H73" s="100">
        <v>1</v>
      </c>
      <c r="I73" s="45">
        <f t="shared" si="12"/>
        <v>6</v>
      </c>
      <c r="J73" s="45">
        <f t="shared" si="10"/>
        <v>6</v>
      </c>
      <c r="K73" s="106">
        <f t="shared" si="13"/>
        <v>25.740000000000002</v>
      </c>
      <c r="L73" t="s">
        <v>209</v>
      </c>
    </row>
    <row r="74" spans="2:12" x14ac:dyDescent="0.2">
      <c r="B74" s="52"/>
      <c r="C74" s="45"/>
      <c r="D74" s="45"/>
      <c r="E74" s="49" t="s">
        <v>251</v>
      </c>
      <c r="F74" s="47"/>
      <c r="G74" s="47"/>
      <c r="H74" s="100">
        <v>1</v>
      </c>
      <c r="I74" s="45">
        <f t="shared" si="12"/>
        <v>0</v>
      </c>
      <c r="J74" s="45">
        <f t="shared" si="10"/>
        <v>0</v>
      </c>
      <c r="K74" s="106">
        <f t="shared" si="13"/>
        <v>0</v>
      </c>
    </row>
    <row r="75" spans="2:12" x14ac:dyDescent="0.2">
      <c r="B75" s="52"/>
      <c r="C75" s="45"/>
      <c r="D75" s="45"/>
      <c r="E75" s="49" t="s">
        <v>252</v>
      </c>
      <c r="F75" s="47"/>
      <c r="G75" s="47"/>
      <c r="H75" s="100">
        <v>1</v>
      </c>
      <c r="I75" s="45">
        <f t="shared" si="12"/>
        <v>0</v>
      </c>
      <c r="J75" s="45">
        <f t="shared" si="10"/>
        <v>0</v>
      </c>
      <c r="K75" s="106">
        <f t="shared" si="13"/>
        <v>0</v>
      </c>
    </row>
    <row r="76" spans="2:12" x14ac:dyDescent="0.2">
      <c r="B76" s="52"/>
      <c r="C76" s="45"/>
      <c r="D76" s="45"/>
      <c r="E76" s="49" t="s">
        <v>253</v>
      </c>
      <c r="F76" s="47"/>
      <c r="G76" s="47"/>
      <c r="H76" s="100">
        <v>1</v>
      </c>
      <c r="I76" s="45">
        <f t="shared" si="12"/>
        <v>0</v>
      </c>
      <c r="J76" s="45">
        <f t="shared" si="10"/>
        <v>0</v>
      </c>
      <c r="K76" s="106">
        <f t="shared" si="13"/>
        <v>0</v>
      </c>
    </row>
    <row r="77" spans="2:12" ht="17" thickBot="1" x14ac:dyDescent="0.25">
      <c r="B77" s="107"/>
      <c r="C77" s="108"/>
      <c r="D77" s="108"/>
      <c r="E77" s="128" t="s">
        <v>254</v>
      </c>
      <c r="F77" s="110"/>
      <c r="G77" s="110"/>
      <c r="H77" s="129">
        <v>1</v>
      </c>
      <c r="I77" s="108">
        <f t="shared" si="12"/>
        <v>0</v>
      </c>
      <c r="J77" s="108">
        <f t="shared" si="10"/>
        <v>0</v>
      </c>
      <c r="K77" s="111">
        <f t="shared" si="13"/>
        <v>0</v>
      </c>
    </row>
    <row r="78" spans="2:12" ht="22" thickBot="1" x14ac:dyDescent="0.25">
      <c r="B78" s="77" t="s">
        <v>5</v>
      </c>
      <c r="C78" s="78"/>
      <c r="D78" s="78"/>
      <c r="E78" s="78"/>
      <c r="F78" s="78"/>
      <c r="G78" s="78"/>
      <c r="H78" s="78"/>
      <c r="I78" s="78"/>
      <c r="J78" s="96"/>
      <c r="K78" s="130">
        <f>SUM(K65:K77)</f>
        <v>970.2</v>
      </c>
    </row>
    <row r="79" spans="2:12" ht="17" thickBot="1" x14ac:dyDescent="0.25"/>
    <row r="80" spans="2:12" ht="21" x14ac:dyDescent="0.2">
      <c r="B80" s="79" t="s">
        <v>198</v>
      </c>
      <c r="C80" s="80"/>
      <c r="D80" s="80"/>
      <c r="E80" s="80"/>
      <c r="F80" s="80"/>
      <c r="G80" s="81"/>
    </row>
    <row r="81" spans="2:11" ht="19" x14ac:dyDescent="0.25">
      <c r="B81" s="8" t="s">
        <v>0</v>
      </c>
      <c r="C81" s="9" t="s">
        <v>2</v>
      </c>
      <c r="D81" s="9" t="s">
        <v>120</v>
      </c>
      <c r="E81" s="10" t="s">
        <v>3</v>
      </c>
      <c r="F81" s="9" t="s">
        <v>121</v>
      </c>
      <c r="G81" s="11" t="s">
        <v>5</v>
      </c>
      <c r="H81" s="89"/>
      <c r="I81" s="25"/>
      <c r="J81" s="25"/>
      <c r="K81" s="25"/>
    </row>
    <row r="82" spans="2:11" x14ac:dyDescent="0.2">
      <c r="B82" s="12" t="s">
        <v>122</v>
      </c>
      <c r="C82" s="13">
        <v>1.5</v>
      </c>
      <c r="D82" s="13" t="s">
        <v>123</v>
      </c>
      <c r="E82" s="14" t="s">
        <v>124</v>
      </c>
      <c r="F82" s="15">
        <v>1.85</v>
      </c>
      <c r="G82" s="16">
        <f t="shared" ref="G82:G131" si="14">F82*C82</f>
        <v>2.7750000000000004</v>
      </c>
      <c r="H82" s="68">
        <v>1</v>
      </c>
    </row>
    <row r="83" spans="2:11" x14ac:dyDescent="0.2">
      <c r="B83" s="12" t="s">
        <v>125</v>
      </c>
      <c r="C83" s="13">
        <v>4</v>
      </c>
      <c r="D83" s="13" t="s">
        <v>126</v>
      </c>
      <c r="E83" s="14" t="s">
        <v>127</v>
      </c>
      <c r="F83" s="15">
        <v>1.07</v>
      </c>
      <c r="G83" s="16">
        <f t="shared" si="14"/>
        <v>4.28</v>
      </c>
      <c r="H83" s="68">
        <v>1</v>
      </c>
    </row>
    <row r="84" spans="2:11" x14ac:dyDescent="0.2">
      <c r="B84" s="12" t="s">
        <v>125</v>
      </c>
      <c r="C84" s="13">
        <v>1</v>
      </c>
      <c r="D84" s="13" t="s">
        <v>128</v>
      </c>
      <c r="E84" s="14" t="s">
        <v>129</v>
      </c>
      <c r="F84" s="15">
        <v>12.44</v>
      </c>
      <c r="G84" s="16">
        <f t="shared" si="14"/>
        <v>12.44</v>
      </c>
      <c r="H84" s="68">
        <v>1</v>
      </c>
    </row>
    <row r="85" spans="2:11" x14ac:dyDescent="0.2">
      <c r="B85" s="12" t="s">
        <v>125</v>
      </c>
      <c r="C85" s="13">
        <v>4</v>
      </c>
      <c r="D85" s="13" t="s">
        <v>130</v>
      </c>
      <c r="E85" s="14" t="s">
        <v>131</v>
      </c>
      <c r="F85" s="15">
        <v>2.68</v>
      </c>
      <c r="G85" s="16">
        <f t="shared" si="14"/>
        <v>10.72</v>
      </c>
      <c r="H85" s="68">
        <v>1</v>
      </c>
    </row>
    <row r="86" spans="2:11" x14ac:dyDescent="0.2">
      <c r="B86" s="12" t="s">
        <v>125</v>
      </c>
      <c r="C86" s="13">
        <v>1</v>
      </c>
      <c r="D86" s="13" t="s">
        <v>132</v>
      </c>
      <c r="E86" s="14" t="s">
        <v>133</v>
      </c>
      <c r="F86" s="15">
        <v>21.54</v>
      </c>
      <c r="G86" s="16">
        <f t="shared" si="14"/>
        <v>21.54</v>
      </c>
      <c r="H86" s="68">
        <v>1</v>
      </c>
    </row>
    <row r="87" spans="2:11" x14ac:dyDescent="0.2">
      <c r="B87" s="12" t="s">
        <v>125</v>
      </c>
      <c r="C87" s="13">
        <v>1</v>
      </c>
      <c r="D87" s="13" t="s">
        <v>134</v>
      </c>
      <c r="E87" s="14" t="s">
        <v>135</v>
      </c>
      <c r="F87" s="15">
        <v>14.74</v>
      </c>
      <c r="G87" s="16">
        <f t="shared" si="14"/>
        <v>14.74</v>
      </c>
      <c r="H87" s="68">
        <v>1</v>
      </c>
    </row>
    <row r="88" spans="2:11" x14ac:dyDescent="0.2">
      <c r="B88" s="12" t="s">
        <v>125</v>
      </c>
      <c r="C88" s="13">
        <v>1</v>
      </c>
      <c r="D88" s="13" t="s">
        <v>136</v>
      </c>
      <c r="E88" s="14" t="s">
        <v>137</v>
      </c>
      <c r="F88" s="15">
        <v>7.31</v>
      </c>
      <c r="G88" s="16">
        <f t="shared" si="14"/>
        <v>7.31</v>
      </c>
      <c r="H88" s="68">
        <v>1</v>
      </c>
    </row>
    <row r="89" spans="2:11" x14ac:dyDescent="0.2">
      <c r="B89" s="12" t="s">
        <v>125</v>
      </c>
      <c r="C89" s="13">
        <v>1</v>
      </c>
      <c r="D89" s="13" t="s">
        <v>138</v>
      </c>
      <c r="E89" s="14" t="s">
        <v>139</v>
      </c>
      <c r="F89" s="15">
        <v>49.61</v>
      </c>
      <c r="G89" s="16">
        <f t="shared" si="14"/>
        <v>49.61</v>
      </c>
      <c r="H89" s="68">
        <v>1</v>
      </c>
    </row>
    <row r="90" spans="2:11" x14ac:dyDescent="0.2">
      <c r="B90" s="12" t="s">
        <v>125</v>
      </c>
      <c r="C90" s="13">
        <v>4</v>
      </c>
      <c r="D90" s="30" t="s">
        <v>225</v>
      </c>
      <c r="E90" s="31" t="s">
        <v>224</v>
      </c>
      <c r="F90" s="15">
        <v>0.66</v>
      </c>
      <c r="G90" s="16">
        <f t="shared" si="14"/>
        <v>2.64</v>
      </c>
      <c r="H90" s="68">
        <v>1</v>
      </c>
    </row>
    <row r="91" spans="2:11" x14ac:dyDescent="0.2">
      <c r="B91" s="12" t="s">
        <v>125</v>
      </c>
      <c r="C91" s="13">
        <v>12</v>
      </c>
      <c r="D91" s="30" t="s">
        <v>226</v>
      </c>
      <c r="E91" s="31" t="s">
        <v>233</v>
      </c>
      <c r="F91" s="15">
        <v>0.46</v>
      </c>
      <c r="G91" s="16">
        <f t="shared" si="14"/>
        <v>5.5200000000000005</v>
      </c>
      <c r="H91" s="68">
        <v>1</v>
      </c>
      <c r="I91" t="s">
        <v>227</v>
      </c>
    </row>
    <row r="92" spans="2:11" x14ac:dyDescent="0.2">
      <c r="B92" s="12" t="s">
        <v>125</v>
      </c>
      <c r="C92" s="13">
        <v>4</v>
      </c>
      <c r="D92" s="30" t="s">
        <v>223</v>
      </c>
      <c r="E92" s="31" t="s">
        <v>228</v>
      </c>
      <c r="F92" s="15">
        <v>0.22</v>
      </c>
      <c r="G92" s="16">
        <f t="shared" si="14"/>
        <v>0.88</v>
      </c>
      <c r="H92" s="68">
        <v>1</v>
      </c>
    </row>
    <row r="93" spans="2:11" x14ac:dyDescent="0.2">
      <c r="B93" s="12" t="s">
        <v>125</v>
      </c>
      <c r="C93" s="13">
        <v>12</v>
      </c>
      <c r="D93" s="30" t="s">
        <v>229</v>
      </c>
      <c r="E93" s="31" t="s">
        <v>234</v>
      </c>
      <c r="F93" s="15">
        <v>0.19</v>
      </c>
      <c r="G93" s="16">
        <f t="shared" si="14"/>
        <v>2.2800000000000002</v>
      </c>
      <c r="H93" s="68">
        <v>1</v>
      </c>
      <c r="I93" t="s">
        <v>230</v>
      </c>
    </row>
    <row r="94" spans="2:11" x14ac:dyDescent="0.2">
      <c r="B94" s="12" t="s">
        <v>125</v>
      </c>
      <c r="C94" s="13">
        <v>4</v>
      </c>
      <c r="D94" s="30" t="s">
        <v>231</v>
      </c>
      <c r="E94" s="31" t="s">
        <v>232</v>
      </c>
      <c r="F94" s="15">
        <v>0.63</v>
      </c>
      <c r="G94" s="16">
        <f t="shared" si="14"/>
        <v>2.52</v>
      </c>
      <c r="H94" s="68">
        <v>1</v>
      </c>
    </row>
    <row r="95" spans="2:11" x14ac:dyDescent="0.2">
      <c r="B95" s="12" t="s">
        <v>125</v>
      </c>
      <c r="C95" s="13">
        <v>8</v>
      </c>
      <c r="D95" s="30" t="s">
        <v>235</v>
      </c>
      <c r="E95" s="31" t="s">
        <v>236</v>
      </c>
      <c r="F95" s="15">
        <v>0.28000000000000003</v>
      </c>
      <c r="G95" s="16">
        <f t="shared" si="14"/>
        <v>2.2400000000000002</v>
      </c>
      <c r="H95" s="68">
        <v>1</v>
      </c>
      <c r="I95" t="s">
        <v>237</v>
      </c>
    </row>
    <row r="96" spans="2:11" x14ac:dyDescent="0.2">
      <c r="B96" s="12" t="s">
        <v>125</v>
      </c>
      <c r="C96" s="13">
        <v>4</v>
      </c>
      <c r="D96" s="30" t="s">
        <v>238</v>
      </c>
      <c r="E96" s="31" t="s">
        <v>240</v>
      </c>
      <c r="F96" s="15">
        <v>0.26</v>
      </c>
      <c r="G96" s="16">
        <f t="shared" si="14"/>
        <v>1.04</v>
      </c>
      <c r="H96" s="68">
        <v>1</v>
      </c>
    </row>
    <row r="97" spans="2:9" x14ac:dyDescent="0.2">
      <c r="B97" s="12" t="s">
        <v>125</v>
      </c>
      <c r="C97" s="13">
        <v>8</v>
      </c>
      <c r="D97" s="30" t="s">
        <v>241</v>
      </c>
      <c r="E97" s="31" t="s">
        <v>239</v>
      </c>
      <c r="F97" s="15">
        <v>0.2</v>
      </c>
      <c r="G97" s="16">
        <f t="shared" si="14"/>
        <v>1.6</v>
      </c>
      <c r="H97" s="68">
        <v>1</v>
      </c>
      <c r="I97" t="s">
        <v>242</v>
      </c>
    </row>
    <row r="98" spans="2:9" x14ac:dyDescent="0.2">
      <c r="B98" s="12" t="s">
        <v>140</v>
      </c>
      <c r="C98" s="13">
        <v>1</v>
      </c>
      <c r="D98" s="13" t="s">
        <v>141</v>
      </c>
      <c r="E98" s="14" t="s">
        <v>142</v>
      </c>
      <c r="F98" s="15">
        <v>3.95</v>
      </c>
      <c r="G98" s="16">
        <f t="shared" si="14"/>
        <v>3.95</v>
      </c>
      <c r="H98" s="68">
        <v>1</v>
      </c>
    </row>
    <row r="99" spans="2:9" x14ac:dyDescent="0.2">
      <c r="B99" s="12" t="s">
        <v>140</v>
      </c>
      <c r="C99" s="13">
        <v>5</v>
      </c>
      <c r="D99" s="13" t="s">
        <v>143</v>
      </c>
      <c r="E99" s="14" t="s">
        <v>144</v>
      </c>
      <c r="F99" s="15">
        <v>1.5</v>
      </c>
      <c r="G99" s="16">
        <f t="shared" si="14"/>
        <v>7.5</v>
      </c>
      <c r="H99" s="68">
        <v>1</v>
      </c>
    </row>
    <row r="100" spans="2:9" x14ac:dyDescent="0.2">
      <c r="B100" s="12" t="s">
        <v>140</v>
      </c>
      <c r="C100" s="13">
        <v>1</v>
      </c>
      <c r="D100" s="13" t="s">
        <v>145</v>
      </c>
      <c r="E100" s="14" t="s">
        <v>146</v>
      </c>
      <c r="F100" s="15">
        <v>0.95</v>
      </c>
      <c r="G100" s="16">
        <f t="shared" si="14"/>
        <v>0.95</v>
      </c>
      <c r="H100" s="68">
        <v>1</v>
      </c>
    </row>
    <row r="101" spans="2:9" x14ac:dyDescent="0.2">
      <c r="B101" s="12" t="s">
        <v>140</v>
      </c>
      <c r="C101" s="13">
        <v>5</v>
      </c>
      <c r="D101" s="13" t="s">
        <v>147</v>
      </c>
      <c r="E101" s="14" t="s">
        <v>148</v>
      </c>
      <c r="F101" s="15">
        <v>1.5</v>
      </c>
      <c r="G101" s="16">
        <f t="shared" si="14"/>
        <v>7.5</v>
      </c>
      <c r="H101" s="68">
        <v>1</v>
      </c>
    </row>
    <row r="102" spans="2:9" x14ac:dyDescent="0.2">
      <c r="B102" s="12" t="s">
        <v>149</v>
      </c>
      <c r="C102" s="13">
        <v>1</v>
      </c>
      <c r="D102" s="13" t="s">
        <v>150</v>
      </c>
      <c r="E102" s="14" t="s">
        <v>151</v>
      </c>
      <c r="F102" s="15">
        <v>2.46</v>
      </c>
      <c r="G102" s="16">
        <f t="shared" si="14"/>
        <v>2.46</v>
      </c>
      <c r="H102" s="68">
        <v>1</v>
      </c>
    </row>
    <row r="103" spans="2:9" x14ac:dyDescent="0.2">
      <c r="B103" s="12" t="s">
        <v>149</v>
      </c>
      <c r="C103" s="13">
        <v>2</v>
      </c>
      <c r="D103" s="13" t="s">
        <v>152</v>
      </c>
      <c r="E103" s="14" t="s">
        <v>153</v>
      </c>
      <c r="F103" s="15">
        <v>2.46</v>
      </c>
      <c r="G103" s="16">
        <f t="shared" si="14"/>
        <v>4.92</v>
      </c>
      <c r="H103" s="68">
        <v>1</v>
      </c>
    </row>
    <row r="104" spans="2:9" x14ac:dyDescent="0.2">
      <c r="B104" s="12" t="s">
        <v>149</v>
      </c>
      <c r="C104" s="13">
        <v>1</v>
      </c>
      <c r="D104" s="13" t="s">
        <v>154</v>
      </c>
      <c r="E104" s="14" t="s">
        <v>155</v>
      </c>
      <c r="F104" s="15">
        <v>1.1000000000000001</v>
      </c>
      <c r="G104" s="16">
        <f t="shared" si="14"/>
        <v>1.1000000000000001</v>
      </c>
      <c r="H104" s="68">
        <v>1</v>
      </c>
    </row>
    <row r="105" spans="2:9" x14ac:dyDescent="0.2">
      <c r="B105" s="12" t="s">
        <v>149</v>
      </c>
      <c r="C105" s="13">
        <v>3</v>
      </c>
      <c r="D105" s="13" t="s">
        <v>156</v>
      </c>
      <c r="E105" s="14" t="s">
        <v>157</v>
      </c>
      <c r="F105" s="15">
        <v>1.01</v>
      </c>
      <c r="G105" s="16">
        <f t="shared" si="14"/>
        <v>3.0300000000000002</v>
      </c>
      <c r="H105" s="68">
        <v>1</v>
      </c>
    </row>
    <row r="106" spans="2:9" x14ac:dyDescent="0.2">
      <c r="B106" s="12" t="s">
        <v>149</v>
      </c>
      <c r="C106" s="13">
        <v>1</v>
      </c>
      <c r="D106" s="13" t="s">
        <v>158</v>
      </c>
      <c r="E106" s="14" t="s">
        <v>159</v>
      </c>
      <c r="F106" s="15">
        <v>3.56</v>
      </c>
      <c r="G106" s="16">
        <f t="shared" si="14"/>
        <v>3.56</v>
      </c>
      <c r="H106" s="68">
        <v>1</v>
      </c>
    </row>
    <row r="107" spans="2:9" x14ac:dyDescent="0.2">
      <c r="B107" s="12" t="s">
        <v>149</v>
      </c>
      <c r="C107" s="13">
        <v>1</v>
      </c>
      <c r="D107" s="13" t="s">
        <v>160</v>
      </c>
      <c r="E107" s="14" t="s">
        <v>161</v>
      </c>
      <c r="F107" s="15">
        <v>5.0999999999999996</v>
      </c>
      <c r="G107" s="16">
        <f t="shared" si="14"/>
        <v>5.0999999999999996</v>
      </c>
      <c r="H107" s="68">
        <v>1</v>
      </c>
    </row>
    <row r="108" spans="2:9" x14ac:dyDescent="0.2">
      <c r="B108" s="12" t="s">
        <v>149</v>
      </c>
      <c r="C108" s="13">
        <v>1</v>
      </c>
      <c r="D108" s="13" t="s">
        <v>162</v>
      </c>
      <c r="E108" s="14" t="s">
        <v>163</v>
      </c>
      <c r="F108" s="15">
        <v>36.909999999999997</v>
      </c>
      <c r="G108" s="16">
        <f t="shared" si="14"/>
        <v>36.909999999999997</v>
      </c>
      <c r="H108" s="68">
        <v>1</v>
      </c>
    </row>
    <row r="109" spans="2:9" x14ac:dyDescent="0.2">
      <c r="B109" s="12" t="s">
        <v>149</v>
      </c>
      <c r="C109" s="13">
        <v>1</v>
      </c>
      <c r="D109" s="13" t="s">
        <v>164</v>
      </c>
      <c r="E109" s="14" t="s">
        <v>165</v>
      </c>
      <c r="F109" s="15">
        <v>18.09</v>
      </c>
      <c r="G109" s="16">
        <f t="shared" si="14"/>
        <v>18.09</v>
      </c>
      <c r="H109" s="68">
        <v>1</v>
      </c>
    </row>
    <row r="110" spans="2:9" ht="32" x14ac:dyDescent="0.2">
      <c r="B110" s="12" t="s">
        <v>149</v>
      </c>
      <c r="C110" s="13">
        <v>1</v>
      </c>
      <c r="D110" s="13" t="s">
        <v>166</v>
      </c>
      <c r="E110" s="14" t="s">
        <v>167</v>
      </c>
      <c r="F110" s="15">
        <v>13.11</v>
      </c>
      <c r="G110" s="16">
        <f t="shared" si="14"/>
        <v>13.11</v>
      </c>
      <c r="H110" s="68">
        <v>1</v>
      </c>
    </row>
    <row r="111" spans="2:9" ht="32" x14ac:dyDescent="0.2">
      <c r="B111" s="12" t="s">
        <v>149</v>
      </c>
      <c r="C111" s="13">
        <v>1</v>
      </c>
      <c r="D111" s="13" t="s">
        <v>168</v>
      </c>
      <c r="E111" s="14" t="s">
        <v>169</v>
      </c>
      <c r="F111" s="15">
        <v>18.57</v>
      </c>
      <c r="G111" s="16">
        <f t="shared" si="14"/>
        <v>18.57</v>
      </c>
      <c r="H111" s="68">
        <v>1</v>
      </c>
    </row>
    <row r="112" spans="2:9" x14ac:dyDescent="0.2">
      <c r="B112" s="12" t="s">
        <v>170</v>
      </c>
      <c r="C112" s="13">
        <v>1</v>
      </c>
      <c r="D112" s="13">
        <v>585442</v>
      </c>
      <c r="E112" s="14" t="s">
        <v>171</v>
      </c>
      <c r="F112" s="15">
        <v>3.99</v>
      </c>
      <c r="G112" s="16">
        <f t="shared" si="14"/>
        <v>3.99</v>
      </c>
      <c r="H112" s="68">
        <v>1</v>
      </c>
    </row>
    <row r="113" spans="2:8" x14ac:dyDescent="0.2">
      <c r="B113" s="12" t="s">
        <v>170</v>
      </c>
      <c r="C113" s="13">
        <v>1</v>
      </c>
      <c r="D113" s="13">
        <v>555152</v>
      </c>
      <c r="E113" s="14" t="s">
        <v>172</v>
      </c>
      <c r="F113" s="15">
        <v>7.49</v>
      </c>
      <c r="G113" s="16">
        <f t="shared" si="14"/>
        <v>7.49</v>
      </c>
      <c r="H113" s="68">
        <v>1</v>
      </c>
    </row>
    <row r="114" spans="2:8" x14ac:dyDescent="0.2">
      <c r="B114" s="12" t="s">
        <v>170</v>
      </c>
      <c r="C114" s="13">
        <v>1</v>
      </c>
      <c r="D114" s="13">
        <v>625176</v>
      </c>
      <c r="E114" s="14" t="s">
        <v>173</v>
      </c>
      <c r="F114" s="15">
        <v>4.99</v>
      </c>
      <c r="G114" s="16">
        <f t="shared" si="14"/>
        <v>4.99</v>
      </c>
      <c r="H114" s="68">
        <v>1</v>
      </c>
    </row>
    <row r="115" spans="2:8" x14ac:dyDescent="0.2">
      <c r="B115" s="12" t="s">
        <v>170</v>
      </c>
      <c r="C115" s="13">
        <v>1</v>
      </c>
      <c r="D115" s="13">
        <v>634136</v>
      </c>
      <c r="E115" s="14" t="s">
        <v>174</v>
      </c>
      <c r="F115" s="15">
        <v>0.49</v>
      </c>
      <c r="G115" s="16">
        <f t="shared" si="14"/>
        <v>0.49</v>
      </c>
      <c r="H115" s="68">
        <v>1</v>
      </c>
    </row>
    <row r="116" spans="2:8" x14ac:dyDescent="0.2">
      <c r="B116" s="12" t="s">
        <v>170</v>
      </c>
      <c r="C116" s="13">
        <v>1</v>
      </c>
      <c r="D116" s="13">
        <v>634138</v>
      </c>
      <c r="E116" s="14" t="s">
        <v>175</v>
      </c>
      <c r="F116" s="15">
        <v>0.69</v>
      </c>
      <c r="G116" s="16">
        <f t="shared" si="14"/>
        <v>0.69</v>
      </c>
      <c r="H116" s="68">
        <v>1</v>
      </c>
    </row>
    <row r="117" spans="2:8" x14ac:dyDescent="0.2">
      <c r="B117" s="12" t="s">
        <v>170</v>
      </c>
      <c r="C117" s="13">
        <v>2</v>
      </c>
      <c r="D117" s="13">
        <v>633138</v>
      </c>
      <c r="E117" s="14" t="s">
        <v>176</v>
      </c>
      <c r="F117" s="15">
        <v>1.99</v>
      </c>
      <c r="G117" s="16">
        <f t="shared" si="14"/>
        <v>3.98</v>
      </c>
      <c r="H117" s="68">
        <v>1</v>
      </c>
    </row>
    <row r="118" spans="2:8" x14ac:dyDescent="0.2">
      <c r="B118" s="12" t="s">
        <v>170</v>
      </c>
      <c r="C118" s="13">
        <v>2</v>
      </c>
      <c r="D118" s="13">
        <v>535206</v>
      </c>
      <c r="E118" s="14" t="s">
        <v>177</v>
      </c>
      <c r="F118" s="15">
        <v>1.99</v>
      </c>
      <c r="G118" s="16">
        <f t="shared" si="14"/>
        <v>3.98</v>
      </c>
      <c r="H118" s="68">
        <v>1</v>
      </c>
    </row>
    <row r="119" spans="2:8" x14ac:dyDescent="0.2">
      <c r="B119" s="12" t="s">
        <v>170</v>
      </c>
      <c r="C119" s="13">
        <v>1</v>
      </c>
      <c r="D119" s="13">
        <v>545424</v>
      </c>
      <c r="E119" s="14" t="s">
        <v>178</v>
      </c>
      <c r="F119" s="15">
        <v>4.99</v>
      </c>
      <c r="G119" s="16">
        <f t="shared" si="14"/>
        <v>4.99</v>
      </c>
      <c r="H119" s="68">
        <v>1</v>
      </c>
    </row>
    <row r="120" spans="2:8" x14ac:dyDescent="0.2">
      <c r="B120" s="12" t="s">
        <v>170</v>
      </c>
      <c r="C120" s="13">
        <v>1</v>
      </c>
      <c r="D120" s="13">
        <v>585656</v>
      </c>
      <c r="E120" s="14" t="s">
        <v>179</v>
      </c>
      <c r="F120" s="15">
        <v>1.49</v>
      </c>
      <c r="G120" s="16">
        <f t="shared" si="14"/>
        <v>1.49</v>
      </c>
      <c r="H120" s="68">
        <v>1</v>
      </c>
    </row>
    <row r="121" spans="2:8" x14ac:dyDescent="0.2">
      <c r="B121" s="12" t="s">
        <v>170</v>
      </c>
      <c r="C121" s="13">
        <v>1</v>
      </c>
      <c r="D121" s="13">
        <v>585600</v>
      </c>
      <c r="E121" s="14" t="s">
        <v>180</v>
      </c>
      <c r="F121" s="15">
        <v>4.99</v>
      </c>
      <c r="G121" s="16">
        <f t="shared" si="14"/>
        <v>4.99</v>
      </c>
      <c r="H121" s="68">
        <v>1</v>
      </c>
    </row>
    <row r="122" spans="2:8" x14ac:dyDescent="0.2">
      <c r="B122" s="12" t="s">
        <v>170</v>
      </c>
      <c r="C122" s="13">
        <v>1</v>
      </c>
      <c r="D122" s="13">
        <v>585416</v>
      </c>
      <c r="E122" s="14" t="s">
        <v>181</v>
      </c>
      <c r="F122" s="15">
        <v>5.49</v>
      </c>
      <c r="G122" s="16">
        <f t="shared" si="14"/>
        <v>5.49</v>
      </c>
      <c r="H122" s="68">
        <v>1</v>
      </c>
    </row>
    <row r="123" spans="2:8" x14ac:dyDescent="0.2">
      <c r="B123" s="12" t="s">
        <v>170</v>
      </c>
      <c r="C123" s="13">
        <v>1</v>
      </c>
      <c r="D123" s="13">
        <v>615410</v>
      </c>
      <c r="E123" s="14" t="s">
        <v>182</v>
      </c>
      <c r="F123" s="15">
        <v>5.99</v>
      </c>
      <c r="G123" s="16">
        <f t="shared" si="14"/>
        <v>5.99</v>
      </c>
      <c r="H123" s="68">
        <v>1</v>
      </c>
    </row>
    <row r="124" spans="2:8" x14ac:dyDescent="0.2">
      <c r="B124" s="12" t="s">
        <v>170</v>
      </c>
      <c r="C124" s="13">
        <v>2</v>
      </c>
      <c r="D124" s="13">
        <v>585434</v>
      </c>
      <c r="E124" s="14" t="s">
        <v>183</v>
      </c>
      <c r="F124" s="15">
        <v>5.99</v>
      </c>
      <c r="G124" s="16">
        <f t="shared" si="14"/>
        <v>11.98</v>
      </c>
      <c r="H124" s="68">
        <v>1</v>
      </c>
    </row>
    <row r="125" spans="2:8" x14ac:dyDescent="0.2">
      <c r="B125" s="12" t="s">
        <v>170</v>
      </c>
      <c r="C125" s="13">
        <v>1</v>
      </c>
      <c r="D125" s="13">
        <v>585612</v>
      </c>
      <c r="E125" s="14" t="s">
        <v>184</v>
      </c>
      <c r="F125" s="15">
        <v>1.49</v>
      </c>
      <c r="G125" s="16">
        <f t="shared" si="14"/>
        <v>1.49</v>
      </c>
      <c r="H125" s="68">
        <v>1</v>
      </c>
    </row>
    <row r="126" spans="2:8" x14ac:dyDescent="0.2">
      <c r="B126" s="12" t="s">
        <v>170</v>
      </c>
      <c r="C126" s="13">
        <v>1</v>
      </c>
      <c r="D126" s="13">
        <v>585404</v>
      </c>
      <c r="E126" s="14" t="s">
        <v>185</v>
      </c>
      <c r="F126" s="15">
        <v>2.39</v>
      </c>
      <c r="G126" s="16">
        <f t="shared" si="14"/>
        <v>2.39</v>
      </c>
      <c r="H126" s="68">
        <v>1</v>
      </c>
    </row>
    <row r="127" spans="2:8" x14ac:dyDescent="0.2">
      <c r="B127" s="12" t="s">
        <v>170</v>
      </c>
      <c r="C127" s="13">
        <v>1</v>
      </c>
      <c r="D127" s="13">
        <v>585490</v>
      </c>
      <c r="E127" s="14" t="s">
        <v>186</v>
      </c>
      <c r="F127" s="15">
        <v>2.99</v>
      </c>
      <c r="G127" s="16">
        <f t="shared" si="14"/>
        <v>2.99</v>
      </c>
      <c r="H127" s="68">
        <v>1</v>
      </c>
    </row>
    <row r="128" spans="2:8" x14ac:dyDescent="0.2">
      <c r="B128" s="12" t="s">
        <v>170</v>
      </c>
      <c r="C128" s="13">
        <v>1</v>
      </c>
      <c r="D128" s="13">
        <v>585400</v>
      </c>
      <c r="E128" s="14" t="s">
        <v>187</v>
      </c>
      <c r="F128" s="15">
        <v>9.99</v>
      </c>
      <c r="G128" s="16">
        <f t="shared" si="14"/>
        <v>9.99</v>
      </c>
      <c r="H128" s="68">
        <v>1</v>
      </c>
    </row>
    <row r="129" spans="2:11" x14ac:dyDescent="0.2">
      <c r="B129" s="12" t="s">
        <v>170</v>
      </c>
      <c r="C129" s="13">
        <v>1</v>
      </c>
      <c r="D129" s="13">
        <v>545360</v>
      </c>
      <c r="E129" s="14" t="s">
        <v>188</v>
      </c>
      <c r="F129" s="15">
        <v>5.99</v>
      </c>
      <c r="G129" s="16">
        <f t="shared" si="14"/>
        <v>5.99</v>
      </c>
      <c r="H129" s="68">
        <v>1</v>
      </c>
    </row>
    <row r="130" spans="2:11" x14ac:dyDescent="0.2">
      <c r="B130" s="12" t="s">
        <v>170</v>
      </c>
      <c r="C130" s="13">
        <v>1</v>
      </c>
      <c r="D130" s="13">
        <v>632146</v>
      </c>
      <c r="E130" s="14" t="s">
        <v>189</v>
      </c>
      <c r="F130" s="15">
        <v>39.99</v>
      </c>
      <c r="G130" s="16">
        <f t="shared" si="14"/>
        <v>39.99</v>
      </c>
      <c r="H130" s="68">
        <v>1</v>
      </c>
      <c r="I130" t="s">
        <v>195</v>
      </c>
    </row>
    <row r="131" spans="2:11" x14ac:dyDescent="0.2">
      <c r="B131" s="12" t="s">
        <v>170</v>
      </c>
      <c r="C131" s="13">
        <v>4</v>
      </c>
      <c r="D131" s="13" t="s">
        <v>190</v>
      </c>
      <c r="E131" s="14" t="s">
        <v>191</v>
      </c>
      <c r="F131" s="15">
        <v>0.45</v>
      </c>
      <c r="G131" s="16">
        <f t="shared" si="14"/>
        <v>1.8</v>
      </c>
      <c r="H131" s="68">
        <v>1</v>
      </c>
    </row>
    <row r="132" spans="2:11" ht="22" thickBot="1" x14ac:dyDescent="0.3">
      <c r="B132" s="82" t="s">
        <v>5</v>
      </c>
      <c r="C132" s="83"/>
      <c r="D132" s="83"/>
      <c r="E132" s="83"/>
      <c r="F132" s="83"/>
      <c r="G132" s="17">
        <f>SUM(G82:G131)</f>
        <v>394.06500000000017</v>
      </c>
    </row>
    <row r="133" spans="2:11" ht="17" thickBot="1" x14ac:dyDescent="0.25"/>
    <row r="134" spans="2:11" ht="21" x14ac:dyDescent="0.2">
      <c r="B134" s="79" t="s">
        <v>364</v>
      </c>
      <c r="C134" s="80"/>
      <c r="D134" s="80"/>
      <c r="E134" s="80"/>
      <c r="F134" s="80"/>
      <c r="G134" s="81"/>
      <c r="H134" s="90"/>
      <c r="I134" s="24"/>
      <c r="J134" s="24"/>
      <c r="K134" s="24"/>
    </row>
    <row r="135" spans="2:11" ht="19" x14ac:dyDescent="0.25">
      <c r="B135" s="8" t="s">
        <v>0</v>
      </c>
      <c r="C135" s="9" t="s">
        <v>2</v>
      </c>
      <c r="D135" s="9" t="s">
        <v>120</v>
      </c>
      <c r="E135" s="10" t="s">
        <v>3</v>
      </c>
      <c r="F135" s="9" t="s">
        <v>121</v>
      </c>
      <c r="G135" s="11" t="s">
        <v>5</v>
      </c>
      <c r="H135" s="91"/>
      <c r="I135" s="25"/>
      <c r="J135" s="25"/>
      <c r="K135" s="25"/>
    </row>
    <row r="136" spans="2:11" x14ac:dyDescent="0.2">
      <c r="B136" s="12" t="s">
        <v>125</v>
      </c>
      <c r="C136" s="13">
        <v>2</v>
      </c>
      <c r="D136" s="13" t="s">
        <v>126</v>
      </c>
      <c r="E136" s="14" t="s">
        <v>127</v>
      </c>
      <c r="F136" s="15">
        <v>1.07</v>
      </c>
      <c r="G136" s="16">
        <f t="shared" ref="G136:G140" si="15">F136*C136</f>
        <v>2.14</v>
      </c>
      <c r="H136" s="92">
        <v>1</v>
      </c>
      <c r="I136" s="26"/>
      <c r="J136" s="26"/>
      <c r="K136" s="26"/>
    </row>
    <row r="137" spans="2:11" x14ac:dyDescent="0.2">
      <c r="B137" s="12" t="s">
        <v>125</v>
      </c>
      <c r="C137" s="13">
        <v>1</v>
      </c>
      <c r="D137" s="13" t="s">
        <v>132</v>
      </c>
      <c r="E137" s="14" t="s">
        <v>133</v>
      </c>
      <c r="F137" s="15">
        <v>21.54</v>
      </c>
      <c r="G137" s="16">
        <f t="shared" si="15"/>
        <v>21.54</v>
      </c>
      <c r="H137" s="92">
        <v>1</v>
      </c>
      <c r="I137" s="26"/>
      <c r="J137" s="26"/>
      <c r="K137" s="26"/>
    </row>
    <row r="138" spans="2:11" x14ac:dyDescent="0.2">
      <c r="B138" s="22" t="s">
        <v>125</v>
      </c>
      <c r="C138" s="19">
        <v>1</v>
      </c>
      <c r="D138" s="28" t="s">
        <v>270</v>
      </c>
      <c r="E138" s="23" t="s">
        <v>204</v>
      </c>
      <c r="F138" s="21">
        <v>14.26</v>
      </c>
      <c r="G138" s="16">
        <f t="shared" si="15"/>
        <v>14.26</v>
      </c>
      <c r="H138" s="92">
        <v>1</v>
      </c>
      <c r="I138" s="26"/>
      <c r="J138" s="26"/>
      <c r="K138" s="26"/>
    </row>
    <row r="139" spans="2:11" x14ac:dyDescent="0.2">
      <c r="B139" s="22" t="s">
        <v>125</v>
      </c>
      <c r="C139" s="19">
        <v>1</v>
      </c>
      <c r="D139" s="28" t="s">
        <v>271</v>
      </c>
      <c r="E139" s="23" t="s">
        <v>202</v>
      </c>
      <c r="F139" s="21">
        <v>13.97</v>
      </c>
      <c r="G139" s="16">
        <f t="shared" si="15"/>
        <v>13.97</v>
      </c>
      <c r="H139" s="92">
        <v>1</v>
      </c>
      <c r="I139" s="26"/>
      <c r="J139" s="26"/>
      <c r="K139" s="26"/>
    </row>
    <row r="140" spans="2:11" x14ac:dyDescent="0.2">
      <c r="B140" s="22" t="s">
        <v>125</v>
      </c>
      <c r="C140" s="19">
        <v>1</v>
      </c>
      <c r="D140" s="28" t="s">
        <v>272</v>
      </c>
      <c r="E140" s="23" t="s">
        <v>203</v>
      </c>
      <c r="F140" s="21">
        <v>6.24</v>
      </c>
      <c r="G140" s="16">
        <f t="shared" si="15"/>
        <v>6.24</v>
      </c>
      <c r="H140" s="92">
        <v>1</v>
      </c>
      <c r="I140" s="26"/>
      <c r="J140" s="26"/>
      <c r="K140" s="26"/>
    </row>
    <row r="141" spans="2:11" x14ac:dyDescent="0.2">
      <c r="B141" s="22" t="s">
        <v>140</v>
      </c>
      <c r="C141" s="19">
        <v>1</v>
      </c>
      <c r="D141" s="19"/>
      <c r="E141" s="23" t="s">
        <v>199</v>
      </c>
      <c r="F141" s="21">
        <v>11.95</v>
      </c>
      <c r="G141" s="16">
        <f>F141*C141</f>
        <v>11.95</v>
      </c>
      <c r="H141" s="92">
        <v>1</v>
      </c>
      <c r="I141" s="26" t="s">
        <v>201</v>
      </c>
      <c r="J141" s="26"/>
      <c r="K141" s="26"/>
    </row>
    <row r="142" spans="2:11" x14ac:dyDescent="0.2">
      <c r="B142" s="22" t="s">
        <v>99</v>
      </c>
      <c r="C142" s="19">
        <v>1</v>
      </c>
      <c r="D142" s="28" t="s">
        <v>100</v>
      </c>
      <c r="E142" s="23" t="s">
        <v>250</v>
      </c>
      <c r="F142" s="21">
        <v>5.74</v>
      </c>
      <c r="G142" s="16">
        <f>F142*C142</f>
        <v>5.74</v>
      </c>
      <c r="H142" s="92">
        <v>1</v>
      </c>
    </row>
    <row r="143" spans="2:11" ht="22" thickBot="1" x14ac:dyDescent="0.3">
      <c r="B143" s="82" t="s">
        <v>5</v>
      </c>
      <c r="C143" s="83"/>
      <c r="D143" s="83"/>
      <c r="E143" s="83"/>
      <c r="F143" s="83"/>
      <c r="G143" s="17">
        <f>SUM(G136:G142)</f>
        <v>75.839999999999989</v>
      </c>
      <c r="H143" s="92"/>
    </row>
    <row r="144" spans="2:11" ht="17" thickBot="1" x14ac:dyDescent="0.25"/>
    <row r="145" spans="2:11" ht="21" x14ac:dyDescent="0.2">
      <c r="B145" s="79" t="s">
        <v>365</v>
      </c>
      <c r="C145" s="80"/>
      <c r="D145" s="80"/>
      <c r="E145" s="80"/>
      <c r="F145" s="80"/>
      <c r="G145" s="81"/>
      <c r="H145" s="90"/>
      <c r="I145" s="24"/>
      <c r="J145" s="24"/>
      <c r="K145" s="24"/>
    </row>
    <row r="146" spans="2:11" ht="19" x14ac:dyDescent="0.25">
      <c r="B146" s="8" t="s">
        <v>0</v>
      </c>
      <c r="C146" s="9" t="s">
        <v>2</v>
      </c>
      <c r="D146" s="9" t="s">
        <v>120</v>
      </c>
      <c r="E146" s="10" t="s">
        <v>3</v>
      </c>
      <c r="F146" s="9" t="s">
        <v>121</v>
      </c>
      <c r="G146" s="11" t="s">
        <v>5</v>
      </c>
      <c r="H146" s="91"/>
      <c r="I146" s="25"/>
      <c r="J146" s="25"/>
      <c r="K146" s="25"/>
    </row>
    <row r="147" spans="2:11" x14ac:dyDescent="0.2">
      <c r="B147" s="32" t="s">
        <v>140</v>
      </c>
      <c r="C147" s="13">
        <v>1</v>
      </c>
      <c r="D147" s="30" t="s">
        <v>205</v>
      </c>
      <c r="E147" s="31" t="s">
        <v>206</v>
      </c>
      <c r="F147" s="15">
        <v>12.95</v>
      </c>
      <c r="G147" s="16">
        <f>F147*C147</f>
        <v>12.95</v>
      </c>
      <c r="H147" s="68">
        <v>1</v>
      </c>
      <c r="I147" s="26" t="s">
        <v>195</v>
      </c>
      <c r="J147" s="26"/>
      <c r="K147" s="26"/>
    </row>
    <row r="148" spans="2:11" x14ac:dyDescent="0.2">
      <c r="B148" s="29" t="s">
        <v>125</v>
      </c>
      <c r="C148" s="13">
        <v>1</v>
      </c>
      <c r="D148" s="30" t="s">
        <v>213</v>
      </c>
      <c r="E148" s="31" t="s">
        <v>212</v>
      </c>
      <c r="F148" s="15">
        <v>17.3</v>
      </c>
      <c r="G148" s="16">
        <f t="shared" ref="G148:G159" si="16">F148*C148</f>
        <v>17.3</v>
      </c>
      <c r="H148" s="68">
        <v>1</v>
      </c>
      <c r="I148" s="26" t="s">
        <v>195</v>
      </c>
      <c r="J148" s="26"/>
      <c r="K148" s="26"/>
    </row>
    <row r="149" spans="2:11" x14ac:dyDescent="0.2">
      <c r="B149" s="32" t="s">
        <v>125</v>
      </c>
      <c r="C149" s="13">
        <v>1</v>
      </c>
      <c r="D149" s="30" t="s">
        <v>214</v>
      </c>
      <c r="E149" s="31" t="s">
        <v>210</v>
      </c>
      <c r="F149" s="15">
        <v>14.04</v>
      </c>
      <c r="G149" s="16">
        <f t="shared" si="16"/>
        <v>14.04</v>
      </c>
      <c r="H149" s="68">
        <v>1</v>
      </c>
      <c r="I149" s="26" t="s">
        <v>195</v>
      </c>
      <c r="J149" s="26"/>
      <c r="K149" s="26"/>
    </row>
    <row r="150" spans="2:11" x14ac:dyDescent="0.2">
      <c r="B150" s="32" t="s">
        <v>125</v>
      </c>
      <c r="C150" s="19">
        <v>1</v>
      </c>
      <c r="D150" s="30" t="s">
        <v>215</v>
      </c>
      <c r="E150" s="31" t="s">
        <v>211</v>
      </c>
      <c r="F150" s="21">
        <v>26.06</v>
      </c>
      <c r="G150" s="16">
        <f t="shared" si="16"/>
        <v>26.06</v>
      </c>
      <c r="H150" s="68">
        <v>1</v>
      </c>
      <c r="I150" s="26" t="s">
        <v>195</v>
      </c>
      <c r="J150" s="26"/>
      <c r="K150" s="26"/>
    </row>
    <row r="151" spans="2:11" x14ac:dyDescent="0.2">
      <c r="B151" s="34" t="s">
        <v>125</v>
      </c>
      <c r="C151" s="19">
        <v>1</v>
      </c>
      <c r="D151" s="28" t="s">
        <v>268</v>
      </c>
      <c r="E151" s="23" t="s">
        <v>269</v>
      </c>
      <c r="F151" s="21">
        <v>24.66</v>
      </c>
      <c r="G151" s="16">
        <f t="shared" si="16"/>
        <v>24.66</v>
      </c>
      <c r="H151" s="68">
        <v>1</v>
      </c>
      <c r="I151" s="26" t="s">
        <v>195</v>
      </c>
      <c r="J151" s="26"/>
      <c r="K151" s="26"/>
    </row>
    <row r="152" spans="2:11" x14ac:dyDescent="0.2">
      <c r="B152" s="34" t="s">
        <v>140</v>
      </c>
      <c r="C152" s="19">
        <v>1</v>
      </c>
      <c r="D152" s="28">
        <v>1</v>
      </c>
      <c r="E152" s="23" t="s">
        <v>244</v>
      </c>
      <c r="F152" s="21">
        <v>114.95</v>
      </c>
      <c r="G152" s="16">
        <f t="shared" si="16"/>
        <v>114.95</v>
      </c>
      <c r="H152" s="68">
        <v>1</v>
      </c>
      <c r="I152" s="26" t="s">
        <v>249</v>
      </c>
      <c r="J152" s="26"/>
      <c r="K152" s="26"/>
    </row>
    <row r="153" spans="2:11" x14ac:dyDescent="0.2">
      <c r="B153" s="34" t="s">
        <v>99</v>
      </c>
      <c r="C153" s="19">
        <v>3</v>
      </c>
      <c r="D153" s="28" t="s">
        <v>100</v>
      </c>
      <c r="E153" s="23" t="s">
        <v>245</v>
      </c>
      <c r="F153" s="21">
        <v>8.94</v>
      </c>
      <c r="G153" s="16">
        <f t="shared" si="16"/>
        <v>26.82</v>
      </c>
      <c r="H153" s="68">
        <v>1</v>
      </c>
      <c r="I153" s="26" t="s">
        <v>246</v>
      </c>
      <c r="J153" s="26"/>
      <c r="K153" s="26"/>
    </row>
    <row r="154" spans="2:11" x14ac:dyDescent="0.2">
      <c r="B154" s="34" t="s">
        <v>99</v>
      </c>
      <c r="C154" s="19">
        <v>3</v>
      </c>
      <c r="D154" s="28" t="s">
        <v>100</v>
      </c>
      <c r="E154" s="23" t="s">
        <v>247</v>
      </c>
      <c r="F154" s="21">
        <v>7.95</v>
      </c>
      <c r="G154" s="16">
        <f t="shared" si="16"/>
        <v>23.85</v>
      </c>
      <c r="H154" s="68">
        <v>1</v>
      </c>
      <c r="I154" s="26" t="s">
        <v>248</v>
      </c>
      <c r="J154" s="26"/>
      <c r="K154" s="26"/>
    </row>
    <row r="155" spans="2:11" x14ac:dyDescent="0.2">
      <c r="B155" s="34" t="s">
        <v>99</v>
      </c>
      <c r="C155" s="19">
        <v>1</v>
      </c>
      <c r="D155" s="28"/>
      <c r="E155" s="23" t="s">
        <v>192</v>
      </c>
      <c r="F155" s="21">
        <v>19.989999999999998</v>
      </c>
      <c r="G155" s="16">
        <f t="shared" si="16"/>
        <v>19.989999999999998</v>
      </c>
      <c r="H155" s="68">
        <v>1</v>
      </c>
      <c r="I155" s="26" t="s">
        <v>195</v>
      </c>
      <c r="J155" s="26"/>
      <c r="K155" s="26"/>
    </row>
    <row r="156" spans="2:11" x14ac:dyDescent="0.2">
      <c r="B156" s="34" t="s">
        <v>99</v>
      </c>
      <c r="C156" s="19">
        <v>1</v>
      </c>
      <c r="D156" s="28"/>
      <c r="E156" s="23" t="s">
        <v>193</v>
      </c>
      <c r="F156" s="21">
        <v>29.99</v>
      </c>
      <c r="G156" s="16">
        <f t="shared" si="16"/>
        <v>29.99</v>
      </c>
      <c r="H156" s="68">
        <v>1</v>
      </c>
      <c r="I156" s="26" t="s">
        <v>195</v>
      </c>
      <c r="J156" s="26"/>
      <c r="K156" s="26"/>
    </row>
    <row r="157" spans="2:11" x14ac:dyDescent="0.2">
      <c r="B157" s="34" t="s">
        <v>99</v>
      </c>
      <c r="C157" s="19">
        <v>1</v>
      </c>
      <c r="D157" s="28"/>
      <c r="E157" s="23" t="s">
        <v>194</v>
      </c>
      <c r="F157" s="21">
        <v>13.99</v>
      </c>
      <c r="G157" s="16">
        <f t="shared" si="16"/>
        <v>13.99</v>
      </c>
      <c r="H157" s="68">
        <v>1</v>
      </c>
      <c r="I157" s="26" t="s">
        <v>195</v>
      </c>
      <c r="J157" s="26"/>
      <c r="K157" s="26"/>
    </row>
    <row r="158" spans="2:11" x14ac:dyDescent="0.2">
      <c r="B158" s="34"/>
      <c r="C158" s="19"/>
      <c r="D158" s="28"/>
      <c r="E158" s="23"/>
      <c r="F158" s="21"/>
      <c r="G158" s="16">
        <f t="shared" si="16"/>
        <v>0</v>
      </c>
      <c r="H158" s="92">
        <v>1</v>
      </c>
      <c r="I158" s="26"/>
      <c r="J158" s="26"/>
      <c r="K158" s="26"/>
    </row>
    <row r="159" spans="2:11" x14ac:dyDescent="0.2">
      <c r="B159" s="18"/>
      <c r="C159" s="19"/>
      <c r="D159" s="19"/>
      <c r="E159" s="20"/>
      <c r="F159" s="21"/>
      <c r="G159" s="16">
        <f t="shared" si="16"/>
        <v>0</v>
      </c>
      <c r="H159" s="92">
        <v>1</v>
      </c>
      <c r="I159" s="26"/>
      <c r="J159" s="26"/>
      <c r="K159" s="26"/>
    </row>
    <row r="160" spans="2:11" ht="22" thickBot="1" x14ac:dyDescent="0.3">
      <c r="B160" s="82" t="s">
        <v>5</v>
      </c>
      <c r="C160" s="83"/>
      <c r="D160" s="83"/>
      <c r="E160" s="83"/>
      <c r="F160" s="83"/>
      <c r="G160" s="17">
        <f>SUM(G147:G159)</f>
        <v>324.60000000000002</v>
      </c>
      <c r="H160" s="93"/>
      <c r="I160" s="27"/>
      <c r="J160" s="27"/>
      <c r="K160" s="27"/>
    </row>
    <row r="161" spans="2:11" ht="17" thickBot="1" x14ac:dyDescent="0.25"/>
    <row r="162" spans="2:11" ht="21" x14ac:dyDescent="0.2">
      <c r="B162" s="79" t="s">
        <v>366</v>
      </c>
      <c r="C162" s="80"/>
      <c r="D162" s="80"/>
      <c r="E162" s="80"/>
      <c r="F162" s="80"/>
      <c r="G162" s="81"/>
      <c r="H162" s="90"/>
      <c r="I162" s="24"/>
      <c r="J162" s="24"/>
      <c r="K162" s="24"/>
    </row>
    <row r="163" spans="2:11" ht="19" x14ac:dyDescent="0.25">
      <c r="B163" s="8" t="s">
        <v>0</v>
      </c>
      <c r="C163" s="9" t="s">
        <v>2</v>
      </c>
      <c r="D163" s="9" t="s">
        <v>120</v>
      </c>
      <c r="E163" s="10" t="s">
        <v>3</v>
      </c>
      <c r="F163" s="9" t="s">
        <v>121</v>
      </c>
      <c r="G163" s="11" t="s">
        <v>5</v>
      </c>
      <c r="H163" s="91"/>
      <c r="I163" s="25"/>
      <c r="J163" s="25"/>
      <c r="K163" s="25"/>
    </row>
    <row r="164" spans="2:11" x14ac:dyDescent="0.2">
      <c r="B164" s="29" t="s">
        <v>99</v>
      </c>
      <c r="C164" s="13">
        <v>1</v>
      </c>
      <c r="D164" s="30" t="s">
        <v>100</v>
      </c>
      <c r="E164" s="31" t="s">
        <v>256</v>
      </c>
      <c r="F164" s="15">
        <v>6.31</v>
      </c>
      <c r="G164" s="16">
        <f>F164*C164</f>
        <v>6.31</v>
      </c>
      <c r="H164" s="68">
        <v>1</v>
      </c>
      <c r="I164" s="26" t="s">
        <v>255</v>
      </c>
      <c r="J164" s="26"/>
      <c r="K164" s="26"/>
    </row>
    <row r="165" spans="2:11" x14ac:dyDescent="0.2">
      <c r="B165" s="29" t="s">
        <v>99</v>
      </c>
      <c r="C165" s="13">
        <v>1</v>
      </c>
      <c r="D165" s="30" t="s">
        <v>100</v>
      </c>
      <c r="E165" s="31" t="s">
        <v>257</v>
      </c>
      <c r="F165" s="15">
        <v>38.4</v>
      </c>
      <c r="G165" s="16">
        <f t="shared" ref="G165:G182" si="17">F165*C165</f>
        <v>38.4</v>
      </c>
      <c r="H165" s="68">
        <v>1</v>
      </c>
      <c r="I165" s="26" t="s">
        <v>258</v>
      </c>
      <c r="J165" s="26"/>
      <c r="K165" s="26"/>
    </row>
    <row r="166" spans="2:11" x14ac:dyDescent="0.2">
      <c r="B166" s="29" t="s">
        <v>99</v>
      </c>
      <c r="C166" s="13">
        <v>1</v>
      </c>
      <c r="D166" s="30" t="s">
        <v>100</v>
      </c>
      <c r="E166" s="31" t="s">
        <v>259</v>
      </c>
      <c r="F166" s="15">
        <v>13.29</v>
      </c>
      <c r="G166" s="16">
        <f t="shared" si="17"/>
        <v>13.29</v>
      </c>
      <c r="H166" s="68">
        <v>1</v>
      </c>
      <c r="I166" s="26" t="s">
        <v>260</v>
      </c>
      <c r="J166" s="26"/>
      <c r="K166" s="26"/>
    </row>
    <row r="167" spans="2:11" x14ac:dyDescent="0.2">
      <c r="B167" s="29" t="s">
        <v>99</v>
      </c>
      <c r="C167" s="13">
        <v>1</v>
      </c>
      <c r="D167" s="30" t="s">
        <v>100</v>
      </c>
      <c r="E167" s="31" t="s">
        <v>261</v>
      </c>
      <c r="F167" s="21">
        <v>4.37</v>
      </c>
      <c r="G167" s="16">
        <f t="shared" si="17"/>
        <v>4.37</v>
      </c>
      <c r="H167" s="68">
        <v>1</v>
      </c>
      <c r="I167" s="35"/>
      <c r="J167" s="35"/>
      <c r="K167" s="35"/>
    </row>
    <row r="168" spans="2:11" x14ac:dyDescent="0.2">
      <c r="B168" s="12" t="s">
        <v>149</v>
      </c>
      <c r="C168" s="13">
        <v>1</v>
      </c>
      <c r="D168" s="30" t="s">
        <v>216</v>
      </c>
      <c r="E168" s="31" t="s">
        <v>222</v>
      </c>
      <c r="F168" s="15"/>
      <c r="G168" s="16"/>
      <c r="H168" s="68">
        <v>1</v>
      </c>
      <c r="I168" t="s">
        <v>195</v>
      </c>
    </row>
    <row r="169" spans="2:11" x14ac:dyDescent="0.2">
      <c r="B169" s="12" t="s">
        <v>149</v>
      </c>
      <c r="C169" s="13">
        <v>1</v>
      </c>
      <c r="D169" s="30" t="s">
        <v>217</v>
      </c>
      <c r="E169" s="31" t="s">
        <v>222</v>
      </c>
      <c r="F169" s="15"/>
      <c r="G169" s="16"/>
      <c r="H169" s="68">
        <v>1</v>
      </c>
      <c r="I169" t="s">
        <v>195</v>
      </c>
    </row>
    <row r="170" spans="2:11" x14ac:dyDescent="0.2">
      <c r="B170" s="12" t="s">
        <v>149</v>
      </c>
      <c r="C170" s="13">
        <v>1</v>
      </c>
      <c r="D170" s="30" t="s">
        <v>218</v>
      </c>
      <c r="E170" s="31" t="s">
        <v>222</v>
      </c>
      <c r="F170" s="15"/>
      <c r="G170" s="16"/>
      <c r="H170" s="68">
        <v>1</v>
      </c>
      <c r="I170" t="s">
        <v>195</v>
      </c>
    </row>
    <row r="171" spans="2:11" x14ac:dyDescent="0.2">
      <c r="B171" s="12" t="s">
        <v>149</v>
      </c>
      <c r="C171" s="13">
        <v>1</v>
      </c>
      <c r="D171" s="30" t="s">
        <v>219</v>
      </c>
      <c r="E171" s="31" t="s">
        <v>222</v>
      </c>
      <c r="F171" s="15"/>
      <c r="G171" s="16"/>
      <c r="H171" s="68">
        <v>1</v>
      </c>
      <c r="I171" t="s">
        <v>195</v>
      </c>
    </row>
    <row r="172" spans="2:11" x14ac:dyDescent="0.2">
      <c r="B172" s="12" t="s">
        <v>149</v>
      </c>
      <c r="C172" s="13">
        <v>1</v>
      </c>
      <c r="D172" s="30" t="s">
        <v>220</v>
      </c>
      <c r="E172" s="31" t="s">
        <v>222</v>
      </c>
      <c r="F172" s="15"/>
      <c r="G172" s="16"/>
      <c r="H172" s="68">
        <v>1</v>
      </c>
      <c r="I172" t="s">
        <v>195</v>
      </c>
    </row>
    <row r="173" spans="2:11" x14ac:dyDescent="0.2">
      <c r="B173" s="12" t="s">
        <v>149</v>
      </c>
      <c r="C173" s="13">
        <v>1</v>
      </c>
      <c r="D173" s="30" t="s">
        <v>221</v>
      </c>
      <c r="E173" s="31" t="s">
        <v>222</v>
      </c>
      <c r="F173" s="15"/>
      <c r="G173" s="16"/>
      <c r="H173" s="68">
        <v>1</v>
      </c>
      <c r="I173" t="s">
        <v>195</v>
      </c>
    </row>
    <row r="174" spans="2:11" x14ac:dyDescent="0.2">
      <c r="B174" s="36" t="s">
        <v>125</v>
      </c>
      <c r="C174" s="37">
        <v>1</v>
      </c>
      <c r="D174" s="37" t="s">
        <v>138</v>
      </c>
      <c r="E174" s="38" t="s">
        <v>139</v>
      </c>
      <c r="F174" s="39">
        <v>49.61</v>
      </c>
      <c r="G174" s="40">
        <f t="shared" ref="G174" si="18">F174*C174</f>
        <v>49.61</v>
      </c>
      <c r="H174" s="68">
        <v>1</v>
      </c>
      <c r="I174" s="35" t="s">
        <v>262</v>
      </c>
      <c r="J174" s="35"/>
      <c r="K174" s="35"/>
    </row>
    <row r="175" spans="2:11" x14ac:dyDescent="0.2">
      <c r="B175" s="34"/>
      <c r="C175" s="28"/>
      <c r="D175" s="28"/>
      <c r="E175" s="23" t="s">
        <v>362</v>
      </c>
      <c r="F175" s="41"/>
      <c r="G175" s="42"/>
      <c r="H175" s="68">
        <v>1</v>
      </c>
      <c r="I175" s="35"/>
      <c r="J175" s="35"/>
      <c r="K175" s="35"/>
    </row>
    <row r="176" spans="2:11" x14ac:dyDescent="0.2">
      <c r="B176" s="34"/>
      <c r="C176" s="28"/>
      <c r="D176" s="28"/>
      <c r="E176" s="23" t="s">
        <v>263</v>
      </c>
      <c r="F176" s="41"/>
      <c r="G176" s="42"/>
      <c r="H176" s="68">
        <v>1</v>
      </c>
      <c r="I176" s="35"/>
      <c r="J176" s="35"/>
      <c r="K176" s="35"/>
    </row>
    <row r="177" spans="2:11" x14ac:dyDescent="0.2">
      <c r="B177" s="29" t="s">
        <v>99</v>
      </c>
      <c r="C177" s="13">
        <v>1</v>
      </c>
      <c r="D177" s="30" t="s">
        <v>100</v>
      </c>
      <c r="E177" s="23" t="s">
        <v>264</v>
      </c>
      <c r="F177" s="41">
        <v>6.57</v>
      </c>
      <c r="G177" s="16">
        <f t="shared" si="17"/>
        <v>6.57</v>
      </c>
      <c r="H177" s="68">
        <v>1</v>
      </c>
      <c r="I177" s="35" t="s">
        <v>265</v>
      </c>
      <c r="J177" s="35"/>
      <c r="K177" s="35"/>
    </row>
    <row r="178" spans="2:11" x14ac:dyDescent="0.2">
      <c r="B178" s="22" t="s">
        <v>99</v>
      </c>
      <c r="C178" s="28">
        <v>1</v>
      </c>
      <c r="D178" s="28" t="s">
        <v>100</v>
      </c>
      <c r="E178" s="23" t="s">
        <v>266</v>
      </c>
      <c r="F178" s="41">
        <v>22</v>
      </c>
      <c r="G178" s="16">
        <f t="shared" si="17"/>
        <v>22</v>
      </c>
      <c r="H178" s="68">
        <v>1</v>
      </c>
      <c r="I178" s="35" t="s">
        <v>267</v>
      </c>
      <c r="J178" s="35"/>
      <c r="K178" s="35"/>
    </row>
    <row r="179" spans="2:11" x14ac:dyDescent="0.2">
      <c r="B179" s="22"/>
      <c r="C179" s="28"/>
      <c r="D179" s="28"/>
      <c r="E179" s="23"/>
      <c r="F179" s="41"/>
      <c r="G179" s="42">
        <f t="shared" si="17"/>
        <v>0</v>
      </c>
      <c r="H179" s="92">
        <v>1</v>
      </c>
      <c r="I179" s="26"/>
      <c r="J179" s="26"/>
      <c r="K179" s="26"/>
    </row>
    <row r="180" spans="2:11" x14ac:dyDescent="0.2">
      <c r="B180" s="22"/>
      <c r="C180" s="28"/>
      <c r="D180" s="28"/>
      <c r="E180" s="23"/>
      <c r="F180" s="41"/>
      <c r="G180" s="42">
        <f t="shared" si="17"/>
        <v>0</v>
      </c>
      <c r="H180" s="92">
        <v>1</v>
      </c>
      <c r="I180" s="26"/>
      <c r="J180" s="26"/>
      <c r="K180" s="26"/>
    </row>
    <row r="181" spans="2:11" x14ac:dyDescent="0.2">
      <c r="B181" s="22"/>
      <c r="C181" s="28"/>
      <c r="D181" s="28"/>
      <c r="E181" s="23"/>
      <c r="F181" s="41"/>
      <c r="G181" s="42">
        <f t="shared" si="17"/>
        <v>0</v>
      </c>
      <c r="H181" s="92">
        <v>1</v>
      </c>
      <c r="I181" s="26"/>
      <c r="J181" s="26"/>
      <c r="K181" s="26"/>
    </row>
    <row r="182" spans="2:11" x14ac:dyDescent="0.2">
      <c r="B182" s="22"/>
      <c r="C182" s="28"/>
      <c r="D182" s="28"/>
      <c r="E182" s="23"/>
      <c r="F182" s="41"/>
      <c r="G182" s="42">
        <f t="shared" si="17"/>
        <v>0</v>
      </c>
      <c r="H182" s="92">
        <v>1</v>
      </c>
      <c r="I182" s="26"/>
      <c r="J182" s="26"/>
      <c r="K182" s="26"/>
    </row>
    <row r="183" spans="2:11" ht="22" thickBot="1" x14ac:dyDescent="0.3">
      <c r="B183" s="82" t="s">
        <v>5</v>
      </c>
      <c r="C183" s="83"/>
      <c r="D183" s="83"/>
      <c r="E183" s="83"/>
      <c r="F183" s="83"/>
      <c r="G183" s="17">
        <f>SUM(G164:G182)</f>
        <v>140.54999999999998</v>
      </c>
      <c r="H183" s="93"/>
      <c r="I183" s="27"/>
      <c r="J183" s="27"/>
      <c r="K183" s="27"/>
    </row>
    <row r="184" spans="2:11" ht="17" thickBot="1" x14ac:dyDescent="0.25"/>
    <row r="185" spans="2:11" ht="22" thickBot="1" x14ac:dyDescent="0.25">
      <c r="B185" s="84" t="s">
        <v>370</v>
      </c>
      <c r="C185" s="85"/>
      <c r="D185" s="85"/>
      <c r="E185" s="85"/>
      <c r="F185" s="85"/>
      <c r="G185" s="86">
        <f>SUM(G16,G61,G78,G132,G143,G160,G183)</f>
        <v>935.05500000000006</v>
      </c>
    </row>
  </sheetData>
  <mergeCells count="15">
    <mergeCell ref="B162:G162"/>
    <mergeCell ref="B183:F183"/>
    <mergeCell ref="B185:F185"/>
    <mergeCell ref="B4:K4"/>
    <mergeCell ref="B16:J16"/>
    <mergeCell ref="B18:K18"/>
    <mergeCell ref="B61:J61"/>
    <mergeCell ref="B63:K63"/>
    <mergeCell ref="B78:J78"/>
    <mergeCell ref="B80:G80"/>
    <mergeCell ref="B132:F132"/>
    <mergeCell ref="B134:G134"/>
    <mergeCell ref="B143:F143"/>
    <mergeCell ref="B145:G145"/>
    <mergeCell ref="B160:F160"/>
  </mergeCells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3"/>
  <sheetViews>
    <sheetView workbookViewId="0">
      <selection activeCell="J20" sqref="J20"/>
    </sheetView>
  </sheetViews>
  <sheetFormatPr baseColWidth="10" defaultColWidth="11" defaultRowHeight="16" x14ac:dyDescent="0.2"/>
  <sheetData>
    <row r="1" spans="2:7" x14ac:dyDescent="0.2">
      <c r="C1" t="s">
        <v>120</v>
      </c>
      <c r="D1" t="s">
        <v>2</v>
      </c>
      <c r="E1" t="s">
        <v>3</v>
      </c>
      <c r="F1" t="s">
        <v>86</v>
      </c>
    </row>
    <row r="2" spans="2:7" x14ac:dyDescent="0.2">
      <c r="B2" t="s">
        <v>19</v>
      </c>
      <c r="D2">
        <v>4</v>
      </c>
      <c r="E2" t="s">
        <v>20</v>
      </c>
      <c r="F2" s="1"/>
      <c r="G2" s="1"/>
    </row>
    <row r="3" spans="2:7" x14ac:dyDescent="0.2">
      <c r="B3" t="s">
        <v>19</v>
      </c>
      <c r="D3">
        <v>4</v>
      </c>
      <c r="E3" t="s">
        <v>21</v>
      </c>
      <c r="F3" s="1"/>
      <c r="G3" s="1"/>
    </row>
    <row r="4" spans="2:7" x14ac:dyDescent="0.2">
      <c r="B4" t="s">
        <v>19</v>
      </c>
      <c r="D4">
        <v>2</v>
      </c>
      <c r="E4" t="s">
        <v>22</v>
      </c>
      <c r="F4" s="1"/>
      <c r="G4" s="1"/>
    </row>
    <row r="16" spans="2:7" x14ac:dyDescent="0.2">
      <c r="E16" t="s">
        <v>58</v>
      </c>
      <c r="F16">
        <v>1</v>
      </c>
    </row>
    <row r="17" spans="5:6" x14ac:dyDescent="0.2">
      <c r="E17" t="s">
        <v>59</v>
      </c>
      <c r="F17">
        <v>1</v>
      </c>
    </row>
    <row r="18" spans="5:6" x14ac:dyDescent="0.2">
      <c r="E18" t="s">
        <v>60</v>
      </c>
      <c r="F18">
        <v>1</v>
      </c>
    </row>
    <row r="19" spans="5:6" x14ac:dyDescent="0.2">
      <c r="E19" t="s">
        <v>61</v>
      </c>
      <c r="F19">
        <v>1</v>
      </c>
    </row>
    <row r="20" spans="5:6" x14ac:dyDescent="0.2">
      <c r="E20" t="s">
        <v>62</v>
      </c>
      <c r="F20">
        <v>1</v>
      </c>
    </row>
    <row r="21" spans="5:6" x14ac:dyDescent="0.2">
      <c r="E21" t="s">
        <v>63</v>
      </c>
      <c r="F21">
        <v>1</v>
      </c>
    </row>
    <row r="22" spans="5:6" x14ac:dyDescent="0.2">
      <c r="E22" t="s">
        <v>64</v>
      </c>
      <c r="F22">
        <v>1</v>
      </c>
    </row>
    <row r="23" spans="5:6" x14ac:dyDescent="0.2">
      <c r="E23" t="s">
        <v>65</v>
      </c>
      <c r="F23">
        <v>1</v>
      </c>
    </row>
    <row r="24" spans="5:6" x14ac:dyDescent="0.2">
      <c r="E24" t="s">
        <v>66</v>
      </c>
      <c r="F24">
        <v>1</v>
      </c>
    </row>
    <row r="25" spans="5:6" x14ac:dyDescent="0.2">
      <c r="E25" t="s">
        <v>67</v>
      </c>
      <c r="F25">
        <v>1</v>
      </c>
    </row>
    <row r="26" spans="5:6" x14ac:dyDescent="0.2">
      <c r="E26" t="s">
        <v>68</v>
      </c>
      <c r="F26">
        <v>1</v>
      </c>
    </row>
    <row r="27" spans="5:6" x14ac:dyDescent="0.2">
      <c r="E27" t="s">
        <v>69</v>
      </c>
      <c r="F27">
        <v>1</v>
      </c>
    </row>
    <row r="28" spans="5:6" x14ac:dyDescent="0.2">
      <c r="E28" t="s">
        <v>70</v>
      </c>
      <c r="F28">
        <v>1</v>
      </c>
    </row>
    <row r="29" spans="5:6" x14ac:dyDescent="0.2">
      <c r="E29" t="s">
        <v>71</v>
      </c>
      <c r="F29">
        <v>1</v>
      </c>
    </row>
    <row r="30" spans="5:6" x14ac:dyDescent="0.2">
      <c r="E30" t="s">
        <v>72</v>
      </c>
      <c r="F30">
        <v>1</v>
      </c>
    </row>
    <row r="31" spans="5:6" x14ac:dyDescent="0.2">
      <c r="E31" t="s">
        <v>73</v>
      </c>
      <c r="F31">
        <v>1</v>
      </c>
    </row>
    <row r="32" spans="5:6" x14ac:dyDescent="0.2">
      <c r="E32" t="s">
        <v>74</v>
      </c>
      <c r="F32">
        <v>1</v>
      </c>
    </row>
    <row r="33" spans="5:6" x14ac:dyDescent="0.2">
      <c r="E33" t="s">
        <v>75</v>
      </c>
      <c r="F33">
        <v>1</v>
      </c>
    </row>
    <row r="34" spans="5:6" x14ac:dyDescent="0.2">
      <c r="E34" s="3" t="s">
        <v>76</v>
      </c>
      <c r="F34">
        <v>1</v>
      </c>
    </row>
    <row r="35" spans="5:6" x14ac:dyDescent="0.2">
      <c r="E35" s="3" t="s">
        <v>77</v>
      </c>
      <c r="F35">
        <v>1</v>
      </c>
    </row>
    <row r="36" spans="5:6" x14ac:dyDescent="0.2">
      <c r="E36" t="s">
        <v>78</v>
      </c>
      <c r="F36">
        <v>1</v>
      </c>
    </row>
    <row r="37" spans="5:6" x14ac:dyDescent="0.2">
      <c r="E37" t="s">
        <v>79</v>
      </c>
      <c r="F37">
        <v>1</v>
      </c>
    </row>
    <row r="38" spans="5:6" x14ac:dyDescent="0.2">
      <c r="E38" t="s">
        <v>80</v>
      </c>
      <c r="F38">
        <v>1</v>
      </c>
    </row>
    <row r="39" spans="5:6" x14ac:dyDescent="0.2">
      <c r="E39" t="s">
        <v>81</v>
      </c>
      <c r="F39">
        <v>1</v>
      </c>
    </row>
    <row r="40" spans="5:6" x14ac:dyDescent="0.2">
      <c r="E40" t="s">
        <v>82</v>
      </c>
      <c r="F40">
        <v>1</v>
      </c>
    </row>
    <row r="41" spans="5:6" x14ac:dyDescent="0.2">
      <c r="E41" t="s">
        <v>83</v>
      </c>
      <c r="F41">
        <v>1</v>
      </c>
    </row>
    <row r="42" spans="5:6" x14ac:dyDescent="0.2">
      <c r="E42" s="3" t="s">
        <v>84</v>
      </c>
      <c r="F42">
        <v>1</v>
      </c>
    </row>
    <row r="43" spans="5:6" x14ac:dyDescent="0.2">
      <c r="E43" t="s">
        <v>85</v>
      </c>
      <c r="F43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6"/>
  <sheetViews>
    <sheetView topLeftCell="A25" workbookViewId="0">
      <selection activeCell="D26" sqref="D26"/>
    </sheetView>
  </sheetViews>
  <sheetFormatPr baseColWidth="10" defaultColWidth="11" defaultRowHeight="16" x14ac:dyDescent="0.2"/>
  <cols>
    <col min="1" max="1" width="3.5" customWidth="1"/>
    <col min="3" max="3" width="19" bestFit="1" customWidth="1"/>
    <col min="4" max="4" width="29.1640625" bestFit="1" customWidth="1"/>
    <col min="6" max="6" width="58.83203125" bestFit="1" customWidth="1"/>
    <col min="7" max="7" width="14.6640625" style="1" customWidth="1"/>
    <col min="8" max="8" width="11" style="1"/>
    <col min="9" max="9" width="41.1640625" bestFit="1" customWidth="1"/>
  </cols>
  <sheetData>
    <row r="2" spans="2:9" ht="21" x14ac:dyDescent="0.2">
      <c r="B2" s="76" t="s">
        <v>198</v>
      </c>
      <c r="C2" s="76"/>
      <c r="D2" s="76"/>
      <c r="E2" s="76"/>
      <c r="F2" s="76"/>
      <c r="G2" s="76"/>
      <c r="H2" s="76"/>
    </row>
    <row r="3" spans="2:9" x14ac:dyDescent="0.2">
      <c r="B3" s="43" t="s">
        <v>6</v>
      </c>
      <c r="C3" s="43" t="s">
        <v>0</v>
      </c>
      <c r="D3" s="43" t="s">
        <v>1</v>
      </c>
      <c r="E3" s="43" t="s">
        <v>2</v>
      </c>
      <c r="F3" s="43" t="s">
        <v>3</v>
      </c>
      <c r="G3" s="44" t="s">
        <v>4</v>
      </c>
      <c r="H3" s="44" t="s">
        <v>5</v>
      </c>
      <c r="I3" s="4" t="s">
        <v>86</v>
      </c>
    </row>
    <row r="4" spans="2:9" x14ac:dyDescent="0.2">
      <c r="B4" s="45" t="s">
        <v>7</v>
      </c>
      <c r="C4" s="45" t="s">
        <v>18</v>
      </c>
      <c r="D4" s="45" t="s">
        <v>8</v>
      </c>
      <c r="E4" s="45">
        <v>1</v>
      </c>
      <c r="F4" s="45" t="s">
        <v>9</v>
      </c>
      <c r="G4" s="47">
        <v>15.26</v>
      </c>
      <c r="H4" s="47">
        <f t="shared" ref="H4:H14" si="0">G4*E4</f>
        <v>15.26</v>
      </c>
      <c r="I4" t="s">
        <v>90</v>
      </c>
    </row>
    <row r="5" spans="2:9" x14ac:dyDescent="0.2">
      <c r="B5" s="45"/>
      <c r="C5" s="45" t="s">
        <v>18</v>
      </c>
      <c r="D5" s="45" t="s">
        <v>10</v>
      </c>
      <c r="E5" s="45">
        <v>4</v>
      </c>
      <c r="F5" s="45" t="s">
        <v>12</v>
      </c>
      <c r="G5" s="47">
        <v>6.63</v>
      </c>
      <c r="H5" s="47">
        <f t="shared" si="0"/>
        <v>26.52</v>
      </c>
      <c r="I5" t="s">
        <v>90</v>
      </c>
    </row>
    <row r="6" spans="2:9" x14ac:dyDescent="0.2">
      <c r="B6" s="45"/>
      <c r="C6" s="45" t="s">
        <v>18</v>
      </c>
      <c r="D6" s="45" t="s">
        <v>11</v>
      </c>
      <c r="E6" s="45">
        <v>4</v>
      </c>
      <c r="F6" s="45" t="s">
        <v>13</v>
      </c>
      <c r="G6" s="47">
        <v>5.31</v>
      </c>
      <c r="H6" s="47">
        <f t="shared" si="0"/>
        <v>21.24</v>
      </c>
      <c r="I6" t="s">
        <v>90</v>
      </c>
    </row>
    <row r="7" spans="2:9" x14ac:dyDescent="0.2">
      <c r="B7" s="45"/>
      <c r="C7" s="45" t="s">
        <v>18</v>
      </c>
      <c r="D7" s="45" t="s">
        <v>14</v>
      </c>
      <c r="E7" s="45">
        <v>2</v>
      </c>
      <c r="F7" s="45" t="s">
        <v>15</v>
      </c>
      <c r="G7" s="47">
        <v>8.7899999999999991</v>
      </c>
      <c r="H7" s="47">
        <f t="shared" si="0"/>
        <v>17.579999999999998</v>
      </c>
      <c r="I7" t="s">
        <v>90</v>
      </c>
    </row>
    <row r="8" spans="2:9" x14ac:dyDescent="0.2">
      <c r="B8" s="45"/>
      <c r="C8" s="45" t="s">
        <v>18</v>
      </c>
      <c r="D8" s="45" t="s">
        <v>16</v>
      </c>
      <c r="E8" s="45">
        <v>4</v>
      </c>
      <c r="F8" s="45" t="s">
        <v>17</v>
      </c>
      <c r="G8" s="47">
        <v>5.76</v>
      </c>
      <c r="H8" s="47">
        <f t="shared" si="0"/>
        <v>23.04</v>
      </c>
      <c r="I8" t="s">
        <v>90</v>
      </c>
    </row>
    <row r="9" spans="2:9" x14ac:dyDescent="0.2">
      <c r="B9" s="62"/>
      <c r="C9" s="45" t="s">
        <v>88</v>
      </c>
      <c r="D9" s="63" t="s">
        <v>91</v>
      </c>
      <c r="E9" s="45">
        <v>2</v>
      </c>
      <c r="F9" s="45" t="s">
        <v>87</v>
      </c>
      <c r="G9" s="47">
        <v>5.12</v>
      </c>
      <c r="H9" s="47">
        <f t="shared" si="0"/>
        <v>10.24</v>
      </c>
      <c r="I9" t="s">
        <v>89</v>
      </c>
    </row>
    <row r="10" spans="2:9" x14ac:dyDescent="0.2">
      <c r="B10" s="62"/>
      <c r="C10" s="45" t="s">
        <v>93</v>
      </c>
      <c r="D10" s="64">
        <v>4354635</v>
      </c>
      <c r="E10" s="45">
        <v>1</v>
      </c>
      <c r="F10" s="45" t="s">
        <v>94</v>
      </c>
      <c r="G10" s="47">
        <v>24.2</v>
      </c>
      <c r="H10" s="47">
        <f t="shared" si="0"/>
        <v>24.2</v>
      </c>
      <c r="I10" t="s">
        <v>92</v>
      </c>
    </row>
    <row r="11" spans="2:9" x14ac:dyDescent="0.2">
      <c r="B11" s="45"/>
      <c r="C11" s="45" t="s">
        <v>97</v>
      </c>
      <c r="D11" s="65">
        <v>47768</v>
      </c>
      <c r="E11" s="45">
        <v>2</v>
      </c>
      <c r="F11" s="45" t="s">
        <v>95</v>
      </c>
      <c r="G11" s="47">
        <v>5.59</v>
      </c>
      <c r="H11" s="47">
        <f t="shared" si="0"/>
        <v>11.18</v>
      </c>
      <c r="I11" t="s">
        <v>96</v>
      </c>
    </row>
    <row r="12" spans="2:9" x14ac:dyDescent="0.2">
      <c r="B12" s="45"/>
      <c r="C12" s="45" t="s">
        <v>99</v>
      </c>
      <c r="D12" s="45" t="s">
        <v>100</v>
      </c>
      <c r="E12" s="45">
        <v>1</v>
      </c>
      <c r="F12" s="45" t="s">
        <v>105</v>
      </c>
      <c r="G12" s="47">
        <v>14.95</v>
      </c>
      <c r="H12" s="47">
        <f t="shared" si="0"/>
        <v>14.95</v>
      </c>
      <c r="I12" t="s">
        <v>104</v>
      </c>
    </row>
    <row r="13" spans="2:9" x14ac:dyDescent="0.2">
      <c r="B13" s="45"/>
      <c r="C13" s="45" t="s">
        <v>99</v>
      </c>
      <c r="D13" s="45" t="s">
        <v>100</v>
      </c>
      <c r="E13" s="45">
        <v>1</v>
      </c>
      <c r="F13" s="45" t="s">
        <v>106</v>
      </c>
      <c r="G13" s="47">
        <v>24.95</v>
      </c>
      <c r="H13" s="47">
        <f t="shared" si="0"/>
        <v>24.95</v>
      </c>
      <c r="I13" t="s">
        <v>107</v>
      </c>
    </row>
    <row r="14" spans="2:9" x14ac:dyDescent="0.2">
      <c r="B14" s="45"/>
      <c r="C14" s="45" t="s">
        <v>99</v>
      </c>
      <c r="D14" s="45" t="s">
        <v>100</v>
      </c>
      <c r="E14" s="45">
        <v>4</v>
      </c>
      <c r="F14" s="48" t="s">
        <v>196</v>
      </c>
      <c r="G14" s="47">
        <v>2</v>
      </c>
      <c r="H14" s="47">
        <f t="shared" si="0"/>
        <v>8</v>
      </c>
      <c r="I14" t="s">
        <v>197</v>
      </c>
    </row>
    <row r="15" spans="2:9" x14ac:dyDescent="0.2">
      <c r="B15" s="4" t="s">
        <v>6</v>
      </c>
      <c r="C15" s="4" t="s">
        <v>0</v>
      </c>
      <c r="D15" s="4" t="s">
        <v>1</v>
      </c>
      <c r="E15" s="4" t="s">
        <v>2</v>
      </c>
      <c r="F15" s="4" t="s">
        <v>3</v>
      </c>
      <c r="G15" s="5" t="s">
        <v>4</v>
      </c>
      <c r="H15" s="5" t="s">
        <v>5</v>
      </c>
    </row>
    <row r="16" spans="2:9" x14ac:dyDescent="0.2">
      <c r="B16" t="s">
        <v>23</v>
      </c>
      <c r="E16">
        <v>118</v>
      </c>
      <c r="F16" t="s">
        <v>30</v>
      </c>
    </row>
    <row r="17" spans="5:6" x14ac:dyDescent="0.2">
      <c r="E17">
        <v>106</v>
      </c>
      <c r="F17" t="s">
        <v>41</v>
      </c>
    </row>
    <row r="18" spans="5:6" x14ac:dyDescent="0.2">
      <c r="E18">
        <v>96</v>
      </c>
      <c r="F18" t="s">
        <v>39</v>
      </c>
    </row>
    <row r="19" spans="5:6" x14ac:dyDescent="0.2">
      <c r="E19">
        <v>32</v>
      </c>
      <c r="F19" t="s">
        <v>40</v>
      </c>
    </row>
    <row r="20" spans="5:6" x14ac:dyDescent="0.2">
      <c r="E20">
        <v>23</v>
      </c>
      <c r="F20" t="s">
        <v>38</v>
      </c>
    </row>
    <row r="21" spans="5:6" x14ac:dyDescent="0.2">
      <c r="E21">
        <v>21</v>
      </c>
      <c r="F21" t="s">
        <v>36</v>
      </c>
    </row>
    <row r="22" spans="5:6" x14ac:dyDescent="0.2">
      <c r="E22">
        <v>18</v>
      </c>
      <c r="F22" t="s">
        <v>24</v>
      </c>
    </row>
    <row r="23" spans="5:6" x14ac:dyDescent="0.2">
      <c r="E23">
        <v>13</v>
      </c>
      <c r="F23" t="s">
        <v>26</v>
      </c>
    </row>
    <row r="24" spans="5:6" x14ac:dyDescent="0.2">
      <c r="E24">
        <v>9</v>
      </c>
      <c r="F24" t="s">
        <v>31</v>
      </c>
    </row>
    <row r="25" spans="5:6" x14ac:dyDescent="0.2">
      <c r="E25">
        <v>6</v>
      </c>
      <c r="F25" t="s">
        <v>44</v>
      </c>
    </row>
    <row r="26" spans="5:6" x14ac:dyDescent="0.2">
      <c r="E26">
        <v>6</v>
      </c>
      <c r="F26" s="2" t="s">
        <v>48</v>
      </c>
    </row>
    <row r="27" spans="5:6" x14ac:dyDescent="0.2">
      <c r="E27">
        <v>4</v>
      </c>
      <c r="F27" t="s">
        <v>32</v>
      </c>
    </row>
    <row r="28" spans="5:6" x14ac:dyDescent="0.2">
      <c r="E28">
        <v>4</v>
      </c>
      <c r="F28" t="s">
        <v>33</v>
      </c>
    </row>
    <row r="29" spans="5:6" x14ac:dyDescent="0.2">
      <c r="E29">
        <v>4</v>
      </c>
      <c r="F29" t="s">
        <v>42</v>
      </c>
    </row>
    <row r="30" spans="5:6" x14ac:dyDescent="0.2">
      <c r="E30">
        <v>4</v>
      </c>
      <c r="F30" t="s">
        <v>47</v>
      </c>
    </row>
    <row r="31" spans="5:6" x14ac:dyDescent="0.2">
      <c r="E31">
        <v>3</v>
      </c>
      <c r="F31" t="s">
        <v>25</v>
      </c>
    </row>
    <row r="32" spans="5:6" x14ac:dyDescent="0.2">
      <c r="E32">
        <v>3</v>
      </c>
      <c r="F32" s="2" t="s">
        <v>49</v>
      </c>
    </row>
    <row r="33" spans="2:7" x14ac:dyDescent="0.2">
      <c r="E33">
        <v>2</v>
      </c>
      <c r="F33" t="s">
        <v>28</v>
      </c>
    </row>
    <row r="34" spans="2:7" x14ac:dyDescent="0.2">
      <c r="E34">
        <v>2</v>
      </c>
      <c r="F34" t="s">
        <v>29</v>
      </c>
    </row>
    <row r="35" spans="2:7" x14ac:dyDescent="0.2">
      <c r="E35">
        <v>2</v>
      </c>
      <c r="F35" t="s">
        <v>34</v>
      </c>
    </row>
    <row r="36" spans="2:7" x14ac:dyDescent="0.2">
      <c r="E36">
        <v>2</v>
      </c>
      <c r="F36" t="s">
        <v>37</v>
      </c>
    </row>
    <row r="37" spans="2:7" x14ac:dyDescent="0.2">
      <c r="E37">
        <v>2</v>
      </c>
      <c r="F37" t="s">
        <v>46</v>
      </c>
    </row>
    <row r="38" spans="2:7" x14ac:dyDescent="0.2">
      <c r="E38">
        <v>1</v>
      </c>
      <c r="F38" t="s">
        <v>27</v>
      </c>
    </row>
    <row r="39" spans="2:7" x14ac:dyDescent="0.2">
      <c r="E39">
        <v>1</v>
      </c>
      <c r="F39" t="s">
        <v>35</v>
      </c>
    </row>
    <row r="40" spans="2:7" x14ac:dyDescent="0.2">
      <c r="E40">
        <v>1</v>
      </c>
      <c r="F40" t="s">
        <v>43</v>
      </c>
    </row>
    <row r="41" spans="2:7" x14ac:dyDescent="0.2">
      <c r="E41">
        <v>1</v>
      </c>
      <c r="F41" t="s">
        <v>45</v>
      </c>
    </row>
    <row r="43" spans="2:7" x14ac:dyDescent="0.2">
      <c r="G43"/>
    </row>
    <row r="44" spans="2:7" x14ac:dyDescent="0.2">
      <c r="B44" t="s">
        <v>50</v>
      </c>
      <c r="G44"/>
    </row>
    <row r="45" spans="2:7" x14ac:dyDescent="0.2">
      <c r="E45">
        <v>5</v>
      </c>
      <c r="F45" t="s">
        <v>27</v>
      </c>
    </row>
    <row r="46" spans="2:7" x14ac:dyDescent="0.2">
      <c r="E46">
        <v>2</v>
      </c>
      <c r="F46" t="s">
        <v>51</v>
      </c>
    </row>
    <row r="47" spans="2:7" x14ac:dyDescent="0.2">
      <c r="E47">
        <v>6</v>
      </c>
      <c r="F47" t="s">
        <v>52</v>
      </c>
    </row>
    <row r="48" spans="2:7" x14ac:dyDescent="0.2">
      <c r="E48">
        <v>4</v>
      </c>
      <c r="F48" t="s">
        <v>53</v>
      </c>
    </row>
    <row r="49" spans="5:8" x14ac:dyDescent="0.2">
      <c r="E49">
        <v>13</v>
      </c>
      <c r="F49" t="s">
        <v>36</v>
      </c>
    </row>
    <row r="50" spans="5:8" x14ac:dyDescent="0.2">
      <c r="E50">
        <v>4</v>
      </c>
      <c r="F50" t="s">
        <v>38</v>
      </c>
    </row>
    <row r="51" spans="5:8" x14ac:dyDescent="0.2">
      <c r="E51">
        <v>4</v>
      </c>
      <c r="F51" s="2" t="s">
        <v>54</v>
      </c>
    </row>
    <row r="52" spans="5:8" x14ac:dyDescent="0.2">
      <c r="E52">
        <v>4</v>
      </c>
      <c r="F52" s="2" t="s">
        <v>55</v>
      </c>
    </row>
    <row r="53" spans="5:8" x14ac:dyDescent="0.2">
      <c r="E53">
        <v>1</v>
      </c>
      <c r="F53" t="s">
        <v>56</v>
      </c>
    </row>
    <row r="56" spans="5:8" x14ac:dyDescent="0.2">
      <c r="G56" s="1" t="s">
        <v>57</v>
      </c>
      <c r="H56" s="1">
        <f>SUM(H4:H55)</f>
        <v>197.15999999999997</v>
      </c>
    </row>
  </sheetData>
  <sortState ref="E16:F42">
    <sortCondition descending="1" ref="E16:E42"/>
  </sortState>
  <mergeCells count="1">
    <mergeCell ref="B2:H2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3"/>
  <sheetViews>
    <sheetView workbookViewId="0">
      <selection activeCell="H6" sqref="H6"/>
    </sheetView>
  </sheetViews>
  <sheetFormatPr baseColWidth="10" defaultColWidth="11" defaultRowHeight="16" x14ac:dyDescent="0.2"/>
  <cols>
    <col min="1" max="1" width="3.5" customWidth="1"/>
    <col min="2" max="2" width="19" bestFit="1" customWidth="1"/>
    <col min="3" max="3" width="29.1640625" bestFit="1" customWidth="1"/>
    <col min="5" max="5" width="61.6640625" customWidth="1"/>
    <col min="6" max="6" width="14.6640625" style="1" customWidth="1"/>
    <col min="7" max="7" width="11" style="1"/>
    <col min="8" max="8" width="12.83203125" customWidth="1"/>
    <col min="11" max="11" width="10.83203125" customWidth="1"/>
  </cols>
  <sheetData>
    <row r="2" spans="2:9" ht="21" x14ac:dyDescent="0.2">
      <c r="B2" s="76" t="s">
        <v>368</v>
      </c>
      <c r="C2" s="76"/>
      <c r="D2" s="76"/>
      <c r="E2" s="76"/>
      <c r="F2" s="76"/>
      <c r="G2" s="76"/>
    </row>
    <row r="3" spans="2:9" x14ac:dyDescent="0.2">
      <c r="B3" s="43" t="s">
        <v>0</v>
      </c>
      <c r="C3" s="43" t="s">
        <v>1</v>
      </c>
      <c r="D3" s="43" t="s">
        <v>2</v>
      </c>
      <c r="E3" s="43" t="s">
        <v>3</v>
      </c>
      <c r="F3" s="44" t="s">
        <v>4</v>
      </c>
      <c r="G3" s="44" t="s">
        <v>5</v>
      </c>
      <c r="I3" s="4" t="s">
        <v>86</v>
      </c>
    </row>
    <row r="4" spans="2:9" x14ac:dyDescent="0.2">
      <c r="B4" s="45" t="s">
        <v>18</v>
      </c>
      <c r="C4" s="45" t="s">
        <v>8</v>
      </c>
      <c r="D4" s="45">
        <v>100</v>
      </c>
      <c r="E4" s="45" t="s">
        <v>9</v>
      </c>
      <c r="F4" s="47">
        <v>15.26</v>
      </c>
      <c r="G4" s="47">
        <f>F4</f>
        <v>15.26</v>
      </c>
      <c r="H4" t="s">
        <v>353</v>
      </c>
      <c r="I4" t="s">
        <v>90</v>
      </c>
    </row>
    <row r="5" spans="2:9" x14ac:dyDescent="0.2">
      <c r="B5" s="45" t="s">
        <v>18</v>
      </c>
      <c r="C5" s="45" t="s">
        <v>10</v>
      </c>
      <c r="D5" s="45">
        <v>4</v>
      </c>
      <c r="E5" s="45" t="s">
        <v>12</v>
      </c>
      <c r="F5" s="47">
        <v>6.63</v>
      </c>
      <c r="G5" s="47">
        <f t="shared" ref="G4:G13" si="0">F5*D5</f>
        <v>26.52</v>
      </c>
      <c r="I5" t="s">
        <v>90</v>
      </c>
    </row>
    <row r="6" spans="2:9" x14ac:dyDescent="0.2">
      <c r="B6" s="45" t="s">
        <v>18</v>
      </c>
      <c r="C6" s="45" t="s">
        <v>11</v>
      </c>
      <c r="D6" s="45">
        <v>4</v>
      </c>
      <c r="E6" s="45" t="s">
        <v>13</v>
      </c>
      <c r="F6" s="47">
        <v>5.31</v>
      </c>
      <c r="G6" s="47">
        <f t="shared" si="0"/>
        <v>21.24</v>
      </c>
      <c r="I6" t="s">
        <v>90</v>
      </c>
    </row>
    <row r="7" spans="2:9" x14ac:dyDescent="0.2">
      <c r="B7" s="45" t="s">
        <v>18</v>
      </c>
      <c r="C7" s="45" t="s">
        <v>14</v>
      </c>
      <c r="D7" s="45">
        <v>2</v>
      </c>
      <c r="E7" s="45" t="s">
        <v>15</v>
      </c>
      <c r="F7" s="47">
        <v>8.7899999999999991</v>
      </c>
      <c r="G7" s="47">
        <f t="shared" si="0"/>
        <v>17.579999999999998</v>
      </c>
      <c r="I7" t="s">
        <v>90</v>
      </c>
    </row>
    <row r="8" spans="2:9" x14ac:dyDescent="0.2">
      <c r="B8" s="45" t="s">
        <v>18</v>
      </c>
      <c r="C8" s="45" t="s">
        <v>16</v>
      </c>
      <c r="D8" s="45">
        <v>4</v>
      </c>
      <c r="E8" s="45" t="s">
        <v>17</v>
      </c>
      <c r="F8" s="47">
        <v>5.76</v>
      </c>
      <c r="G8" s="47">
        <f t="shared" si="0"/>
        <v>23.04</v>
      </c>
      <c r="I8" t="s">
        <v>90</v>
      </c>
    </row>
    <row r="9" spans="2:9" x14ac:dyDescent="0.2">
      <c r="B9" s="45" t="s">
        <v>93</v>
      </c>
      <c r="C9" s="64">
        <v>4354635</v>
      </c>
      <c r="D9" s="45">
        <v>1</v>
      </c>
      <c r="E9" s="45" t="s">
        <v>94</v>
      </c>
      <c r="F9" s="47">
        <v>24.2</v>
      </c>
      <c r="G9" s="47">
        <f t="shared" si="0"/>
        <v>24.2</v>
      </c>
      <c r="I9" t="s">
        <v>92</v>
      </c>
    </row>
    <row r="10" spans="2:9" x14ac:dyDescent="0.2">
      <c r="B10" s="45" t="s">
        <v>97</v>
      </c>
      <c r="C10" s="64">
        <v>47768</v>
      </c>
      <c r="D10" s="45">
        <v>2</v>
      </c>
      <c r="E10" s="45" t="s">
        <v>361</v>
      </c>
      <c r="F10" s="47">
        <v>5.59</v>
      </c>
      <c r="G10" s="47">
        <f t="shared" si="0"/>
        <v>11.18</v>
      </c>
      <c r="I10" t="s">
        <v>96</v>
      </c>
    </row>
    <row r="11" spans="2:9" x14ac:dyDescent="0.2">
      <c r="B11" s="45" t="s">
        <v>99</v>
      </c>
      <c r="C11" s="45" t="s">
        <v>100</v>
      </c>
      <c r="D11" s="45">
        <v>1</v>
      </c>
      <c r="E11" s="45" t="s">
        <v>105</v>
      </c>
      <c r="F11" s="47">
        <v>14.95</v>
      </c>
      <c r="G11" s="47">
        <f t="shared" si="0"/>
        <v>14.95</v>
      </c>
      <c r="I11" t="s">
        <v>104</v>
      </c>
    </row>
    <row r="12" spans="2:9" ht="17" thickBot="1" x14ac:dyDescent="0.25">
      <c r="B12" s="45" t="s">
        <v>99</v>
      </c>
      <c r="C12" s="45" t="s">
        <v>100</v>
      </c>
      <c r="D12" s="45">
        <v>1</v>
      </c>
      <c r="E12" s="45" t="s">
        <v>106</v>
      </c>
      <c r="F12" s="47">
        <v>24.95</v>
      </c>
      <c r="G12" s="47">
        <f t="shared" si="0"/>
        <v>24.95</v>
      </c>
      <c r="I12" t="s">
        <v>107</v>
      </c>
    </row>
    <row r="13" spans="2:9" ht="18" thickTop="1" thickBot="1" x14ac:dyDescent="0.25">
      <c r="B13" s="45" t="s">
        <v>99</v>
      </c>
      <c r="C13" s="45" t="s">
        <v>100</v>
      </c>
      <c r="D13" s="45">
        <v>4</v>
      </c>
      <c r="E13" s="48" t="s">
        <v>196</v>
      </c>
      <c r="F13" s="47">
        <v>2</v>
      </c>
      <c r="G13" s="47">
        <f t="shared" si="0"/>
        <v>8</v>
      </c>
      <c r="H13" s="71" t="s">
        <v>367</v>
      </c>
      <c r="I13" t="s">
        <v>197</v>
      </c>
    </row>
    <row r="14" spans="2:9" ht="23" thickTop="1" thickBot="1" x14ac:dyDescent="0.25">
      <c r="B14" s="77" t="s">
        <v>5</v>
      </c>
      <c r="C14" s="78"/>
      <c r="D14" s="78"/>
      <c r="E14" s="78"/>
      <c r="F14" s="78"/>
      <c r="G14" s="61">
        <f>SUM(G4:G13)</f>
        <v>186.91999999999996</v>
      </c>
    </row>
    <row r="15" spans="2:9" ht="10" customHeight="1" x14ac:dyDescent="0.2">
      <c r="F15" s="70"/>
    </row>
    <row r="16" spans="2:9" ht="21" x14ac:dyDescent="0.2">
      <c r="B16" s="76" t="s">
        <v>369</v>
      </c>
      <c r="C16" s="76"/>
      <c r="D16" s="76"/>
      <c r="E16" s="76"/>
      <c r="F16" s="76"/>
      <c r="G16" s="76"/>
    </row>
    <row r="17" spans="2:9" x14ac:dyDescent="0.2">
      <c r="B17" s="43" t="s">
        <v>0</v>
      </c>
      <c r="C17" s="43" t="s">
        <v>1</v>
      </c>
      <c r="D17" s="43" t="s">
        <v>2</v>
      </c>
      <c r="E17" s="43" t="s">
        <v>3</v>
      </c>
      <c r="F17" s="44" t="s">
        <v>4</v>
      </c>
      <c r="G17" s="44" t="s">
        <v>5</v>
      </c>
      <c r="I17" s="4" t="s">
        <v>86</v>
      </c>
    </row>
    <row r="18" spans="2:9" x14ac:dyDescent="0.2">
      <c r="B18" s="72" t="s">
        <v>352</v>
      </c>
      <c r="C18" s="72" t="s">
        <v>294</v>
      </c>
      <c r="D18" s="73">
        <v>86</v>
      </c>
      <c r="E18" s="72" t="s">
        <v>293</v>
      </c>
      <c r="F18" s="74">
        <v>9.5500000000000007</v>
      </c>
      <c r="G18" s="75">
        <f>F18</f>
        <v>9.5500000000000007</v>
      </c>
      <c r="H18" t="s">
        <v>353</v>
      </c>
    </row>
    <row r="19" spans="2:9" x14ac:dyDescent="0.2">
      <c r="B19" s="66" t="s">
        <v>352</v>
      </c>
      <c r="C19" s="66" t="s">
        <v>286</v>
      </c>
      <c r="D19" s="67">
        <v>84</v>
      </c>
      <c r="E19" s="66" t="s">
        <v>285</v>
      </c>
      <c r="F19" s="69">
        <v>2.19</v>
      </c>
      <c r="G19" s="47">
        <f>F19</f>
        <v>2.19</v>
      </c>
      <c r="H19" t="s">
        <v>353</v>
      </c>
    </row>
    <row r="20" spans="2:9" x14ac:dyDescent="0.2">
      <c r="B20" s="66" t="s">
        <v>352</v>
      </c>
      <c r="C20" s="66" t="s">
        <v>274</v>
      </c>
      <c r="D20" s="67">
        <v>73</v>
      </c>
      <c r="E20" s="66" t="s">
        <v>273</v>
      </c>
      <c r="F20" s="69">
        <v>1.61</v>
      </c>
      <c r="G20" s="47">
        <f>F20</f>
        <v>1.61</v>
      </c>
      <c r="H20" t="s">
        <v>353</v>
      </c>
    </row>
    <row r="21" spans="2:9" x14ac:dyDescent="0.2">
      <c r="B21" s="66" t="s">
        <v>352</v>
      </c>
      <c r="C21" s="66" t="s">
        <v>315</v>
      </c>
      <c r="D21" s="67">
        <v>42</v>
      </c>
      <c r="E21" s="66" t="s">
        <v>314</v>
      </c>
      <c r="F21" s="69">
        <v>3.27</v>
      </c>
      <c r="G21" s="47">
        <f t="shared" ref="G21:G58" si="1">F21</f>
        <v>3.27</v>
      </c>
      <c r="H21" t="s">
        <v>353</v>
      </c>
    </row>
    <row r="22" spans="2:9" x14ac:dyDescent="0.2">
      <c r="B22" s="66" t="s">
        <v>352</v>
      </c>
      <c r="C22" s="66" t="s">
        <v>290</v>
      </c>
      <c r="D22" s="67">
        <v>30</v>
      </c>
      <c r="E22" s="66" t="s">
        <v>289</v>
      </c>
      <c r="F22" s="69">
        <v>6.81</v>
      </c>
      <c r="G22" s="47">
        <f t="shared" si="1"/>
        <v>6.81</v>
      </c>
      <c r="H22" t="s">
        <v>353</v>
      </c>
    </row>
    <row r="23" spans="2:9" x14ac:dyDescent="0.2">
      <c r="B23" s="66" t="s">
        <v>352</v>
      </c>
      <c r="C23" s="66" t="s">
        <v>296</v>
      </c>
      <c r="D23" s="67">
        <v>28</v>
      </c>
      <c r="E23" s="66" t="s">
        <v>295</v>
      </c>
      <c r="F23" s="69">
        <v>11.7</v>
      </c>
      <c r="G23" s="47">
        <f t="shared" si="1"/>
        <v>11.7</v>
      </c>
      <c r="H23" t="s">
        <v>353</v>
      </c>
    </row>
    <row r="24" spans="2:9" x14ac:dyDescent="0.2">
      <c r="B24" s="66" t="s">
        <v>352</v>
      </c>
      <c r="C24" s="66" t="s">
        <v>288</v>
      </c>
      <c r="D24" s="67">
        <v>22</v>
      </c>
      <c r="E24" s="66" t="s">
        <v>287</v>
      </c>
      <c r="F24" s="69">
        <v>3.23</v>
      </c>
      <c r="G24" s="47">
        <f t="shared" si="1"/>
        <v>3.23</v>
      </c>
      <c r="H24" t="s">
        <v>353</v>
      </c>
    </row>
    <row r="25" spans="2:9" x14ac:dyDescent="0.2">
      <c r="B25" s="66" t="s">
        <v>352</v>
      </c>
      <c r="C25" s="66" t="s">
        <v>307</v>
      </c>
      <c r="D25" s="67">
        <v>22</v>
      </c>
      <c r="E25" s="66" t="s">
        <v>306</v>
      </c>
      <c r="F25" s="69">
        <v>8.1999999999999993</v>
      </c>
      <c r="G25" s="47">
        <f t="shared" si="1"/>
        <v>8.1999999999999993</v>
      </c>
      <c r="H25" t="s">
        <v>353</v>
      </c>
    </row>
    <row r="26" spans="2:9" x14ac:dyDescent="0.2">
      <c r="B26" s="66" t="s">
        <v>352</v>
      </c>
      <c r="C26" s="66" t="s">
        <v>351</v>
      </c>
      <c r="D26" s="67">
        <v>20</v>
      </c>
      <c r="E26" s="66" t="s">
        <v>350</v>
      </c>
      <c r="F26" s="69">
        <v>12.3</v>
      </c>
      <c r="G26" s="47">
        <f t="shared" si="1"/>
        <v>12.3</v>
      </c>
      <c r="H26" t="s">
        <v>353</v>
      </c>
    </row>
    <row r="27" spans="2:9" x14ac:dyDescent="0.2">
      <c r="B27" s="66" t="s">
        <v>352</v>
      </c>
      <c r="C27" s="66" t="s">
        <v>280</v>
      </c>
      <c r="D27" s="67">
        <v>18</v>
      </c>
      <c r="E27" s="66" t="s">
        <v>279</v>
      </c>
      <c r="F27" s="69">
        <v>2.08</v>
      </c>
      <c r="G27" s="47">
        <f t="shared" si="1"/>
        <v>2.08</v>
      </c>
      <c r="H27" t="s">
        <v>353</v>
      </c>
    </row>
    <row r="28" spans="2:9" x14ac:dyDescent="0.2">
      <c r="B28" s="66" t="s">
        <v>352</v>
      </c>
      <c r="C28" s="66" t="s">
        <v>292</v>
      </c>
      <c r="D28" s="67">
        <v>16</v>
      </c>
      <c r="E28" s="66" t="s">
        <v>291</v>
      </c>
      <c r="F28" s="69">
        <v>7.75</v>
      </c>
      <c r="G28" s="47">
        <f t="shared" si="1"/>
        <v>7.75</v>
      </c>
      <c r="H28" t="s">
        <v>353</v>
      </c>
    </row>
    <row r="29" spans="2:9" x14ac:dyDescent="0.2">
      <c r="B29" s="66" t="s">
        <v>352</v>
      </c>
      <c r="C29" s="66" t="s">
        <v>319</v>
      </c>
      <c r="D29" s="67">
        <v>14</v>
      </c>
      <c r="E29" s="66" t="s">
        <v>318</v>
      </c>
      <c r="F29" s="69">
        <v>9.6999999999999993</v>
      </c>
      <c r="G29" s="47">
        <f t="shared" si="1"/>
        <v>9.6999999999999993</v>
      </c>
      <c r="H29" t="s">
        <v>353</v>
      </c>
    </row>
    <row r="30" spans="2:9" x14ac:dyDescent="0.2">
      <c r="B30" s="66" t="s">
        <v>352</v>
      </c>
      <c r="C30" s="66" t="s">
        <v>317</v>
      </c>
      <c r="D30" s="67">
        <v>13</v>
      </c>
      <c r="E30" s="66" t="s">
        <v>316</v>
      </c>
      <c r="F30" s="69">
        <v>1.96</v>
      </c>
      <c r="G30" s="47">
        <f t="shared" si="1"/>
        <v>1.96</v>
      </c>
      <c r="H30" t="s">
        <v>353</v>
      </c>
    </row>
    <row r="31" spans="2:9" x14ac:dyDescent="0.2">
      <c r="B31" s="66" t="s">
        <v>352</v>
      </c>
      <c r="C31" s="66" t="s">
        <v>333</v>
      </c>
      <c r="D31" s="67">
        <v>9</v>
      </c>
      <c r="E31" s="66" t="s">
        <v>332</v>
      </c>
      <c r="F31" s="69">
        <v>7.19</v>
      </c>
      <c r="G31" s="47">
        <f t="shared" si="1"/>
        <v>7.19</v>
      </c>
      <c r="H31" t="s">
        <v>353</v>
      </c>
    </row>
    <row r="32" spans="2:9" x14ac:dyDescent="0.2">
      <c r="B32" s="66" t="s">
        <v>352</v>
      </c>
      <c r="C32" s="66" t="s">
        <v>339</v>
      </c>
      <c r="D32" s="67">
        <v>9</v>
      </c>
      <c r="E32" s="66" t="s">
        <v>338</v>
      </c>
      <c r="F32" s="69">
        <v>1.39</v>
      </c>
      <c r="G32" s="47">
        <f t="shared" si="1"/>
        <v>1.39</v>
      </c>
      <c r="H32" t="s">
        <v>353</v>
      </c>
    </row>
    <row r="33" spans="2:9" ht="17" thickBot="1" x14ac:dyDescent="0.25">
      <c r="B33" s="66" t="s">
        <v>352</v>
      </c>
      <c r="C33" s="66" t="s">
        <v>298</v>
      </c>
      <c r="D33" s="67">
        <v>7</v>
      </c>
      <c r="E33" s="66" t="s">
        <v>297</v>
      </c>
      <c r="F33" s="69">
        <v>8.82</v>
      </c>
      <c r="G33" s="47">
        <f t="shared" si="1"/>
        <v>8.82</v>
      </c>
      <c r="H33" t="s">
        <v>353</v>
      </c>
    </row>
    <row r="34" spans="2:9" ht="18" thickTop="1" thickBot="1" x14ac:dyDescent="0.25">
      <c r="B34" s="66" t="s">
        <v>352</v>
      </c>
      <c r="C34" s="66" t="s">
        <v>335</v>
      </c>
      <c r="D34" s="67">
        <v>7</v>
      </c>
      <c r="E34" s="66" t="s">
        <v>334</v>
      </c>
      <c r="F34" s="69">
        <v>8.36</v>
      </c>
      <c r="G34" s="47">
        <f t="shared" si="1"/>
        <v>8.36</v>
      </c>
      <c r="H34" s="71" t="s">
        <v>354</v>
      </c>
    </row>
    <row r="35" spans="2:9" ht="17" thickTop="1" x14ac:dyDescent="0.2">
      <c r="B35" s="66" t="s">
        <v>352</v>
      </c>
      <c r="C35" s="66" t="s">
        <v>313</v>
      </c>
      <c r="D35" s="67">
        <v>6</v>
      </c>
      <c r="E35" s="66" t="s">
        <v>312</v>
      </c>
      <c r="F35" s="69">
        <v>1.04</v>
      </c>
      <c r="G35" s="47">
        <f t="shared" si="1"/>
        <v>1.04</v>
      </c>
      <c r="H35" t="s">
        <v>353</v>
      </c>
    </row>
    <row r="36" spans="2:9" x14ac:dyDescent="0.2">
      <c r="B36" s="66" t="s">
        <v>352</v>
      </c>
      <c r="C36" s="66" t="s">
        <v>343</v>
      </c>
      <c r="D36" s="67">
        <v>6</v>
      </c>
      <c r="E36" s="66" t="s">
        <v>342</v>
      </c>
      <c r="F36" s="69">
        <v>11.29</v>
      </c>
      <c r="G36" s="47">
        <f t="shared" si="1"/>
        <v>11.29</v>
      </c>
      <c r="H36" t="s">
        <v>353</v>
      </c>
    </row>
    <row r="37" spans="2:9" x14ac:dyDescent="0.2">
      <c r="B37" s="66" t="s">
        <v>352</v>
      </c>
      <c r="C37" s="66" t="s">
        <v>347</v>
      </c>
      <c r="D37" s="67">
        <v>6</v>
      </c>
      <c r="E37" s="66" t="s">
        <v>346</v>
      </c>
      <c r="F37" s="69">
        <v>1.39</v>
      </c>
      <c r="G37" s="47">
        <f t="shared" si="1"/>
        <v>1.39</v>
      </c>
      <c r="H37" t="s">
        <v>353</v>
      </c>
    </row>
    <row r="38" spans="2:9" x14ac:dyDescent="0.2">
      <c r="B38" s="66" t="s">
        <v>352</v>
      </c>
      <c r="C38" s="66" t="s">
        <v>349</v>
      </c>
      <c r="D38" s="67">
        <v>6</v>
      </c>
      <c r="E38" s="66" t="s">
        <v>348</v>
      </c>
      <c r="F38" s="69">
        <v>1.43</v>
      </c>
      <c r="G38" s="47">
        <f t="shared" si="1"/>
        <v>1.43</v>
      </c>
      <c r="H38" t="s">
        <v>353</v>
      </c>
    </row>
    <row r="39" spans="2:9" x14ac:dyDescent="0.2">
      <c r="B39" s="66" t="s">
        <v>352</v>
      </c>
      <c r="C39" s="66" t="s">
        <v>282</v>
      </c>
      <c r="D39" s="67">
        <v>5</v>
      </c>
      <c r="E39" s="66" t="s">
        <v>281</v>
      </c>
      <c r="F39" s="69">
        <v>4.2699999999999996</v>
      </c>
      <c r="G39" s="47">
        <f t="shared" si="1"/>
        <v>4.2699999999999996</v>
      </c>
      <c r="H39" t="s">
        <v>353</v>
      </c>
    </row>
    <row r="40" spans="2:9" x14ac:dyDescent="0.2">
      <c r="B40" s="66" t="s">
        <v>352</v>
      </c>
      <c r="C40" s="66" t="s">
        <v>331</v>
      </c>
      <c r="D40" s="67">
        <v>5</v>
      </c>
      <c r="E40" s="66" t="s">
        <v>330</v>
      </c>
      <c r="F40" s="69">
        <v>2.4300000000000002</v>
      </c>
      <c r="G40" s="47">
        <f t="shared" si="1"/>
        <v>2.4300000000000002</v>
      </c>
      <c r="H40" t="s">
        <v>353</v>
      </c>
    </row>
    <row r="41" spans="2:9" ht="17" thickBot="1" x14ac:dyDescent="0.25">
      <c r="B41" s="66" t="s">
        <v>352</v>
      </c>
      <c r="C41" s="66" t="s">
        <v>278</v>
      </c>
      <c r="D41" s="67">
        <v>4</v>
      </c>
      <c r="E41" s="66" t="s">
        <v>277</v>
      </c>
      <c r="F41" s="69">
        <v>1.49</v>
      </c>
      <c r="G41" s="47">
        <f t="shared" ref="G41" si="2">F41*D41</f>
        <v>5.96</v>
      </c>
      <c r="H41" t="s">
        <v>355</v>
      </c>
    </row>
    <row r="42" spans="2:9" ht="18" thickTop="1" thickBot="1" x14ac:dyDescent="0.25">
      <c r="B42" s="66" t="s">
        <v>352</v>
      </c>
      <c r="C42" s="66" t="s">
        <v>300</v>
      </c>
      <c r="D42" s="67">
        <v>4</v>
      </c>
      <c r="E42" s="66" t="s">
        <v>299</v>
      </c>
      <c r="F42" s="69">
        <v>4.72</v>
      </c>
      <c r="G42" s="47">
        <f t="shared" si="1"/>
        <v>4.72</v>
      </c>
      <c r="H42" s="71" t="s">
        <v>356</v>
      </c>
    </row>
    <row r="43" spans="2:9" ht="17" thickTop="1" x14ac:dyDescent="0.2">
      <c r="B43" s="66" t="s">
        <v>352</v>
      </c>
      <c r="C43" s="66" t="s">
        <v>357</v>
      </c>
      <c r="D43" s="67">
        <v>4</v>
      </c>
      <c r="E43" s="66" t="s">
        <v>358</v>
      </c>
      <c r="F43" s="69">
        <v>7.93</v>
      </c>
      <c r="G43" s="47">
        <f t="shared" si="1"/>
        <v>7.93</v>
      </c>
      <c r="H43" t="s">
        <v>353</v>
      </c>
      <c r="I43" t="s">
        <v>359</v>
      </c>
    </row>
    <row r="44" spans="2:9" x14ac:dyDescent="0.2">
      <c r="B44" s="66" t="s">
        <v>352</v>
      </c>
      <c r="C44" s="66" t="s">
        <v>309</v>
      </c>
      <c r="D44" s="67">
        <v>4</v>
      </c>
      <c r="E44" s="66" t="s">
        <v>308</v>
      </c>
      <c r="F44" s="69">
        <v>9.6999999999999993</v>
      </c>
      <c r="G44" s="47">
        <f t="shared" si="1"/>
        <v>9.6999999999999993</v>
      </c>
      <c r="H44" t="s">
        <v>353</v>
      </c>
    </row>
    <row r="45" spans="2:9" x14ac:dyDescent="0.2">
      <c r="B45" s="66" t="s">
        <v>352</v>
      </c>
      <c r="C45" s="66" t="s">
        <v>329</v>
      </c>
      <c r="D45" s="67">
        <v>4</v>
      </c>
      <c r="E45" s="66" t="s">
        <v>328</v>
      </c>
      <c r="F45" s="69">
        <v>11.92</v>
      </c>
      <c r="G45" s="47">
        <f t="shared" si="1"/>
        <v>11.92</v>
      </c>
      <c r="H45" t="s">
        <v>353</v>
      </c>
    </row>
    <row r="46" spans="2:9" x14ac:dyDescent="0.2">
      <c r="B46" s="66" t="s">
        <v>352</v>
      </c>
      <c r="C46" s="66" t="s">
        <v>341</v>
      </c>
      <c r="D46" s="67">
        <v>4</v>
      </c>
      <c r="E46" s="66" t="s">
        <v>340</v>
      </c>
      <c r="F46" s="69">
        <v>7.97</v>
      </c>
      <c r="G46" s="47">
        <f t="shared" si="1"/>
        <v>7.97</v>
      </c>
      <c r="H46" t="s">
        <v>353</v>
      </c>
    </row>
    <row r="47" spans="2:9" ht="17" thickBot="1" x14ac:dyDescent="0.25">
      <c r="B47" s="66" t="s">
        <v>352</v>
      </c>
      <c r="C47" s="66" t="s">
        <v>284</v>
      </c>
      <c r="D47" s="67">
        <v>3</v>
      </c>
      <c r="E47" s="66" t="s">
        <v>283</v>
      </c>
      <c r="F47" s="69">
        <v>9.77</v>
      </c>
      <c r="G47" s="47">
        <f t="shared" si="1"/>
        <v>9.77</v>
      </c>
      <c r="H47" t="s">
        <v>353</v>
      </c>
    </row>
    <row r="48" spans="2:9" ht="18" thickTop="1" thickBot="1" x14ac:dyDescent="0.25">
      <c r="B48" s="66" t="s">
        <v>352</v>
      </c>
      <c r="C48" s="66" t="s">
        <v>304</v>
      </c>
      <c r="D48" s="67">
        <v>3</v>
      </c>
      <c r="E48" s="66" t="s">
        <v>303</v>
      </c>
      <c r="F48" s="69">
        <v>9.2100000000000009</v>
      </c>
      <c r="G48" s="47">
        <f t="shared" si="1"/>
        <v>9.2100000000000009</v>
      </c>
      <c r="H48" s="71" t="s">
        <v>354</v>
      </c>
    </row>
    <row r="49" spans="2:8" ht="17" thickTop="1" x14ac:dyDescent="0.2">
      <c r="B49" s="66" t="s">
        <v>352</v>
      </c>
      <c r="C49" s="66" t="s">
        <v>276</v>
      </c>
      <c r="D49" s="67">
        <v>2</v>
      </c>
      <c r="E49" s="66" t="s">
        <v>275</v>
      </c>
      <c r="F49" s="69">
        <v>6.32</v>
      </c>
      <c r="G49" s="47">
        <f t="shared" si="1"/>
        <v>6.32</v>
      </c>
      <c r="H49" t="s">
        <v>353</v>
      </c>
    </row>
    <row r="50" spans="2:8" ht="17" thickBot="1" x14ac:dyDescent="0.25">
      <c r="B50" s="66" t="s">
        <v>352</v>
      </c>
      <c r="C50" s="66" t="s">
        <v>91</v>
      </c>
      <c r="D50" s="67">
        <v>2</v>
      </c>
      <c r="E50" s="66" t="s">
        <v>305</v>
      </c>
      <c r="F50" s="69">
        <v>5.12</v>
      </c>
      <c r="G50" s="47">
        <f t="shared" ref="G50" si="3">F50*D50</f>
        <v>10.24</v>
      </c>
      <c r="H50" t="s">
        <v>355</v>
      </c>
    </row>
    <row r="51" spans="2:8" ht="18" thickTop="1" thickBot="1" x14ac:dyDescent="0.25">
      <c r="B51" s="66" t="s">
        <v>352</v>
      </c>
      <c r="C51" s="66" t="s">
        <v>323</v>
      </c>
      <c r="D51" s="67">
        <v>2</v>
      </c>
      <c r="E51" s="66" t="s">
        <v>322</v>
      </c>
      <c r="F51" s="69">
        <v>6.25</v>
      </c>
      <c r="G51" s="47">
        <f t="shared" si="1"/>
        <v>6.25</v>
      </c>
      <c r="H51" s="71" t="s">
        <v>360</v>
      </c>
    </row>
    <row r="52" spans="2:8" ht="18" thickTop="1" thickBot="1" x14ac:dyDescent="0.25">
      <c r="B52" s="66" t="s">
        <v>352</v>
      </c>
      <c r="C52" s="66" t="s">
        <v>325</v>
      </c>
      <c r="D52" s="67">
        <v>2</v>
      </c>
      <c r="E52" s="66" t="s">
        <v>324</v>
      </c>
      <c r="F52" s="69">
        <v>3.87</v>
      </c>
      <c r="G52" s="47">
        <f t="shared" si="1"/>
        <v>3.87</v>
      </c>
      <c r="H52" t="s">
        <v>353</v>
      </c>
    </row>
    <row r="53" spans="2:8" ht="18" thickTop="1" thickBot="1" x14ac:dyDescent="0.25">
      <c r="B53" s="66" t="s">
        <v>352</v>
      </c>
      <c r="C53" s="66" t="s">
        <v>302</v>
      </c>
      <c r="D53" s="67">
        <v>1</v>
      </c>
      <c r="E53" s="66" t="s">
        <v>301</v>
      </c>
      <c r="F53" s="69">
        <v>9.19</v>
      </c>
      <c r="G53" s="47">
        <f t="shared" si="1"/>
        <v>9.19</v>
      </c>
      <c r="H53" s="71" t="s">
        <v>354</v>
      </c>
    </row>
    <row r="54" spans="2:8" ht="18" thickTop="1" thickBot="1" x14ac:dyDescent="0.25">
      <c r="B54" s="66" t="s">
        <v>352</v>
      </c>
      <c r="C54" s="66" t="s">
        <v>311</v>
      </c>
      <c r="D54" s="67">
        <v>1</v>
      </c>
      <c r="E54" s="66" t="s">
        <v>310</v>
      </c>
      <c r="F54" s="69">
        <v>8.4600000000000009</v>
      </c>
      <c r="G54" s="47">
        <f t="shared" si="1"/>
        <v>8.4600000000000009</v>
      </c>
      <c r="H54" s="71" t="s">
        <v>354</v>
      </c>
    </row>
    <row r="55" spans="2:8" ht="18" thickTop="1" thickBot="1" x14ac:dyDescent="0.25">
      <c r="B55" s="66" t="s">
        <v>352</v>
      </c>
      <c r="C55" s="66" t="s">
        <v>321</v>
      </c>
      <c r="D55" s="67">
        <v>1</v>
      </c>
      <c r="E55" s="66" t="s">
        <v>320</v>
      </c>
      <c r="F55" s="69">
        <v>8.61</v>
      </c>
      <c r="G55" s="47">
        <f t="shared" si="1"/>
        <v>8.61</v>
      </c>
      <c r="H55" s="71" t="s">
        <v>360</v>
      </c>
    </row>
    <row r="56" spans="2:8" ht="17" thickTop="1" x14ac:dyDescent="0.2">
      <c r="B56" s="66" t="s">
        <v>352</v>
      </c>
      <c r="C56" s="66" t="s">
        <v>327</v>
      </c>
      <c r="D56" s="67">
        <v>1</v>
      </c>
      <c r="E56" s="66" t="s">
        <v>326</v>
      </c>
      <c r="F56" s="69">
        <v>4.78</v>
      </c>
      <c r="G56" s="47">
        <f t="shared" si="1"/>
        <v>4.78</v>
      </c>
      <c r="H56" t="s">
        <v>353</v>
      </c>
    </row>
    <row r="57" spans="2:8" ht="17" thickBot="1" x14ac:dyDescent="0.25">
      <c r="B57" s="66" t="s">
        <v>352</v>
      </c>
      <c r="C57" s="66" t="s">
        <v>337</v>
      </c>
      <c r="D57" s="67">
        <v>1</v>
      </c>
      <c r="E57" s="66" t="s">
        <v>336</v>
      </c>
      <c r="F57" s="69">
        <v>3.91</v>
      </c>
      <c r="G57" s="47">
        <f t="shared" si="1"/>
        <v>3.91</v>
      </c>
      <c r="H57" t="s">
        <v>353</v>
      </c>
    </row>
    <row r="58" spans="2:8" ht="18" thickTop="1" thickBot="1" x14ac:dyDescent="0.25">
      <c r="B58" s="66" t="s">
        <v>352</v>
      </c>
      <c r="C58" s="66" t="s">
        <v>345</v>
      </c>
      <c r="D58" s="67">
        <v>1</v>
      </c>
      <c r="E58" s="66" t="s">
        <v>344</v>
      </c>
      <c r="F58" s="69">
        <v>7.92</v>
      </c>
      <c r="G58" s="47">
        <f t="shared" si="1"/>
        <v>7.92</v>
      </c>
      <c r="H58" s="71" t="s">
        <v>360</v>
      </c>
    </row>
    <row r="59" spans="2:8" ht="23" thickTop="1" thickBot="1" x14ac:dyDescent="0.25">
      <c r="B59" s="77" t="s">
        <v>5</v>
      </c>
      <c r="C59" s="78"/>
      <c r="D59" s="78"/>
      <c r="E59" s="78"/>
      <c r="F59" s="78"/>
      <c r="G59" s="61">
        <f>SUM(G18:G58)</f>
        <v>264.69</v>
      </c>
    </row>
    <row r="60" spans="2:8" ht="12" customHeight="1" thickBot="1" x14ac:dyDescent="0.25"/>
    <row r="61" spans="2:8" ht="21" x14ac:dyDescent="0.2">
      <c r="B61" s="79" t="s">
        <v>363</v>
      </c>
      <c r="C61" s="80"/>
      <c r="D61" s="80"/>
      <c r="E61" s="80"/>
      <c r="F61" s="80"/>
      <c r="G61" s="81"/>
      <c r="H61" s="57"/>
    </row>
    <row r="62" spans="2:8" x14ac:dyDescent="0.2">
      <c r="B62" s="51" t="s">
        <v>0</v>
      </c>
      <c r="C62" s="43" t="s">
        <v>1</v>
      </c>
      <c r="D62" s="43" t="s">
        <v>2</v>
      </c>
      <c r="E62" s="43" t="s">
        <v>3</v>
      </c>
      <c r="F62" s="44" t="s">
        <v>4</v>
      </c>
      <c r="G62" s="58" t="s">
        <v>5</v>
      </c>
      <c r="H62" s="4" t="s">
        <v>86</v>
      </c>
    </row>
    <row r="63" spans="2:8" ht="32" x14ac:dyDescent="0.2">
      <c r="B63" s="52" t="s">
        <v>99</v>
      </c>
      <c r="C63" s="45" t="s">
        <v>100</v>
      </c>
      <c r="D63" s="45">
        <v>1</v>
      </c>
      <c r="E63" s="46" t="s">
        <v>101</v>
      </c>
      <c r="F63" s="47">
        <v>25.27</v>
      </c>
      <c r="G63" s="59">
        <f t="shared" ref="G63:G71" si="4">F63*D63</f>
        <v>25.27</v>
      </c>
      <c r="H63" s="7" t="s">
        <v>98</v>
      </c>
    </row>
    <row r="64" spans="2:8" x14ac:dyDescent="0.2">
      <c r="B64" s="52" t="s">
        <v>99</v>
      </c>
      <c r="C64" s="45" t="s">
        <v>100</v>
      </c>
      <c r="D64" s="45">
        <v>1</v>
      </c>
      <c r="E64" s="49" t="s">
        <v>102</v>
      </c>
      <c r="F64" s="47">
        <v>12.99</v>
      </c>
      <c r="G64" s="59">
        <f t="shared" si="4"/>
        <v>12.99</v>
      </c>
      <c r="H64" s="7" t="s">
        <v>103</v>
      </c>
    </row>
    <row r="65" spans="2:8" x14ac:dyDescent="0.2">
      <c r="B65" s="52" t="s">
        <v>99</v>
      </c>
      <c r="C65" s="45" t="s">
        <v>100</v>
      </c>
      <c r="D65" s="45">
        <v>1</v>
      </c>
      <c r="E65" s="45" t="s">
        <v>108</v>
      </c>
      <c r="F65" s="47">
        <v>17.989999999999998</v>
      </c>
      <c r="G65" s="59">
        <f t="shared" si="4"/>
        <v>17.989999999999998</v>
      </c>
      <c r="H65" t="s">
        <v>109</v>
      </c>
    </row>
    <row r="66" spans="2:8" x14ac:dyDescent="0.2">
      <c r="B66" s="52" t="s">
        <v>99</v>
      </c>
      <c r="C66" s="45" t="s">
        <v>100</v>
      </c>
      <c r="D66" s="45">
        <v>1</v>
      </c>
      <c r="E66" s="45" t="s">
        <v>110</v>
      </c>
      <c r="F66" s="47">
        <v>10.09</v>
      </c>
      <c r="G66" s="59">
        <f t="shared" si="4"/>
        <v>10.09</v>
      </c>
      <c r="H66" t="s">
        <v>111</v>
      </c>
    </row>
    <row r="67" spans="2:8" x14ac:dyDescent="0.2">
      <c r="B67" s="52" t="s">
        <v>99</v>
      </c>
      <c r="C67" s="45" t="s">
        <v>100</v>
      </c>
      <c r="D67" s="45">
        <v>1</v>
      </c>
      <c r="E67" s="45" t="s">
        <v>112</v>
      </c>
      <c r="F67" s="47">
        <v>8.49</v>
      </c>
      <c r="G67" s="59">
        <f t="shared" si="4"/>
        <v>8.49</v>
      </c>
      <c r="H67" t="s">
        <v>113</v>
      </c>
    </row>
    <row r="68" spans="2:8" x14ac:dyDescent="0.2">
      <c r="B68" s="52" t="s">
        <v>99</v>
      </c>
      <c r="C68" s="45" t="s">
        <v>100</v>
      </c>
      <c r="D68" s="45">
        <v>1</v>
      </c>
      <c r="E68" s="45" t="s">
        <v>114</v>
      </c>
      <c r="F68" s="47">
        <v>62</v>
      </c>
      <c r="G68" s="59">
        <f t="shared" si="4"/>
        <v>62</v>
      </c>
      <c r="H68" t="s">
        <v>115</v>
      </c>
    </row>
    <row r="69" spans="2:8" x14ac:dyDescent="0.2">
      <c r="B69" s="52" t="s">
        <v>99</v>
      </c>
      <c r="C69" s="45" t="s">
        <v>100</v>
      </c>
      <c r="D69" s="45">
        <v>1</v>
      </c>
      <c r="E69" s="46" t="s">
        <v>116</v>
      </c>
      <c r="F69" s="47">
        <v>12.99</v>
      </c>
      <c r="G69" s="59">
        <f t="shared" si="4"/>
        <v>12.99</v>
      </c>
      <c r="H69" t="s">
        <v>117</v>
      </c>
    </row>
    <row r="70" spans="2:8" x14ac:dyDescent="0.2">
      <c r="B70" s="52" t="s">
        <v>99</v>
      </c>
      <c r="C70" s="45" t="s">
        <v>100</v>
      </c>
      <c r="D70" s="45">
        <v>1</v>
      </c>
      <c r="E70" s="46" t="s">
        <v>118</v>
      </c>
      <c r="F70" s="47">
        <v>7.59</v>
      </c>
      <c r="G70" s="59">
        <f t="shared" si="4"/>
        <v>7.59</v>
      </c>
      <c r="H70" t="s">
        <v>119</v>
      </c>
    </row>
    <row r="71" spans="2:8" x14ac:dyDescent="0.2">
      <c r="B71" s="52" t="s">
        <v>125</v>
      </c>
      <c r="C71" s="50" t="s">
        <v>208</v>
      </c>
      <c r="D71" s="45">
        <v>1</v>
      </c>
      <c r="E71" s="49" t="s">
        <v>207</v>
      </c>
      <c r="F71" s="47">
        <v>4.29</v>
      </c>
      <c r="G71" s="59">
        <f t="shared" si="4"/>
        <v>4.29</v>
      </c>
      <c r="H71" t="s">
        <v>209</v>
      </c>
    </row>
    <row r="72" spans="2:8" x14ac:dyDescent="0.2">
      <c r="B72" s="52"/>
      <c r="C72" s="45"/>
      <c r="D72" s="45"/>
      <c r="E72" s="49" t="s">
        <v>251</v>
      </c>
      <c r="F72" s="47"/>
      <c r="G72" s="59"/>
    </row>
    <row r="73" spans="2:8" x14ac:dyDescent="0.2">
      <c r="B73" s="52"/>
      <c r="C73" s="45"/>
      <c r="D73" s="45"/>
      <c r="E73" s="49" t="s">
        <v>252</v>
      </c>
      <c r="F73" s="47"/>
      <c r="G73" s="59"/>
    </row>
    <row r="74" spans="2:8" x14ac:dyDescent="0.2">
      <c r="B74" s="52"/>
      <c r="C74" s="45"/>
      <c r="D74" s="45"/>
      <c r="E74" s="49" t="s">
        <v>253</v>
      </c>
      <c r="F74" s="47"/>
      <c r="G74" s="59"/>
    </row>
    <row r="75" spans="2:8" ht="17" thickBot="1" x14ac:dyDescent="0.25">
      <c r="B75" s="53"/>
      <c r="C75" s="54"/>
      <c r="D75" s="54"/>
      <c r="E75" s="55" t="s">
        <v>254</v>
      </c>
      <c r="F75" s="56"/>
      <c r="G75" s="60"/>
    </row>
    <row r="76" spans="2:8" ht="22" thickBot="1" x14ac:dyDescent="0.25">
      <c r="B76" s="77"/>
      <c r="C76" s="78"/>
      <c r="D76" s="78"/>
      <c r="E76" s="78"/>
      <c r="F76" s="78"/>
      <c r="G76" s="61">
        <f>SUM(G63:G75)</f>
        <v>161.69999999999999</v>
      </c>
    </row>
    <row r="77" spans="2:8" ht="17" thickBot="1" x14ac:dyDescent="0.25"/>
    <row r="78" spans="2:8" ht="21" x14ac:dyDescent="0.2">
      <c r="B78" s="79" t="s">
        <v>198</v>
      </c>
      <c r="C78" s="80"/>
      <c r="D78" s="80"/>
      <c r="E78" s="80"/>
      <c r="F78" s="80"/>
      <c r="G78" s="81"/>
    </row>
    <row r="79" spans="2:8" ht="19" x14ac:dyDescent="0.25">
      <c r="B79" s="8" t="s">
        <v>0</v>
      </c>
      <c r="C79" s="9" t="s">
        <v>2</v>
      </c>
      <c r="D79" s="9" t="s">
        <v>120</v>
      </c>
      <c r="E79" s="10" t="s">
        <v>3</v>
      </c>
      <c r="F79" s="9" t="s">
        <v>121</v>
      </c>
      <c r="G79" s="11" t="s">
        <v>5</v>
      </c>
      <c r="H79" s="33" t="s">
        <v>243</v>
      </c>
    </row>
    <row r="80" spans="2:8" x14ac:dyDescent="0.2">
      <c r="B80" s="12" t="s">
        <v>122</v>
      </c>
      <c r="C80" s="13">
        <v>1.5</v>
      </c>
      <c r="D80" s="13" t="s">
        <v>123</v>
      </c>
      <c r="E80" s="14" t="s">
        <v>124</v>
      </c>
      <c r="F80" s="15">
        <v>1.85</v>
      </c>
      <c r="G80" s="16">
        <f t="shared" ref="G80:G129" si="5">F80*C80</f>
        <v>2.7750000000000004</v>
      </c>
    </row>
    <row r="81" spans="2:8" x14ac:dyDescent="0.2">
      <c r="B81" s="12" t="s">
        <v>125</v>
      </c>
      <c r="C81" s="13">
        <v>4</v>
      </c>
      <c r="D81" s="13" t="s">
        <v>126</v>
      </c>
      <c r="E81" s="14" t="s">
        <v>127</v>
      </c>
      <c r="F81" s="15">
        <v>1.07</v>
      </c>
      <c r="G81" s="16">
        <f t="shared" si="5"/>
        <v>4.28</v>
      </c>
    </row>
    <row r="82" spans="2:8" x14ac:dyDescent="0.2">
      <c r="B82" s="12" t="s">
        <v>125</v>
      </c>
      <c r="C82" s="13">
        <v>1</v>
      </c>
      <c r="D82" s="13" t="s">
        <v>128</v>
      </c>
      <c r="E82" s="14" t="s">
        <v>129</v>
      </c>
      <c r="F82" s="15">
        <v>12.44</v>
      </c>
      <c r="G82" s="16">
        <f t="shared" si="5"/>
        <v>12.44</v>
      </c>
    </row>
    <row r="83" spans="2:8" x14ac:dyDescent="0.2">
      <c r="B83" s="12" t="s">
        <v>125</v>
      </c>
      <c r="C83" s="13">
        <v>4</v>
      </c>
      <c r="D83" s="13" t="s">
        <v>130</v>
      </c>
      <c r="E83" s="14" t="s">
        <v>131</v>
      </c>
      <c r="F83" s="15">
        <v>2.68</v>
      </c>
      <c r="G83" s="16">
        <f t="shared" si="5"/>
        <v>10.72</v>
      </c>
    </row>
    <row r="84" spans="2:8" x14ac:dyDescent="0.2">
      <c r="B84" s="12" t="s">
        <v>125</v>
      </c>
      <c r="C84" s="13">
        <v>1</v>
      </c>
      <c r="D84" s="13" t="s">
        <v>132</v>
      </c>
      <c r="E84" s="14" t="s">
        <v>133</v>
      </c>
      <c r="F84" s="15">
        <v>21.54</v>
      </c>
      <c r="G84" s="16">
        <f t="shared" si="5"/>
        <v>21.54</v>
      </c>
    </row>
    <row r="85" spans="2:8" x14ac:dyDescent="0.2">
      <c r="B85" s="12" t="s">
        <v>125</v>
      </c>
      <c r="C85" s="13">
        <v>1</v>
      </c>
      <c r="D85" s="13" t="s">
        <v>134</v>
      </c>
      <c r="E85" s="14" t="s">
        <v>135</v>
      </c>
      <c r="F85" s="15">
        <v>14.74</v>
      </c>
      <c r="G85" s="16">
        <f t="shared" si="5"/>
        <v>14.74</v>
      </c>
    </row>
    <row r="86" spans="2:8" x14ac:dyDescent="0.2">
      <c r="B86" s="12" t="s">
        <v>125</v>
      </c>
      <c r="C86" s="13">
        <v>1</v>
      </c>
      <c r="D86" s="13" t="s">
        <v>136</v>
      </c>
      <c r="E86" s="14" t="s">
        <v>137</v>
      </c>
      <c r="F86" s="15">
        <v>7.31</v>
      </c>
      <c r="G86" s="16">
        <f t="shared" si="5"/>
        <v>7.31</v>
      </c>
    </row>
    <row r="87" spans="2:8" x14ac:dyDescent="0.2">
      <c r="B87" s="12" t="s">
        <v>125</v>
      </c>
      <c r="C87" s="13">
        <v>1</v>
      </c>
      <c r="D87" s="13" t="s">
        <v>138</v>
      </c>
      <c r="E87" s="14" t="s">
        <v>139</v>
      </c>
      <c r="F87" s="15">
        <v>49.61</v>
      </c>
      <c r="G87" s="16">
        <f t="shared" si="5"/>
        <v>49.61</v>
      </c>
    </row>
    <row r="88" spans="2:8" x14ac:dyDescent="0.2">
      <c r="B88" s="12" t="s">
        <v>125</v>
      </c>
      <c r="C88" s="13">
        <v>4</v>
      </c>
      <c r="D88" s="30" t="s">
        <v>225</v>
      </c>
      <c r="E88" s="31" t="s">
        <v>224</v>
      </c>
      <c r="F88" s="15">
        <v>0.66</v>
      </c>
      <c r="G88" s="16">
        <f t="shared" si="5"/>
        <v>2.64</v>
      </c>
    </row>
    <row r="89" spans="2:8" x14ac:dyDescent="0.2">
      <c r="B89" s="12" t="s">
        <v>125</v>
      </c>
      <c r="C89" s="13">
        <v>12</v>
      </c>
      <c r="D89" s="30" t="s">
        <v>226</v>
      </c>
      <c r="E89" s="31" t="s">
        <v>233</v>
      </c>
      <c r="F89" s="15">
        <v>0.46</v>
      </c>
      <c r="G89" s="16">
        <f t="shared" si="5"/>
        <v>5.5200000000000005</v>
      </c>
      <c r="H89" t="s">
        <v>227</v>
      </c>
    </row>
    <row r="90" spans="2:8" x14ac:dyDescent="0.2">
      <c r="B90" s="12" t="s">
        <v>125</v>
      </c>
      <c r="C90" s="13">
        <v>4</v>
      </c>
      <c r="D90" s="30" t="s">
        <v>223</v>
      </c>
      <c r="E90" s="31" t="s">
        <v>228</v>
      </c>
      <c r="F90" s="15">
        <v>0.22</v>
      </c>
      <c r="G90" s="16">
        <f t="shared" si="5"/>
        <v>0.88</v>
      </c>
    </row>
    <row r="91" spans="2:8" x14ac:dyDescent="0.2">
      <c r="B91" s="12" t="s">
        <v>125</v>
      </c>
      <c r="C91" s="13">
        <v>12</v>
      </c>
      <c r="D91" s="30" t="s">
        <v>229</v>
      </c>
      <c r="E91" s="31" t="s">
        <v>234</v>
      </c>
      <c r="F91" s="15">
        <v>0.19</v>
      </c>
      <c r="G91" s="16">
        <f t="shared" si="5"/>
        <v>2.2800000000000002</v>
      </c>
      <c r="H91" t="s">
        <v>230</v>
      </c>
    </row>
    <row r="92" spans="2:8" x14ac:dyDescent="0.2">
      <c r="B92" s="12" t="s">
        <v>125</v>
      </c>
      <c r="C92" s="13">
        <v>4</v>
      </c>
      <c r="D92" s="30" t="s">
        <v>231</v>
      </c>
      <c r="E92" s="31" t="s">
        <v>232</v>
      </c>
      <c r="F92" s="15">
        <v>0.63</v>
      </c>
      <c r="G92" s="16">
        <f t="shared" si="5"/>
        <v>2.52</v>
      </c>
    </row>
    <row r="93" spans="2:8" x14ac:dyDescent="0.2">
      <c r="B93" s="12" t="s">
        <v>125</v>
      </c>
      <c r="C93" s="13">
        <v>8</v>
      </c>
      <c r="D93" s="30" t="s">
        <v>235</v>
      </c>
      <c r="E93" s="31" t="s">
        <v>236</v>
      </c>
      <c r="F93" s="15">
        <v>0.28000000000000003</v>
      </c>
      <c r="G93" s="16">
        <f t="shared" si="5"/>
        <v>2.2400000000000002</v>
      </c>
      <c r="H93" t="s">
        <v>237</v>
      </c>
    </row>
    <row r="94" spans="2:8" x14ac:dyDescent="0.2">
      <c r="B94" s="12" t="s">
        <v>125</v>
      </c>
      <c r="C94" s="13">
        <v>4</v>
      </c>
      <c r="D94" s="30" t="s">
        <v>238</v>
      </c>
      <c r="E94" s="31" t="s">
        <v>240</v>
      </c>
      <c r="F94" s="15">
        <v>0.26</v>
      </c>
      <c r="G94" s="16">
        <f t="shared" si="5"/>
        <v>1.04</v>
      </c>
    </row>
    <row r="95" spans="2:8" x14ac:dyDescent="0.2">
      <c r="B95" s="12" t="s">
        <v>125</v>
      </c>
      <c r="C95" s="13">
        <v>8</v>
      </c>
      <c r="D95" s="30" t="s">
        <v>241</v>
      </c>
      <c r="E95" s="31" t="s">
        <v>239</v>
      </c>
      <c r="F95" s="15">
        <v>0.2</v>
      </c>
      <c r="G95" s="16">
        <f t="shared" si="5"/>
        <v>1.6</v>
      </c>
      <c r="H95" t="s">
        <v>242</v>
      </c>
    </row>
    <row r="96" spans="2:8" x14ac:dyDescent="0.2">
      <c r="B96" s="12" t="s">
        <v>140</v>
      </c>
      <c r="C96" s="13">
        <v>1</v>
      </c>
      <c r="D96" s="13" t="s">
        <v>141</v>
      </c>
      <c r="E96" s="14" t="s">
        <v>142</v>
      </c>
      <c r="F96" s="15">
        <v>3.95</v>
      </c>
      <c r="G96" s="16">
        <f t="shared" si="5"/>
        <v>3.95</v>
      </c>
    </row>
    <row r="97" spans="2:7" x14ac:dyDescent="0.2">
      <c r="B97" s="12" t="s">
        <v>140</v>
      </c>
      <c r="C97" s="13">
        <v>5</v>
      </c>
      <c r="D97" s="13" t="s">
        <v>143</v>
      </c>
      <c r="E97" s="14" t="s">
        <v>144</v>
      </c>
      <c r="F97" s="15">
        <v>1.5</v>
      </c>
      <c r="G97" s="16">
        <f t="shared" si="5"/>
        <v>7.5</v>
      </c>
    </row>
    <row r="98" spans="2:7" x14ac:dyDescent="0.2">
      <c r="B98" s="12" t="s">
        <v>140</v>
      </c>
      <c r="C98" s="13">
        <v>1</v>
      </c>
      <c r="D98" s="13" t="s">
        <v>145</v>
      </c>
      <c r="E98" s="14" t="s">
        <v>146</v>
      </c>
      <c r="F98" s="15">
        <v>0.95</v>
      </c>
      <c r="G98" s="16">
        <f t="shared" si="5"/>
        <v>0.95</v>
      </c>
    </row>
    <row r="99" spans="2:7" x14ac:dyDescent="0.2">
      <c r="B99" s="12" t="s">
        <v>140</v>
      </c>
      <c r="C99" s="13">
        <v>5</v>
      </c>
      <c r="D99" s="13" t="s">
        <v>147</v>
      </c>
      <c r="E99" s="14" t="s">
        <v>148</v>
      </c>
      <c r="F99" s="15">
        <v>1.5</v>
      </c>
      <c r="G99" s="16">
        <f t="shared" si="5"/>
        <v>7.5</v>
      </c>
    </row>
    <row r="100" spans="2:7" x14ac:dyDescent="0.2">
      <c r="B100" s="12" t="s">
        <v>149</v>
      </c>
      <c r="C100" s="13">
        <v>1</v>
      </c>
      <c r="D100" s="13" t="s">
        <v>150</v>
      </c>
      <c r="E100" s="14" t="s">
        <v>151</v>
      </c>
      <c r="F100" s="15">
        <v>2.46</v>
      </c>
      <c r="G100" s="16">
        <f t="shared" si="5"/>
        <v>2.46</v>
      </c>
    </row>
    <row r="101" spans="2:7" x14ac:dyDescent="0.2">
      <c r="B101" s="12" t="s">
        <v>149</v>
      </c>
      <c r="C101" s="13">
        <v>2</v>
      </c>
      <c r="D101" s="13" t="s">
        <v>152</v>
      </c>
      <c r="E101" s="14" t="s">
        <v>153</v>
      </c>
      <c r="F101" s="15">
        <v>2.46</v>
      </c>
      <c r="G101" s="16">
        <f t="shared" si="5"/>
        <v>4.92</v>
      </c>
    </row>
    <row r="102" spans="2:7" x14ac:dyDescent="0.2">
      <c r="B102" s="12" t="s">
        <v>149</v>
      </c>
      <c r="C102" s="13">
        <v>1</v>
      </c>
      <c r="D102" s="13" t="s">
        <v>154</v>
      </c>
      <c r="E102" s="14" t="s">
        <v>155</v>
      </c>
      <c r="F102" s="15">
        <v>1.1000000000000001</v>
      </c>
      <c r="G102" s="16">
        <f t="shared" si="5"/>
        <v>1.1000000000000001</v>
      </c>
    </row>
    <row r="103" spans="2:7" x14ac:dyDescent="0.2">
      <c r="B103" s="12" t="s">
        <v>149</v>
      </c>
      <c r="C103" s="13">
        <v>3</v>
      </c>
      <c r="D103" s="13" t="s">
        <v>156</v>
      </c>
      <c r="E103" s="14" t="s">
        <v>157</v>
      </c>
      <c r="F103" s="15">
        <v>1.01</v>
      </c>
      <c r="G103" s="16">
        <f t="shared" si="5"/>
        <v>3.0300000000000002</v>
      </c>
    </row>
    <row r="104" spans="2:7" x14ac:dyDescent="0.2">
      <c r="B104" s="12" t="s">
        <v>149</v>
      </c>
      <c r="C104" s="13">
        <v>1</v>
      </c>
      <c r="D104" s="13" t="s">
        <v>158</v>
      </c>
      <c r="E104" s="14" t="s">
        <v>159</v>
      </c>
      <c r="F104" s="15">
        <v>3.56</v>
      </c>
      <c r="G104" s="16">
        <f t="shared" si="5"/>
        <v>3.56</v>
      </c>
    </row>
    <row r="105" spans="2:7" x14ac:dyDescent="0.2">
      <c r="B105" s="12" t="s">
        <v>149</v>
      </c>
      <c r="C105" s="13">
        <v>1</v>
      </c>
      <c r="D105" s="13" t="s">
        <v>160</v>
      </c>
      <c r="E105" s="14" t="s">
        <v>161</v>
      </c>
      <c r="F105" s="15">
        <v>5.0999999999999996</v>
      </c>
      <c r="G105" s="16">
        <f t="shared" si="5"/>
        <v>5.0999999999999996</v>
      </c>
    </row>
    <row r="106" spans="2:7" x14ac:dyDescent="0.2">
      <c r="B106" s="12" t="s">
        <v>149</v>
      </c>
      <c r="C106" s="13">
        <v>1</v>
      </c>
      <c r="D106" s="13" t="s">
        <v>162</v>
      </c>
      <c r="E106" s="14" t="s">
        <v>163</v>
      </c>
      <c r="F106" s="15">
        <v>36.909999999999997</v>
      </c>
      <c r="G106" s="16">
        <f t="shared" si="5"/>
        <v>36.909999999999997</v>
      </c>
    </row>
    <row r="107" spans="2:7" x14ac:dyDescent="0.2">
      <c r="B107" s="12" t="s">
        <v>149</v>
      </c>
      <c r="C107" s="13">
        <v>1</v>
      </c>
      <c r="D107" s="13" t="s">
        <v>164</v>
      </c>
      <c r="E107" s="14" t="s">
        <v>165</v>
      </c>
      <c r="F107" s="15">
        <v>18.09</v>
      </c>
      <c r="G107" s="16">
        <f t="shared" si="5"/>
        <v>18.09</v>
      </c>
    </row>
    <row r="108" spans="2:7" ht="32" x14ac:dyDescent="0.2">
      <c r="B108" s="12" t="s">
        <v>149</v>
      </c>
      <c r="C108" s="13">
        <v>1</v>
      </c>
      <c r="D108" s="13" t="s">
        <v>166</v>
      </c>
      <c r="E108" s="14" t="s">
        <v>167</v>
      </c>
      <c r="F108" s="15">
        <v>13.11</v>
      </c>
      <c r="G108" s="16">
        <f t="shared" si="5"/>
        <v>13.11</v>
      </c>
    </row>
    <row r="109" spans="2:7" ht="32" x14ac:dyDescent="0.2">
      <c r="B109" s="12" t="s">
        <v>149</v>
      </c>
      <c r="C109" s="13">
        <v>1</v>
      </c>
      <c r="D109" s="13" t="s">
        <v>168</v>
      </c>
      <c r="E109" s="14" t="s">
        <v>169</v>
      </c>
      <c r="F109" s="15">
        <v>18.57</v>
      </c>
      <c r="G109" s="16">
        <f t="shared" si="5"/>
        <v>18.57</v>
      </c>
    </row>
    <row r="110" spans="2:7" x14ac:dyDescent="0.2">
      <c r="B110" s="12" t="s">
        <v>170</v>
      </c>
      <c r="C110" s="13">
        <v>1</v>
      </c>
      <c r="D110" s="13">
        <v>585442</v>
      </c>
      <c r="E110" s="14" t="s">
        <v>171</v>
      </c>
      <c r="F110" s="15">
        <v>3.99</v>
      </c>
      <c r="G110" s="16">
        <f t="shared" si="5"/>
        <v>3.99</v>
      </c>
    </row>
    <row r="111" spans="2:7" x14ac:dyDescent="0.2">
      <c r="B111" s="12" t="s">
        <v>170</v>
      </c>
      <c r="C111" s="13">
        <v>1</v>
      </c>
      <c r="D111" s="13">
        <v>555152</v>
      </c>
      <c r="E111" s="14" t="s">
        <v>172</v>
      </c>
      <c r="F111" s="15">
        <v>7.49</v>
      </c>
      <c r="G111" s="16">
        <f t="shared" si="5"/>
        <v>7.49</v>
      </c>
    </row>
    <row r="112" spans="2:7" x14ac:dyDescent="0.2">
      <c r="B112" s="12" t="s">
        <v>170</v>
      </c>
      <c r="C112" s="13">
        <v>1</v>
      </c>
      <c r="D112" s="13">
        <v>625176</v>
      </c>
      <c r="E112" s="14" t="s">
        <v>173</v>
      </c>
      <c r="F112" s="15">
        <v>4.99</v>
      </c>
      <c r="G112" s="16">
        <f t="shared" si="5"/>
        <v>4.99</v>
      </c>
    </row>
    <row r="113" spans="2:8" x14ac:dyDescent="0.2">
      <c r="B113" s="12" t="s">
        <v>170</v>
      </c>
      <c r="C113" s="13">
        <v>1</v>
      </c>
      <c r="D113" s="13">
        <v>634136</v>
      </c>
      <c r="E113" s="14" t="s">
        <v>174</v>
      </c>
      <c r="F113" s="15">
        <v>0.49</v>
      </c>
      <c r="G113" s="16">
        <f t="shared" si="5"/>
        <v>0.49</v>
      </c>
    </row>
    <row r="114" spans="2:8" x14ac:dyDescent="0.2">
      <c r="B114" s="12" t="s">
        <v>170</v>
      </c>
      <c r="C114" s="13">
        <v>1</v>
      </c>
      <c r="D114" s="13">
        <v>634138</v>
      </c>
      <c r="E114" s="14" t="s">
        <v>175</v>
      </c>
      <c r="F114" s="15">
        <v>0.69</v>
      </c>
      <c r="G114" s="16">
        <f t="shared" si="5"/>
        <v>0.69</v>
      </c>
    </row>
    <row r="115" spans="2:8" x14ac:dyDescent="0.2">
      <c r="B115" s="12" t="s">
        <v>170</v>
      </c>
      <c r="C115" s="13">
        <v>2</v>
      </c>
      <c r="D115" s="13">
        <v>633138</v>
      </c>
      <c r="E115" s="14" t="s">
        <v>176</v>
      </c>
      <c r="F115" s="15">
        <v>1.99</v>
      </c>
      <c r="G115" s="16">
        <f t="shared" si="5"/>
        <v>3.98</v>
      </c>
    </row>
    <row r="116" spans="2:8" x14ac:dyDescent="0.2">
      <c r="B116" s="12" t="s">
        <v>170</v>
      </c>
      <c r="C116" s="13">
        <v>2</v>
      </c>
      <c r="D116" s="13">
        <v>535206</v>
      </c>
      <c r="E116" s="14" t="s">
        <v>177</v>
      </c>
      <c r="F116" s="15">
        <v>1.99</v>
      </c>
      <c r="G116" s="16">
        <f t="shared" si="5"/>
        <v>3.98</v>
      </c>
    </row>
    <row r="117" spans="2:8" x14ac:dyDescent="0.2">
      <c r="B117" s="12" t="s">
        <v>170</v>
      </c>
      <c r="C117" s="13">
        <v>1</v>
      </c>
      <c r="D117" s="13">
        <v>545424</v>
      </c>
      <c r="E117" s="14" t="s">
        <v>178</v>
      </c>
      <c r="F117" s="15">
        <v>4.99</v>
      </c>
      <c r="G117" s="16">
        <f t="shared" si="5"/>
        <v>4.99</v>
      </c>
    </row>
    <row r="118" spans="2:8" x14ac:dyDescent="0.2">
      <c r="B118" s="12" t="s">
        <v>170</v>
      </c>
      <c r="C118" s="13">
        <v>1</v>
      </c>
      <c r="D118" s="13">
        <v>585656</v>
      </c>
      <c r="E118" s="14" t="s">
        <v>179</v>
      </c>
      <c r="F118" s="15">
        <v>1.49</v>
      </c>
      <c r="G118" s="16">
        <f t="shared" si="5"/>
        <v>1.49</v>
      </c>
    </row>
    <row r="119" spans="2:8" x14ac:dyDescent="0.2">
      <c r="B119" s="12" t="s">
        <v>170</v>
      </c>
      <c r="C119" s="13">
        <v>1</v>
      </c>
      <c r="D119" s="13">
        <v>585600</v>
      </c>
      <c r="E119" s="14" t="s">
        <v>180</v>
      </c>
      <c r="F119" s="15">
        <v>4.99</v>
      </c>
      <c r="G119" s="16">
        <f t="shared" si="5"/>
        <v>4.99</v>
      </c>
    </row>
    <row r="120" spans="2:8" x14ac:dyDescent="0.2">
      <c r="B120" s="12" t="s">
        <v>170</v>
      </c>
      <c r="C120" s="13">
        <v>1</v>
      </c>
      <c r="D120" s="13">
        <v>585416</v>
      </c>
      <c r="E120" s="14" t="s">
        <v>181</v>
      </c>
      <c r="F120" s="15">
        <v>5.49</v>
      </c>
      <c r="G120" s="16">
        <f t="shared" si="5"/>
        <v>5.49</v>
      </c>
    </row>
    <row r="121" spans="2:8" x14ac:dyDescent="0.2">
      <c r="B121" s="12" t="s">
        <v>170</v>
      </c>
      <c r="C121" s="13">
        <v>1</v>
      </c>
      <c r="D121" s="13">
        <v>615410</v>
      </c>
      <c r="E121" s="14" t="s">
        <v>182</v>
      </c>
      <c r="F121" s="15">
        <v>5.99</v>
      </c>
      <c r="G121" s="16">
        <f t="shared" si="5"/>
        <v>5.99</v>
      </c>
    </row>
    <row r="122" spans="2:8" x14ac:dyDescent="0.2">
      <c r="B122" s="12" t="s">
        <v>170</v>
      </c>
      <c r="C122" s="13">
        <v>2</v>
      </c>
      <c r="D122" s="13">
        <v>585434</v>
      </c>
      <c r="E122" s="14" t="s">
        <v>183</v>
      </c>
      <c r="F122" s="15">
        <v>5.99</v>
      </c>
      <c r="G122" s="16">
        <f t="shared" si="5"/>
        <v>11.98</v>
      </c>
    </row>
    <row r="123" spans="2:8" x14ac:dyDescent="0.2">
      <c r="B123" s="12" t="s">
        <v>170</v>
      </c>
      <c r="C123" s="13">
        <v>1</v>
      </c>
      <c r="D123" s="13">
        <v>585612</v>
      </c>
      <c r="E123" s="14" t="s">
        <v>184</v>
      </c>
      <c r="F123" s="15">
        <v>1.49</v>
      </c>
      <c r="G123" s="16">
        <f t="shared" si="5"/>
        <v>1.49</v>
      </c>
    </row>
    <row r="124" spans="2:8" x14ac:dyDescent="0.2">
      <c r="B124" s="12" t="s">
        <v>170</v>
      </c>
      <c r="C124" s="13">
        <v>1</v>
      </c>
      <c r="D124" s="13">
        <v>585404</v>
      </c>
      <c r="E124" s="14" t="s">
        <v>185</v>
      </c>
      <c r="F124" s="15">
        <v>2.39</v>
      </c>
      <c r="G124" s="16">
        <f t="shared" si="5"/>
        <v>2.39</v>
      </c>
    </row>
    <row r="125" spans="2:8" x14ac:dyDescent="0.2">
      <c r="B125" s="12" t="s">
        <v>170</v>
      </c>
      <c r="C125" s="13">
        <v>1</v>
      </c>
      <c r="D125" s="13">
        <v>585490</v>
      </c>
      <c r="E125" s="14" t="s">
        <v>186</v>
      </c>
      <c r="F125" s="15">
        <v>2.99</v>
      </c>
      <c r="G125" s="16">
        <f t="shared" si="5"/>
        <v>2.99</v>
      </c>
    </row>
    <row r="126" spans="2:8" x14ac:dyDescent="0.2">
      <c r="B126" s="12" t="s">
        <v>170</v>
      </c>
      <c r="C126" s="13">
        <v>1</v>
      </c>
      <c r="D126" s="13">
        <v>585400</v>
      </c>
      <c r="E126" s="14" t="s">
        <v>187</v>
      </c>
      <c r="F126" s="15">
        <v>9.99</v>
      </c>
      <c r="G126" s="16">
        <f t="shared" si="5"/>
        <v>9.99</v>
      </c>
    </row>
    <row r="127" spans="2:8" x14ac:dyDescent="0.2">
      <c r="B127" s="12" t="s">
        <v>170</v>
      </c>
      <c r="C127" s="13">
        <v>1</v>
      </c>
      <c r="D127" s="13">
        <v>545360</v>
      </c>
      <c r="E127" s="14" t="s">
        <v>188</v>
      </c>
      <c r="F127" s="15">
        <v>5.99</v>
      </c>
      <c r="G127" s="16">
        <f t="shared" si="5"/>
        <v>5.99</v>
      </c>
    </row>
    <row r="128" spans="2:8" x14ac:dyDescent="0.2">
      <c r="B128" s="12" t="s">
        <v>170</v>
      </c>
      <c r="C128" s="13">
        <v>1</v>
      </c>
      <c r="D128" s="13">
        <v>632146</v>
      </c>
      <c r="E128" s="14" t="s">
        <v>189</v>
      </c>
      <c r="F128" s="15">
        <v>39.99</v>
      </c>
      <c r="G128" s="16">
        <f t="shared" si="5"/>
        <v>39.99</v>
      </c>
      <c r="H128" t="s">
        <v>195</v>
      </c>
    </row>
    <row r="129" spans="2:8" x14ac:dyDescent="0.2">
      <c r="B129" s="12" t="s">
        <v>170</v>
      </c>
      <c r="C129" s="13">
        <v>4</v>
      </c>
      <c r="D129" s="13" t="s">
        <v>190</v>
      </c>
      <c r="E129" s="14" t="s">
        <v>191</v>
      </c>
      <c r="F129" s="15">
        <v>0.45</v>
      </c>
      <c r="G129" s="16">
        <f t="shared" si="5"/>
        <v>1.8</v>
      </c>
    </row>
    <row r="130" spans="2:8" ht="22" thickBot="1" x14ac:dyDescent="0.3">
      <c r="B130" s="82" t="s">
        <v>5</v>
      </c>
      <c r="C130" s="83"/>
      <c r="D130" s="83"/>
      <c r="E130" s="83"/>
      <c r="F130" s="83"/>
      <c r="G130" s="17">
        <f>SUM(G80:G129)</f>
        <v>394.06500000000017</v>
      </c>
    </row>
    <row r="131" spans="2:8" ht="17" thickBot="1" x14ac:dyDescent="0.25"/>
    <row r="132" spans="2:8" ht="21" x14ac:dyDescent="0.2">
      <c r="B132" s="79" t="s">
        <v>364</v>
      </c>
      <c r="C132" s="80"/>
      <c r="D132" s="80"/>
      <c r="E132" s="80"/>
      <c r="F132" s="80"/>
      <c r="G132" s="81"/>
      <c r="H132" s="24"/>
    </row>
    <row r="133" spans="2:8" ht="19" x14ac:dyDescent="0.25">
      <c r="B133" s="8" t="s">
        <v>0</v>
      </c>
      <c r="C133" s="9" t="s">
        <v>2</v>
      </c>
      <c r="D133" s="9" t="s">
        <v>120</v>
      </c>
      <c r="E133" s="10" t="s">
        <v>3</v>
      </c>
      <c r="F133" s="9" t="s">
        <v>121</v>
      </c>
      <c r="G133" s="11" t="s">
        <v>5</v>
      </c>
      <c r="H133" s="25"/>
    </row>
    <row r="134" spans="2:8" x14ac:dyDescent="0.2">
      <c r="B134" s="12" t="s">
        <v>125</v>
      </c>
      <c r="C134" s="13">
        <v>2</v>
      </c>
      <c r="D134" s="13" t="s">
        <v>126</v>
      </c>
      <c r="E134" s="14" t="s">
        <v>127</v>
      </c>
      <c r="F134" s="15">
        <v>1.07</v>
      </c>
      <c r="G134" s="16">
        <f t="shared" ref="G134:G138" si="6">F134*C134</f>
        <v>2.14</v>
      </c>
      <c r="H134" s="26"/>
    </row>
    <row r="135" spans="2:8" x14ac:dyDescent="0.2">
      <c r="B135" s="12" t="s">
        <v>125</v>
      </c>
      <c r="C135" s="13">
        <v>1</v>
      </c>
      <c r="D135" s="13" t="s">
        <v>132</v>
      </c>
      <c r="E135" s="14" t="s">
        <v>133</v>
      </c>
      <c r="F135" s="15">
        <v>21.54</v>
      </c>
      <c r="G135" s="16">
        <f t="shared" si="6"/>
        <v>21.54</v>
      </c>
      <c r="H135" s="26"/>
    </row>
    <row r="136" spans="2:8" x14ac:dyDescent="0.2">
      <c r="B136" s="22" t="s">
        <v>125</v>
      </c>
      <c r="C136" s="19">
        <v>1</v>
      </c>
      <c r="D136" s="28" t="s">
        <v>270</v>
      </c>
      <c r="E136" s="23" t="s">
        <v>204</v>
      </c>
      <c r="F136" s="21">
        <v>14.26</v>
      </c>
      <c r="G136" s="16">
        <f t="shared" si="6"/>
        <v>14.26</v>
      </c>
      <c r="H136" s="26"/>
    </row>
    <row r="137" spans="2:8" x14ac:dyDescent="0.2">
      <c r="B137" s="22" t="s">
        <v>125</v>
      </c>
      <c r="C137" s="19">
        <v>1</v>
      </c>
      <c r="D137" s="28" t="s">
        <v>271</v>
      </c>
      <c r="E137" s="23" t="s">
        <v>202</v>
      </c>
      <c r="F137" s="21">
        <v>13.97</v>
      </c>
      <c r="G137" s="16">
        <f t="shared" si="6"/>
        <v>13.97</v>
      </c>
      <c r="H137" s="26"/>
    </row>
    <row r="138" spans="2:8" x14ac:dyDescent="0.2">
      <c r="B138" s="22" t="s">
        <v>125</v>
      </c>
      <c r="C138" s="19">
        <v>1</v>
      </c>
      <c r="D138" s="28" t="s">
        <v>272</v>
      </c>
      <c r="E138" s="23" t="s">
        <v>203</v>
      </c>
      <c r="F138" s="21">
        <v>6.24</v>
      </c>
      <c r="G138" s="16">
        <f t="shared" si="6"/>
        <v>6.24</v>
      </c>
      <c r="H138" s="26"/>
    </row>
    <row r="139" spans="2:8" x14ac:dyDescent="0.2">
      <c r="B139" s="22" t="s">
        <v>140</v>
      </c>
      <c r="C139" s="19">
        <v>1</v>
      </c>
      <c r="D139" s="19"/>
      <c r="E139" s="23" t="s">
        <v>199</v>
      </c>
      <c r="F139" s="21">
        <v>11.95</v>
      </c>
      <c r="G139" s="16">
        <f>F139*C139</f>
        <v>11.95</v>
      </c>
      <c r="H139" s="26" t="s">
        <v>201</v>
      </c>
    </row>
    <row r="140" spans="2:8" x14ac:dyDescent="0.2">
      <c r="B140" s="22" t="s">
        <v>99</v>
      </c>
      <c r="C140" s="19">
        <v>1</v>
      </c>
      <c r="D140" s="28" t="s">
        <v>100</v>
      </c>
      <c r="E140" s="23" t="s">
        <v>250</v>
      </c>
      <c r="F140" s="21">
        <v>5.74</v>
      </c>
      <c r="G140" s="16">
        <f>F140*C140</f>
        <v>5.74</v>
      </c>
    </row>
    <row r="141" spans="2:8" ht="22" thickBot="1" x14ac:dyDescent="0.3">
      <c r="B141" s="82" t="s">
        <v>5</v>
      </c>
      <c r="C141" s="83"/>
      <c r="D141" s="83"/>
      <c r="E141" s="83"/>
      <c r="F141" s="83"/>
      <c r="G141" s="17">
        <f>SUM(G134:G140)</f>
        <v>75.839999999999989</v>
      </c>
    </row>
    <row r="142" spans="2:8" ht="17" thickBot="1" x14ac:dyDescent="0.25"/>
    <row r="143" spans="2:8" ht="21" x14ac:dyDescent="0.2">
      <c r="B143" s="79" t="s">
        <v>365</v>
      </c>
      <c r="C143" s="80"/>
      <c r="D143" s="80"/>
      <c r="E143" s="80"/>
      <c r="F143" s="80"/>
      <c r="G143" s="81"/>
      <c r="H143" s="24"/>
    </row>
    <row r="144" spans="2:8" ht="19" x14ac:dyDescent="0.25">
      <c r="B144" s="8" t="s">
        <v>0</v>
      </c>
      <c r="C144" s="9" t="s">
        <v>2</v>
      </c>
      <c r="D144" s="9" t="s">
        <v>120</v>
      </c>
      <c r="E144" s="10" t="s">
        <v>3</v>
      </c>
      <c r="F144" s="9" t="s">
        <v>121</v>
      </c>
      <c r="G144" s="11" t="s">
        <v>5</v>
      </c>
      <c r="H144" s="25"/>
    </row>
    <row r="145" spans="2:8" x14ac:dyDescent="0.2">
      <c r="B145" s="32" t="s">
        <v>140</v>
      </c>
      <c r="C145" s="13">
        <v>1</v>
      </c>
      <c r="D145" s="30" t="s">
        <v>205</v>
      </c>
      <c r="E145" s="31" t="s">
        <v>206</v>
      </c>
      <c r="F145" s="15">
        <v>12.95</v>
      </c>
      <c r="G145" s="16">
        <f>F145*C145</f>
        <v>12.95</v>
      </c>
      <c r="H145" s="26" t="s">
        <v>195</v>
      </c>
    </row>
    <row r="146" spans="2:8" x14ac:dyDescent="0.2">
      <c r="B146" s="29" t="s">
        <v>125</v>
      </c>
      <c r="C146" s="13">
        <v>1</v>
      </c>
      <c r="D146" s="30" t="s">
        <v>213</v>
      </c>
      <c r="E146" s="31" t="s">
        <v>212</v>
      </c>
      <c r="F146" s="15">
        <v>17.3</v>
      </c>
      <c r="G146" s="16">
        <f t="shared" ref="G146:G157" si="7">F146*C146</f>
        <v>17.3</v>
      </c>
      <c r="H146" s="26" t="s">
        <v>195</v>
      </c>
    </row>
    <row r="147" spans="2:8" x14ac:dyDescent="0.2">
      <c r="B147" s="32" t="s">
        <v>125</v>
      </c>
      <c r="C147" s="13">
        <v>1</v>
      </c>
      <c r="D147" s="30" t="s">
        <v>214</v>
      </c>
      <c r="E147" s="31" t="s">
        <v>210</v>
      </c>
      <c r="F147" s="15">
        <v>14.04</v>
      </c>
      <c r="G147" s="16">
        <f t="shared" si="7"/>
        <v>14.04</v>
      </c>
      <c r="H147" s="26" t="s">
        <v>195</v>
      </c>
    </row>
    <row r="148" spans="2:8" x14ac:dyDescent="0.2">
      <c r="B148" s="32" t="s">
        <v>125</v>
      </c>
      <c r="C148" s="19">
        <v>1</v>
      </c>
      <c r="D148" s="30" t="s">
        <v>215</v>
      </c>
      <c r="E148" s="31" t="s">
        <v>211</v>
      </c>
      <c r="F148" s="21">
        <v>26.06</v>
      </c>
      <c r="G148" s="16">
        <f t="shared" si="7"/>
        <v>26.06</v>
      </c>
      <c r="H148" s="26" t="s">
        <v>195</v>
      </c>
    </row>
    <row r="149" spans="2:8" x14ac:dyDescent="0.2">
      <c r="B149" s="34" t="s">
        <v>125</v>
      </c>
      <c r="C149" s="19">
        <v>1</v>
      </c>
      <c r="D149" s="28" t="s">
        <v>268</v>
      </c>
      <c r="E149" s="23" t="s">
        <v>269</v>
      </c>
      <c r="F149" s="21">
        <v>24.66</v>
      </c>
      <c r="G149" s="16">
        <f t="shared" si="7"/>
        <v>24.66</v>
      </c>
      <c r="H149" s="26" t="s">
        <v>195</v>
      </c>
    </row>
    <row r="150" spans="2:8" x14ac:dyDescent="0.2">
      <c r="B150" s="34" t="s">
        <v>140</v>
      </c>
      <c r="C150" s="19">
        <v>1</v>
      </c>
      <c r="D150" s="28">
        <v>1</v>
      </c>
      <c r="E150" s="23" t="s">
        <v>244</v>
      </c>
      <c r="F150" s="21">
        <v>114.95</v>
      </c>
      <c r="G150" s="16">
        <f t="shared" si="7"/>
        <v>114.95</v>
      </c>
      <c r="H150" s="26" t="s">
        <v>249</v>
      </c>
    </row>
    <row r="151" spans="2:8" x14ac:dyDescent="0.2">
      <c r="B151" s="34" t="s">
        <v>99</v>
      </c>
      <c r="C151" s="19">
        <v>3</v>
      </c>
      <c r="D151" s="28" t="s">
        <v>100</v>
      </c>
      <c r="E151" s="23" t="s">
        <v>245</v>
      </c>
      <c r="F151" s="21">
        <v>8.94</v>
      </c>
      <c r="G151" s="16">
        <f t="shared" si="7"/>
        <v>26.82</v>
      </c>
      <c r="H151" s="26" t="s">
        <v>246</v>
      </c>
    </row>
    <row r="152" spans="2:8" x14ac:dyDescent="0.2">
      <c r="B152" s="34" t="s">
        <v>99</v>
      </c>
      <c r="C152" s="19">
        <v>3</v>
      </c>
      <c r="D152" s="28" t="s">
        <v>100</v>
      </c>
      <c r="E152" s="23" t="s">
        <v>247</v>
      </c>
      <c r="F152" s="21">
        <v>7.95</v>
      </c>
      <c r="G152" s="16">
        <f t="shared" si="7"/>
        <v>23.85</v>
      </c>
      <c r="H152" s="26" t="s">
        <v>248</v>
      </c>
    </row>
    <row r="153" spans="2:8" x14ac:dyDescent="0.2">
      <c r="B153" s="34" t="s">
        <v>99</v>
      </c>
      <c r="C153" s="19">
        <v>1</v>
      </c>
      <c r="D153" s="28"/>
      <c r="E153" s="23" t="s">
        <v>192</v>
      </c>
      <c r="F153" s="21">
        <v>19.989999999999998</v>
      </c>
      <c r="G153" s="16">
        <f t="shared" si="7"/>
        <v>19.989999999999998</v>
      </c>
      <c r="H153" s="26" t="s">
        <v>195</v>
      </c>
    </row>
    <row r="154" spans="2:8" x14ac:dyDescent="0.2">
      <c r="B154" s="34" t="s">
        <v>99</v>
      </c>
      <c r="C154" s="19">
        <v>1</v>
      </c>
      <c r="D154" s="28"/>
      <c r="E154" s="23" t="s">
        <v>193</v>
      </c>
      <c r="F154" s="21">
        <v>29.99</v>
      </c>
      <c r="G154" s="16">
        <f t="shared" si="7"/>
        <v>29.99</v>
      </c>
      <c r="H154" s="26" t="s">
        <v>195</v>
      </c>
    </row>
    <row r="155" spans="2:8" x14ac:dyDescent="0.2">
      <c r="B155" s="34" t="s">
        <v>99</v>
      </c>
      <c r="C155" s="19">
        <v>1</v>
      </c>
      <c r="D155" s="28"/>
      <c r="E155" s="23" t="s">
        <v>194</v>
      </c>
      <c r="F155" s="21">
        <v>13.99</v>
      </c>
      <c r="G155" s="16">
        <f t="shared" si="7"/>
        <v>13.99</v>
      </c>
      <c r="H155" s="26" t="s">
        <v>195</v>
      </c>
    </row>
    <row r="156" spans="2:8" x14ac:dyDescent="0.2">
      <c r="B156" s="34"/>
      <c r="C156" s="19"/>
      <c r="D156" s="28"/>
      <c r="E156" s="23"/>
      <c r="F156" s="21"/>
      <c r="G156" s="16">
        <f t="shared" si="7"/>
        <v>0</v>
      </c>
      <c r="H156" s="26"/>
    </row>
    <row r="157" spans="2:8" x14ac:dyDescent="0.2">
      <c r="B157" s="18"/>
      <c r="C157" s="19"/>
      <c r="D157" s="19"/>
      <c r="E157" s="20"/>
      <c r="F157" s="21"/>
      <c r="G157" s="16">
        <f t="shared" si="7"/>
        <v>0</v>
      </c>
      <c r="H157" s="26"/>
    </row>
    <row r="158" spans="2:8" ht="22" thickBot="1" x14ac:dyDescent="0.3">
      <c r="B158" s="82" t="s">
        <v>5</v>
      </c>
      <c r="C158" s="83"/>
      <c r="D158" s="83"/>
      <c r="E158" s="83"/>
      <c r="F158" s="83"/>
      <c r="G158" s="17">
        <f>SUM(G145:G157)</f>
        <v>324.60000000000002</v>
      </c>
      <c r="H158" s="27"/>
    </row>
    <row r="159" spans="2:8" ht="17" thickBot="1" x14ac:dyDescent="0.25"/>
    <row r="160" spans="2:8" ht="21" x14ac:dyDescent="0.2">
      <c r="B160" s="79" t="s">
        <v>366</v>
      </c>
      <c r="C160" s="80"/>
      <c r="D160" s="80"/>
      <c r="E160" s="80"/>
      <c r="F160" s="80"/>
      <c r="G160" s="81"/>
      <c r="H160" s="24"/>
    </row>
    <row r="161" spans="2:8" ht="19" x14ac:dyDescent="0.25">
      <c r="B161" s="8" t="s">
        <v>0</v>
      </c>
      <c r="C161" s="9" t="s">
        <v>2</v>
      </c>
      <c r="D161" s="9" t="s">
        <v>120</v>
      </c>
      <c r="E161" s="10" t="s">
        <v>3</v>
      </c>
      <c r="F161" s="9" t="s">
        <v>121</v>
      </c>
      <c r="G161" s="11" t="s">
        <v>5</v>
      </c>
      <c r="H161" s="25"/>
    </row>
    <row r="162" spans="2:8" x14ac:dyDescent="0.2">
      <c r="B162" s="29" t="s">
        <v>99</v>
      </c>
      <c r="C162" s="13">
        <v>1</v>
      </c>
      <c r="D162" s="30" t="s">
        <v>100</v>
      </c>
      <c r="E162" s="31" t="s">
        <v>256</v>
      </c>
      <c r="F162" s="15">
        <v>6.31</v>
      </c>
      <c r="G162" s="16">
        <f>F162*C162</f>
        <v>6.31</v>
      </c>
      <c r="H162" s="26" t="s">
        <v>255</v>
      </c>
    </row>
    <row r="163" spans="2:8" x14ac:dyDescent="0.2">
      <c r="B163" s="29" t="s">
        <v>99</v>
      </c>
      <c r="C163" s="13">
        <v>1</v>
      </c>
      <c r="D163" s="30" t="s">
        <v>100</v>
      </c>
      <c r="E163" s="31" t="s">
        <v>257</v>
      </c>
      <c r="F163" s="15">
        <v>38.4</v>
      </c>
      <c r="G163" s="16">
        <f t="shared" ref="G163:G180" si="8">F163*C163</f>
        <v>38.4</v>
      </c>
      <c r="H163" s="26" t="s">
        <v>258</v>
      </c>
    </row>
    <row r="164" spans="2:8" x14ac:dyDescent="0.2">
      <c r="B164" s="29" t="s">
        <v>99</v>
      </c>
      <c r="C164" s="13">
        <v>1</v>
      </c>
      <c r="D164" s="30" t="s">
        <v>100</v>
      </c>
      <c r="E164" s="31" t="s">
        <v>259</v>
      </c>
      <c r="F164" s="15">
        <v>13.29</v>
      </c>
      <c r="G164" s="16">
        <f t="shared" si="8"/>
        <v>13.29</v>
      </c>
      <c r="H164" s="26" t="s">
        <v>260</v>
      </c>
    </row>
    <row r="165" spans="2:8" x14ac:dyDescent="0.2">
      <c r="B165" s="29" t="s">
        <v>99</v>
      </c>
      <c r="C165" s="13">
        <v>1</v>
      </c>
      <c r="D165" s="30" t="s">
        <v>100</v>
      </c>
      <c r="E165" s="31" t="s">
        <v>261</v>
      </c>
      <c r="F165" s="21">
        <v>4.37</v>
      </c>
      <c r="G165" s="16">
        <f t="shared" si="8"/>
        <v>4.37</v>
      </c>
      <c r="H165" s="35"/>
    </row>
    <row r="166" spans="2:8" x14ac:dyDescent="0.2">
      <c r="B166" s="12" t="s">
        <v>149</v>
      </c>
      <c r="C166" s="13">
        <v>1</v>
      </c>
      <c r="D166" s="30" t="s">
        <v>216</v>
      </c>
      <c r="E166" s="31" t="s">
        <v>222</v>
      </c>
      <c r="F166" s="15"/>
      <c r="G166" s="16"/>
      <c r="H166" t="s">
        <v>195</v>
      </c>
    </row>
    <row r="167" spans="2:8" x14ac:dyDescent="0.2">
      <c r="B167" s="12" t="s">
        <v>149</v>
      </c>
      <c r="C167" s="13">
        <v>1</v>
      </c>
      <c r="D167" s="30" t="s">
        <v>217</v>
      </c>
      <c r="E167" s="31" t="s">
        <v>222</v>
      </c>
      <c r="F167" s="15"/>
      <c r="G167" s="16"/>
      <c r="H167" t="s">
        <v>195</v>
      </c>
    </row>
    <row r="168" spans="2:8" x14ac:dyDescent="0.2">
      <c r="B168" s="12" t="s">
        <v>149</v>
      </c>
      <c r="C168" s="13">
        <v>1</v>
      </c>
      <c r="D168" s="30" t="s">
        <v>218</v>
      </c>
      <c r="E168" s="31" t="s">
        <v>222</v>
      </c>
      <c r="F168" s="15"/>
      <c r="G168" s="16"/>
      <c r="H168" t="s">
        <v>195</v>
      </c>
    </row>
    <row r="169" spans="2:8" x14ac:dyDescent="0.2">
      <c r="B169" s="12" t="s">
        <v>149</v>
      </c>
      <c r="C169" s="13">
        <v>1</v>
      </c>
      <c r="D169" s="30" t="s">
        <v>219</v>
      </c>
      <c r="E169" s="31" t="s">
        <v>222</v>
      </c>
      <c r="F169" s="15"/>
      <c r="G169" s="16"/>
      <c r="H169" t="s">
        <v>195</v>
      </c>
    </row>
    <row r="170" spans="2:8" x14ac:dyDescent="0.2">
      <c r="B170" s="12" t="s">
        <v>149</v>
      </c>
      <c r="C170" s="13">
        <v>1</v>
      </c>
      <c r="D170" s="30" t="s">
        <v>220</v>
      </c>
      <c r="E170" s="31" t="s">
        <v>222</v>
      </c>
      <c r="F170" s="15"/>
      <c r="G170" s="16"/>
      <c r="H170" t="s">
        <v>195</v>
      </c>
    </row>
    <row r="171" spans="2:8" x14ac:dyDescent="0.2">
      <c r="B171" s="12" t="s">
        <v>149</v>
      </c>
      <c r="C171" s="13">
        <v>1</v>
      </c>
      <c r="D171" s="30" t="s">
        <v>221</v>
      </c>
      <c r="E171" s="31" t="s">
        <v>222</v>
      </c>
      <c r="F171" s="15"/>
      <c r="G171" s="16"/>
      <c r="H171" t="s">
        <v>195</v>
      </c>
    </row>
    <row r="172" spans="2:8" x14ac:dyDescent="0.2">
      <c r="B172" s="36" t="s">
        <v>125</v>
      </c>
      <c r="C172" s="37">
        <v>1</v>
      </c>
      <c r="D172" s="37" t="s">
        <v>138</v>
      </c>
      <c r="E172" s="38" t="s">
        <v>139</v>
      </c>
      <c r="F172" s="39">
        <v>49.61</v>
      </c>
      <c r="G172" s="40">
        <f t="shared" ref="G172" si="9">F172*C172</f>
        <v>49.61</v>
      </c>
      <c r="H172" s="35" t="s">
        <v>262</v>
      </c>
    </row>
    <row r="173" spans="2:8" x14ac:dyDescent="0.2">
      <c r="B173" s="34"/>
      <c r="C173" s="28"/>
      <c r="D173" s="28"/>
      <c r="E173" s="23" t="s">
        <v>362</v>
      </c>
      <c r="F173" s="41"/>
      <c r="G173" s="42"/>
      <c r="H173" s="35"/>
    </row>
    <row r="174" spans="2:8" x14ac:dyDescent="0.2">
      <c r="B174" s="34"/>
      <c r="C174" s="28"/>
      <c r="D174" s="28"/>
      <c r="E174" s="23" t="s">
        <v>263</v>
      </c>
      <c r="F174" s="41"/>
      <c r="G174" s="42"/>
      <c r="H174" s="35"/>
    </row>
    <row r="175" spans="2:8" x14ac:dyDescent="0.2">
      <c r="B175" s="29" t="s">
        <v>99</v>
      </c>
      <c r="C175" s="13">
        <v>1</v>
      </c>
      <c r="D175" s="30" t="s">
        <v>100</v>
      </c>
      <c r="E175" s="23" t="s">
        <v>264</v>
      </c>
      <c r="F175" s="41">
        <v>6.57</v>
      </c>
      <c r="G175" s="16">
        <f t="shared" si="8"/>
        <v>6.57</v>
      </c>
      <c r="H175" s="35" t="s">
        <v>265</v>
      </c>
    </row>
    <row r="176" spans="2:8" x14ac:dyDescent="0.2">
      <c r="B176" s="22" t="s">
        <v>99</v>
      </c>
      <c r="C176" s="28">
        <v>1</v>
      </c>
      <c r="D176" s="28" t="s">
        <v>100</v>
      </c>
      <c r="E176" s="23" t="s">
        <v>266</v>
      </c>
      <c r="F176" s="41">
        <v>22</v>
      </c>
      <c r="G176" s="16">
        <f t="shared" si="8"/>
        <v>22</v>
      </c>
      <c r="H176" s="35" t="s">
        <v>267</v>
      </c>
    </row>
    <row r="177" spans="2:8" x14ac:dyDescent="0.2">
      <c r="B177" s="22"/>
      <c r="C177" s="28"/>
      <c r="D177" s="28"/>
      <c r="E177" s="23"/>
      <c r="F177" s="41"/>
      <c r="G177" s="42">
        <f t="shared" si="8"/>
        <v>0</v>
      </c>
      <c r="H177" s="26"/>
    </row>
    <row r="178" spans="2:8" x14ac:dyDescent="0.2">
      <c r="B178" s="22"/>
      <c r="C178" s="28"/>
      <c r="D178" s="28"/>
      <c r="E178" s="23"/>
      <c r="F178" s="41"/>
      <c r="G178" s="42">
        <f t="shared" si="8"/>
        <v>0</v>
      </c>
      <c r="H178" s="26"/>
    </row>
    <row r="179" spans="2:8" x14ac:dyDescent="0.2">
      <c r="B179" s="22"/>
      <c r="C179" s="28"/>
      <c r="D179" s="28"/>
      <c r="E179" s="23"/>
      <c r="F179" s="41"/>
      <c r="G179" s="42">
        <f t="shared" si="8"/>
        <v>0</v>
      </c>
      <c r="H179" s="26"/>
    </row>
    <row r="180" spans="2:8" x14ac:dyDescent="0.2">
      <c r="B180" s="22"/>
      <c r="C180" s="28"/>
      <c r="D180" s="28"/>
      <c r="E180" s="23"/>
      <c r="F180" s="41"/>
      <c r="G180" s="42">
        <f t="shared" si="8"/>
        <v>0</v>
      </c>
      <c r="H180" s="26"/>
    </row>
    <row r="181" spans="2:8" ht="22" thickBot="1" x14ac:dyDescent="0.3">
      <c r="B181" s="82" t="s">
        <v>5</v>
      </c>
      <c r="C181" s="83"/>
      <c r="D181" s="83"/>
      <c r="E181" s="83"/>
      <c r="F181" s="83"/>
      <c r="G181" s="17">
        <f>SUM(G162:G180)</f>
        <v>140.54999999999998</v>
      </c>
      <c r="H181" s="27"/>
    </row>
    <row r="182" spans="2:8" ht="17" thickBot="1" x14ac:dyDescent="0.25"/>
    <row r="183" spans="2:8" ht="22" thickBot="1" x14ac:dyDescent="0.25">
      <c r="B183" s="84" t="s">
        <v>370</v>
      </c>
      <c r="C183" s="85"/>
      <c r="D183" s="85"/>
      <c r="E183" s="85"/>
      <c r="F183" s="85"/>
      <c r="G183" s="86">
        <f>SUM(G14,G59,G76,G130,G141,G158,G181)</f>
        <v>1548.365</v>
      </c>
    </row>
  </sheetData>
  <mergeCells count="15">
    <mergeCell ref="B143:G143"/>
    <mergeCell ref="B158:F158"/>
    <mergeCell ref="B160:G160"/>
    <mergeCell ref="B181:F181"/>
    <mergeCell ref="B183:F183"/>
    <mergeCell ref="B61:G61"/>
    <mergeCell ref="B76:F76"/>
    <mergeCell ref="B78:G78"/>
    <mergeCell ref="B130:F130"/>
    <mergeCell ref="B132:G132"/>
    <mergeCell ref="B141:F141"/>
    <mergeCell ref="B2:G2"/>
    <mergeCell ref="B14:F14"/>
    <mergeCell ref="B16:G16"/>
    <mergeCell ref="B59:F59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3"/>
  <sheetViews>
    <sheetView workbookViewId="0">
      <selection activeCell="C30" sqref="C30"/>
    </sheetView>
  </sheetViews>
  <sheetFormatPr baseColWidth="10" defaultColWidth="11" defaultRowHeight="16" x14ac:dyDescent="0.2"/>
  <cols>
    <col min="1" max="1" width="3.5" customWidth="1"/>
    <col min="2" max="2" width="19" bestFit="1" customWidth="1"/>
    <col min="3" max="3" width="29.1640625" bestFit="1" customWidth="1"/>
    <col min="5" max="5" width="61.6640625" customWidth="1"/>
    <col min="6" max="6" width="14.6640625" style="1" customWidth="1"/>
    <col min="7" max="7" width="11" style="1"/>
    <col min="8" max="8" width="12.83203125" customWidth="1"/>
    <col min="11" max="11" width="10.83203125" customWidth="1"/>
  </cols>
  <sheetData>
    <row r="2" spans="2:9" ht="21" x14ac:dyDescent="0.2">
      <c r="B2" s="76" t="s">
        <v>368</v>
      </c>
      <c r="C2" s="76"/>
      <c r="D2" s="76"/>
      <c r="E2" s="76"/>
      <c r="F2" s="76"/>
      <c r="G2" s="76"/>
    </row>
    <row r="3" spans="2:9" x14ac:dyDescent="0.2">
      <c r="B3" s="43" t="s">
        <v>0</v>
      </c>
      <c r="C3" s="43" t="s">
        <v>1</v>
      </c>
      <c r="D3" s="43" t="s">
        <v>2</v>
      </c>
      <c r="E3" s="43" t="s">
        <v>3</v>
      </c>
      <c r="F3" s="44" t="s">
        <v>4</v>
      </c>
      <c r="G3" s="44" t="s">
        <v>5</v>
      </c>
      <c r="I3" s="4" t="s">
        <v>86</v>
      </c>
    </row>
    <row r="4" spans="2:9" x14ac:dyDescent="0.2">
      <c r="B4" s="45" t="s">
        <v>18</v>
      </c>
      <c r="C4" s="45" t="s">
        <v>8</v>
      </c>
      <c r="D4" s="45">
        <v>1</v>
      </c>
      <c r="E4" s="45" t="s">
        <v>9</v>
      </c>
      <c r="F4" s="47">
        <v>15.26</v>
      </c>
      <c r="G4" s="47">
        <f t="shared" ref="G4:G13" si="0">F4*D4</f>
        <v>15.26</v>
      </c>
      <c r="I4" t="s">
        <v>90</v>
      </c>
    </row>
    <row r="5" spans="2:9" x14ac:dyDescent="0.2">
      <c r="B5" s="45" t="s">
        <v>18</v>
      </c>
      <c r="C5" s="45" t="s">
        <v>10</v>
      </c>
      <c r="D5" s="45">
        <v>4</v>
      </c>
      <c r="E5" s="45" t="s">
        <v>12</v>
      </c>
      <c r="F5" s="47">
        <v>6.63</v>
      </c>
      <c r="G5" s="47">
        <f t="shared" si="0"/>
        <v>26.52</v>
      </c>
      <c r="I5" t="s">
        <v>90</v>
      </c>
    </row>
    <row r="6" spans="2:9" x14ac:dyDescent="0.2">
      <c r="B6" s="45" t="s">
        <v>18</v>
      </c>
      <c r="C6" s="45" t="s">
        <v>11</v>
      </c>
      <c r="D6" s="45">
        <v>4</v>
      </c>
      <c r="E6" s="45" t="s">
        <v>13</v>
      </c>
      <c r="F6" s="47">
        <v>5.31</v>
      </c>
      <c r="G6" s="47">
        <f t="shared" si="0"/>
        <v>21.24</v>
      </c>
      <c r="I6" t="s">
        <v>90</v>
      </c>
    </row>
    <row r="7" spans="2:9" x14ac:dyDescent="0.2">
      <c r="B7" s="45" t="s">
        <v>18</v>
      </c>
      <c r="C7" s="45" t="s">
        <v>14</v>
      </c>
      <c r="D7" s="45">
        <v>2</v>
      </c>
      <c r="E7" s="45" t="s">
        <v>15</v>
      </c>
      <c r="F7" s="47">
        <v>8.7899999999999991</v>
      </c>
      <c r="G7" s="47">
        <f t="shared" si="0"/>
        <v>17.579999999999998</v>
      </c>
      <c r="I7" t="s">
        <v>90</v>
      </c>
    </row>
    <row r="8" spans="2:9" x14ac:dyDescent="0.2">
      <c r="B8" s="45" t="s">
        <v>18</v>
      </c>
      <c r="C8" s="45" t="s">
        <v>16</v>
      </c>
      <c r="D8" s="45">
        <v>4</v>
      </c>
      <c r="E8" s="45" t="s">
        <v>17</v>
      </c>
      <c r="F8" s="47">
        <v>5.76</v>
      </c>
      <c r="G8" s="47">
        <f t="shared" si="0"/>
        <v>23.04</v>
      </c>
      <c r="I8" t="s">
        <v>90</v>
      </c>
    </row>
    <row r="9" spans="2:9" x14ac:dyDescent="0.2">
      <c r="B9" s="45" t="s">
        <v>93</v>
      </c>
      <c r="C9" s="64">
        <v>4354635</v>
      </c>
      <c r="D9" s="45">
        <v>1</v>
      </c>
      <c r="E9" s="45" t="s">
        <v>94</v>
      </c>
      <c r="F9" s="47">
        <v>24.2</v>
      </c>
      <c r="G9" s="47">
        <f t="shared" si="0"/>
        <v>24.2</v>
      </c>
      <c r="I9" t="s">
        <v>92</v>
      </c>
    </row>
    <row r="10" spans="2:9" x14ac:dyDescent="0.2">
      <c r="B10" s="45" t="s">
        <v>97</v>
      </c>
      <c r="C10" s="64">
        <v>47768</v>
      </c>
      <c r="D10" s="45">
        <v>2</v>
      </c>
      <c r="E10" s="45" t="s">
        <v>361</v>
      </c>
      <c r="F10" s="47">
        <v>5.59</v>
      </c>
      <c r="G10" s="47">
        <f t="shared" si="0"/>
        <v>11.18</v>
      </c>
      <c r="I10" t="s">
        <v>96</v>
      </c>
    </row>
    <row r="11" spans="2:9" x14ac:dyDescent="0.2">
      <c r="B11" s="45" t="s">
        <v>99</v>
      </c>
      <c r="C11" s="45" t="s">
        <v>100</v>
      </c>
      <c r="D11" s="45">
        <v>1</v>
      </c>
      <c r="E11" s="45" t="s">
        <v>105</v>
      </c>
      <c r="F11" s="47">
        <v>14.95</v>
      </c>
      <c r="G11" s="47">
        <f t="shared" si="0"/>
        <v>14.95</v>
      </c>
      <c r="I11" t="s">
        <v>104</v>
      </c>
    </row>
    <row r="12" spans="2:9" ht="17" thickBot="1" x14ac:dyDescent="0.25">
      <c r="B12" s="45" t="s">
        <v>99</v>
      </c>
      <c r="C12" s="45" t="s">
        <v>100</v>
      </c>
      <c r="D12" s="45">
        <v>1</v>
      </c>
      <c r="E12" s="45" t="s">
        <v>106</v>
      </c>
      <c r="F12" s="47">
        <v>24.95</v>
      </c>
      <c r="G12" s="47">
        <f t="shared" si="0"/>
        <v>24.95</v>
      </c>
      <c r="I12" t="s">
        <v>107</v>
      </c>
    </row>
    <row r="13" spans="2:9" ht="18" thickTop="1" thickBot="1" x14ac:dyDescent="0.25">
      <c r="B13" s="45" t="s">
        <v>99</v>
      </c>
      <c r="C13" s="45" t="s">
        <v>100</v>
      </c>
      <c r="D13" s="45">
        <v>4</v>
      </c>
      <c r="E13" s="48" t="s">
        <v>196</v>
      </c>
      <c r="F13" s="47">
        <v>2</v>
      </c>
      <c r="G13" s="47">
        <f t="shared" si="0"/>
        <v>8</v>
      </c>
      <c r="H13" s="71" t="s">
        <v>367</v>
      </c>
      <c r="I13" t="s">
        <v>197</v>
      </c>
    </row>
    <row r="14" spans="2:9" ht="23" thickTop="1" thickBot="1" x14ac:dyDescent="0.25">
      <c r="B14" s="77" t="s">
        <v>5</v>
      </c>
      <c r="C14" s="78"/>
      <c r="D14" s="78"/>
      <c r="E14" s="78"/>
      <c r="F14" s="78"/>
      <c r="G14" s="61">
        <f>SUM(G4:G13)</f>
        <v>186.91999999999996</v>
      </c>
    </row>
    <row r="15" spans="2:9" x14ac:dyDescent="0.2">
      <c r="F15" s="70"/>
    </row>
    <row r="16" spans="2:9" x14ac:dyDescent="0.2">
      <c r="F16" s="68"/>
    </row>
    <row r="17" spans="6:8" x14ac:dyDescent="0.2">
      <c r="F17" s="68"/>
    </row>
    <row r="18" spans="6:8" x14ac:dyDescent="0.2">
      <c r="F18" s="68"/>
    </row>
    <row r="19" spans="6:8" x14ac:dyDescent="0.2">
      <c r="F19" s="68"/>
    </row>
    <row r="20" spans="6:8" x14ac:dyDescent="0.2">
      <c r="F20" s="68"/>
    </row>
    <row r="21" spans="6:8" x14ac:dyDescent="0.2">
      <c r="F21" s="68"/>
    </row>
    <row r="22" spans="6:8" x14ac:dyDescent="0.2">
      <c r="F22" s="68"/>
    </row>
    <row r="23" spans="6:8" x14ac:dyDescent="0.2">
      <c r="H23" s="70"/>
    </row>
  </sheetData>
  <mergeCells count="2">
    <mergeCell ref="B2:G2"/>
    <mergeCell ref="B14:F14"/>
  </mergeCell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4"/>
  <sheetViews>
    <sheetView topLeftCell="B1" workbookViewId="0">
      <selection activeCell="M18" sqref="M18"/>
    </sheetView>
  </sheetViews>
  <sheetFormatPr baseColWidth="10" defaultColWidth="11" defaultRowHeight="16" x14ac:dyDescent="0.2"/>
  <cols>
    <col min="1" max="1" width="3.5" customWidth="1"/>
    <col min="2" max="2" width="19" bestFit="1" customWidth="1"/>
    <col min="3" max="3" width="29.1640625" bestFit="1" customWidth="1"/>
    <col min="5" max="5" width="61.6640625" customWidth="1"/>
    <col min="6" max="6" width="14.6640625" style="1" customWidth="1"/>
    <col min="7" max="7" width="11" style="1"/>
    <col min="8" max="8" width="12.83203125" customWidth="1"/>
    <col min="11" max="11" width="10.83203125" customWidth="1"/>
  </cols>
  <sheetData>
    <row r="2" spans="2:9" ht="21" x14ac:dyDescent="0.2">
      <c r="B2" s="76" t="s">
        <v>369</v>
      </c>
      <c r="C2" s="76"/>
      <c r="D2" s="76"/>
      <c r="E2" s="76"/>
      <c r="F2" s="76"/>
      <c r="G2" s="76"/>
    </row>
    <row r="3" spans="2:9" x14ac:dyDescent="0.2">
      <c r="B3" s="43" t="s">
        <v>0</v>
      </c>
      <c r="C3" s="43" t="s">
        <v>1</v>
      </c>
      <c r="D3" s="43" t="s">
        <v>2</v>
      </c>
      <c r="E3" s="43" t="s">
        <v>3</v>
      </c>
      <c r="F3" s="44" t="s">
        <v>4</v>
      </c>
      <c r="G3" s="44" t="s">
        <v>5</v>
      </c>
      <c r="I3" s="4" t="s">
        <v>86</v>
      </c>
    </row>
    <row r="4" spans="2:9" x14ac:dyDescent="0.2">
      <c r="B4" s="72" t="s">
        <v>352</v>
      </c>
      <c r="C4" s="72" t="s">
        <v>294</v>
      </c>
      <c r="D4" s="73">
        <v>86</v>
      </c>
      <c r="E4" s="72" t="s">
        <v>293</v>
      </c>
      <c r="F4" s="74">
        <v>9.5500000000000007</v>
      </c>
      <c r="G4" s="75">
        <f>F4</f>
        <v>9.5500000000000007</v>
      </c>
      <c r="H4" t="s">
        <v>353</v>
      </c>
    </row>
    <row r="5" spans="2:9" x14ac:dyDescent="0.2">
      <c r="B5" s="66" t="s">
        <v>352</v>
      </c>
      <c r="C5" s="66" t="s">
        <v>286</v>
      </c>
      <c r="D5" s="67">
        <v>84</v>
      </c>
      <c r="E5" s="66" t="s">
        <v>285</v>
      </c>
      <c r="F5" s="69">
        <v>2.19</v>
      </c>
      <c r="G5" s="47">
        <f>F5</f>
        <v>2.19</v>
      </c>
      <c r="H5" t="s">
        <v>353</v>
      </c>
    </row>
    <row r="6" spans="2:9" x14ac:dyDescent="0.2">
      <c r="B6" s="66" t="s">
        <v>352</v>
      </c>
      <c r="C6" s="66" t="s">
        <v>274</v>
      </c>
      <c r="D6" s="67">
        <v>73</v>
      </c>
      <c r="E6" s="66" t="s">
        <v>273</v>
      </c>
      <c r="F6" s="69">
        <v>1.61</v>
      </c>
      <c r="G6" s="47">
        <f>F6</f>
        <v>1.61</v>
      </c>
      <c r="H6" t="s">
        <v>353</v>
      </c>
    </row>
    <row r="7" spans="2:9" x14ac:dyDescent="0.2">
      <c r="B7" s="66" t="s">
        <v>352</v>
      </c>
      <c r="C7" s="66" t="s">
        <v>315</v>
      </c>
      <c r="D7" s="67">
        <v>42</v>
      </c>
      <c r="E7" s="66" t="s">
        <v>314</v>
      </c>
      <c r="F7" s="69">
        <v>3.27</v>
      </c>
      <c r="G7" s="47">
        <f t="shared" ref="G7:G44" si="0">F7</f>
        <v>3.27</v>
      </c>
      <c r="H7" t="s">
        <v>353</v>
      </c>
    </row>
    <row r="8" spans="2:9" x14ac:dyDescent="0.2">
      <c r="B8" s="66" t="s">
        <v>352</v>
      </c>
      <c r="C8" s="66" t="s">
        <v>290</v>
      </c>
      <c r="D8" s="67">
        <v>30</v>
      </c>
      <c r="E8" s="66" t="s">
        <v>289</v>
      </c>
      <c r="F8" s="69">
        <v>6.81</v>
      </c>
      <c r="G8" s="47">
        <f t="shared" si="0"/>
        <v>6.81</v>
      </c>
      <c r="H8" t="s">
        <v>353</v>
      </c>
    </row>
    <row r="9" spans="2:9" x14ac:dyDescent="0.2">
      <c r="B9" s="66" t="s">
        <v>352</v>
      </c>
      <c r="C9" s="66" t="s">
        <v>296</v>
      </c>
      <c r="D9" s="67">
        <v>28</v>
      </c>
      <c r="E9" s="66" t="s">
        <v>295</v>
      </c>
      <c r="F9" s="69">
        <v>11.7</v>
      </c>
      <c r="G9" s="47">
        <f t="shared" si="0"/>
        <v>11.7</v>
      </c>
      <c r="H9" t="s">
        <v>353</v>
      </c>
    </row>
    <row r="10" spans="2:9" x14ac:dyDescent="0.2">
      <c r="B10" s="66" t="s">
        <v>352</v>
      </c>
      <c r="C10" s="66" t="s">
        <v>288</v>
      </c>
      <c r="D10" s="67">
        <v>22</v>
      </c>
      <c r="E10" s="66" t="s">
        <v>287</v>
      </c>
      <c r="F10" s="69">
        <v>3.23</v>
      </c>
      <c r="G10" s="47">
        <f t="shared" si="0"/>
        <v>3.23</v>
      </c>
      <c r="H10" t="s">
        <v>353</v>
      </c>
    </row>
    <row r="11" spans="2:9" x14ac:dyDescent="0.2">
      <c r="B11" s="66" t="s">
        <v>352</v>
      </c>
      <c r="C11" s="66" t="s">
        <v>307</v>
      </c>
      <c r="D11" s="67">
        <v>22</v>
      </c>
      <c r="E11" s="66" t="s">
        <v>306</v>
      </c>
      <c r="F11" s="69">
        <v>8.1999999999999993</v>
      </c>
      <c r="G11" s="47">
        <f t="shared" si="0"/>
        <v>8.1999999999999993</v>
      </c>
      <c r="H11" t="s">
        <v>353</v>
      </c>
    </row>
    <row r="12" spans="2:9" x14ac:dyDescent="0.2">
      <c r="B12" s="66" t="s">
        <v>352</v>
      </c>
      <c r="C12" s="66" t="s">
        <v>351</v>
      </c>
      <c r="D12" s="67">
        <v>20</v>
      </c>
      <c r="E12" s="66" t="s">
        <v>350</v>
      </c>
      <c r="F12" s="69">
        <v>12.3</v>
      </c>
      <c r="G12" s="47">
        <f t="shared" si="0"/>
        <v>12.3</v>
      </c>
      <c r="H12" t="s">
        <v>353</v>
      </c>
    </row>
    <row r="13" spans="2:9" x14ac:dyDescent="0.2">
      <c r="B13" s="66" t="s">
        <v>352</v>
      </c>
      <c r="C13" s="66" t="s">
        <v>280</v>
      </c>
      <c r="D13" s="67">
        <v>18</v>
      </c>
      <c r="E13" s="66" t="s">
        <v>279</v>
      </c>
      <c r="F13" s="69">
        <v>2.08</v>
      </c>
      <c r="G13" s="47">
        <f t="shared" si="0"/>
        <v>2.08</v>
      </c>
      <c r="H13" t="s">
        <v>353</v>
      </c>
    </row>
    <row r="14" spans="2:9" x14ac:dyDescent="0.2">
      <c r="B14" s="66" t="s">
        <v>352</v>
      </c>
      <c r="C14" s="66" t="s">
        <v>292</v>
      </c>
      <c r="D14" s="67">
        <v>16</v>
      </c>
      <c r="E14" s="66" t="s">
        <v>291</v>
      </c>
      <c r="F14" s="69">
        <v>7.75</v>
      </c>
      <c r="G14" s="47">
        <f t="shared" si="0"/>
        <v>7.75</v>
      </c>
      <c r="H14" t="s">
        <v>353</v>
      </c>
    </row>
    <row r="15" spans="2:9" x14ac:dyDescent="0.2">
      <c r="B15" s="66" t="s">
        <v>352</v>
      </c>
      <c r="C15" s="66" t="s">
        <v>319</v>
      </c>
      <c r="D15" s="67">
        <v>14</v>
      </c>
      <c r="E15" s="66" t="s">
        <v>318</v>
      </c>
      <c r="F15" s="69">
        <v>9.6999999999999993</v>
      </c>
      <c r="G15" s="47">
        <f t="shared" si="0"/>
        <v>9.6999999999999993</v>
      </c>
      <c r="H15" t="s">
        <v>353</v>
      </c>
    </row>
    <row r="16" spans="2:9" x14ac:dyDescent="0.2">
      <c r="B16" s="66" t="s">
        <v>352</v>
      </c>
      <c r="C16" s="66" t="s">
        <v>317</v>
      </c>
      <c r="D16" s="67">
        <v>13</v>
      </c>
      <c r="E16" s="66" t="s">
        <v>316</v>
      </c>
      <c r="F16" s="69">
        <v>1.96</v>
      </c>
      <c r="G16" s="47">
        <f t="shared" si="0"/>
        <v>1.96</v>
      </c>
      <c r="H16" t="s">
        <v>353</v>
      </c>
    </row>
    <row r="17" spans="2:9" x14ac:dyDescent="0.2">
      <c r="B17" s="66" t="s">
        <v>352</v>
      </c>
      <c r="C17" s="66" t="s">
        <v>333</v>
      </c>
      <c r="D17" s="67">
        <v>9</v>
      </c>
      <c r="E17" s="66" t="s">
        <v>332</v>
      </c>
      <c r="F17" s="69">
        <v>7.19</v>
      </c>
      <c r="G17" s="47">
        <f t="shared" si="0"/>
        <v>7.19</v>
      </c>
      <c r="H17" t="s">
        <v>353</v>
      </c>
    </row>
    <row r="18" spans="2:9" x14ac:dyDescent="0.2">
      <c r="B18" s="66" t="s">
        <v>352</v>
      </c>
      <c r="C18" s="66" t="s">
        <v>339</v>
      </c>
      <c r="D18" s="67">
        <v>9</v>
      </c>
      <c r="E18" s="66" t="s">
        <v>338</v>
      </c>
      <c r="F18" s="69">
        <v>1.39</v>
      </c>
      <c r="G18" s="47">
        <f t="shared" si="0"/>
        <v>1.39</v>
      </c>
      <c r="H18" t="s">
        <v>353</v>
      </c>
    </row>
    <row r="19" spans="2:9" ht="17" thickBot="1" x14ac:dyDescent="0.25">
      <c r="B19" s="66" t="s">
        <v>352</v>
      </c>
      <c r="C19" s="66" t="s">
        <v>298</v>
      </c>
      <c r="D19" s="67">
        <v>7</v>
      </c>
      <c r="E19" s="66" t="s">
        <v>297</v>
      </c>
      <c r="F19" s="69">
        <v>8.82</v>
      </c>
      <c r="G19" s="47">
        <f t="shared" si="0"/>
        <v>8.82</v>
      </c>
      <c r="H19" t="s">
        <v>353</v>
      </c>
    </row>
    <row r="20" spans="2:9" ht="18" thickTop="1" thickBot="1" x14ac:dyDescent="0.25">
      <c r="B20" s="66" t="s">
        <v>352</v>
      </c>
      <c r="C20" s="66" t="s">
        <v>335</v>
      </c>
      <c r="D20" s="67">
        <v>7</v>
      </c>
      <c r="E20" s="66" t="s">
        <v>334</v>
      </c>
      <c r="F20" s="69">
        <v>8.36</v>
      </c>
      <c r="G20" s="47">
        <f t="shared" si="0"/>
        <v>8.36</v>
      </c>
      <c r="H20" s="71" t="s">
        <v>354</v>
      </c>
    </row>
    <row r="21" spans="2:9" ht="17" thickTop="1" x14ac:dyDescent="0.2">
      <c r="B21" s="66" t="s">
        <v>352</v>
      </c>
      <c r="C21" s="66" t="s">
        <v>313</v>
      </c>
      <c r="D21" s="67">
        <v>6</v>
      </c>
      <c r="E21" s="66" t="s">
        <v>312</v>
      </c>
      <c r="F21" s="69">
        <v>1.04</v>
      </c>
      <c r="G21" s="47">
        <f t="shared" si="0"/>
        <v>1.04</v>
      </c>
      <c r="H21" t="s">
        <v>353</v>
      </c>
    </row>
    <row r="22" spans="2:9" x14ac:dyDescent="0.2">
      <c r="B22" s="66" t="s">
        <v>352</v>
      </c>
      <c r="C22" s="66" t="s">
        <v>343</v>
      </c>
      <c r="D22" s="67">
        <v>6</v>
      </c>
      <c r="E22" s="66" t="s">
        <v>342</v>
      </c>
      <c r="F22" s="69">
        <v>11.29</v>
      </c>
      <c r="G22" s="47">
        <f t="shared" si="0"/>
        <v>11.29</v>
      </c>
      <c r="H22" t="s">
        <v>353</v>
      </c>
    </row>
    <row r="23" spans="2:9" x14ac:dyDescent="0.2">
      <c r="B23" s="66" t="s">
        <v>352</v>
      </c>
      <c r="C23" s="66" t="s">
        <v>347</v>
      </c>
      <c r="D23" s="67">
        <v>6</v>
      </c>
      <c r="E23" s="66" t="s">
        <v>346</v>
      </c>
      <c r="F23" s="69">
        <v>1.39</v>
      </c>
      <c r="G23" s="47">
        <f t="shared" si="0"/>
        <v>1.39</v>
      </c>
      <c r="H23" t="s">
        <v>353</v>
      </c>
    </row>
    <row r="24" spans="2:9" x14ac:dyDescent="0.2">
      <c r="B24" s="66" t="s">
        <v>352</v>
      </c>
      <c r="C24" s="66" t="s">
        <v>349</v>
      </c>
      <c r="D24" s="67">
        <v>6</v>
      </c>
      <c r="E24" s="66" t="s">
        <v>348</v>
      </c>
      <c r="F24" s="69">
        <v>1.43</v>
      </c>
      <c r="G24" s="47">
        <f t="shared" si="0"/>
        <v>1.43</v>
      </c>
      <c r="H24" t="s">
        <v>353</v>
      </c>
    </row>
    <row r="25" spans="2:9" x14ac:dyDescent="0.2">
      <c r="B25" s="66" t="s">
        <v>352</v>
      </c>
      <c r="C25" s="66" t="s">
        <v>282</v>
      </c>
      <c r="D25" s="67">
        <v>5</v>
      </c>
      <c r="E25" s="66" t="s">
        <v>281</v>
      </c>
      <c r="F25" s="69">
        <v>4.2699999999999996</v>
      </c>
      <c r="G25" s="47">
        <f t="shared" si="0"/>
        <v>4.2699999999999996</v>
      </c>
      <c r="H25" t="s">
        <v>353</v>
      </c>
    </row>
    <row r="26" spans="2:9" x14ac:dyDescent="0.2">
      <c r="B26" s="66" t="s">
        <v>352</v>
      </c>
      <c r="C26" s="66" t="s">
        <v>331</v>
      </c>
      <c r="D26" s="67">
        <v>5</v>
      </c>
      <c r="E26" s="66" t="s">
        <v>330</v>
      </c>
      <c r="F26" s="69">
        <v>2.4300000000000002</v>
      </c>
      <c r="G26" s="47">
        <f t="shared" si="0"/>
        <v>2.4300000000000002</v>
      </c>
      <c r="H26" t="s">
        <v>353</v>
      </c>
    </row>
    <row r="27" spans="2:9" ht="17" thickBot="1" x14ac:dyDescent="0.25">
      <c r="B27" s="66" t="s">
        <v>352</v>
      </c>
      <c r="C27" s="66" t="s">
        <v>278</v>
      </c>
      <c r="D27" s="67">
        <v>4</v>
      </c>
      <c r="E27" s="66" t="s">
        <v>277</v>
      </c>
      <c r="F27" s="69">
        <v>1.49</v>
      </c>
      <c r="G27" s="47">
        <f t="shared" ref="G27" si="1">F27*D27</f>
        <v>5.96</v>
      </c>
      <c r="H27" t="s">
        <v>355</v>
      </c>
    </row>
    <row r="28" spans="2:9" ht="18" thickTop="1" thickBot="1" x14ac:dyDescent="0.25">
      <c r="B28" s="66" t="s">
        <v>352</v>
      </c>
      <c r="C28" s="66" t="s">
        <v>300</v>
      </c>
      <c r="D28" s="67">
        <v>4</v>
      </c>
      <c r="E28" s="66" t="s">
        <v>299</v>
      </c>
      <c r="F28" s="69">
        <v>4.72</v>
      </c>
      <c r="G28" s="47">
        <f t="shared" si="0"/>
        <v>4.72</v>
      </c>
      <c r="H28" s="71" t="s">
        <v>356</v>
      </c>
    </row>
    <row r="29" spans="2:9" ht="17" thickTop="1" x14ac:dyDescent="0.2">
      <c r="B29" s="66" t="s">
        <v>352</v>
      </c>
      <c r="C29" s="66" t="s">
        <v>357</v>
      </c>
      <c r="D29" s="67">
        <v>4</v>
      </c>
      <c r="E29" s="66" t="s">
        <v>358</v>
      </c>
      <c r="F29" s="69">
        <v>7.93</v>
      </c>
      <c r="G29" s="47">
        <f t="shared" si="0"/>
        <v>7.93</v>
      </c>
      <c r="H29" t="s">
        <v>353</v>
      </c>
      <c r="I29" t="s">
        <v>359</v>
      </c>
    </row>
    <row r="30" spans="2:9" x14ac:dyDescent="0.2">
      <c r="B30" s="66" t="s">
        <v>352</v>
      </c>
      <c r="C30" s="66" t="s">
        <v>309</v>
      </c>
      <c r="D30" s="67">
        <v>4</v>
      </c>
      <c r="E30" s="66" t="s">
        <v>308</v>
      </c>
      <c r="F30" s="69">
        <v>9.6999999999999993</v>
      </c>
      <c r="G30" s="47">
        <f t="shared" si="0"/>
        <v>9.6999999999999993</v>
      </c>
      <c r="H30" t="s">
        <v>353</v>
      </c>
    </row>
    <row r="31" spans="2:9" x14ac:dyDescent="0.2">
      <c r="B31" s="66" t="s">
        <v>352</v>
      </c>
      <c r="C31" s="66" t="s">
        <v>329</v>
      </c>
      <c r="D31" s="67">
        <v>4</v>
      </c>
      <c r="E31" s="66" t="s">
        <v>328</v>
      </c>
      <c r="F31" s="69">
        <v>11.92</v>
      </c>
      <c r="G31" s="47">
        <f t="shared" si="0"/>
        <v>11.92</v>
      </c>
      <c r="H31" t="s">
        <v>353</v>
      </c>
    </row>
    <row r="32" spans="2:9" x14ac:dyDescent="0.2">
      <c r="B32" s="66" t="s">
        <v>352</v>
      </c>
      <c r="C32" s="66" t="s">
        <v>341</v>
      </c>
      <c r="D32" s="67">
        <v>4</v>
      </c>
      <c r="E32" s="66" t="s">
        <v>340</v>
      </c>
      <c r="F32" s="69">
        <v>7.97</v>
      </c>
      <c r="G32" s="47">
        <f t="shared" si="0"/>
        <v>7.97</v>
      </c>
      <c r="H32" t="s">
        <v>353</v>
      </c>
    </row>
    <row r="33" spans="2:8" ht="17" thickBot="1" x14ac:dyDescent="0.25">
      <c r="B33" s="66" t="s">
        <v>352</v>
      </c>
      <c r="C33" s="66" t="s">
        <v>284</v>
      </c>
      <c r="D33" s="67">
        <v>3</v>
      </c>
      <c r="E33" s="66" t="s">
        <v>283</v>
      </c>
      <c r="F33" s="69">
        <v>9.77</v>
      </c>
      <c r="G33" s="47">
        <f t="shared" si="0"/>
        <v>9.77</v>
      </c>
      <c r="H33" t="s">
        <v>353</v>
      </c>
    </row>
    <row r="34" spans="2:8" ht="18" thickTop="1" thickBot="1" x14ac:dyDescent="0.25">
      <c r="B34" s="66" t="s">
        <v>352</v>
      </c>
      <c r="C34" s="66" t="s">
        <v>304</v>
      </c>
      <c r="D34" s="67">
        <v>3</v>
      </c>
      <c r="E34" s="66" t="s">
        <v>303</v>
      </c>
      <c r="F34" s="69">
        <v>9.2100000000000009</v>
      </c>
      <c r="G34" s="47">
        <f t="shared" si="0"/>
        <v>9.2100000000000009</v>
      </c>
      <c r="H34" s="71" t="s">
        <v>354</v>
      </c>
    </row>
    <row r="35" spans="2:8" ht="17" thickTop="1" x14ac:dyDescent="0.2">
      <c r="B35" s="66" t="s">
        <v>352</v>
      </c>
      <c r="C35" s="66" t="s">
        <v>276</v>
      </c>
      <c r="D35" s="67">
        <v>2</v>
      </c>
      <c r="E35" s="66" t="s">
        <v>275</v>
      </c>
      <c r="F35" s="69">
        <v>6.32</v>
      </c>
      <c r="G35" s="47">
        <f t="shared" si="0"/>
        <v>6.32</v>
      </c>
      <c r="H35" t="s">
        <v>353</v>
      </c>
    </row>
    <row r="36" spans="2:8" ht="17" thickBot="1" x14ac:dyDescent="0.25">
      <c r="B36" s="66" t="s">
        <v>352</v>
      </c>
      <c r="C36" s="66" t="s">
        <v>91</v>
      </c>
      <c r="D36" s="67">
        <v>2</v>
      </c>
      <c r="E36" s="66" t="s">
        <v>305</v>
      </c>
      <c r="F36" s="69">
        <v>5.12</v>
      </c>
      <c r="G36" s="47">
        <f t="shared" ref="G36" si="2">F36*D36</f>
        <v>10.24</v>
      </c>
      <c r="H36" t="s">
        <v>355</v>
      </c>
    </row>
    <row r="37" spans="2:8" ht="18" thickTop="1" thickBot="1" x14ac:dyDescent="0.25">
      <c r="B37" s="66" t="s">
        <v>352</v>
      </c>
      <c r="C37" s="66" t="s">
        <v>323</v>
      </c>
      <c r="D37" s="67">
        <v>2</v>
      </c>
      <c r="E37" s="66" t="s">
        <v>322</v>
      </c>
      <c r="F37" s="69">
        <v>6.25</v>
      </c>
      <c r="G37" s="47">
        <f t="shared" si="0"/>
        <v>6.25</v>
      </c>
      <c r="H37" s="71" t="s">
        <v>360</v>
      </c>
    </row>
    <row r="38" spans="2:8" ht="18" thickTop="1" thickBot="1" x14ac:dyDescent="0.25">
      <c r="B38" s="66" t="s">
        <v>352</v>
      </c>
      <c r="C38" s="66" t="s">
        <v>325</v>
      </c>
      <c r="D38" s="67">
        <v>2</v>
      </c>
      <c r="E38" s="66" t="s">
        <v>324</v>
      </c>
      <c r="F38" s="69">
        <v>3.87</v>
      </c>
      <c r="G38" s="47">
        <f t="shared" si="0"/>
        <v>3.87</v>
      </c>
      <c r="H38" t="s">
        <v>353</v>
      </c>
    </row>
    <row r="39" spans="2:8" ht="18" thickTop="1" thickBot="1" x14ac:dyDescent="0.25">
      <c r="B39" s="66" t="s">
        <v>352</v>
      </c>
      <c r="C39" s="66" t="s">
        <v>302</v>
      </c>
      <c r="D39" s="67">
        <v>1</v>
      </c>
      <c r="E39" s="66" t="s">
        <v>301</v>
      </c>
      <c r="F39" s="69">
        <v>9.19</v>
      </c>
      <c r="G39" s="47">
        <f t="shared" si="0"/>
        <v>9.19</v>
      </c>
      <c r="H39" s="71" t="s">
        <v>354</v>
      </c>
    </row>
    <row r="40" spans="2:8" ht="18" thickTop="1" thickBot="1" x14ac:dyDescent="0.25">
      <c r="B40" s="66" t="s">
        <v>352</v>
      </c>
      <c r="C40" s="66" t="s">
        <v>311</v>
      </c>
      <c r="D40" s="67">
        <v>1</v>
      </c>
      <c r="E40" s="66" t="s">
        <v>310</v>
      </c>
      <c r="F40" s="69">
        <v>8.4600000000000009</v>
      </c>
      <c r="G40" s="47">
        <f t="shared" si="0"/>
        <v>8.4600000000000009</v>
      </c>
      <c r="H40" s="71" t="s">
        <v>354</v>
      </c>
    </row>
    <row r="41" spans="2:8" ht="18" thickTop="1" thickBot="1" x14ac:dyDescent="0.25">
      <c r="B41" s="66" t="s">
        <v>352</v>
      </c>
      <c r="C41" s="66" t="s">
        <v>321</v>
      </c>
      <c r="D41" s="67">
        <v>1</v>
      </c>
      <c r="E41" s="66" t="s">
        <v>320</v>
      </c>
      <c r="F41" s="69">
        <v>8.61</v>
      </c>
      <c r="G41" s="47">
        <f t="shared" si="0"/>
        <v>8.61</v>
      </c>
      <c r="H41" s="71" t="s">
        <v>360</v>
      </c>
    </row>
    <row r="42" spans="2:8" ht="17" thickTop="1" x14ac:dyDescent="0.2">
      <c r="B42" s="66" t="s">
        <v>352</v>
      </c>
      <c r="C42" s="66" t="s">
        <v>327</v>
      </c>
      <c r="D42" s="67">
        <v>1</v>
      </c>
      <c r="E42" s="66" t="s">
        <v>326</v>
      </c>
      <c r="F42" s="69">
        <v>4.78</v>
      </c>
      <c r="G42" s="47">
        <f t="shared" si="0"/>
        <v>4.78</v>
      </c>
      <c r="H42" t="s">
        <v>353</v>
      </c>
    </row>
    <row r="43" spans="2:8" ht="17" thickBot="1" x14ac:dyDescent="0.25">
      <c r="B43" s="66" t="s">
        <v>352</v>
      </c>
      <c r="C43" s="66" t="s">
        <v>337</v>
      </c>
      <c r="D43" s="67">
        <v>1</v>
      </c>
      <c r="E43" s="66" t="s">
        <v>336</v>
      </c>
      <c r="F43" s="69">
        <v>3.91</v>
      </c>
      <c r="G43" s="47">
        <f t="shared" si="0"/>
        <v>3.91</v>
      </c>
      <c r="H43" t="s">
        <v>353</v>
      </c>
    </row>
    <row r="44" spans="2:8" ht="18" thickTop="1" thickBot="1" x14ac:dyDescent="0.25">
      <c r="B44" s="66" t="s">
        <v>352</v>
      </c>
      <c r="C44" s="66" t="s">
        <v>345</v>
      </c>
      <c r="D44" s="67">
        <v>1</v>
      </c>
      <c r="E44" s="66" t="s">
        <v>344</v>
      </c>
      <c r="F44" s="69">
        <v>7.92</v>
      </c>
      <c r="G44" s="47">
        <f t="shared" si="0"/>
        <v>7.92</v>
      </c>
      <c r="H44" s="71" t="s">
        <v>360</v>
      </c>
    </row>
    <row r="45" spans="2:8" ht="23" thickTop="1" thickBot="1" x14ac:dyDescent="0.25">
      <c r="B45" s="77" t="s">
        <v>5</v>
      </c>
      <c r="C45" s="78"/>
      <c r="D45" s="78"/>
      <c r="E45" s="78"/>
      <c r="F45" s="78"/>
      <c r="G45" s="61">
        <f>SUM(G4:G44)</f>
        <v>264.69</v>
      </c>
    </row>
    <row r="46" spans="2:8" x14ac:dyDescent="0.2">
      <c r="F46" s="70"/>
    </row>
    <row r="47" spans="2:8" x14ac:dyDescent="0.2">
      <c r="F47" s="68"/>
    </row>
    <row r="48" spans="2:8" x14ac:dyDescent="0.2">
      <c r="F48" s="68"/>
    </row>
    <row r="49" spans="6:8" x14ac:dyDescent="0.2">
      <c r="F49" s="68"/>
    </row>
    <row r="50" spans="6:8" x14ac:dyDescent="0.2">
      <c r="F50" s="68"/>
    </row>
    <row r="51" spans="6:8" x14ac:dyDescent="0.2">
      <c r="F51" s="68"/>
    </row>
    <row r="52" spans="6:8" x14ac:dyDescent="0.2">
      <c r="F52" s="68"/>
    </row>
    <row r="53" spans="6:8" x14ac:dyDescent="0.2">
      <c r="F53" s="68"/>
    </row>
    <row r="54" spans="6:8" x14ac:dyDescent="0.2">
      <c r="H54" s="70"/>
    </row>
  </sheetData>
  <sortState ref="B16:F60">
    <sortCondition descending="1" ref="D16:D60"/>
  </sortState>
  <mergeCells count="2">
    <mergeCell ref="B2:G2"/>
    <mergeCell ref="B45:F45"/>
  </mergeCell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topLeftCell="A104" workbookViewId="0">
      <selection activeCell="E18" sqref="E18"/>
    </sheetView>
  </sheetViews>
  <sheetFormatPr baseColWidth="10" defaultColWidth="11" defaultRowHeight="16" x14ac:dyDescent="0.2"/>
  <cols>
    <col min="1" max="1" width="3.83203125" customWidth="1"/>
    <col min="2" max="2" width="16.1640625" customWidth="1"/>
    <col min="3" max="3" width="12.1640625" bestFit="1" customWidth="1"/>
    <col min="5" max="5" width="42.83203125" customWidth="1"/>
    <col min="6" max="7" width="11" style="1"/>
    <col min="8" max="8" width="49.83203125" customWidth="1"/>
  </cols>
  <sheetData>
    <row r="1" spans="2:8" ht="20" customHeight="1" x14ac:dyDescent="0.2">
      <c r="B1" s="79" t="s">
        <v>363</v>
      </c>
      <c r="C1" s="80"/>
      <c r="D1" s="80"/>
      <c r="E1" s="80"/>
      <c r="F1" s="80"/>
      <c r="G1" s="81"/>
      <c r="H1" s="57"/>
    </row>
    <row r="2" spans="2:8" x14ac:dyDescent="0.2">
      <c r="B2" s="51" t="s">
        <v>0</v>
      </c>
      <c r="C2" s="43" t="s">
        <v>1</v>
      </c>
      <c r="D2" s="43" t="s">
        <v>2</v>
      </c>
      <c r="E2" s="43" t="s">
        <v>3</v>
      </c>
      <c r="F2" s="44" t="s">
        <v>4</v>
      </c>
      <c r="G2" s="58" t="s">
        <v>5</v>
      </c>
      <c r="H2" s="4" t="s">
        <v>86</v>
      </c>
    </row>
    <row r="3" spans="2:8" ht="32" x14ac:dyDescent="0.2">
      <c r="B3" s="52" t="s">
        <v>99</v>
      </c>
      <c r="C3" s="45" t="s">
        <v>100</v>
      </c>
      <c r="D3" s="45">
        <v>1</v>
      </c>
      <c r="E3" s="46" t="s">
        <v>101</v>
      </c>
      <c r="F3" s="47">
        <v>25.27</v>
      </c>
      <c r="G3" s="59">
        <f t="shared" ref="G3:G11" si="0">F3*D3</f>
        <v>25.27</v>
      </c>
      <c r="H3" s="7" t="s">
        <v>98</v>
      </c>
    </row>
    <row r="4" spans="2:8" ht="32" x14ac:dyDescent="0.2">
      <c r="B4" s="52" t="s">
        <v>99</v>
      </c>
      <c r="C4" s="45" t="s">
        <v>100</v>
      </c>
      <c r="D4" s="45">
        <v>1</v>
      </c>
      <c r="E4" s="49" t="s">
        <v>102</v>
      </c>
      <c r="F4" s="47">
        <v>12.99</v>
      </c>
      <c r="G4" s="59">
        <f t="shared" si="0"/>
        <v>12.99</v>
      </c>
      <c r="H4" s="7" t="s">
        <v>103</v>
      </c>
    </row>
    <row r="5" spans="2:8" x14ac:dyDescent="0.2">
      <c r="B5" s="52" t="s">
        <v>99</v>
      </c>
      <c r="C5" s="45" t="s">
        <v>100</v>
      </c>
      <c r="D5" s="45">
        <v>1</v>
      </c>
      <c r="E5" s="45" t="s">
        <v>108</v>
      </c>
      <c r="F5" s="47">
        <v>17.989999999999998</v>
      </c>
      <c r="G5" s="59">
        <f t="shared" si="0"/>
        <v>17.989999999999998</v>
      </c>
      <c r="H5" t="s">
        <v>109</v>
      </c>
    </row>
    <row r="6" spans="2:8" x14ac:dyDescent="0.2">
      <c r="B6" s="52" t="s">
        <v>99</v>
      </c>
      <c r="C6" s="45" t="s">
        <v>100</v>
      </c>
      <c r="D6" s="45">
        <v>1</v>
      </c>
      <c r="E6" s="45" t="s">
        <v>110</v>
      </c>
      <c r="F6" s="47">
        <v>10.09</v>
      </c>
      <c r="G6" s="59">
        <f t="shared" si="0"/>
        <v>10.09</v>
      </c>
      <c r="H6" t="s">
        <v>111</v>
      </c>
    </row>
    <row r="7" spans="2:8" x14ac:dyDescent="0.2">
      <c r="B7" s="52" t="s">
        <v>99</v>
      </c>
      <c r="C7" s="45" t="s">
        <v>100</v>
      </c>
      <c r="D7" s="45">
        <v>1</v>
      </c>
      <c r="E7" s="45" t="s">
        <v>112</v>
      </c>
      <c r="F7" s="47">
        <v>8.49</v>
      </c>
      <c r="G7" s="59">
        <f t="shared" si="0"/>
        <v>8.49</v>
      </c>
      <c r="H7" t="s">
        <v>113</v>
      </c>
    </row>
    <row r="8" spans="2:8" x14ac:dyDescent="0.2">
      <c r="B8" s="52" t="s">
        <v>99</v>
      </c>
      <c r="C8" s="45" t="s">
        <v>100</v>
      </c>
      <c r="D8" s="45">
        <v>1</v>
      </c>
      <c r="E8" s="45" t="s">
        <v>114</v>
      </c>
      <c r="F8" s="47">
        <v>62</v>
      </c>
      <c r="G8" s="59">
        <f t="shared" si="0"/>
        <v>62</v>
      </c>
      <c r="H8" t="s">
        <v>115</v>
      </c>
    </row>
    <row r="9" spans="2:8" x14ac:dyDescent="0.2">
      <c r="B9" s="52" t="s">
        <v>99</v>
      </c>
      <c r="C9" s="45" t="s">
        <v>100</v>
      </c>
      <c r="D9" s="45">
        <v>1</v>
      </c>
      <c r="E9" s="46" t="s">
        <v>116</v>
      </c>
      <c r="F9" s="47">
        <v>12.99</v>
      </c>
      <c r="G9" s="59">
        <f t="shared" si="0"/>
        <v>12.99</v>
      </c>
      <c r="H9" t="s">
        <v>117</v>
      </c>
    </row>
    <row r="10" spans="2:8" x14ac:dyDescent="0.2">
      <c r="B10" s="52" t="s">
        <v>99</v>
      </c>
      <c r="C10" s="45" t="s">
        <v>100</v>
      </c>
      <c r="D10" s="45">
        <v>1</v>
      </c>
      <c r="E10" s="46" t="s">
        <v>118</v>
      </c>
      <c r="F10" s="47">
        <v>7.59</v>
      </c>
      <c r="G10" s="59">
        <f t="shared" si="0"/>
        <v>7.59</v>
      </c>
      <c r="H10" t="s">
        <v>119</v>
      </c>
    </row>
    <row r="11" spans="2:8" x14ac:dyDescent="0.2">
      <c r="B11" s="52" t="s">
        <v>125</v>
      </c>
      <c r="C11" s="50" t="s">
        <v>208</v>
      </c>
      <c r="D11" s="45">
        <v>1</v>
      </c>
      <c r="E11" s="49" t="s">
        <v>207</v>
      </c>
      <c r="F11" s="47">
        <v>4.29</v>
      </c>
      <c r="G11" s="59">
        <f t="shared" si="0"/>
        <v>4.29</v>
      </c>
      <c r="H11" t="s">
        <v>209</v>
      </c>
    </row>
    <row r="12" spans="2:8" x14ac:dyDescent="0.2">
      <c r="B12" s="52"/>
      <c r="C12" s="45"/>
      <c r="D12" s="45"/>
      <c r="E12" s="49" t="s">
        <v>251</v>
      </c>
      <c r="F12" s="47"/>
      <c r="G12" s="59"/>
    </row>
    <row r="13" spans="2:8" x14ac:dyDescent="0.2">
      <c r="B13" s="52"/>
      <c r="C13" s="45"/>
      <c r="D13" s="45"/>
      <c r="E13" s="49" t="s">
        <v>252</v>
      </c>
      <c r="F13" s="47"/>
      <c r="G13" s="59"/>
    </row>
    <row r="14" spans="2:8" x14ac:dyDescent="0.2">
      <c r="B14" s="52"/>
      <c r="C14" s="45"/>
      <c r="D14" s="45"/>
      <c r="E14" s="49" t="s">
        <v>253</v>
      </c>
      <c r="F14" s="47"/>
      <c r="G14" s="59"/>
    </row>
    <row r="15" spans="2:8" ht="17" thickBot="1" x14ac:dyDescent="0.25">
      <c r="B15" s="53"/>
      <c r="C15" s="54"/>
      <c r="D15" s="54"/>
      <c r="E15" s="55" t="s">
        <v>254</v>
      </c>
      <c r="F15" s="56"/>
      <c r="G15" s="60"/>
    </row>
    <row r="16" spans="2:8" ht="21" customHeight="1" thickBot="1" x14ac:dyDescent="0.25">
      <c r="B16" s="77"/>
      <c r="C16" s="78"/>
      <c r="D16" s="78"/>
      <c r="E16" s="78"/>
      <c r="F16" s="78"/>
      <c r="G16" s="61">
        <f>SUM(G3:G15)</f>
        <v>161.69999999999999</v>
      </c>
    </row>
    <row r="17" spans="5:5" x14ac:dyDescent="0.2">
      <c r="E17" s="6"/>
    </row>
    <row r="18" spans="5:5" x14ac:dyDescent="0.2">
      <c r="E18" s="6"/>
    </row>
    <row r="19" spans="5:5" x14ac:dyDescent="0.2">
      <c r="E19" s="6"/>
    </row>
    <row r="20" spans="5:5" x14ac:dyDescent="0.2">
      <c r="E20" s="6"/>
    </row>
    <row r="21" spans="5:5" x14ac:dyDescent="0.2">
      <c r="E21" s="6"/>
    </row>
    <row r="22" spans="5:5" x14ac:dyDescent="0.2">
      <c r="E22" s="6"/>
    </row>
    <row r="23" spans="5:5" x14ac:dyDescent="0.2">
      <c r="E23" s="6"/>
    </row>
  </sheetData>
  <mergeCells count="2">
    <mergeCell ref="B1:G1"/>
    <mergeCell ref="B16:F16"/>
  </mergeCells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4"/>
  <sheetViews>
    <sheetView workbookViewId="0">
      <selection activeCell="B2" sqref="B2:H54"/>
    </sheetView>
  </sheetViews>
  <sheetFormatPr baseColWidth="10" defaultColWidth="11" defaultRowHeight="16" x14ac:dyDescent="0.2"/>
  <cols>
    <col min="1" max="1" width="4.33203125" customWidth="1"/>
    <col min="2" max="2" width="15.33203125" customWidth="1"/>
    <col min="3" max="3" width="11.33203125" customWidth="1"/>
    <col min="4" max="4" width="16.1640625" customWidth="1"/>
    <col min="5" max="5" width="44.1640625" customWidth="1"/>
    <col min="6" max="6" width="18" customWidth="1"/>
    <col min="7" max="7" width="19.6640625" customWidth="1"/>
  </cols>
  <sheetData>
    <row r="1" spans="2:8" ht="17" thickBot="1" x14ac:dyDescent="0.25"/>
    <row r="2" spans="2:8" ht="21" x14ac:dyDescent="0.2">
      <c r="B2" s="79" t="s">
        <v>198</v>
      </c>
      <c r="C2" s="80"/>
      <c r="D2" s="80"/>
      <c r="E2" s="80"/>
      <c r="F2" s="80"/>
      <c r="G2" s="81"/>
    </row>
    <row r="3" spans="2:8" ht="19" x14ac:dyDescent="0.25">
      <c r="B3" s="8" t="s">
        <v>0</v>
      </c>
      <c r="C3" s="9" t="s">
        <v>2</v>
      </c>
      <c r="D3" s="9" t="s">
        <v>120</v>
      </c>
      <c r="E3" s="10" t="s">
        <v>3</v>
      </c>
      <c r="F3" s="9" t="s">
        <v>121</v>
      </c>
      <c r="G3" s="11" t="s">
        <v>5</v>
      </c>
      <c r="H3" s="33" t="s">
        <v>243</v>
      </c>
    </row>
    <row r="4" spans="2:8" x14ac:dyDescent="0.2">
      <c r="B4" s="12" t="s">
        <v>122</v>
      </c>
      <c r="C4" s="13">
        <v>1.5</v>
      </c>
      <c r="D4" s="13" t="s">
        <v>123</v>
      </c>
      <c r="E4" s="14" t="s">
        <v>124</v>
      </c>
      <c r="F4" s="15">
        <v>1.85</v>
      </c>
      <c r="G4" s="16">
        <f t="shared" ref="G4:G53" si="0">F4*C4</f>
        <v>2.7750000000000004</v>
      </c>
    </row>
    <row r="5" spans="2:8" x14ac:dyDescent="0.2">
      <c r="B5" s="12" t="s">
        <v>125</v>
      </c>
      <c r="C5" s="13">
        <v>4</v>
      </c>
      <c r="D5" s="13" t="s">
        <v>126</v>
      </c>
      <c r="E5" s="14" t="s">
        <v>127</v>
      </c>
      <c r="F5" s="15">
        <v>1.07</v>
      </c>
      <c r="G5" s="16">
        <f t="shared" si="0"/>
        <v>4.28</v>
      </c>
    </row>
    <row r="6" spans="2:8" x14ac:dyDescent="0.2">
      <c r="B6" s="12" t="s">
        <v>125</v>
      </c>
      <c r="C6" s="13">
        <v>1</v>
      </c>
      <c r="D6" s="13" t="s">
        <v>128</v>
      </c>
      <c r="E6" s="14" t="s">
        <v>129</v>
      </c>
      <c r="F6" s="15">
        <v>12.44</v>
      </c>
      <c r="G6" s="16">
        <f t="shared" si="0"/>
        <v>12.44</v>
      </c>
    </row>
    <row r="7" spans="2:8" x14ac:dyDescent="0.2">
      <c r="B7" s="12" t="s">
        <v>125</v>
      </c>
      <c r="C7" s="13">
        <v>4</v>
      </c>
      <c r="D7" s="13" t="s">
        <v>130</v>
      </c>
      <c r="E7" s="14" t="s">
        <v>131</v>
      </c>
      <c r="F7" s="15">
        <v>2.68</v>
      </c>
      <c r="G7" s="16">
        <f t="shared" si="0"/>
        <v>10.72</v>
      </c>
    </row>
    <row r="8" spans="2:8" x14ac:dyDescent="0.2">
      <c r="B8" s="12" t="s">
        <v>125</v>
      </c>
      <c r="C8" s="13">
        <v>1</v>
      </c>
      <c r="D8" s="13" t="s">
        <v>132</v>
      </c>
      <c r="E8" s="14" t="s">
        <v>133</v>
      </c>
      <c r="F8" s="15">
        <v>21.54</v>
      </c>
      <c r="G8" s="16">
        <f t="shared" si="0"/>
        <v>21.54</v>
      </c>
    </row>
    <row r="9" spans="2:8" x14ac:dyDescent="0.2">
      <c r="B9" s="12" t="s">
        <v>125</v>
      </c>
      <c r="C9" s="13">
        <v>1</v>
      </c>
      <c r="D9" s="13" t="s">
        <v>134</v>
      </c>
      <c r="E9" s="14" t="s">
        <v>135</v>
      </c>
      <c r="F9" s="15">
        <v>14.74</v>
      </c>
      <c r="G9" s="16">
        <f t="shared" si="0"/>
        <v>14.74</v>
      </c>
    </row>
    <row r="10" spans="2:8" x14ac:dyDescent="0.2">
      <c r="B10" s="12" t="s">
        <v>125</v>
      </c>
      <c r="C10" s="13">
        <v>1</v>
      </c>
      <c r="D10" s="13" t="s">
        <v>136</v>
      </c>
      <c r="E10" s="14" t="s">
        <v>137</v>
      </c>
      <c r="F10" s="15">
        <v>7.31</v>
      </c>
      <c r="G10" s="16">
        <f t="shared" si="0"/>
        <v>7.31</v>
      </c>
    </row>
    <row r="11" spans="2:8" x14ac:dyDescent="0.2">
      <c r="B11" s="12" t="s">
        <v>125</v>
      </c>
      <c r="C11" s="13">
        <v>1</v>
      </c>
      <c r="D11" s="13" t="s">
        <v>138</v>
      </c>
      <c r="E11" s="14" t="s">
        <v>139</v>
      </c>
      <c r="F11" s="15">
        <v>49.61</v>
      </c>
      <c r="G11" s="16">
        <f t="shared" si="0"/>
        <v>49.61</v>
      </c>
    </row>
    <row r="12" spans="2:8" x14ac:dyDescent="0.2">
      <c r="B12" s="12" t="s">
        <v>125</v>
      </c>
      <c r="C12" s="13">
        <v>4</v>
      </c>
      <c r="D12" s="30" t="s">
        <v>225</v>
      </c>
      <c r="E12" s="31" t="s">
        <v>224</v>
      </c>
      <c r="F12" s="15">
        <v>0.66</v>
      </c>
      <c r="G12" s="16">
        <f t="shared" si="0"/>
        <v>2.64</v>
      </c>
    </row>
    <row r="13" spans="2:8" x14ac:dyDescent="0.2">
      <c r="B13" s="12" t="s">
        <v>125</v>
      </c>
      <c r="C13" s="13">
        <v>12</v>
      </c>
      <c r="D13" s="30" t="s">
        <v>226</v>
      </c>
      <c r="E13" s="31" t="s">
        <v>233</v>
      </c>
      <c r="F13" s="15">
        <v>0.46</v>
      </c>
      <c r="G13" s="16">
        <f t="shared" si="0"/>
        <v>5.5200000000000005</v>
      </c>
      <c r="H13" t="s">
        <v>227</v>
      </c>
    </row>
    <row r="14" spans="2:8" x14ac:dyDescent="0.2">
      <c r="B14" s="12" t="s">
        <v>125</v>
      </c>
      <c r="C14" s="13">
        <v>4</v>
      </c>
      <c r="D14" s="30" t="s">
        <v>223</v>
      </c>
      <c r="E14" s="31" t="s">
        <v>228</v>
      </c>
      <c r="F14" s="15">
        <v>0.22</v>
      </c>
      <c r="G14" s="16">
        <f t="shared" si="0"/>
        <v>0.88</v>
      </c>
    </row>
    <row r="15" spans="2:8" x14ac:dyDescent="0.2">
      <c r="B15" s="12" t="s">
        <v>125</v>
      </c>
      <c r="C15" s="13">
        <v>12</v>
      </c>
      <c r="D15" s="30" t="s">
        <v>229</v>
      </c>
      <c r="E15" s="31" t="s">
        <v>234</v>
      </c>
      <c r="F15" s="15">
        <v>0.19</v>
      </c>
      <c r="G15" s="16">
        <f t="shared" si="0"/>
        <v>2.2800000000000002</v>
      </c>
      <c r="H15" t="s">
        <v>230</v>
      </c>
    </row>
    <row r="16" spans="2:8" x14ac:dyDescent="0.2">
      <c r="B16" s="12" t="s">
        <v>125</v>
      </c>
      <c r="C16" s="13">
        <v>4</v>
      </c>
      <c r="D16" s="30" t="s">
        <v>231</v>
      </c>
      <c r="E16" s="31" t="s">
        <v>232</v>
      </c>
      <c r="F16" s="15">
        <v>0.63</v>
      </c>
      <c r="G16" s="16">
        <f t="shared" si="0"/>
        <v>2.52</v>
      </c>
    </row>
    <row r="17" spans="2:8" x14ac:dyDescent="0.2">
      <c r="B17" s="12" t="s">
        <v>125</v>
      </c>
      <c r="C17" s="13">
        <v>8</v>
      </c>
      <c r="D17" s="30" t="s">
        <v>235</v>
      </c>
      <c r="E17" s="31" t="s">
        <v>236</v>
      </c>
      <c r="F17" s="15">
        <v>0.28000000000000003</v>
      </c>
      <c r="G17" s="16">
        <f t="shared" si="0"/>
        <v>2.2400000000000002</v>
      </c>
      <c r="H17" t="s">
        <v>237</v>
      </c>
    </row>
    <row r="18" spans="2:8" x14ac:dyDescent="0.2">
      <c r="B18" s="12" t="s">
        <v>125</v>
      </c>
      <c r="C18" s="13">
        <v>4</v>
      </c>
      <c r="D18" s="30" t="s">
        <v>238</v>
      </c>
      <c r="E18" s="31" t="s">
        <v>240</v>
      </c>
      <c r="F18" s="15">
        <v>0.26</v>
      </c>
      <c r="G18" s="16">
        <f t="shared" si="0"/>
        <v>1.04</v>
      </c>
    </row>
    <row r="19" spans="2:8" x14ac:dyDescent="0.2">
      <c r="B19" s="12" t="s">
        <v>125</v>
      </c>
      <c r="C19" s="13">
        <v>8</v>
      </c>
      <c r="D19" s="30" t="s">
        <v>241</v>
      </c>
      <c r="E19" s="31" t="s">
        <v>239</v>
      </c>
      <c r="F19" s="15">
        <v>0.2</v>
      </c>
      <c r="G19" s="16">
        <f t="shared" si="0"/>
        <v>1.6</v>
      </c>
      <c r="H19" t="s">
        <v>242</v>
      </c>
    </row>
    <row r="20" spans="2:8" x14ac:dyDescent="0.2">
      <c r="B20" s="12" t="s">
        <v>140</v>
      </c>
      <c r="C20" s="13">
        <v>1</v>
      </c>
      <c r="D20" s="13" t="s">
        <v>141</v>
      </c>
      <c r="E20" s="14" t="s">
        <v>142</v>
      </c>
      <c r="F20" s="15">
        <v>3.95</v>
      </c>
      <c r="G20" s="16">
        <f t="shared" si="0"/>
        <v>3.95</v>
      </c>
    </row>
    <row r="21" spans="2:8" x14ac:dyDescent="0.2">
      <c r="B21" s="12" t="s">
        <v>140</v>
      </c>
      <c r="C21" s="13">
        <v>5</v>
      </c>
      <c r="D21" s="13" t="s">
        <v>143</v>
      </c>
      <c r="E21" s="14" t="s">
        <v>144</v>
      </c>
      <c r="F21" s="15">
        <v>1.5</v>
      </c>
      <c r="G21" s="16">
        <f t="shared" si="0"/>
        <v>7.5</v>
      </c>
    </row>
    <row r="22" spans="2:8" x14ac:dyDescent="0.2">
      <c r="B22" s="12" t="s">
        <v>140</v>
      </c>
      <c r="C22" s="13">
        <v>1</v>
      </c>
      <c r="D22" s="13" t="s">
        <v>145</v>
      </c>
      <c r="E22" s="14" t="s">
        <v>146</v>
      </c>
      <c r="F22" s="15">
        <v>0.95</v>
      </c>
      <c r="G22" s="16">
        <f t="shared" si="0"/>
        <v>0.95</v>
      </c>
    </row>
    <row r="23" spans="2:8" x14ac:dyDescent="0.2">
      <c r="B23" s="12" t="s">
        <v>140</v>
      </c>
      <c r="C23" s="13">
        <v>5</v>
      </c>
      <c r="D23" s="13" t="s">
        <v>147</v>
      </c>
      <c r="E23" s="14" t="s">
        <v>148</v>
      </c>
      <c r="F23" s="15">
        <v>1.5</v>
      </c>
      <c r="G23" s="16">
        <f t="shared" si="0"/>
        <v>7.5</v>
      </c>
    </row>
    <row r="24" spans="2:8" ht="32" x14ac:dyDescent="0.2">
      <c r="B24" s="12" t="s">
        <v>149</v>
      </c>
      <c r="C24" s="13">
        <v>1</v>
      </c>
      <c r="D24" s="13" t="s">
        <v>150</v>
      </c>
      <c r="E24" s="14" t="s">
        <v>151</v>
      </c>
      <c r="F24" s="15">
        <v>2.46</v>
      </c>
      <c r="G24" s="16">
        <f t="shared" si="0"/>
        <v>2.46</v>
      </c>
    </row>
    <row r="25" spans="2:8" ht="32" x14ac:dyDescent="0.2">
      <c r="B25" s="12" t="s">
        <v>149</v>
      </c>
      <c r="C25" s="13">
        <v>2</v>
      </c>
      <c r="D25" s="13" t="s">
        <v>152</v>
      </c>
      <c r="E25" s="14" t="s">
        <v>153</v>
      </c>
      <c r="F25" s="15">
        <v>2.46</v>
      </c>
      <c r="G25" s="16">
        <f t="shared" si="0"/>
        <v>4.92</v>
      </c>
    </row>
    <row r="26" spans="2:8" x14ac:dyDescent="0.2">
      <c r="B26" s="12" t="s">
        <v>149</v>
      </c>
      <c r="C26" s="13">
        <v>1</v>
      </c>
      <c r="D26" s="13" t="s">
        <v>154</v>
      </c>
      <c r="E26" s="14" t="s">
        <v>155</v>
      </c>
      <c r="F26" s="15">
        <v>1.1000000000000001</v>
      </c>
      <c r="G26" s="16">
        <f t="shared" si="0"/>
        <v>1.1000000000000001</v>
      </c>
    </row>
    <row r="27" spans="2:8" x14ac:dyDescent="0.2">
      <c r="B27" s="12" t="s">
        <v>149</v>
      </c>
      <c r="C27" s="13">
        <v>3</v>
      </c>
      <c r="D27" s="13" t="s">
        <v>156</v>
      </c>
      <c r="E27" s="14" t="s">
        <v>157</v>
      </c>
      <c r="F27" s="15">
        <v>1.01</v>
      </c>
      <c r="G27" s="16">
        <f t="shared" si="0"/>
        <v>3.0300000000000002</v>
      </c>
    </row>
    <row r="28" spans="2:8" ht="32" x14ac:dyDescent="0.2">
      <c r="B28" s="12" t="s">
        <v>149</v>
      </c>
      <c r="C28" s="13">
        <v>1</v>
      </c>
      <c r="D28" s="13" t="s">
        <v>158</v>
      </c>
      <c r="E28" s="14" t="s">
        <v>159</v>
      </c>
      <c r="F28" s="15">
        <v>3.56</v>
      </c>
      <c r="G28" s="16">
        <f t="shared" si="0"/>
        <v>3.56</v>
      </c>
    </row>
    <row r="29" spans="2:8" ht="32" x14ac:dyDescent="0.2">
      <c r="B29" s="12" t="s">
        <v>149</v>
      </c>
      <c r="C29" s="13">
        <v>1</v>
      </c>
      <c r="D29" s="13" t="s">
        <v>160</v>
      </c>
      <c r="E29" s="14" t="s">
        <v>161</v>
      </c>
      <c r="F29" s="15">
        <v>5.0999999999999996</v>
      </c>
      <c r="G29" s="16">
        <f t="shared" si="0"/>
        <v>5.0999999999999996</v>
      </c>
    </row>
    <row r="30" spans="2:8" x14ac:dyDescent="0.2">
      <c r="B30" s="12" t="s">
        <v>149</v>
      </c>
      <c r="C30" s="13">
        <v>1</v>
      </c>
      <c r="D30" s="13" t="s">
        <v>162</v>
      </c>
      <c r="E30" s="14" t="s">
        <v>163</v>
      </c>
      <c r="F30" s="15">
        <v>36.909999999999997</v>
      </c>
      <c r="G30" s="16">
        <f t="shared" si="0"/>
        <v>36.909999999999997</v>
      </c>
    </row>
    <row r="31" spans="2:8" ht="32" x14ac:dyDescent="0.2">
      <c r="B31" s="12" t="s">
        <v>149</v>
      </c>
      <c r="C31" s="13">
        <v>1</v>
      </c>
      <c r="D31" s="13" t="s">
        <v>164</v>
      </c>
      <c r="E31" s="14" t="s">
        <v>165</v>
      </c>
      <c r="F31" s="15">
        <v>18.09</v>
      </c>
      <c r="G31" s="16">
        <f t="shared" si="0"/>
        <v>18.09</v>
      </c>
    </row>
    <row r="32" spans="2:8" ht="32" x14ac:dyDescent="0.2">
      <c r="B32" s="12" t="s">
        <v>149</v>
      </c>
      <c r="C32" s="13">
        <v>1</v>
      </c>
      <c r="D32" s="13" t="s">
        <v>166</v>
      </c>
      <c r="E32" s="14" t="s">
        <v>167</v>
      </c>
      <c r="F32" s="15">
        <v>13.11</v>
      </c>
      <c r="G32" s="16">
        <f t="shared" si="0"/>
        <v>13.11</v>
      </c>
    </row>
    <row r="33" spans="2:7" ht="32" x14ac:dyDescent="0.2">
      <c r="B33" s="12" t="s">
        <v>149</v>
      </c>
      <c r="C33" s="13">
        <v>1</v>
      </c>
      <c r="D33" s="13" t="s">
        <v>168</v>
      </c>
      <c r="E33" s="14" t="s">
        <v>169</v>
      </c>
      <c r="F33" s="15">
        <v>18.57</v>
      </c>
      <c r="G33" s="16">
        <f t="shared" si="0"/>
        <v>18.57</v>
      </c>
    </row>
    <row r="34" spans="2:7" x14ac:dyDescent="0.2">
      <c r="B34" s="12" t="s">
        <v>170</v>
      </c>
      <c r="C34" s="13">
        <v>1</v>
      </c>
      <c r="D34" s="13">
        <v>585442</v>
      </c>
      <c r="E34" s="14" t="s">
        <v>171</v>
      </c>
      <c r="F34" s="15">
        <v>3.99</v>
      </c>
      <c r="G34" s="16">
        <f t="shared" si="0"/>
        <v>3.99</v>
      </c>
    </row>
    <row r="35" spans="2:7" x14ac:dyDescent="0.2">
      <c r="B35" s="12" t="s">
        <v>170</v>
      </c>
      <c r="C35" s="13">
        <v>1</v>
      </c>
      <c r="D35" s="13">
        <v>555152</v>
      </c>
      <c r="E35" s="14" t="s">
        <v>172</v>
      </c>
      <c r="F35" s="15">
        <v>7.49</v>
      </c>
      <c r="G35" s="16">
        <f t="shared" si="0"/>
        <v>7.49</v>
      </c>
    </row>
    <row r="36" spans="2:7" x14ac:dyDescent="0.2">
      <c r="B36" s="12" t="s">
        <v>170</v>
      </c>
      <c r="C36" s="13">
        <v>1</v>
      </c>
      <c r="D36" s="13">
        <v>625176</v>
      </c>
      <c r="E36" s="14" t="s">
        <v>173</v>
      </c>
      <c r="F36" s="15">
        <v>4.99</v>
      </c>
      <c r="G36" s="16">
        <f t="shared" si="0"/>
        <v>4.99</v>
      </c>
    </row>
    <row r="37" spans="2:7" x14ac:dyDescent="0.2">
      <c r="B37" s="12" t="s">
        <v>170</v>
      </c>
      <c r="C37" s="13">
        <v>1</v>
      </c>
      <c r="D37" s="13">
        <v>634136</v>
      </c>
      <c r="E37" s="14" t="s">
        <v>174</v>
      </c>
      <c r="F37" s="15">
        <v>0.49</v>
      </c>
      <c r="G37" s="16">
        <f t="shared" si="0"/>
        <v>0.49</v>
      </c>
    </row>
    <row r="38" spans="2:7" x14ac:dyDescent="0.2">
      <c r="B38" s="12" t="s">
        <v>170</v>
      </c>
      <c r="C38" s="13">
        <v>1</v>
      </c>
      <c r="D38" s="13">
        <v>634138</v>
      </c>
      <c r="E38" s="14" t="s">
        <v>175</v>
      </c>
      <c r="F38" s="15">
        <v>0.69</v>
      </c>
      <c r="G38" s="16">
        <f t="shared" si="0"/>
        <v>0.69</v>
      </c>
    </row>
    <row r="39" spans="2:7" x14ac:dyDescent="0.2">
      <c r="B39" s="12" t="s">
        <v>170</v>
      </c>
      <c r="C39" s="13">
        <v>2</v>
      </c>
      <c r="D39" s="13">
        <v>633138</v>
      </c>
      <c r="E39" s="14" t="s">
        <v>176</v>
      </c>
      <c r="F39" s="15">
        <v>1.99</v>
      </c>
      <c r="G39" s="16">
        <f t="shared" si="0"/>
        <v>3.98</v>
      </c>
    </row>
    <row r="40" spans="2:7" x14ac:dyDescent="0.2">
      <c r="B40" s="12" t="s">
        <v>170</v>
      </c>
      <c r="C40" s="13">
        <v>2</v>
      </c>
      <c r="D40" s="13">
        <v>535206</v>
      </c>
      <c r="E40" s="14" t="s">
        <v>177</v>
      </c>
      <c r="F40" s="15">
        <v>1.99</v>
      </c>
      <c r="G40" s="16">
        <f t="shared" si="0"/>
        <v>3.98</v>
      </c>
    </row>
    <row r="41" spans="2:7" x14ac:dyDescent="0.2">
      <c r="B41" s="12" t="s">
        <v>170</v>
      </c>
      <c r="C41" s="13">
        <v>1</v>
      </c>
      <c r="D41" s="13">
        <v>545424</v>
      </c>
      <c r="E41" s="14" t="s">
        <v>178</v>
      </c>
      <c r="F41" s="15">
        <v>4.99</v>
      </c>
      <c r="G41" s="16">
        <f t="shared" si="0"/>
        <v>4.99</v>
      </c>
    </row>
    <row r="42" spans="2:7" x14ac:dyDescent="0.2">
      <c r="B42" s="12" t="s">
        <v>170</v>
      </c>
      <c r="C42" s="13">
        <v>1</v>
      </c>
      <c r="D42" s="13">
        <v>585656</v>
      </c>
      <c r="E42" s="14" t="s">
        <v>179</v>
      </c>
      <c r="F42" s="15">
        <v>1.49</v>
      </c>
      <c r="G42" s="16">
        <f t="shared" si="0"/>
        <v>1.49</v>
      </c>
    </row>
    <row r="43" spans="2:7" x14ac:dyDescent="0.2">
      <c r="B43" s="12" t="s">
        <v>170</v>
      </c>
      <c r="C43" s="13">
        <v>1</v>
      </c>
      <c r="D43" s="13">
        <v>585600</v>
      </c>
      <c r="E43" s="14" t="s">
        <v>180</v>
      </c>
      <c r="F43" s="15">
        <v>4.99</v>
      </c>
      <c r="G43" s="16">
        <f t="shared" si="0"/>
        <v>4.99</v>
      </c>
    </row>
    <row r="44" spans="2:7" x14ac:dyDescent="0.2">
      <c r="B44" s="12" t="s">
        <v>170</v>
      </c>
      <c r="C44" s="13">
        <v>1</v>
      </c>
      <c r="D44" s="13">
        <v>585416</v>
      </c>
      <c r="E44" s="14" t="s">
        <v>181</v>
      </c>
      <c r="F44" s="15">
        <v>5.49</v>
      </c>
      <c r="G44" s="16">
        <f t="shared" si="0"/>
        <v>5.49</v>
      </c>
    </row>
    <row r="45" spans="2:7" x14ac:dyDescent="0.2">
      <c r="B45" s="12" t="s">
        <v>170</v>
      </c>
      <c r="C45" s="13">
        <v>1</v>
      </c>
      <c r="D45" s="13">
        <v>615410</v>
      </c>
      <c r="E45" s="14" t="s">
        <v>182</v>
      </c>
      <c r="F45" s="15">
        <v>5.99</v>
      </c>
      <c r="G45" s="16">
        <f t="shared" si="0"/>
        <v>5.99</v>
      </c>
    </row>
    <row r="46" spans="2:7" x14ac:dyDescent="0.2">
      <c r="B46" s="12" t="s">
        <v>170</v>
      </c>
      <c r="C46" s="13">
        <v>2</v>
      </c>
      <c r="D46" s="13">
        <v>585434</v>
      </c>
      <c r="E46" s="14" t="s">
        <v>183</v>
      </c>
      <c r="F46" s="15">
        <v>5.99</v>
      </c>
      <c r="G46" s="16">
        <f t="shared" si="0"/>
        <v>11.98</v>
      </c>
    </row>
    <row r="47" spans="2:7" x14ac:dyDescent="0.2">
      <c r="B47" s="12" t="s">
        <v>170</v>
      </c>
      <c r="C47" s="13">
        <v>1</v>
      </c>
      <c r="D47" s="13">
        <v>585612</v>
      </c>
      <c r="E47" s="14" t="s">
        <v>184</v>
      </c>
      <c r="F47" s="15">
        <v>1.49</v>
      </c>
      <c r="G47" s="16">
        <f t="shared" si="0"/>
        <v>1.49</v>
      </c>
    </row>
    <row r="48" spans="2:7" x14ac:dyDescent="0.2">
      <c r="B48" s="12" t="s">
        <v>170</v>
      </c>
      <c r="C48" s="13">
        <v>1</v>
      </c>
      <c r="D48" s="13">
        <v>585404</v>
      </c>
      <c r="E48" s="14" t="s">
        <v>185</v>
      </c>
      <c r="F48" s="15">
        <v>2.39</v>
      </c>
      <c r="G48" s="16">
        <f t="shared" si="0"/>
        <v>2.39</v>
      </c>
    </row>
    <row r="49" spans="2:8" x14ac:dyDescent="0.2">
      <c r="B49" s="12" t="s">
        <v>170</v>
      </c>
      <c r="C49" s="13">
        <v>1</v>
      </c>
      <c r="D49" s="13">
        <v>585490</v>
      </c>
      <c r="E49" s="14" t="s">
        <v>186</v>
      </c>
      <c r="F49" s="15">
        <v>2.99</v>
      </c>
      <c r="G49" s="16">
        <f t="shared" si="0"/>
        <v>2.99</v>
      </c>
    </row>
    <row r="50" spans="2:8" x14ac:dyDescent="0.2">
      <c r="B50" s="12" t="s">
        <v>170</v>
      </c>
      <c r="C50" s="13">
        <v>1</v>
      </c>
      <c r="D50" s="13">
        <v>585400</v>
      </c>
      <c r="E50" s="14" t="s">
        <v>187</v>
      </c>
      <c r="F50" s="15">
        <v>9.99</v>
      </c>
      <c r="G50" s="16">
        <f t="shared" si="0"/>
        <v>9.99</v>
      </c>
    </row>
    <row r="51" spans="2:8" x14ac:dyDescent="0.2">
      <c r="B51" s="12" t="s">
        <v>170</v>
      </c>
      <c r="C51" s="13">
        <v>1</v>
      </c>
      <c r="D51" s="13">
        <v>545360</v>
      </c>
      <c r="E51" s="14" t="s">
        <v>188</v>
      </c>
      <c r="F51" s="15">
        <v>5.99</v>
      </c>
      <c r="G51" s="16">
        <f t="shared" si="0"/>
        <v>5.99</v>
      </c>
    </row>
    <row r="52" spans="2:8" x14ac:dyDescent="0.2">
      <c r="B52" s="12" t="s">
        <v>170</v>
      </c>
      <c r="C52" s="13">
        <v>1</v>
      </c>
      <c r="D52" s="13">
        <v>632146</v>
      </c>
      <c r="E52" s="14" t="s">
        <v>189</v>
      </c>
      <c r="F52" s="15">
        <v>39.99</v>
      </c>
      <c r="G52" s="16">
        <f t="shared" si="0"/>
        <v>39.99</v>
      </c>
      <c r="H52" t="s">
        <v>195</v>
      </c>
    </row>
    <row r="53" spans="2:8" x14ac:dyDescent="0.2">
      <c r="B53" s="12" t="s">
        <v>170</v>
      </c>
      <c r="C53" s="13">
        <v>4</v>
      </c>
      <c r="D53" s="13" t="s">
        <v>190</v>
      </c>
      <c r="E53" s="14" t="s">
        <v>191</v>
      </c>
      <c r="F53" s="15">
        <v>0.45</v>
      </c>
      <c r="G53" s="16">
        <f t="shared" si="0"/>
        <v>1.8</v>
      </c>
    </row>
    <row r="54" spans="2:8" ht="22" thickBot="1" x14ac:dyDescent="0.3">
      <c r="B54" s="82" t="s">
        <v>5</v>
      </c>
      <c r="C54" s="83"/>
      <c r="D54" s="83"/>
      <c r="E54" s="83"/>
      <c r="F54" s="83"/>
      <c r="G54" s="17">
        <f>SUM(G4:G53)</f>
        <v>394.06500000000017</v>
      </c>
    </row>
  </sheetData>
  <mergeCells count="2">
    <mergeCell ref="B2:G2"/>
    <mergeCell ref="B54:F54"/>
  </mergeCells>
  <pageMargins left="0.7" right="0.7" top="0.75" bottom="0.75" header="0.3" footer="0.3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workbookViewId="0">
      <selection activeCell="B2" sqref="B2:H11"/>
    </sheetView>
  </sheetViews>
  <sheetFormatPr baseColWidth="10" defaultColWidth="11" defaultRowHeight="16" x14ac:dyDescent="0.2"/>
  <cols>
    <col min="1" max="1" width="4.33203125" customWidth="1"/>
    <col min="2" max="2" width="15.33203125" customWidth="1"/>
    <col min="3" max="3" width="11.33203125" customWidth="1"/>
    <col min="4" max="4" width="16.1640625" customWidth="1"/>
    <col min="5" max="5" width="44.1640625" customWidth="1"/>
    <col min="6" max="6" width="18" customWidth="1"/>
    <col min="7" max="8" width="19.6640625" customWidth="1"/>
  </cols>
  <sheetData>
    <row r="1" spans="2:9" ht="17" thickBot="1" x14ac:dyDescent="0.25"/>
    <row r="2" spans="2:9" ht="21" x14ac:dyDescent="0.2">
      <c r="B2" s="79" t="s">
        <v>364</v>
      </c>
      <c r="C2" s="80"/>
      <c r="D2" s="80"/>
      <c r="E2" s="80"/>
      <c r="F2" s="80"/>
      <c r="G2" s="81"/>
      <c r="H2" s="24"/>
    </row>
    <row r="3" spans="2:9" ht="19" x14ac:dyDescent="0.25">
      <c r="B3" s="8" t="s">
        <v>0</v>
      </c>
      <c r="C3" s="9" t="s">
        <v>2</v>
      </c>
      <c r="D3" s="9" t="s">
        <v>120</v>
      </c>
      <c r="E3" s="10" t="s">
        <v>3</v>
      </c>
      <c r="F3" s="9" t="s">
        <v>121</v>
      </c>
      <c r="G3" s="11" t="s">
        <v>5</v>
      </c>
      <c r="H3" s="25"/>
    </row>
    <row r="4" spans="2:9" x14ac:dyDescent="0.2">
      <c r="B4" s="12" t="s">
        <v>125</v>
      </c>
      <c r="C4" s="13">
        <v>2</v>
      </c>
      <c r="D4" s="13" t="s">
        <v>126</v>
      </c>
      <c r="E4" s="14" t="s">
        <v>127</v>
      </c>
      <c r="F4" s="15">
        <v>1.07</v>
      </c>
      <c r="G4" s="16">
        <f t="shared" ref="G4:G8" si="0">F4*C4</f>
        <v>2.14</v>
      </c>
      <c r="H4" s="26"/>
    </row>
    <row r="5" spans="2:9" x14ac:dyDescent="0.2">
      <c r="B5" s="12" t="s">
        <v>125</v>
      </c>
      <c r="C5" s="13">
        <v>1</v>
      </c>
      <c r="D5" s="13" t="s">
        <v>132</v>
      </c>
      <c r="E5" s="14" t="s">
        <v>133</v>
      </c>
      <c r="F5" s="15">
        <v>21.54</v>
      </c>
      <c r="G5" s="16">
        <f t="shared" si="0"/>
        <v>21.54</v>
      </c>
      <c r="H5" s="26"/>
    </row>
    <row r="6" spans="2:9" x14ac:dyDescent="0.2">
      <c r="B6" s="22" t="s">
        <v>125</v>
      </c>
      <c r="C6" s="19">
        <v>1</v>
      </c>
      <c r="D6" s="28" t="s">
        <v>270</v>
      </c>
      <c r="E6" s="23" t="s">
        <v>204</v>
      </c>
      <c r="F6" s="21">
        <v>14.26</v>
      </c>
      <c r="G6" s="16">
        <f t="shared" si="0"/>
        <v>14.26</v>
      </c>
      <c r="H6" s="26"/>
    </row>
    <row r="7" spans="2:9" x14ac:dyDescent="0.2">
      <c r="B7" s="22" t="s">
        <v>125</v>
      </c>
      <c r="C7" s="19">
        <v>1</v>
      </c>
      <c r="D7" s="28" t="s">
        <v>271</v>
      </c>
      <c r="E7" s="23" t="s">
        <v>202</v>
      </c>
      <c r="F7" s="21">
        <v>13.97</v>
      </c>
      <c r="G7" s="16">
        <f t="shared" si="0"/>
        <v>13.97</v>
      </c>
      <c r="H7" s="26"/>
    </row>
    <row r="8" spans="2:9" x14ac:dyDescent="0.2">
      <c r="B8" s="22" t="s">
        <v>125</v>
      </c>
      <c r="C8" s="19">
        <v>1</v>
      </c>
      <c r="D8" s="28" t="s">
        <v>272</v>
      </c>
      <c r="E8" s="23" t="s">
        <v>203</v>
      </c>
      <c r="F8" s="21">
        <v>6.24</v>
      </c>
      <c r="G8" s="16">
        <f t="shared" si="0"/>
        <v>6.24</v>
      </c>
      <c r="H8" s="26"/>
    </row>
    <row r="9" spans="2:9" x14ac:dyDescent="0.2">
      <c r="B9" s="22" t="s">
        <v>140</v>
      </c>
      <c r="C9" s="19">
        <v>1</v>
      </c>
      <c r="D9" s="19"/>
      <c r="E9" s="23" t="s">
        <v>199</v>
      </c>
      <c r="F9" s="21">
        <v>11.95</v>
      </c>
      <c r="G9" s="16">
        <f>F9*C9</f>
        <v>11.95</v>
      </c>
      <c r="H9" s="26" t="s">
        <v>201</v>
      </c>
      <c r="I9" t="s">
        <v>200</v>
      </c>
    </row>
    <row r="10" spans="2:9" x14ac:dyDescent="0.2">
      <c r="B10" s="22" t="s">
        <v>99</v>
      </c>
      <c r="C10" s="19">
        <v>1</v>
      </c>
      <c r="D10" s="28" t="s">
        <v>100</v>
      </c>
      <c r="E10" s="23" t="s">
        <v>250</v>
      </c>
      <c r="F10" s="21">
        <v>5.74</v>
      </c>
      <c r="G10" s="16">
        <f>F10*C10</f>
        <v>5.74</v>
      </c>
    </row>
    <row r="11" spans="2:9" ht="22" thickBot="1" x14ac:dyDescent="0.3">
      <c r="B11" s="82" t="s">
        <v>5</v>
      </c>
      <c r="C11" s="83"/>
      <c r="D11" s="83"/>
      <c r="E11" s="83"/>
      <c r="F11" s="83"/>
      <c r="G11" s="17">
        <f>SUM(G4:G10)</f>
        <v>75.839999999999989</v>
      </c>
    </row>
  </sheetData>
  <mergeCells count="2">
    <mergeCell ref="B2:G2"/>
    <mergeCell ref="B11:F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workbookViewId="0">
      <selection activeCell="B2" sqref="B2:H17"/>
    </sheetView>
  </sheetViews>
  <sheetFormatPr baseColWidth="10" defaultColWidth="11" defaultRowHeight="16" x14ac:dyDescent="0.2"/>
  <cols>
    <col min="1" max="1" width="4.33203125" customWidth="1"/>
    <col min="2" max="2" width="15.33203125" customWidth="1"/>
    <col min="3" max="3" width="11.33203125" customWidth="1"/>
    <col min="4" max="4" width="16.1640625" customWidth="1"/>
    <col min="5" max="5" width="50.83203125" customWidth="1"/>
    <col min="6" max="6" width="18" customWidth="1"/>
    <col min="7" max="8" width="19.6640625" customWidth="1"/>
  </cols>
  <sheetData>
    <row r="1" spans="2:8" ht="17" thickBot="1" x14ac:dyDescent="0.25"/>
    <row r="2" spans="2:8" ht="21" x14ac:dyDescent="0.2">
      <c r="B2" s="79" t="s">
        <v>365</v>
      </c>
      <c r="C2" s="80"/>
      <c r="D2" s="80"/>
      <c r="E2" s="80"/>
      <c r="F2" s="80"/>
      <c r="G2" s="81"/>
      <c r="H2" s="24"/>
    </row>
    <row r="3" spans="2:8" ht="19" x14ac:dyDescent="0.25">
      <c r="B3" s="8" t="s">
        <v>0</v>
      </c>
      <c r="C3" s="9" t="s">
        <v>2</v>
      </c>
      <c r="D3" s="9" t="s">
        <v>120</v>
      </c>
      <c r="E3" s="10" t="s">
        <v>3</v>
      </c>
      <c r="F3" s="9" t="s">
        <v>121</v>
      </c>
      <c r="G3" s="11" t="s">
        <v>5</v>
      </c>
      <c r="H3" s="25"/>
    </row>
    <row r="4" spans="2:8" x14ac:dyDescent="0.2">
      <c r="B4" s="32" t="s">
        <v>140</v>
      </c>
      <c r="C4" s="13">
        <v>1</v>
      </c>
      <c r="D4" s="30" t="s">
        <v>205</v>
      </c>
      <c r="E4" s="31" t="s">
        <v>206</v>
      </c>
      <c r="F4" s="15">
        <v>12.95</v>
      </c>
      <c r="G4" s="16">
        <f>F4*C4</f>
        <v>12.95</v>
      </c>
      <c r="H4" s="26" t="s">
        <v>195</v>
      </c>
    </row>
    <row r="5" spans="2:8" x14ac:dyDescent="0.2">
      <c r="B5" s="29" t="s">
        <v>125</v>
      </c>
      <c r="C5" s="13">
        <v>1</v>
      </c>
      <c r="D5" s="30" t="s">
        <v>213</v>
      </c>
      <c r="E5" s="31" t="s">
        <v>212</v>
      </c>
      <c r="F5" s="15">
        <v>17.3</v>
      </c>
      <c r="G5" s="16">
        <f t="shared" ref="G5:G16" si="0">F5*C5</f>
        <v>17.3</v>
      </c>
      <c r="H5" s="26" t="s">
        <v>195</v>
      </c>
    </row>
    <row r="6" spans="2:8" x14ac:dyDescent="0.2">
      <c r="B6" s="32" t="s">
        <v>125</v>
      </c>
      <c r="C6" s="13">
        <v>1</v>
      </c>
      <c r="D6" s="30" t="s">
        <v>214</v>
      </c>
      <c r="E6" s="31" t="s">
        <v>210</v>
      </c>
      <c r="F6" s="15">
        <v>14.04</v>
      </c>
      <c r="G6" s="16">
        <f t="shared" si="0"/>
        <v>14.04</v>
      </c>
      <c r="H6" s="26" t="s">
        <v>195</v>
      </c>
    </row>
    <row r="7" spans="2:8" x14ac:dyDescent="0.2">
      <c r="B7" s="32" t="s">
        <v>125</v>
      </c>
      <c r="C7" s="19">
        <v>1</v>
      </c>
      <c r="D7" s="30" t="s">
        <v>215</v>
      </c>
      <c r="E7" s="31" t="s">
        <v>211</v>
      </c>
      <c r="F7" s="21">
        <v>26.06</v>
      </c>
      <c r="G7" s="16">
        <f t="shared" si="0"/>
        <v>26.06</v>
      </c>
      <c r="H7" s="26" t="s">
        <v>195</v>
      </c>
    </row>
    <row r="8" spans="2:8" x14ac:dyDescent="0.2">
      <c r="B8" s="34" t="s">
        <v>125</v>
      </c>
      <c r="C8" s="19">
        <v>1</v>
      </c>
      <c r="D8" s="28" t="s">
        <v>268</v>
      </c>
      <c r="E8" s="23" t="s">
        <v>269</v>
      </c>
      <c r="F8" s="21">
        <v>24.66</v>
      </c>
      <c r="G8" s="16">
        <f t="shared" si="0"/>
        <v>24.66</v>
      </c>
      <c r="H8" s="26" t="s">
        <v>195</v>
      </c>
    </row>
    <row r="9" spans="2:8" x14ac:dyDescent="0.2">
      <c r="B9" s="34" t="s">
        <v>140</v>
      </c>
      <c r="C9" s="19">
        <v>1</v>
      </c>
      <c r="D9" s="28">
        <v>1</v>
      </c>
      <c r="E9" s="23" t="s">
        <v>244</v>
      </c>
      <c r="F9" s="21">
        <v>114.95</v>
      </c>
      <c r="G9" s="16">
        <f t="shared" si="0"/>
        <v>114.95</v>
      </c>
      <c r="H9" s="26" t="s">
        <v>249</v>
      </c>
    </row>
    <row r="10" spans="2:8" x14ac:dyDescent="0.2">
      <c r="B10" s="34" t="s">
        <v>99</v>
      </c>
      <c r="C10" s="19">
        <v>3</v>
      </c>
      <c r="D10" s="28" t="s">
        <v>100</v>
      </c>
      <c r="E10" s="23" t="s">
        <v>245</v>
      </c>
      <c r="F10" s="21">
        <v>8.94</v>
      </c>
      <c r="G10" s="16">
        <f t="shared" si="0"/>
        <v>26.82</v>
      </c>
      <c r="H10" s="26" t="s">
        <v>246</v>
      </c>
    </row>
    <row r="11" spans="2:8" x14ac:dyDescent="0.2">
      <c r="B11" s="34" t="s">
        <v>99</v>
      </c>
      <c r="C11" s="19">
        <v>3</v>
      </c>
      <c r="D11" s="28" t="s">
        <v>100</v>
      </c>
      <c r="E11" s="23" t="s">
        <v>247</v>
      </c>
      <c r="F11" s="21">
        <v>7.95</v>
      </c>
      <c r="G11" s="16">
        <f t="shared" si="0"/>
        <v>23.85</v>
      </c>
      <c r="H11" s="26" t="s">
        <v>248</v>
      </c>
    </row>
    <row r="12" spans="2:8" x14ac:dyDescent="0.2">
      <c r="B12" s="34" t="s">
        <v>99</v>
      </c>
      <c r="C12" s="19">
        <v>1</v>
      </c>
      <c r="D12" s="28"/>
      <c r="E12" s="23" t="s">
        <v>192</v>
      </c>
      <c r="F12" s="21">
        <v>19.989999999999998</v>
      </c>
      <c r="G12" s="16">
        <f t="shared" si="0"/>
        <v>19.989999999999998</v>
      </c>
      <c r="H12" s="26" t="s">
        <v>195</v>
      </c>
    </row>
    <row r="13" spans="2:8" ht="32" x14ac:dyDescent="0.2">
      <c r="B13" s="34" t="s">
        <v>99</v>
      </c>
      <c r="C13" s="19">
        <v>1</v>
      </c>
      <c r="D13" s="28"/>
      <c r="E13" s="23" t="s">
        <v>193</v>
      </c>
      <c r="F13" s="21">
        <v>29.99</v>
      </c>
      <c r="G13" s="16">
        <f t="shared" si="0"/>
        <v>29.99</v>
      </c>
      <c r="H13" s="26" t="s">
        <v>195</v>
      </c>
    </row>
    <row r="14" spans="2:8" x14ac:dyDescent="0.2">
      <c r="B14" s="34" t="s">
        <v>99</v>
      </c>
      <c r="C14" s="19">
        <v>1</v>
      </c>
      <c r="D14" s="28"/>
      <c r="E14" s="23" t="s">
        <v>194</v>
      </c>
      <c r="F14" s="21">
        <v>13.99</v>
      </c>
      <c r="G14" s="16">
        <f t="shared" si="0"/>
        <v>13.99</v>
      </c>
      <c r="H14" s="26" t="s">
        <v>195</v>
      </c>
    </row>
    <row r="15" spans="2:8" x14ac:dyDescent="0.2">
      <c r="B15" s="34"/>
      <c r="C15" s="19"/>
      <c r="D15" s="28"/>
      <c r="E15" s="23"/>
      <c r="F15" s="21"/>
      <c r="G15" s="16">
        <f t="shared" si="0"/>
        <v>0</v>
      </c>
      <c r="H15" s="26"/>
    </row>
    <row r="16" spans="2:8" x14ac:dyDescent="0.2">
      <c r="B16" s="18"/>
      <c r="C16" s="19"/>
      <c r="D16" s="19"/>
      <c r="E16" s="20"/>
      <c r="F16" s="21"/>
      <c r="G16" s="16">
        <f t="shared" si="0"/>
        <v>0</v>
      </c>
      <c r="H16" s="26"/>
    </row>
    <row r="17" spans="2:8" ht="22" thickBot="1" x14ac:dyDescent="0.3">
      <c r="B17" s="82" t="s">
        <v>5</v>
      </c>
      <c r="C17" s="83"/>
      <c r="D17" s="83"/>
      <c r="E17" s="83"/>
      <c r="F17" s="83"/>
      <c r="G17" s="17">
        <f>SUM(G4:G16)</f>
        <v>324.60000000000002</v>
      </c>
      <c r="H17" s="27"/>
    </row>
  </sheetData>
  <mergeCells count="2">
    <mergeCell ref="B2:G2"/>
    <mergeCell ref="B17:F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2" sqref="B2:H23"/>
    </sheetView>
  </sheetViews>
  <sheetFormatPr baseColWidth="10" defaultColWidth="11" defaultRowHeight="16" x14ac:dyDescent="0.2"/>
  <cols>
    <col min="1" max="1" width="4.33203125" customWidth="1"/>
    <col min="2" max="2" width="15.33203125" customWidth="1"/>
    <col min="3" max="3" width="11.33203125" customWidth="1"/>
    <col min="4" max="4" width="16.1640625" customWidth="1"/>
    <col min="5" max="5" width="44.1640625" customWidth="1"/>
    <col min="6" max="6" width="18" customWidth="1"/>
    <col min="7" max="8" width="19.6640625" customWidth="1"/>
  </cols>
  <sheetData>
    <row r="1" spans="2:8" ht="17" thickBot="1" x14ac:dyDescent="0.25"/>
    <row r="2" spans="2:8" ht="21" x14ac:dyDescent="0.2">
      <c r="B2" s="79" t="s">
        <v>366</v>
      </c>
      <c r="C2" s="80"/>
      <c r="D2" s="80"/>
      <c r="E2" s="80"/>
      <c r="F2" s="80"/>
      <c r="G2" s="81"/>
      <c r="H2" s="24"/>
    </row>
    <row r="3" spans="2:8" ht="19" x14ac:dyDescent="0.25">
      <c r="B3" s="8" t="s">
        <v>0</v>
      </c>
      <c r="C3" s="9" t="s">
        <v>2</v>
      </c>
      <c r="D3" s="9" t="s">
        <v>120</v>
      </c>
      <c r="E3" s="10" t="s">
        <v>3</v>
      </c>
      <c r="F3" s="9" t="s">
        <v>121</v>
      </c>
      <c r="G3" s="11" t="s">
        <v>5</v>
      </c>
      <c r="H3" s="25"/>
    </row>
    <row r="4" spans="2:8" x14ac:dyDescent="0.2">
      <c r="B4" s="29" t="s">
        <v>99</v>
      </c>
      <c r="C4" s="13">
        <v>1</v>
      </c>
      <c r="D4" s="30" t="s">
        <v>100</v>
      </c>
      <c r="E4" s="31" t="s">
        <v>256</v>
      </c>
      <c r="F4" s="15">
        <v>6.31</v>
      </c>
      <c r="G4" s="16">
        <f>F4*C4</f>
        <v>6.31</v>
      </c>
      <c r="H4" s="26" t="s">
        <v>255</v>
      </c>
    </row>
    <row r="5" spans="2:8" x14ac:dyDescent="0.2">
      <c r="B5" s="29" t="s">
        <v>99</v>
      </c>
      <c r="C5" s="13">
        <v>1</v>
      </c>
      <c r="D5" s="30" t="s">
        <v>100</v>
      </c>
      <c r="E5" s="31" t="s">
        <v>257</v>
      </c>
      <c r="F5" s="15">
        <v>38.4</v>
      </c>
      <c r="G5" s="16">
        <f t="shared" ref="G5:G22" si="0">F5*C5</f>
        <v>38.4</v>
      </c>
      <c r="H5" s="26" t="s">
        <v>258</v>
      </c>
    </row>
    <row r="6" spans="2:8" ht="32" x14ac:dyDescent="0.2">
      <c r="B6" s="29" t="s">
        <v>99</v>
      </c>
      <c r="C6" s="13">
        <v>1</v>
      </c>
      <c r="D6" s="30" t="s">
        <v>100</v>
      </c>
      <c r="E6" s="31" t="s">
        <v>259</v>
      </c>
      <c r="F6" s="15">
        <v>13.29</v>
      </c>
      <c r="G6" s="16">
        <f t="shared" si="0"/>
        <v>13.29</v>
      </c>
      <c r="H6" s="26" t="s">
        <v>260</v>
      </c>
    </row>
    <row r="7" spans="2:8" x14ac:dyDescent="0.2">
      <c r="B7" s="29" t="s">
        <v>99</v>
      </c>
      <c r="C7" s="13">
        <v>1</v>
      </c>
      <c r="D7" s="30" t="s">
        <v>100</v>
      </c>
      <c r="E7" s="31" t="s">
        <v>261</v>
      </c>
      <c r="F7" s="21">
        <v>4.37</v>
      </c>
      <c r="G7" s="16">
        <f t="shared" si="0"/>
        <v>4.37</v>
      </c>
      <c r="H7" s="35"/>
    </row>
    <row r="8" spans="2:8" x14ac:dyDescent="0.2">
      <c r="B8" s="12" t="s">
        <v>149</v>
      </c>
      <c r="C8" s="13">
        <v>1</v>
      </c>
      <c r="D8" s="30" t="s">
        <v>216</v>
      </c>
      <c r="E8" s="31" t="s">
        <v>222</v>
      </c>
      <c r="F8" s="15"/>
      <c r="G8" s="16"/>
      <c r="H8" t="s">
        <v>195</v>
      </c>
    </row>
    <row r="9" spans="2:8" x14ac:dyDescent="0.2">
      <c r="B9" s="12" t="s">
        <v>149</v>
      </c>
      <c r="C9" s="13">
        <v>1</v>
      </c>
      <c r="D9" s="30" t="s">
        <v>217</v>
      </c>
      <c r="E9" s="31" t="s">
        <v>222</v>
      </c>
      <c r="F9" s="15"/>
      <c r="G9" s="16"/>
      <c r="H9" t="s">
        <v>195</v>
      </c>
    </row>
    <row r="10" spans="2:8" x14ac:dyDescent="0.2">
      <c r="B10" s="12" t="s">
        <v>149</v>
      </c>
      <c r="C10" s="13">
        <v>1</v>
      </c>
      <c r="D10" s="30" t="s">
        <v>218</v>
      </c>
      <c r="E10" s="31" t="s">
        <v>222</v>
      </c>
      <c r="F10" s="15"/>
      <c r="G10" s="16"/>
      <c r="H10" t="s">
        <v>195</v>
      </c>
    </row>
    <row r="11" spans="2:8" x14ac:dyDescent="0.2">
      <c r="B11" s="12" t="s">
        <v>149</v>
      </c>
      <c r="C11" s="13">
        <v>1</v>
      </c>
      <c r="D11" s="30" t="s">
        <v>219</v>
      </c>
      <c r="E11" s="31" t="s">
        <v>222</v>
      </c>
      <c r="F11" s="15"/>
      <c r="G11" s="16"/>
      <c r="H11" t="s">
        <v>195</v>
      </c>
    </row>
    <row r="12" spans="2:8" x14ac:dyDescent="0.2">
      <c r="B12" s="12" t="s">
        <v>149</v>
      </c>
      <c r="C12" s="13">
        <v>1</v>
      </c>
      <c r="D12" s="30" t="s">
        <v>220</v>
      </c>
      <c r="E12" s="31" t="s">
        <v>222</v>
      </c>
      <c r="F12" s="15"/>
      <c r="G12" s="16"/>
      <c r="H12" t="s">
        <v>195</v>
      </c>
    </row>
    <row r="13" spans="2:8" x14ac:dyDescent="0.2">
      <c r="B13" s="12" t="s">
        <v>149</v>
      </c>
      <c r="C13" s="13">
        <v>1</v>
      </c>
      <c r="D13" s="30" t="s">
        <v>221</v>
      </c>
      <c r="E13" s="31" t="s">
        <v>222</v>
      </c>
      <c r="F13" s="15"/>
      <c r="G13" s="16"/>
      <c r="H13" t="s">
        <v>195</v>
      </c>
    </row>
    <row r="14" spans="2:8" x14ac:dyDescent="0.2">
      <c r="B14" s="36" t="s">
        <v>125</v>
      </c>
      <c r="C14" s="37">
        <v>1</v>
      </c>
      <c r="D14" s="37" t="s">
        <v>138</v>
      </c>
      <c r="E14" s="38" t="s">
        <v>139</v>
      </c>
      <c r="F14" s="39">
        <v>49.61</v>
      </c>
      <c r="G14" s="40">
        <f t="shared" ref="G14" si="1">F14*C14</f>
        <v>49.61</v>
      </c>
      <c r="H14" s="35" t="s">
        <v>262</v>
      </c>
    </row>
    <row r="15" spans="2:8" x14ac:dyDescent="0.2">
      <c r="B15" s="34"/>
      <c r="C15" s="28"/>
      <c r="D15" s="28"/>
      <c r="E15" s="23" t="s">
        <v>362</v>
      </c>
      <c r="F15" s="41"/>
      <c r="G15" s="42"/>
      <c r="H15" s="35"/>
    </row>
    <row r="16" spans="2:8" x14ac:dyDescent="0.2">
      <c r="B16" s="34"/>
      <c r="C16" s="28"/>
      <c r="D16" s="28"/>
      <c r="E16" s="23" t="s">
        <v>263</v>
      </c>
      <c r="F16" s="41"/>
      <c r="G16" s="42"/>
      <c r="H16" s="35"/>
    </row>
    <row r="17" spans="2:8" x14ac:dyDescent="0.2">
      <c r="B17" s="29" t="s">
        <v>99</v>
      </c>
      <c r="C17" s="13">
        <v>1</v>
      </c>
      <c r="D17" s="30" t="s">
        <v>100</v>
      </c>
      <c r="E17" s="23" t="s">
        <v>264</v>
      </c>
      <c r="F17" s="41">
        <v>6.57</v>
      </c>
      <c r="G17" s="16">
        <f t="shared" si="0"/>
        <v>6.57</v>
      </c>
      <c r="H17" s="35" t="s">
        <v>265</v>
      </c>
    </row>
    <row r="18" spans="2:8" x14ac:dyDescent="0.2">
      <c r="B18" s="22" t="s">
        <v>99</v>
      </c>
      <c r="C18" s="28">
        <v>1</v>
      </c>
      <c r="D18" s="28" t="s">
        <v>100</v>
      </c>
      <c r="E18" s="23" t="s">
        <v>266</v>
      </c>
      <c r="F18" s="41">
        <v>22</v>
      </c>
      <c r="G18" s="16">
        <f t="shared" si="0"/>
        <v>22</v>
      </c>
      <c r="H18" s="35" t="s">
        <v>267</v>
      </c>
    </row>
    <row r="19" spans="2:8" x14ac:dyDescent="0.2">
      <c r="B19" s="22"/>
      <c r="C19" s="28"/>
      <c r="D19" s="28"/>
      <c r="E19" s="23"/>
      <c r="F19" s="41"/>
      <c r="G19" s="42">
        <f t="shared" si="0"/>
        <v>0</v>
      </c>
      <c r="H19" s="26"/>
    </row>
    <row r="20" spans="2:8" x14ac:dyDescent="0.2">
      <c r="B20" s="22"/>
      <c r="C20" s="28"/>
      <c r="D20" s="28"/>
      <c r="E20" s="23"/>
      <c r="F20" s="41"/>
      <c r="G20" s="42">
        <f t="shared" si="0"/>
        <v>0</v>
      </c>
      <c r="H20" s="26"/>
    </row>
    <row r="21" spans="2:8" x14ac:dyDescent="0.2">
      <c r="B21" s="22"/>
      <c r="C21" s="28"/>
      <c r="D21" s="28"/>
      <c r="E21" s="23"/>
      <c r="F21" s="41"/>
      <c r="G21" s="42">
        <f t="shared" si="0"/>
        <v>0</v>
      </c>
      <c r="H21" s="26"/>
    </row>
    <row r="22" spans="2:8" x14ac:dyDescent="0.2">
      <c r="B22" s="22"/>
      <c r="C22" s="28"/>
      <c r="D22" s="28"/>
      <c r="E22" s="23"/>
      <c r="F22" s="41"/>
      <c r="G22" s="42">
        <f t="shared" si="0"/>
        <v>0</v>
      </c>
      <c r="H22" s="26"/>
    </row>
    <row r="23" spans="2:8" ht="22" thickBot="1" x14ac:dyDescent="0.3">
      <c r="B23" s="82" t="s">
        <v>5</v>
      </c>
      <c r="C23" s="83"/>
      <c r="D23" s="83"/>
      <c r="E23" s="83"/>
      <c r="F23" s="83"/>
      <c r="G23" s="17">
        <f>SUM(G4:G22)</f>
        <v>140.54999999999998</v>
      </c>
      <c r="H23" s="27"/>
    </row>
  </sheetData>
  <mergeCells count="2">
    <mergeCell ref="B2:G2"/>
    <mergeCell ref="B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6x Bioprinters</vt:lpstr>
      <vt:lpstr>Single Bioprinter</vt:lpstr>
      <vt:lpstr>Mendel Frame</vt:lpstr>
      <vt:lpstr>Mendel Hardware</vt:lpstr>
      <vt:lpstr>Mendel Electrical</vt:lpstr>
      <vt:lpstr>Syringe Pump</vt:lpstr>
      <vt:lpstr>Cooling System</vt:lpstr>
      <vt:lpstr>Misc Electrical</vt:lpstr>
      <vt:lpstr>Tools</vt:lpstr>
      <vt:lpstr>Mendel Printed Parts</vt:lpstr>
      <vt:lpstr>Mendel Frame OtherKit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Lammers</dc:creator>
  <cp:lastModifiedBy>Steven Lammers</cp:lastModifiedBy>
  <dcterms:created xsi:type="dcterms:W3CDTF">2015-12-19T00:26:49Z</dcterms:created>
  <dcterms:modified xsi:type="dcterms:W3CDTF">2015-12-22T15:52:41Z</dcterms:modified>
</cp:coreProperties>
</file>