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DC2C1F7-2F35-43E7-9E19-4AD1E61E9C9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6" i="1" l="1"/>
  <c r="E26" i="1"/>
  <c r="F26" i="1"/>
  <c r="G26" i="1"/>
  <c r="C26" i="1"/>
  <c r="D25" i="1"/>
  <c r="E25" i="1"/>
  <c r="F25" i="1"/>
  <c r="G25" i="1"/>
  <c r="C25" i="1"/>
  <c r="M18" i="1" a="1"/>
  <c r="M18" i="1" s="1"/>
  <c r="K19" i="1"/>
  <c r="K18" i="1"/>
  <c r="J18" i="1"/>
  <c r="I19" i="1"/>
  <c r="I18" i="1"/>
  <c r="H4" i="1"/>
  <c r="H5" i="1"/>
  <c r="H6" i="1"/>
  <c r="H3" i="1"/>
  <c r="D6" i="1"/>
  <c r="E6" i="1"/>
  <c r="F6" i="1"/>
  <c r="G6" i="1"/>
  <c r="C6" i="1"/>
  <c r="D5" i="1"/>
  <c r="E5" i="1"/>
  <c r="F5" i="1"/>
  <c r="G5" i="1"/>
  <c r="C5" i="1"/>
  <c r="N19" i="1" l="1"/>
  <c r="M19" i="1"/>
  <c r="N18" i="1"/>
  <c r="K22" i="1" s="1" a="1"/>
  <c r="K22" i="1" l="1"/>
  <c r="K23" i="1"/>
</calcChain>
</file>

<file path=xl/sharedStrings.xml><?xml version="1.0" encoding="utf-8"?>
<sst xmlns="http://schemas.openxmlformats.org/spreadsheetml/2006/main" count="20" uniqueCount="18">
  <si>
    <t>x</t>
  </si>
  <si>
    <t>y</t>
  </si>
  <si>
    <t>x^2</t>
  </si>
  <si>
    <t>x*y</t>
  </si>
  <si>
    <t>Вариант 8. 1 задание.</t>
  </si>
  <si>
    <t>Вычисляем значения параметров a и b, применяя формулы:</t>
  </si>
  <si>
    <t>Получаем систему уравнений:</t>
  </si>
  <si>
    <t>Cумма:</t>
  </si>
  <si>
    <t>f(x)</t>
  </si>
  <si>
    <t>(y - f(x))^2</t>
  </si>
  <si>
    <t>А</t>
  </si>
  <si>
    <t>B</t>
  </si>
  <si>
    <t>Обратная матрица:</t>
  </si>
  <si>
    <t>a</t>
  </si>
  <si>
    <t>b</t>
  </si>
  <si>
    <t>Решаем методом обратной матрицы:</t>
  </si>
  <si>
    <t>Исходная функция:</t>
  </si>
  <si>
    <t>Линейная функция: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</si>
</sst>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0" fontId="0" fillId="0" borderId="0" xfId="0" applyAlignment="1"/>
    <xf numFmtId="2" fontId="0" fillId="3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0" xfId="0" applyFill="1"/>
    <xf numFmtId="0" fontId="0" fillId="0" borderId="0" xfId="0" applyBorder="1" applyAlignment="1"/>
    <xf numFmtId="2" fontId="0" fillId="0" borderId="2" xfId="0" applyNumberFormat="1" applyBorder="1"/>
    <xf numFmtId="0" fontId="0" fillId="0" borderId="2" xfId="0" applyBorder="1"/>
    <xf numFmtId="2" fontId="0" fillId="5" borderId="3" xfId="0" applyNumberFormat="1" applyFill="1" applyBorder="1"/>
    <xf numFmtId="0" fontId="0" fillId="5" borderId="3" xfId="0" applyFill="1" applyBorder="1"/>
    <xf numFmtId="2" fontId="0" fillId="6" borderId="0" xfId="0" applyNumberFormat="1" applyFill="1"/>
    <xf numFmtId="164" fontId="0" fillId="0" borderId="1" xfId="0" applyNumberFormat="1" applyBorder="1"/>
    <xf numFmtId="16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5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Аппроксимация</a:t>
            </a:r>
          </a:p>
        </c:rich>
      </c:tx>
      <c:layout>
        <c:manualLayout>
          <c:xMode val="edge"/>
          <c:yMode val="edge"/>
          <c:x val="0.35944444444444446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7.0901321303299625E-2"/>
          <c:y val="0.1670833268107888"/>
          <c:w val="0.86184251968503933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v>Исходные 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Лист1!$C$3:$G$3</c:f>
              <c:numCache>
                <c:formatCode>0.00</c:formatCode>
                <c:ptCount val="5"/>
                <c:pt idx="0">
                  <c:v>1.6</c:v>
                </c:pt>
                <c:pt idx="1">
                  <c:v>1.8</c:v>
                </c:pt>
                <c:pt idx="2">
                  <c:v>2.1</c:v>
                </c:pt>
                <c:pt idx="3">
                  <c:v>2.2999999999999998</c:v>
                </c:pt>
                <c:pt idx="4">
                  <c:v>2.9</c:v>
                </c:pt>
              </c:numCache>
            </c:numRef>
          </c:xVal>
          <c:yVal>
            <c:numRef>
              <c:f>Лист1!$C$4:$G$4</c:f>
              <c:numCache>
                <c:formatCode>0.00</c:formatCode>
                <c:ptCount val="5"/>
                <c:pt idx="0">
                  <c:v>3.36</c:v>
                </c:pt>
                <c:pt idx="1">
                  <c:v>3.35</c:v>
                </c:pt>
                <c:pt idx="2">
                  <c:v>3.19</c:v>
                </c:pt>
                <c:pt idx="3">
                  <c:v>2.79</c:v>
                </c:pt>
                <c:pt idx="4">
                  <c:v>2.67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86-4029-B469-B67567A877E6}"/>
            </c:ext>
          </c:extLst>
        </c:ser>
        <c:ser>
          <c:idx val="1"/>
          <c:order val="1"/>
          <c:tx>
            <c:v>Приближающая функция y = -0,598x + 4,352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Лист1!$C$3:$G$3</c:f>
              <c:numCache>
                <c:formatCode>0.00</c:formatCode>
                <c:ptCount val="5"/>
                <c:pt idx="0">
                  <c:v>1.6</c:v>
                </c:pt>
                <c:pt idx="1">
                  <c:v>1.8</c:v>
                </c:pt>
                <c:pt idx="2">
                  <c:v>2.1</c:v>
                </c:pt>
                <c:pt idx="3">
                  <c:v>2.2999999999999998</c:v>
                </c:pt>
                <c:pt idx="4">
                  <c:v>2.9</c:v>
                </c:pt>
              </c:numCache>
            </c:numRef>
          </c:xVal>
          <c:yVal>
            <c:numRef>
              <c:f>Лист1!$C$25:$G$25</c:f>
              <c:numCache>
                <c:formatCode>General</c:formatCode>
                <c:ptCount val="5"/>
                <c:pt idx="0">
                  <c:v>3.3950395256917121</c:v>
                </c:pt>
                <c:pt idx="1">
                  <c:v>3.2753952569170099</c:v>
                </c:pt>
                <c:pt idx="2">
                  <c:v>3.0959288537549581</c:v>
                </c:pt>
                <c:pt idx="3">
                  <c:v>2.9762845849802564</c:v>
                </c:pt>
                <c:pt idx="4">
                  <c:v>2.6173517786561513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86-4029-B469-B67567A87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181695"/>
        <c:axId val="1431316319"/>
      </c:scatterChart>
      <c:valAx>
        <c:axId val="143418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1316319"/>
        <c:crosses val="autoZero"/>
        <c:crossBetween val="midCat"/>
      </c:valAx>
      <c:valAx>
        <c:axId val="143131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4181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185808213367267"/>
          <c:y val="0.86466187465203204"/>
          <c:w val="0.7099537037037037"/>
          <c:h val="0.125868428378270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noFill/>
      <a:round/>
    </a:ln>
    <a:effectLst>
      <a:outerShdw blurRad="50800" dist="38100" dir="8100000" algn="tr" rotWithShape="0">
        <a:prstClr val="black">
          <a:alpha val="50000"/>
        </a:prstClr>
      </a:outerShdw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350520</xdr:colOff>
      <xdr:row>8</xdr:row>
      <xdr:rowOff>53340</xdr:rowOff>
    </xdr:from>
    <xdr:to>
      <xdr:col>6</xdr:col>
      <xdr:colOff>579404</xdr:colOff>
      <xdr:row>14</xdr:row>
      <xdr:rowOff>167746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3C8B80D7-D8EE-43C0-B72D-AB85487E2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120" y="1562100"/>
          <a:ext cx="3276884" cy="1226926"/>
        </a:xfrm>
        <a:prstGeom prst="rect">
          <a:avLst/>
        </a:prstGeom>
      </xdr:spPr>
    </xdr:pic>
    <xdr:clientData/>
  </xdr:twoCellAnchor>
  <xdr:oneCellAnchor>
    <xdr:from>
      <xdr:col>1</xdr:col>
      <xdr:colOff>53340</xdr:colOff>
      <xdr:row>18</xdr:row>
      <xdr:rowOff>7620</xdr:rowOff>
    </xdr:from>
    <xdr:ext cx="238506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4DB2DB1-FFB4-4240-9966-6E6CA70A0AFB}"/>
                </a:ext>
              </a:extLst>
            </xdr:cNvPr>
            <xdr:cNvSpPr txBox="1"/>
          </xdr:nvSpPr>
          <xdr:spPr>
            <a:xfrm>
              <a:off x="662940" y="3345180"/>
              <a:ext cx="2385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400" b="0" i="1">
                        <a:latin typeface="Cambria Math" panose="02040503050406030204" pitchFamily="18" charset="0"/>
                      </a:rPr>
                      <m:t>23,91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+10,70∗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=32,27</m:t>
                    </m:r>
                  </m:oMath>
                </m:oMathPara>
              </a14:m>
              <a:endParaRPr lang="en-US" sz="1400" b="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4DB2DB1-FFB4-4240-9966-6E6CA70A0AFB}"/>
                </a:ext>
              </a:extLst>
            </xdr:cNvPr>
            <xdr:cNvSpPr txBox="1"/>
          </xdr:nvSpPr>
          <xdr:spPr>
            <a:xfrm>
              <a:off x="662940" y="3345180"/>
              <a:ext cx="23850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400" b="0" i="0">
                  <a:latin typeface="Cambria Math" panose="02040503050406030204" pitchFamily="18" charset="0"/>
                </a:rPr>
                <a:t>23,91</a:t>
              </a:r>
              <a:r>
                <a:rPr lang="en-US" sz="1400" b="0" i="0">
                  <a:latin typeface="Cambria Math" panose="02040503050406030204" pitchFamily="18" charset="0"/>
                </a:rPr>
                <a:t>∗𝑎+10,70∗𝑏=32,27</a:t>
              </a:r>
              <a:endParaRPr lang="en-US" sz="1400" b="0"/>
            </a:p>
          </xdr:txBody>
        </xdr:sp>
      </mc:Fallback>
    </mc:AlternateContent>
    <xdr:clientData/>
  </xdr:oneCellAnchor>
  <xdr:oneCellAnchor>
    <xdr:from>
      <xdr:col>0</xdr:col>
      <xdr:colOff>434340</xdr:colOff>
      <xdr:row>19</xdr:row>
      <xdr:rowOff>114300</xdr:rowOff>
    </xdr:from>
    <xdr:ext cx="242316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3BB1A40-E1A8-438E-A89B-89CFCD8B4C05}"/>
                </a:ext>
              </a:extLst>
            </xdr:cNvPr>
            <xdr:cNvSpPr txBox="1"/>
          </xdr:nvSpPr>
          <xdr:spPr>
            <a:xfrm>
              <a:off x="434340" y="3634740"/>
              <a:ext cx="24231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10,70∗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+5∗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=15,36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3BB1A40-E1A8-438E-A89B-89CFCD8B4C05}"/>
                </a:ext>
              </a:extLst>
            </xdr:cNvPr>
            <xdr:cNvSpPr txBox="1"/>
          </xdr:nvSpPr>
          <xdr:spPr>
            <a:xfrm>
              <a:off x="434340" y="3634740"/>
              <a:ext cx="242316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10,70∗𝑎+5∗𝑏=15,36</a:t>
              </a:r>
              <a:endParaRPr lang="ru-RU" sz="1400"/>
            </a:p>
          </xdr:txBody>
        </xdr:sp>
      </mc:Fallback>
    </mc:AlternateContent>
    <xdr:clientData/>
  </xdr:oneCellAnchor>
  <xdr:oneCellAnchor>
    <xdr:from>
      <xdr:col>8</xdr:col>
      <xdr:colOff>434340</xdr:colOff>
      <xdr:row>14</xdr:row>
      <xdr:rowOff>76200</xdr:rowOff>
    </xdr:from>
    <xdr:ext cx="144780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FD5AF21-219C-445C-A2D9-6033001342F6}"/>
                </a:ext>
              </a:extLst>
            </xdr:cNvPr>
            <xdr:cNvSpPr txBox="1"/>
          </xdr:nvSpPr>
          <xdr:spPr>
            <a:xfrm>
              <a:off x="5311140" y="2682240"/>
              <a:ext cx="14478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600" b="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𝐵</m:t>
                    </m:r>
                  </m:oMath>
                </m:oMathPara>
              </a14:m>
              <a:endParaRPr lang="en-US" sz="1600" b="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FD5AF21-219C-445C-A2D9-6033001342F6}"/>
                </a:ext>
              </a:extLst>
            </xdr:cNvPr>
            <xdr:cNvSpPr txBox="1"/>
          </xdr:nvSpPr>
          <xdr:spPr>
            <a:xfrm>
              <a:off x="5311140" y="2682240"/>
              <a:ext cx="14478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600" b="0" i="0">
                  <a:latin typeface="Cambria Math" panose="02040503050406030204" pitchFamily="18" charset="0"/>
                </a:rPr>
                <a:t>𝐴∗𝑋=𝐵</a:t>
              </a:r>
              <a:endParaRPr lang="en-US" sz="1600" b="0"/>
            </a:p>
          </xdr:txBody>
        </xdr:sp>
      </mc:Fallback>
    </mc:AlternateContent>
    <xdr:clientData/>
  </xdr:oneCellAnchor>
  <xdr:oneCellAnchor>
    <xdr:from>
      <xdr:col>8</xdr:col>
      <xdr:colOff>327660</xdr:colOff>
      <xdr:row>8</xdr:row>
      <xdr:rowOff>137160</xdr:rowOff>
    </xdr:from>
    <xdr:ext cx="2148840" cy="3130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4A4A2DA-DD42-43DC-A6D5-37875A4C45A5}"/>
                </a:ext>
              </a:extLst>
            </xdr:cNvPr>
            <xdr:cNvSpPr txBox="1"/>
          </xdr:nvSpPr>
          <xdr:spPr>
            <a:xfrm>
              <a:off x="5204460" y="1645920"/>
              <a:ext cx="214884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𝑎𝑥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𝑏</m:t>
                    </m:r>
                  </m:oMath>
                </m:oMathPara>
              </a14:m>
              <a:endParaRPr lang="ru-RU" sz="20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44A4A2DA-DD42-43DC-A6D5-37875A4C45A5}"/>
                </a:ext>
              </a:extLst>
            </xdr:cNvPr>
            <xdr:cNvSpPr txBox="1"/>
          </xdr:nvSpPr>
          <xdr:spPr>
            <a:xfrm>
              <a:off x="5204460" y="1645920"/>
              <a:ext cx="214884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</a:rPr>
                <a:t>𝑓(𝑥)=𝑎𝑥+𝑏</a:t>
              </a:r>
              <a:endParaRPr lang="ru-RU" sz="2000"/>
            </a:p>
          </xdr:txBody>
        </xdr:sp>
      </mc:Fallback>
    </mc:AlternateContent>
    <xdr:clientData/>
  </xdr:oneCellAnchor>
  <xdr:oneCellAnchor>
    <xdr:from>
      <xdr:col>8</xdr:col>
      <xdr:colOff>91440</xdr:colOff>
      <xdr:row>2</xdr:row>
      <xdr:rowOff>152400</xdr:rowOff>
    </xdr:from>
    <xdr:ext cx="2324100" cy="5271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A7E055E-ABCA-4075-A9D4-2961A0937955}"/>
                </a:ext>
              </a:extLst>
            </xdr:cNvPr>
            <xdr:cNvSpPr txBox="1"/>
          </xdr:nvSpPr>
          <xdr:spPr>
            <a:xfrm>
              <a:off x="4968240" y="563880"/>
              <a:ext cx="2324100" cy="5271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𝑐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sSup>
                          <m:sSupPr>
                            <m:ctrlPr>
                              <a:rPr lang="en-US" sz="20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∗</m:t>
                            </m:r>
                            <m:r>
                              <a:rPr lang="en-US" sz="20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ru-RU" sz="20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A7E055E-ABCA-4075-A9D4-2961A0937955}"/>
                </a:ext>
              </a:extLst>
            </xdr:cNvPr>
            <xdr:cNvSpPr txBox="1"/>
          </xdr:nvSpPr>
          <xdr:spPr>
            <a:xfrm>
              <a:off x="4968240" y="563880"/>
              <a:ext cx="2324100" cy="5271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</a:rPr>
                <a:t>𝑦=(𝑐∗𝑥)/𝑒^(𝑑∗𝑥) </a:t>
              </a:r>
              <a:endParaRPr lang="ru-RU" sz="2000"/>
            </a:p>
          </xdr:txBody>
        </xdr:sp>
      </mc:Fallback>
    </mc:AlternateContent>
    <xdr:clientData/>
  </xdr:oneCellAnchor>
  <xdr:twoCellAnchor>
    <xdr:from>
      <xdr:col>0</xdr:col>
      <xdr:colOff>274320</xdr:colOff>
      <xdr:row>27</xdr:row>
      <xdr:rowOff>160020</xdr:rowOff>
    </xdr:from>
    <xdr:to>
      <xdr:col>10</xdr:col>
      <xdr:colOff>213360</xdr:colOff>
      <xdr:row>49</xdr:row>
      <xdr:rowOff>160020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FF6F0E69-7B8C-48B6-BA7D-F307B8F017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P47" sqref="P47"/>
    </sheetView>
  </sheetViews>
  <sheetFormatPr defaultRowHeight="14.4" x14ac:dyDescent="0.3"/>
  <sheetData>
    <row r="1" spans="1:13" ht="18" x14ac:dyDescent="0.35">
      <c r="A1" s="21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15.6" x14ac:dyDescent="0.3">
      <c r="B2" s="1"/>
      <c r="C2" s="1"/>
      <c r="D2" s="1"/>
      <c r="E2" s="1"/>
      <c r="F2" s="1"/>
      <c r="G2" s="1"/>
      <c r="H2" s="15" t="s">
        <v>7</v>
      </c>
      <c r="J2" s="18" t="s">
        <v>16</v>
      </c>
      <c r="K2" s="18"/>
      <c r="L2" s="18"/>
      <c r="M2" s="18"/>
    </row>
    <row r="3" spans="1:13" x14ac:dyDescent="0.3">
      <c r="B3" s="5" t="s">
        <v>0</v>
      </c>
      <c r="C3" s="2">
        <v>1.6</v>
      </c>
      <c r="D3" s="2">
        <v>1.8</v>
      </c>
      <c r="E3" s="2">
        <v>2.1</v>
      </c>
      <c r="F3" s="2">
        <v>2.2999999999999998</v>
      </c>
      <c r="G3" s="2">
        <v>2.9</v>
      </c>
      <c r="H3" s="4">
        <f>SUM(C3:G3)</f>
        <v>10.7</v>
      </c>
      <c r="J3" s="10"/>
      <c r="K3" s="10"/>
      <c r="L3" s="3"/>
    </row>
    <row r="4" spans="1:13" x14ac:dyDescent="0.3">
      <c r="B4" s="5" t="s">
        <v>1</v>
      </c>
      <c r="C4" s="2">
        <v>3.36</v>
      </c>
      <c r="D4" s="2">
        <v>3.35</v>
      </c>
      <c r="E4" s="2">
        <v>3.19</v>
      </c>
      <c r="F4" s="2">
        <v>2.79</v>
      </c>
      <c r="G4" s="2">
        <v>2.67</v>
      </c>
      <c r="H4" s="4">
        <f t="shared" ref="H4:H6" si="0">SUM(C4:G4)</f>
        <v>15.360000000000001</v>
      </c>
      <c r="J4" s="10"/>
      <c r="K4" s="10"/>
      <c r="L4" s="3"/>
    </row>
    <row r="5" spans="1:13" x14ac:dyDescent="0.3">
      <c r="B5" s="5" t="s">
        <v>2</v>
      </c>
      <c r="C5" s="2">
        <f>C3*C3</f>
        <v>2.5600000000000005</v>
      </c>
      <c r="D5" s="2">
        <f t="shared" ref="D5:G5" si="1">D3*D3</f>
        <v>3.24</v>
      </c>
      <c r="E5" s="2">
        <f t="shared" si="1"/>
        <v>4.41</v>
      </c>
      <c r="F5" s="2">
        <f t="shared" si="1"/>
        <v>5.2899999999999991</v>
      </c>
      <c r="G5" s="2">
        <f t="shared" si="1"/>
        <v>8.41</v>
      </c>
      <c r="H5" s="4">
        <f t="shared" si="0"/>
        <v>23.91</v>
      </c>
      <c r="J5" s="10"/>
      <c r="K5" s="10"/>
      <c r="L5" s="3"/>
    </row>
    <row r="6" spans="1:13" x14ac:dyDescent="0.3">
      <c r="B6" s="5" t="s">
        <v>3</v>
      </c>
      <c r="C6" s="2">
        <f>C3*C4</f>
        <v>5.3760000000000003</v>
      </c>
      <c r="D6" s="2">
        <f t="shared" ref="D6:G6" si="2">D3*D4</f>
        <v>6.03</v>
      </c>
      <c r="E6" s="2">
        <f t="shared" si="2"/>
        <v>6.6989999999999998</v>
      </c>
      <c r="F6" s="2">
        <f t="shared" si="2"/>
        <v>6.4169999999999998</v>
      </c>
      <c r="G6" s="2">
        <f t="shared" si="2"/>
        <v>7.7429999999999994</v>
      </c>
      <c r="H6" s="4">
        <f t="shared" si="0"/>
        <v>32.265000000000001</v>
      </c>
    </row>
    <row r="8" spans="1:13" ht="15.6" x14ac:dyDescent="0.3">
      <c r="B8" s="23" t="s">
        <v>5</v>
      </c>
      <c r="C8" s="23"/>
      <c r="D8" s="23"/>
      <c r="E8" s="23"/>
      <c r="F8" s="23"/>
      <c r="G8" s="23"/>
      <c r="H8" s="23"/>
      <c r="J8" s="18" t="s">
        <v>17</v>
      </c>
      <c r="K8" s="18"/>
      <c r="L8" s="18"/>
      <c r="M8" s="18"/>
    </row>
    <row r="14" spans="1:13" ht="15.6" x14ac:dyDescent="0.3">
      <c r="I14" s="18" t="s">
        <v>15</v>
      </c>
      <c r="J14" s="18"/>
      <c r="K14" s="18"/>
      <c r="L14" s="18"/>
      <c r="M14" s="18"/>
    </row>
    <row r="15" spans="1:13" x14ac:dyDescent="0.3">
      <c r="J15" s="9"/>
    </row>
    <row r="17" spans="2:14" ht="15.6" x14ac:dyDescent="0.3">
      <c r="B17" s="18" t="s">
        <v>6</v>
      </c>
      <c r="C17" s="18"/>
      <c r="D17" s="18"/>
      <c r="E17" s="18"/>
      <c r="F17" s="18"/>
      <c r="G17" s="18"/>
      <c r="H17" s="18"/>
      <c r="I17" s="20" t="s">
        <v>10</v>
      </c>
      <c r="J17" s="20"/>
      <c r="K17" s="6" t="s">
        <v>11</v>
      </c>
      <c r="M17" s="24" t="s">
        <v>12</v>
      </c>
      <c r="N17" s="24"/>
    </row>
    <row r="18" spans="2:14" x14ac:dyDescent="0.3">
      <c r="I18" s="2">
        <f>H5</f>
        <v>23.91</v>
      </c>
      <c r="J18" s="2">
        <f>I19</f>
        <v>10.7</v>
      </c>
      <c r="K18" s="2">
        <f>H6</f>
        <v>32.265000000000001</v>
      </c>
      <c r="M18" s="7">
        <f t="array" ref="M18:N19">MINVERSE(I18:J19)</f>
        <v>0.98814229249011498</v>
      </c>
      <c r="N18" s="7">
        <v>-2.1146245059288455</v>
      </c>
    </row>
    <row r="19" spans="2:14" x14ac:dyDescent="0.3">
      <c r="B19" s="19"/>
      <c r="C19" s="19"/>
      <c r="D19" s="19"/>
      <c r="E19" s="19"/>
      <c r="F19" s="3"/>
      <c r="G19" s="3"/>
      <c r="H19" s="3"/>
      <c r="I19" s="2">
        <f>H3</f>
        <v>10.7</v>
      </c>
      <c r="J19" s="2">
        <v>5</v>
      </c>
      <c r="K19" s="2">
        <f>H4</f>
        <v>15.360000000000001</v>
      </c>
      <c r="M19" s="7">
        <v>-2.114624505928846</v>
      </c>
      <c r="N19" s="7">
        <v>4.7252964426877293</v>
      </c>
    </row>
    <row r="20" spans="2:14" x14ac:dyDescent="0.3">
      <c r="B20" s="19"/>
      <c r="C20" s="19"/>
      <c r="D20" s="19"/>
      <c r="E20" s="19"/>
    </row>
    <row r="21" spans="2:14" x14ac:dyDescent="0.3">
      <c r="B21" s="19"/>
      <c r="C21" s="19"/>
      <c r="D21" s="19"/>
      <c r="E21" s="19"/>
    </row>
    <row r="22" spans="2:14" x14ac:dyDescent="0.3">
      <c r="J22" s="8" t="s">
        <v>13</v>
      </c>
      <c r="K22" s="16">
        <f t="array" ref="K22:K23">MMULT(M18:N19,K18:K19)</f>
        <v>-0.598221343873508</v>
      </c>
    </row>
    <row r="23" spans="2:14" x14ac:dyDescent="0.3">
      <c r="B23" s="5" t="s">
        <v>0</v>
      </c>
      <c r="C23" s="2">
        <v>1.6</v>
      </c>
      <c r="D23" s="2">
        <v>1.8</v>
      </c>
      <c r="E23" s="2">
        <v>2.1</v>
      </c>
      <c r="F23" s="2">
        <v>2.2999999999999998</v>
      </c>
      <c r="G23" s="11">
        <v>2.9</v>
      </c>
      <c r="H23" s="13"/>
      <c r="J23" s="8" t="s">
        <v>14</v>
      </c>
      <c r="K23" s="16">
        <v>4.3521936758893247</v>
      </c>
    </row>
    <row r="24" spans="2:14" x14ac:dyDescent="0.3">
      <c r="B24" s="5" t="s">
        <v>1</v>
      </c>
      <c r="C24" s="2">
        <v>3.36</v>
      </c>
      <c r="D24" s="2">
        <v>3.35</v>
      </c>
      <c r="E24" s="2">
        <v>3.19</v>
      </c>
      <c r="F24" s="2">
        <v>2.79</v>
      </c>
      <c r="G24" s="11">
        <v>2.67</v>
      </c>
      <c r="H24" s="13"/>
      <c r="K24" s="17"/>
    </row>
    <row r="25" spans="2:14" x14ac:dyDescent="0.3">
      <c r="B25" s="6" t="s">
        <v>8</v>
      </c>
      <c r="C25" s="7">
        <f xml:space="preserve"> $K$22*C23+$K$23</f>
        <v>3.3950395256917121</v>
      </c>
      <c r="D25" s="7">
        <f t="shared" ref="D25:G25" si="3" xml:space="preserve"> $K$22*D23+$K$23</f>
        <v>3.2753952569170099</v>
      </c>
      <c r="E25" s="7">
        <f t="shared" si="3"/>
        <v>3.0959288537549581</v>
      </c>
      <c r="F25" s="7">
        <f t="shared" si="3"/>
        <v>2.9762845849802564</v>
      </c>
      <c r="G25" s="12">
        <f t="shared" si="3"/>
        <v>2.6173517786561513</v>
      </c>
      <c r="H25" s="14"/>
    </row>
    <row r="26" spans="2:14" x14ac:dyDescent="0.3">
      <c r="B26" s="6" t="s">
        <v>9</v>
      </c>
      <c r="C26" s="7">
        <f>(C24-C25)^2</f>
        <v>1.2277683607001596E-3</v>
      </c>
      <c r="D26" s="7">
        <f t="shared" ref="D26:G26" si="4">(D24-D25)^2</f>
        <v>5.5658676904789661E-3</v>
      </c>
      <c r="E26" s="7">
        <f t="shared" si="4"/>
        <v>8.8493805558560543E-3</v>
      </c>
      <c r="F26" s="7">
        <f t="shared" si="4"/>
        <v>3.4701946601266354E-2</v>
      </c>
      <c r="G26" s="12">
        <f t="shared" si="4"/>
        <v>2.7718352106708764E-3</v>
      </c>
      <c r="H26" s="14"/>
    </row>
    <row r="52" spans="1:13" ht="18" x14ac:dyDescent="0.3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</row>
  </sheetData>
  <mergeCells count="9">
    <mergeCell ref="I14:M14"/>
    <mergeCell ref="B19:E21"/>
    <mergeCell ref="I17:J17"/>
    <mergeCell ref="A1:M1"/>
    <mergeCell ref="B8:H8"/>
    <mergeCell ref="B17:H17"/>
    <mergeCell ref="M17:N17"/>
    <mergeCell ref="J2:M2"/>
    <mergeCell ref="J8:M8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2019-03-04T15:48:22Z</dcterms:modified>
</cp:coreProperties>
</file>