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Prikazi" sheetId="1" r:id="rId1"/>
  </sheets>
  <calcPr calcId="144525"/>
  <fileRecoveryPr repairLoad="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51" i="1" l="1"/>
  <c r="C51" i="1"/>
  <c r="C50" i="1"/>
  <c r="D50" i="1" s="1"/>
  <c r="D49" i="1"/>
  <c r="C49" i="1"/>
  <c r="C48" i="1"/>
  <c r="D48" i="1" s="1"/>
  <c r="C23" i="1"/>
  <c r="D22" i="1"/>
  <c r="C22" i="1"/>
  <c r="D21" i="1"/>
  <c r="C21" i="1"/>
</calcChain>
</file>

<file path=xl/sharedStrings.xml><?xml version="1.0" encoding="utf-8"?>
<sst xmlns="http://schemas.openxmlformats.org/spreadsheetml/2006/main" count="39" uniqueCount="26">
  <si>
    <t>Месец</t>
  </si>
  <si>
    <t>Потрошња КВ</t>
  </si>
  <si>
    <t>Јануар</t>
  </si>
  <si>
    <t>Фебруар</t>
  </si>
  <si>
    <t>Март</t>
  </si>
  <si>
    <t>Април</t>
  </si>
  <si>
    <t>Мај</t>
  </si>
  <si>
    <t>Јун</t>
  </si>
  <si>
    <t>Јул</t>
  </si>
  <si>
    <t>Август</t>
  </si>
  <si>
    <t>Септембар</t>
  </si>
  <si>
    <t>Октобар</t>
  </si>
  <si>
    <t>Новембар</t>
  </si>
  <si>
    <t xml:space="preserve">Децембар </t>
  </si>
  <si>
    <t>Средина</t>
  </si>
  <si>
    <t>Медијана</t>
  </si>
  <si>
    <t>Мод</t>
  </si>
  <si>
    <t>Растући распоред</t>
  </si>
  <si>
    <t>Квартали</t>
  </si>
  <si>
    <t>Укупна потрошња</t>
  </si>
  <si>
    <t>Просечна потрошња</t>
  </si>
  <si>
    <t xml:space="preserve">I </t>
  </si>
  <si>
    <t>II</t>
  </si>
  <si>
    <t>III</t>
  </si>
  <si>
    <t>IV</t>
  </si>
  <si>
    <t>Потрошња КB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</si>
</sst>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/>
    <xf numFmtId="0" fontId="0" fillId="0" borderId="1" xfId="0" applyFont="1" applyBorder="1"/>
    <xf numFmtId="0" fontId="2" fillId="3" borderId="1" xfId="0" applyFont="1" applyFill="1" applyBorder="1"/>
    <xf numFmtId="0" fontId="1" fillId="0" borderId="1" xfId="0" applyFont="1" applyBorder="1"/>
    <xf numFmtId="0" fontId="2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/>
          <a:lstStyle/>
          <a:p>
            <a:pPr>
              <a:defRPr/>
            </a:pPr>
            <a:r>
              <a:rPr lang="sr-Cyrl-RS"/>
              <a:t>Потрошња</a:t>
            </a:r>
            <a:r>
              <a:rPr lang="sr-Cyrl-RS" baseline="0"/>
              <a:t> електричне енергије</a:t>
            </a:r>
          </a:p>
          <a:p>
            <a:pPr>
              <a:defRPr/>
            </a:pPr>
            <a:r>
              <a:rPr lang="sr-Cyrl-RS" baseline="0"/>
              <a:t>по месецима</a:t>
            </a:r>
            <a:endParaRPr lang="en-GB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Prikazi!$B$6:$B$17</c:f>
              <c:strCache>
                <c:ptCount val="12"/>
                <c:pt idx="0">
                  <c:v>Јануар</c:v>
                </c:pt>
                <c:pt idx="1">
                  <c:v>Фебруар</c:v>
                </c:pt>
                <c:pt idx="2">
                  <c:v>Март</c:v>
                </c:pt>
                <c:pt idx="3">
                  <c:v>Април</c:v>
                </c:pt>
                <c:pt idx="4">
                  <c:v>Мај</c:v>
                </c:pt>
                <c:pt idx="5">
                  <c:v>Јун</c:v>
                </c:pt>
                <c:pt idx="6">
                  <c:v>Јул</c:v>
                </c:pt>
                <c:pt idx="7">
                  <c:v>Август</c:v>
                </c:pt>
                <c:pt idx="8">
                  <c:v>Септембар</c:v>
                </c:pt>
                <c:pt idx="9">
                  <c:v>Октобар</c:v>
                </c:pt>
                <c:pt idx="10">
                  <c:v>Новембар</c:v>
                </c:pt>
                <c:pt idx="11">
                  <c:v>Децембар </c:v>
                </c:pt>
              </c:strCache>
            </c:strRef>
          </c:cat>
          <c:val>
            <c:numRef>
              <c:f>Prikazi!$C$6:$C$17</c:f>
              <c:numCache>
                <c:formatCode>General</c:formatCode>
                <c:ptCount val="12"/>
                <c:pt idx="0">
                  <c:v>1149</c:v>
                </c:pt>
                <c:pt idx="1">
                  <c:v>1078</c:v>
                </c:pt>
                <c:pt idx="2">
                  <c:v>934</c:v>
                </c:pt>
                <c:pt idx="3">
                  <c:v>729</c:v>
                </c:pt>
                <c:pt idx="4">
                  <c:v>630</c:v>
                </c:pt>
                <c:pt idx="5">
                  <c:v>720</c:v>
                </c:pt>
                <c:pt idx="6">
                  <c:v>774</c:v>
                </c:pt>
                <c:pt idx="7">
                  <c:v>808</c:v>
                </c:pt>
                <c:pt idx="8">
                  <c:v>910</c:v>
                </c:pt>
                <c:pt idx="9">
                  <c:v>957</c:v>
                </c:pt>
                <c:pt idx="10">
                  <c:v>1033</c:v>
                </c:pt>
                <c:pt idx="11">
                  <c:v>1092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42318464"/>
        <c:axId val="42320256"/>
      </c:lineChart>
      <c:catAx>
        <c:axId val="42318464"/>
        <c:scaling>
          <c:orientation val="minMax"/>
        </c:scaling>
        <c:delete val="0"/>
        <c:axPos val="b"/>
        <c:majorTickMark val="none"/>
        <c:minorTickMark val="none"/>
        <c:tickLblPos val="nextTo"/>
        <c:crossAx val="42320256"/>
        <c:crosses val="autoZero"/>
        <c:auto val="1"/>
        <c:lblAlgn val="ctr"/>
        <c:lblOffset val="100"/>
        <c:noMultiLvlLbl val="0"/>
      </c:catAx>
      <c:valAx>
        <c:axId val="4232025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sr-Cyrl-RS"/>
                  <a:t>Киловати</a:t>
                </a:r>
                <a:endParaRPr lang="en-GB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2318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sr-Cyrl-RS" sz="1800" b="1" i="0" baseline="0">
                <a:effectLst/>
              </a:rPr>
              <a:t>Потрошња електричне енергије</a:t>
            </a:r>
            <a:endParaRPr lang="en-GB">
              <a:effectLst/>
            </a:endParaRPr>
          </a:p>
          <a:p>
            <a:pPr>
              <a:defRPr/>
            </a:pPr>
            <a:r>
              <a:rPr lang="sr-Cyrl-RS" sz="1800" b="1" i="0" baseline="0">
                <a:effectLst/>
              </a:rPr>
              <a:t> растући распоред</a:t>
            </a:r>
            <a:endParaRPr lang="en-GB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Prikazi!$C$28</c:f>
              <c:strCache>
                <c:ptCount val="1"/>
                <c:pt idx="0">
                  <c:v>Потрошња КВ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Prikazi!$B$29:$B$40</c:f>
              <c:strCache>
                <c:ptCount val="12"/>
                <c:pt idx="0">
                  <c:v>Јануар</c:v>
                </c:pt>
                <c:pt idx="1">
                  <c:v>Децембар </c:v>
                </c:pt>
                <c:pt idx="2">
                  <c:v>Фебруар</c:v>
                </c:pt>
                <c:pt idx="3">
                  <c:v>Новембар</c:v>
                </c:pt>
                <c:pt idx="4">
                  <c:v>Октобар</c:v>
                </c:pt>
                <c:pt idx="5">
                  <c:v>Март</c:v>
                </c:pt>
                <c:pt idx="6">
                  <c:v>Септембар</c:v>
                </c:pt>
                <c:pt idx="7">
                  <c:v>Август</c:v>
                </c:pt>
                <c:pt idx="8">
                  <c:v>Јул</c:v>
                </c:pt>
                <c:pt idx="9">
                  <c:v>Април</c:v>
                </c:pt>
                <c:pt idx="10">
                  <c:v>Јун</c:v>
                </c:pt>
                <c:pt idx="11">
                  <c:v>Мај</c:v>
                </c:pt>
              </c:strCache>
            </c:strRef>
          </c:cat>
          <c:val>
            <c:numRef>
              <c:f>Prikazi!$C$29:$C$40</c:f>
              <c:numCache>
                <c:formatCode>General</c:formatCode>
                <c:ptCount val="12"/>
                <c:pt idx="0">
                  <c:v>1149</c:v>
                </c:pt>
                <c:pt idx="1">
                  <c:v>1092</c:v>
                </c:pt>
                <c:pt idx="2">
                  <c:v>1078</c:v>
                </c:pt>
                <c:pt idx="3">
                  <c:v>1033</c:v>
                </c:pt>
                <c:pt idx="4">
                  <c:v>957</c:v>
                </c:pt>
                <c:pt idx="5">
                  <c:v>934</c:v>
                </c:pt>
                <c:pt idx="6">
                  <c:v>910</c:v>
                </c:pt>
                <c:pt idx="7">
                  <c:v>808</c:v>
                </c:pt>
                <c:pt idx="8">
                  <c:v>774</c:v>
                </c:pt>
                <c:pt idx="9">
                  <c:v>720</c:v>
                </c:pt>
                <c:pt idx="10">
                  <c:v>729</c:v>
                </c:pt>
                <c:pt idx="11">
                  <c:v>630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614080"/>
        <c:axId val="75615616"/>
      </c:barChart>
      <c:catAx>
        <c:axId val="75614080"/>
        <c:scaling>
          <c:orientation val="minMax"/>
        </c:scaling>
        <c:delete val="0"/>
        <c:axPos val="b"/>
        <c:majorTickMark val="out"/>
        <c:minorTickMark val="none"/>
        <c:tickLblPos val="nextTo"/>
        <c:crossAx val="75615616"/>
        <c:crosses val="autoZero"/>
        <c:auto val="1"/>
        <c:lblAlgn val="ctr"/>
        <c:lblOffset val="100"/>
        <c:noMultiLvlLbl val="0"/>
      </c:catAx>
      <c:valAx>
        <c:axId val="7561561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75614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r-Cyrl-RS"/>
              <a:t>Квартална</a:t>
            </a:r>
            <a:r>
              <a:rPr lang="sr-Cyrl-RS" baseline="0"/>
              <a:t> потрошња</a:t>
            </a:r>
            <a:endParaRPr lang="en-GB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1"/>
            <c:showCatName val="0"/>
            <c:showSerName val="0"/>
            <c:showPercent val="1"/>
            <c:showBubbleSize val="0"/>
            <c:separator>/</c:separator>
            <c:showLeaderLines val="1"/>
          </c:dLbls>
          <c:cat>
            <c:strRef>
              <c:f>Prikazi!$B$48:$B$51</c:f>
              <c:strCache>
                <c:ptCount val="4"/>
                <c:pt idx="0">
                  <c:v>I 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</c:strCache>
            </c:strRef>
          </c:cat>
          <c:val>
            <c:numRef>
              <c:f>Prikazi!$D$48:$D$51</c:f>
              <c:numCache>
                <c:formatCode>0</c:formatCode>
                <c:ptCount val="4"/>
                <c:pt idx="0">
                  <c:v>1053.6666666666667</c:v>
                </c:pt>
                <c:pt idx="1">
                  <c:v>693</c:v>
                </c:pt>
                <c:pt idx="2">
                  <c:v>830.66666666666663</c:v>
                </c:pt>
                <c:pt idx="3">
                  <c:v>1027.3333333333333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333374</xdr:colOff>
      <xdr:row>1</xdr:row>
      <xdr:rowOff>61911</xdr:rowOff>
    </xdr:from>
    <xdr:to>
      <xdr:col>9</xdr:col>
      <xdr:colOff>742949</xdr:colOff>
      <xdr:row>21</xdr:row>
      <xdr:rowOff>76199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352424</xdr:colOff>
      <xdr:row>23</xdr:row>
      <xdr:rowOff>4762</xdr:rowOff>
    </xdr:from>
    <xdr:to>
      <xdr:col>9</xdr:col>
      <xdr:colOff>742949</xdr:colOff>
      <xdr:row>44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704850</xdr:colOff>
      <xdr:row>45</xdr:row>
      <xdr:rowOff>52387</xdr:rowOff>
    </xdr:from>
    <xdr:to>
      <xdr:col>9</xdr:col>
      <xdr:colOff>114300</xdr:colOff>
      <xdr:row>62</xdr:row>
      <xdr:rowOff>42862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1"/>
  <sheetViews>
    <sheetView tabSelected="1" topLeftCell="A23" zoomScaleNormal="100" workbookViewId="0">
      <selection activeCell="D51" sqref="D51"/>
    </sheetView>
  </sheetViews>
  <sheetFormatPr defaultColWidth="11.5703125" defaultRowHeight="12.75" x14ac:dyDescent="0.2"/>
  <cols>
    <col min="1" max="1" width="13.85546875" customWidth="1"/>
    <col min="2" max="2" width="16.7109375" customWidth="1"/>
    <col min="3" max="3" width="17.42578125" customWidth="1"/>
    <col min="4" max="4" width="21" customWidth="1"/>
    <col min="5" max="5" width="17" customWidth="1"/>
    <col min="6" max="6" width="21" customWidth="1"/>
    <col min="9" max="9" width="16.28515625" customWidth="1"/>
    <col min="10" max="10" width="19.7109375" customWidth="1"/>
  </cols>
  <sheetData>
    <row r="4" spans="2:3" x14ac:dyDescent="0.2">
      <c r="B4" s="1"/>
      <c r="C4" s="1"/>
    </row>
    <row r="5" spans="2:3" ht="15.75" x14ac:dyDescent="0.25">
      <c r="B5" s="2" t="s">
        <v>0</v>
      </c>
      <c r="C5" s="2" t="s">
        <v>25</v>
      </c>
    </row>
    <row r="6" spans="2:3" x14ac:dyDescent="0.2">
      <c r="B6" s="3" t="s">
        <v>2</v>
      </c>
      <c r="C6" s="3">
        <v>1149</v>
      </c>
    </row>
    <row r="7" spans="2:3" x14ac:dyDescent="0.2">
      <c r="B7" s="3" t="s">
        <v>3</v>
      </c>
      <c r="C7" s="3">
        <v>1078</v>
      </c>
    </row>
    <row r="8" spans="2:3" x14ac:dyDescent="0.2">
      <c r="B8" s="3" t="s">
        <v>4</v>
      </c>
      <c r="C8" s="3">
        <v>934</v>
      </c>
    </row>
    <row r="9" spans="2:3" x14ac:dyDescent="0.2">
      <c r="B9" s="3" t="s">
        <v>5</v>
      </c>
      <c r="C9" s="3">
        <v>729</v>
      </c>
    </row>
    <row r="10" spans="2:3" x14ac:dyDescent="0.2">
      <c r="B10" s="3" t="s">
        <v>6</v>
      </c>
      <c r="C10" s="3">
        <v>630</v>
      </c>
    </row>
    <row r="11" spans="2:3" x14ac:dyDescent="0.2">
      <c r="B11" s="3" t="s">
        <v>7</v>
      </c>
      <c r="C11" s="3">
        <v>720</v>
      </c>
    </row>
    <row r="12" spans="2:3" x14ac:dyDescent="0.2">
      <c r="B12" s="3" t="s">
        <v>8</v>
      </c>
      <c r="C12" s="3">
        <v>774</v>
      </c>
    </row>
    <row r="13" spans="2:3" x14ac:dyDescent="0.2">
      <c r="B13" s="3" t="s">
        <v>9</v>
      </c>
      <c r="C13" s="3">
        <v>808</v>
      </c>
    </row>
    <row r="14" spans="2:3" x14ac:dyDescent="0.2">
      <c r="B14" s="3" t="s">
        <v>10</v>
      </c>
      <c r="C14" s="3">
        <v>910</v>
      </c>
    </row>
    <row r="15" spans="2:3" x14ac:dyDescent="0.2">
      <c r="B15" s="3" t="s">
        <v>11</v>
      </c>
      <c r="C15" s="3">
        <v>957</v>
      </c>
    </row>
    <row r="16" spans="2:3" x14ac:dyDescent="0.2">
      <c r="B16" s="3" t="s">
        <v>12</v>
      </c>
      <c r="C16" s="3">
        <v>1033</v>
      </c>
    </row>
    <row r="17" spans="2:4" x14ac:dyDescent="0.2">
      <c r="B17" s="3" t="s">
        <v>13</v>
      </c>
      <c r="C17" s="3">
        <v>1092</v>
      </c>
    </row>
    <row r="21" spans="2:4" ht="15.75" x14ac:dyDescent="0.25">
      <c r="B21" s="4" t="s">
        <v>14</v>
      </c>
      <c r="C21" s="5">
        <f>SUM(C6:C17)/12</f>
        <v>901.16666666666663</v>
      </c>
      <c r="D21" s="5">
        <f>AVERAGE(C$6:C$17)</f>
        <v>901.16666666666663</v>
      </c>
    </row>
    <row r="22" spans="2:4" ht="15.75" x14ac:dyDescent="0.25">
      <c r="B22" s="6" t="s">
        <v>15</v>
      </c>
      <c r="C22" s="5">
        <f>(C34+C35)/2</f>
        <v>922</v>
      </c>
      <c r="D22" s="5">
        <f>MEDIAN(C$29:C$40)</f>
        <v>922</v>
      </c>
    </row>
    <row r="23" spans="2:4" ht="15.75" x14ac:dyDescent="0.25">
      <c r="B23" s="4" t="s">
        <v>16</v>
      </c>
      <c r="C23" s="7">
        <f>IFERROR(MODE(C$29:C$40),0)</f>
        <v>0</v>
      </c>
      <c r="D23" s="7"/>
    </row>
    <row r="27" spans="2:4" x14ac:dyDescent="0.2">
      <c r="B27" s="8" t="s">
        <v>17</v>
      </c>
      <c r="C27" s="8"/>
    </row>
    <row r="28" spans="2:4" x14ac:dyDescent="0.2">
      <c r="B28" s="9" t="s">
        <v>0</v>
      </c>
      <c r="C28" s="9" t="s">
        <v>1</v>
      </c>
    </row>
    <row r="29" spans="2:4" x14ac:dyDescent="0.2">
      <c r="B29" s="3" t="s">
        <v>2</v>
      </c>
      <c r="C29" s="3">
        <v>1149</v>
      </c>
    </row>
    <row r="30" spans="2:4" x14ac:dyDescent="0.2">
      <c r="B30" s="3" t="s">
        <v>13</v>
      </c>
      <c r="C30" s="3">
        <v>1092</v>
      </c>
    </row>
    <row r="31" spans="2:4" x14ac:dyDescent="0.2">
      <c r="B31" s="3" t="s">
        <v>3</v>
      </c>
      <c r="C31" s="3">
        <v>1078</v>
      </c>
    </row>
    <row r="32" spans="2:4" x14ac:dyDescent="0.2">
      <c r="B32" s="3" t="s">
        <v>12</v>
      </c>
      <c r="C32" s="3">
        <v>1033</v>
      </c>
    </row>
    <row r="33" spans="2:4" x14ac:dyDescent="0.2">
      <c r="B33" s="3" t="s">
        <v>11</v>
      </c>
      <c r="C33" s="3">
        <v>957</v>
      </c>
    </row>
    <row r="34" spans="2:4" x14ac:dyDescent="0.2">
      <c r="B34" s="3" t="s">
        <v>4</v>
      </c>
      <c r="C34" s="3">
        <v>934</v>
      </c>
    </row>
    <row r="35" spans="2:4" x14ac:dyDescent="0.2">
      <c r="B35" s="3" t="s">
        <v>10</v>
      </c>
      <c r="C35" s="3">
        <v>910</v>
      </c>
    </row>
    <row r="36" spans="2:4" x14ac:dyDescent="0.2">
      <c r="B36" s="3" t="s">
        <v>9</v>
      </c>
      <c r="C36" s="3">
        <v>808</v>
      </c>
    </row>
    <row r="37" spans="2:4" x14ac:dyDescent="0.2">
      <c r="B37" s="3" t="s">
        <v>8</v>
      </c>
      <c r="C37" s="3">
        <v>774</v>
      </c>
    </row>
    <row r="38" spans="2:4" x14ac:dyDescent="0.2">
      <c r="B38" s="3" t="s">
        <v>5</v>
      </c>
      <c r="C38" s="3">
        <v>720</v>
      </c>
    </row>
    <row r="39" spans="2:4" x14ac:dyDescent="0.2">
      <c r="B39" s="3" t="s">
        <v>7</v>
      </c>
      <c r="C39" s="3">
        <v>729</v>
      </c>
    </row>
    <row r="40" spans="2:4" x14ac:dyDescent="0.2">
      <c r="B40" s="3" t="s">
        <v>6</v>
      </c>
      <c r="C40" s="3">
        <v>630</v>
      </c>
    </row>
    <row r="47" spans="2:4" x14ac:dyDescent="0.2">
      <c r="B47" s="9" t="s">
        <v>18</v>
      </c>
      <c r="C47" s="9" t="s">
        <v>19</v>
      </c>
      <c r="D47" s="9" t="s">
        <v>20</v>
      </c>
    </row>
    <row r="48" spans="2:4" x14ac:dyDescent="0.2">
      <c r="B48" s="10" t="s">
        <v>21</v>
      </c>
      <c r="C48" s="10">
        <f>SUM(C6:C8)</f>
        <v>3161</v>
      </c>
      <c r="D48" s="11">
        <f>C48/3</f>
        <v>1053.6666666666667</v>
      </c>
    </row>
    <row r="49" spans="2:4" x14ac:dyDescent="0.2">
      <c r="B49" s="10" t="s">
        <v>22</v>
      </c>
      <c r="C49" s="10">
        <f>SUM(C9:C11)</f>
        <v>2079</v>
      </c>
      <c r="D49" s="11">
        <f>C49/3</f>
        <v>693</v>
      </c>
    </row>
    <row r="50" spans="2:4" x14ac:dyDescent="0.2">
      <c r="B50" s="10" t="s">
        <v>23</v>
      </c>
      <c r="C50" s="10">
        <f>SUM(C12:C14)</f>
        <v>2492</v>
      </c>
      <c r="D50" s="11">
        <f>C50/3</f>
        <v>830.66666666666663</v>
      </c>
    </row>
    <row r="51" spans="2:4" x14ac:dyDescent="0.2">
      <c r="B51" s="10" t="s">
        <v>24</v>
      </c>
      <c r="C51" s="10">
        <f>SUM(C15:C17)</f>
        <v>3082</v>
      </c>
      <c r="D51" s="11">
        <f>C51/3</f>
        <v>1027.3333333333333</v>
      </c>
    </row>
  </sheetData>
  <mergeCells count="3">
    <mergeCell ref="B4:C4"/>
    <mergeCell ref="B27:C27"/>
    <mergeCell ref="C23:D2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Prikazi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Приказ статистике електричне енергије</dc:title>
  <dc:creator>HP;Александар Вучковић</dc:creator>
  <cp:lastModifiedBy>HP</cp:lastModifiedBy>
  <cp:revision>2</cp:revision>
  <dcterms:created xsi:type="dcterms:W3CDTF">2021-09-26T17:17:44Z</dcterms:created>
  <dcterms:modified xsi:type="dcterms:W3CDTF">2021-09-26T18:07:16Z</dcterms:modified>
  <dc:language>en-US</dc:language>
</cp:coreProperties>
</file>