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ni\OneDrive\Documents\EXCEL PROJECT 2024\"/>
    </mc:Choice>
  </mc:AlternateContent>
  <xr:revisionPtr revIDLastSave="0" documentId="13_ncr:1_{E23E7E9B-3892-4EA9-9DCF-2BDD0F364ADB}" xr6:coauthVersionLast="47" xr6:coauthVersionMax="47" xr10:uidLastSave="{00000000-0000-0000-0000-000000000000}"/>
  <bookViews>
    <workbookView xWindow="-108" yWindow="-108" windowWidth="23256" windowHeight="12456" xr2:uid="{30F8847D-BC2C-4767-AE6D-661EF09730F6}"/>
  </bookViews>
  <sheets>
    <sheet name="Payout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" i="1"/>
</calcChain>
</file>

<file path=xl/sharedStrings.xml><?xml version="1.0" encoding="utf-8"?>
<sst xmlns="http://schemas.openxmlformats.org/spreadsheetml/2006/main" count="113" uniqueCount="76">
  <si>
    <t>Objective 4</t>
  </si>
  <si>
    <t>Sub Task 1.1</t>
  </si>
  <si>
    <t>Sub Task 1.2</t>
  </si>
  <si>
    <t>bp_id</t>
  </si>
  <si>
    <t>bp_name</t>
  </si>
  <si>
    <t>branch_name</t>
  </si>
  <si>
    <t>per_kg_rate</t>
  </si>
  <si>
    <t>payout (in INR)</t>
  </si>
  <si>
    <t>Total Cost (Rs.)</t>
  </si>
  <si>
    <t>Profit (Rs.)</t>
  </si>
  <si>
    <t>Hardik Patel</t>
  </si>
  <si>
    <t>Jamnager</t>
  </si>
  <si>
    <t>Dharmendra Sharma</t>
  </si>
  <si>
    <t>Ahmmedabad City</t>
  </si>
  <si>
    <t>Ashish saxena</t>
  </si>
  <si>
    <t>Ahmedabad Branch</t>
  </si>
  <si>
    <t>Amit Ramesh Agarwal</t>
  </si>
  <si>
    <t>Vapi</t>
  </si>
  <si>
    <t>Devendar Vanga</t>
  </si>
  <si>
    <t>Surat</t>
  </si>
  <si>
    <t>VIRENDRA SOLANKI</t>
  </si>
  <si>
    <t>Sanand</t>
  </si>
  <si>
    <t>VIKAS AGARWAL</t>
  </si>
  <si>
    <t>Vadodara</t>
  </si>
  <si>
    <t>Gulamhusen Mohamad Ghanchi</t>
  </si>
  <si>
    <t>Rajkot</t>
  </si>
  <si>
    <t>MANISHA PRAVIN PATIL</t>
  </si>
  <si>
    <t>Bhavnager</t>
  </si>
  <si>
    <t>Chauhan navneet kumar</t>
  </si>
  <si>
    <t>Mehsana</t>
  </si>
  <si>
    <t>Pravin Patil</t>
  </si>
  <si>
    <t>Rampura Branch</t>
  </si>
  <si>
    <t>Harun Abdul Bhai Theba</t>
  </si>
  <si>
    <t>Amreli</t>
  </si>
  <si>
    <t>Inderkumar moolchand gupta</t>
  </si>
  <si>
    <t>Junagarh</t>
  </si>
  <si>
    <t>GOHIL RAGHUVIRSINH R</t>
  </si>
  <si>
    <t>Gandhi Nager</t>
  </si>
  <si>
    <t>SANDEEP KUMAR</t>
  </si>
  <si>
    <t>SADHU RAM KARGWAL</t>
  </si>
  <si>
    <t>GULZAR F MEMON</t>
  </si>
  <si>
    <t>DINESHBHAI MOHANBHAI SOLANKI</t>
  </si>
  <si>
    <t>MULIYA TOFIKHUSEN HABIBBHAI</t>
  </si>
  <si>
    <t>Siddhant Subhash Borse</t>
  </si>
  <si>
    <t>PATHAN PARVEZBHAI</t>
  </si>
  <si>
    <t>BELIM RIYAZUDDIN MEHBOOBBHAI</t>
  </si>
  <si>
    <t>MAMATA PAL</t>
  </si>
  <si>
    <t>Bharat madhusing lodha</t>
  </si>
  <si>
    <t>SWAPNIL PANDEY_BP</t>
  </si>
  <si>
    <t>SURESHBHAI RAJABHAI BHARWAD</t>
  </si>
  <si>
    <t>AGARWAL SUGANDHA AMIT</t>
  </si>
  <si>
    <t>MUKESHBHAI RAJABHAI BHARWAD</t>
  </si>
  <si>
    <t>EKTA AGARWAL</t>
  </si>
  <si>
    <t>SHEKH JENULABEDEEN BADRUDIN</t>
  </si>
  <si>
    <t>RAKIB GULAMKADAR BLOCH</t>
  </si>
  <si>
    <t>RAJENDRASINH L CHAVDA</t>
  </si>
  <si>
    <t>GAJRAJSINGH B RATHOD</t>
  </si>
  <si>
    <t>FAIZILA Theba</t>
  </si>
  <si>
    <t>Ashok Kumar</t>
  </si>
  <si>
    <t>DENISH B. BAVARIYA</t>
  </si>
  <si>
    <t>Devendra r. mistry</t>
  </si>
  <si>
    <t>Karan Mistry_Delivery</t>
  </si>
  <si>
    <t>Karan Mistry_Pickup</t>
  </si>
  <si>
    <t>LALAJI BHAI THAKOR</t>
  </si>
  <si>
    <t>Meenakshi Gupta</t>
  </si>
  <si>
    <t>mo. Farukh</t>
  </si>
  <si>
    <t>MOINUDDIN R SHAIKH</t>
  </si>
  <si>
    <t>OD Maheshbhai Bhikhabhai</t>
  </si>
  <si>
    <t>Patani Salim Gafarbhai</t>
  </si>
  <si>
    <t>Pravin Thakor</t>
  </si>
  <si>
    <t>Rajesh Kumar Misra_Delivery</t>
  </si>
  <si>
    <t>Rajesh Kumar Misra_Pickup</t>
  </si>
  <si>
    <t>Shekh Seemabanu Mohammad</t>
  </si>
  <si>
    <t>Visharad Chauhan</t>
  </si>
  <si>
    <t>ZAINULSHA.M.DIWAN</t>
  </si>
  <si>
    <t>kg_delivered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</si>
</sst>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3" borderId="0" xfId="0" applyFont="1" applyFill="1"/>
    <xf numFmtId="0" fontId="4" fillId="4" borderId="1" xfId="0" applyFont="1" applyFill="1" applyBorder="1"/>
    <xf numFmtId="0" fontId="5" fillId="4" borderId="1" xfId="0" applyFont="1" applyFill="1" applyBorder="1"/>
    <xf numFmtId="0" fontId="3" fillId="3" borderId="2" xfId="0" applyFont="1" applyFill="1" applyBorder="1"/>
    <xf numFmtId="0" fontId="6" fillId="0" borderId="0" xfId="0" applyFont="1"/>
    <xf numFmtId="0" fontId="0" fillId="0" borderId="1" xfId="0" applyBorder="1"/>
    <xf numFmtId="0" fontId="1" fillId="0" borderId="1" xfId="0" applyFont="1" applyBorder="1"/>
    <xf numFmtId="43" fontId="1" fillId="0" borderId="1" xfId="1" applyFont="1" applyBorder="1"/>
    <xf numFmtId="3" fontId="7" fillId="0" borderId="2" xfId="0" applyNumberFormat="1" applyFont="1" applyBorder="1"/>
    <xf numFmtId="1" fontId="1" fillId="0" borderId="0" xfId="0" applyNumberFormat="1" applyFont="1"/>
    <xf numFmtId="2" fontId="1" fillId="0" borderId="0" xfId="0" applyNumberFormat="1" applyFont="1"/>
    <xf numFmtId="0" fontId="0" fillId="5" borderId="1" xfId="0" applyFill="1" applyBorder="1"/>
    <xf numFmtId="0" fontId="1" fillId="5" borderId="1" xfId="0" applyFont="1" applyFill="1" applyBorder="1"/>
    <xf numFmtId="164" fontId="1" fillId="6" borderId="1" xfId="1" applyNumberFormat="1" applyFont="1" applyFill="1" applyBorder="1"/>
    <xf numFmtId="43" fontId="1" fillId="5" borderId="1" xfId="1" applyFont="1" applyFill="1" applyBorder="1"/>
    <xf numFmtId="0" fontId="2" fillId="2" borderId="0" xfId="0" applyFont="1" applyFill="1"/>
    <xf numFmtId="0" fontId="0" fillId="0" borderId="0" xfId="0"/>
  </cellXfs>
  <cellStyles count="2">
    <cellStyle name="Comma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vni\AppData\Local\Temp\d6d19224-555a-4218-b56d-510827b34db9_data-resources.zip.db9\branch_wise_rate.xlsx" TargetMode="External"/><Relationship Id="rId1" Type="http://schemas.openxmlformats.org/officeDocument/2006/relationships/externalLinkPath" Target="/Users/Avni/AppData/Local/Temp/d6d19224-555a-4218-b56d-510827b34db9_data-resources.zip.db9/branch_wise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vni\OneDrive\Documents\EXCEL%20PROJECT%202024\NEW%20Cost%25120Sheet1(1).xlsx" TargetMode="External"/><Relationship Id="rId1" Type="http://schemas.openxmlformats.org/officeDocument/2006/relationships/externalLinkPath" Target="NEW%20Cost%25120Sheet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Jamnager</v>
          </cell>
          <cell r="B2">
            <v>4</v>
          </cell>
        </row>
        <row r="3">
          <cell r="A3" t="str">
            <v>Ahmmedabad City</v>
          </cell>
          <cell r="B3">
            <v>3</v>
          </cell>
        </row>
        <row r="4">
          <cell r="A4" t="str">
            <v>Ahmedabad Branch</v>
          </cell>
          <cell r="B4">
            <v>5</v>
          </cell>
        </row>
        <row r="5">
          <cell r="A5" t="str">
            <v>Vapi</v>
          </cell>
          <cell r="B5">
            <v>5</v>
          </cell>
        </row>
        <row r="6">
          <cell r="A6" t="str">
            <v>Surat</v>
          </cell>
          <cell r="B6">
            <v>5</v>
          </cell>
        </row>
        <row r="7">
          <cell r="A7" t="str">
            <v>Sanand</v>
          </cell>
          <cell r="B7">
            <v>5</v>
          </cell>
        </row>
        <row r="8">
          <cell r="A8" t="str">
            <v>Vadodara</v>
          </cell>
          <cell r="B8">
            <v>5</v>
          </cell>
        </row>
        <row r="9">
          <cell r="A9" t="str">
            <v>Rajkot</v>
          </cell>
          <cell r="B9">
            <v>7</v>
          </cell>
        </row>
        <row r="10">
          <cell r="A10" t="str">
            <v>Bhavnager</v>
          </cell>
          <cell r="B10">
            <v>7</v>
          </cell>
        </row>
        <row r="11">
          <cell r="A11" t="str">
            <v>Mehsana</v>
          </cell>
          <cell r="B11">
            <v>7</v>
          </cell>
        </row>
        <row r="12">
          <cell r="A12" t="str">
            <v>Rampura Branch</v>
          </cell>
          <cell r="B12">
            <v>9</v>
          </cell>
        </row>
        <row r="13">
          <cell r="A13" t="str">
            <v>Amreli</v>
          </cell>
          <cell r="B13">
            <v>4</v>
          </cell>
        </row>
        <row r="14">
          <cell r="A14" t="str">
            <v>Junagarh</v>
          </cell>
          <cell r="B14">
            <v>6</v>
          </cell>
        </row>
        <row r="15">
          <cell r="A15" t="str">
            <v>Gandhi Nager</v>
          </cell>
          <cell r="B15">
            <v>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 Sheet"/>
    </sheetNames>
    <sheetDataSet>
      <sheetData sheetId="0">
        <row r="4">
          <cell r="A4" t="str">
            <v>bp_id</v>
          </cell>
          <cell r="B4" t="str">
            <v>bp_code</v>
          </cell>
          <cell r="C4" t="str">
            <v>branch_id</v>
          </cell>
          <cell r="D4" t="str">
            <v>BP name</v>
          </cell>
          <cell r="E4" t="str">
            <v>bp_joining_date</v>
          </cell>
          <cell r="F4" t="str">
            <v>vehicle_type_id</v>
          </cell>
          <cell r="G4" t="str">
            <v>ownership_type</v>
          </cell>
          <cell r="H4" t="str">
            <v>vehicle_purchase_year</v>
          </cell>
          <cell r="I4" t="str">
            <v>Branch Name</v>
          </cell>
          <cell r="J4" t="str">
            <v>Cluster Code</v>
          </cell>
          <cell r="K4" t="str">
            <v>City</v>
          </cell>
          <cell r="L4" t="str">
            <v>Vehicle Type</v>
          </cell>
          <cell r="M4" t="str">
            <v>Mileage (Km/l)</v>
          </cell>
          <cell r="N4" t="str">
            <v>Fuel Consumed (l)</v>
          </cell>
          <cell r="O4" t="str">
            <v>Fuel Cost (Rs.)</v>
          </cell>
          <cell r="P4" t="str">
            <v>Maintenance (Rs.)</v>
          </cell>
          <cell r="Q4" t="str">
            <v>Purchase Type</v>
          </cell>
          <cell r="R4" t="str">
            <v>Ownership Info</v>
          </cell>
          <cell r="S4" t="str">
            <v>EMI Duration (Years)</v>
          </cell>
          <cell r="T4" t="str">
            <v>NPER (months)</v>
          </cell>
          <cell r="U4" t="str">
            <v>Principal Amount (Rs.)</v>
          </cell>
          <cell r="V4" t="str">
            <v>EMI End Year</v>
          </cell>
          <cell r="W4" t="str">
            <v>EMI (Rs.)</v>
          </cell>
          <cell r="X4" t="str">
            <v>Vehicle Capacity (tons)</v>
          </cell>
          <cell r="Y4" t="str">
            <v>Driver Salary (Rs.)</v>
          </cell>
          <cell r="Z4" t="str">
            <v>Loaders</v>
          </cell>
          <cell r="AA4" t="str">
            <v>Loader Salary (Rs.)</v>
          </cell>
          <cell r="AB4" t="str">
            <v>Manpower Cost (Rs.)</v>
          </cell>
          <cell r="AC4" t="str">
            <v>Price (Market Owned)</v>
          </cell>
          <cell r="AD4" t="str">
            <v>Vehicle Cost (Rs.)</v>
          </cell>
          <cell r="AE4" t="str">
            <v>Total Cost (Rs.)</v>
          </cell>
        </row>
        <row r="5">
          <cell r="A5">
            <v>1332</v>
          </cell>
          <cell r="B5" t="str">
            <v>VAP1332</v>
          </cell>
          <cell r="C5">
            <v>112</v>
          </cell>
          <cell r="D5" t="str">
            <v>AGARWAL SUGANDHA AMIT</v>
          </cell>
          <cell r="E5">
            <v>43325</v>
          </cell>
          <cell r="F5">
            <v>71234</v>
          </cell>
          <cell r="G5" t="str">
            <v>EMI (3 yrs)</v>
          </cell>
          <cell r="H5">
            <v>2018</v>
          </cell>
          <cell r="I5" t="str">
            <v>Vapi</v>
          </cell>
          <cell r="J5" t="str">
            <v>AMD</v>
          </cell>
          <cell r="K5" t="str">
            <v>Ahmedabad</v>
          </cell>
          <cell r="L5" t="str">
            <v>Eicher 14</v>
          </cell>
          <cell r="M5">
            <v>8</v>
          </cell>
          <cell r="N5">
            <v>200</v>
          </cell>
          <cell r="O5">
            <v>14400</v>
          </cell>
          <cell r="P5">
            <v>4080</v>
          </cell>
          <cell r="Q5" t="str">
            <v>Financed (3 yrs)</v>
          </cell>
          <cell r="R5" t="str">
            <v>Financed (3 yrs)</v>
          </cell>
          <cell r="S5">
            <v>3</v>
          </cell>
          <cell r="T5">
            <v>36</v>
          </cell>
          <cell r="U5">
            <v>603200</v>
          </cell>
          <cell r="V5">
            <v>2021</v>
          </cell>
          <cell r="W5">
            <v>19605.473922026998</v>
          </cell>
          <cell r="X5">
            <v>2.5</v>
          </cell>
          <cell r="Y5">
            <v>13000</v>
          </cell>
          <cell r="Z5">
            <v>2</v>
          </cell>
          <cell r="AA5">
            <v>23800</v>
          </cell>
          <cell r="AB5">
            <v>36800</v>
          </cell>
          <cell r="AC5">
            <v>754000</v>
          </cell>
          <cell r="AD5">
            <v>38085.473922026998</v>
          </cell>
          <cell r="AE5">
            <v>74885.473922026998</v>
          </cell>
        </row>
        <row r="6">
          <cell r="A6">
            <v>1332</v>
          </cell>
          <cell r="B6" t="str">
            <v>VAP1332</v>
          </cell>
          <cell r="C6">
            <v>112</v>
          </cell>
          <cell r="D6" t="str">
            <v>AGARWAL SUGANDHA AMIT</v>
          </cell>
          <cell r="E6">
            <v>43325</v>
          </cell>
          <cell r="F6">
            <v>71231</v>
          </cell>
          <cell r="G6" t="str">
            <v>EMI (3 yrs)</v>
          </cell>
          <cell r="H6">
            <v>2017</v>
          </cell>
          <cell r="I6" t="str">
            <v>Vapi</v>
          </cell>
          <cell r="J6" t="str">
            <v>AMD</v>
          </cell>
          <cell r="K6" t="str">
            <v>Ahmedabad</v>
          </cell>
          <cell r="L6" t="str">
            <v>Tata Ace</v>
          </cell>
          <cell r="M6">
            <v>14</v>
          </cell>
          <cell r="N6">
            <v>114.28571428571429</v>
          </cell>
          <cell r="O6">
            <v>8228.5714285714294</v>
          </cell>
          <cell r="P6">
            <v>4080</v>
          </cell>
          <cell r="Q6" t="str">
            <v>Financed (3 yrs)</v>
          </cell>
          <cell r="R6" t="str">
            <v>Financed (3 yrs)</v>
          </cell>
          <cell r="S6">
            <v>3</v>
          </cell>
          <cell r="T6">
            <v>36</v>
          </cell>
          <cell r="U6">
            <v>321440</v>
          </cell>
          <cell r="V6">
            <v>2020</v>
          </cell>
          <cell r="W6">
            <v>10447.585440146482</v>
          </cell>
          <cell r="X6">
            <v>0.75</v>
          </cell>
          <cell r="Y6">
            <v>13000</v>
          </cell>
          <cell r="Z6">
            <v>1</v>
          </cell>
          <cell r="AA6">
            <v>11900</v>
          </cell>
          <cell r="AB6">
            <v>24900</v>
          </cell>
          <cell r="AC6">
            <v>401800</v>
          </cell>
          <cell r="AD6">
            <v>22756.15686871791</v>
          </cell>
          <cell r="AE6">
            <v>47656.15686871791</v>
          </cell>
        </row>
        <row r="7">
          <cell r="A7">
            <v>1070</v>
          </cell>
          <cell r="B7" t="str">
            <v>VAP1070</v>
          </cell>
          <cell r="C7">
            <v>112</v>
          </cell>
          <cell r="D7" t="str">
            <v>Amit Ramesh Agarwal</v>
          </cell>
          <cell r="E7">
            <v>42905</v>
          </cell>
          <cell r="F7">
            <v>71234</v>
          </cell>
          <cell r="G7" t="str">
            <v>Market (60000)</v>
          </cell>
          <cell r="H7">
            <v>2006</v>
          </cell>
          <cell r="I7" t="str">
            <v>Vapi</v>
          </cell>
          <cell r="J7" t="str">
            <v>AMD</v>
          </cell>
          <cell r="K7" t="str">
            <v>Ahmedabad</v>
          </cell>
          <cell r="L7" t="str">
            <v>Eicher 14</v>
          </cell>
          <cell r="M7">
            <v>8</v>
          </cell>
          <cell r="N7">
            <v>200</v>
          </cell>
          <cell r="O7">
            <v>14400</v>
          </cell>
          <cell r="P7">
            <v>4080</v>
          </cell>
          <cell r="Q7" t="str">
            <v>Hired (60000)</v>
          </cell>
          <cell r="R7" t="str">
            <v>Hired ((60000))</v>
          </cell>
          <cell r="S7" t="str">
            <v>N/A</v>
          </cell>
          <cell r="T7" t="str">
            <v>N/A</v>
          </cell>
          <cell r="U7">
            <v>603200</v>
          </cell>
          <cell r="V7" t="str">
            <v>N/A</v>
          </cell>
          <cell r="W7">
            <v>0</v>
          </cell>
          <cell r="X7">
            <v>2.5</v>
          </cell>
          <cell r="Y7">
            <v>13000</v>
          </cell>
          <cell r="Z7">
            <v>2</v>
          </cell>
          <cell r="AA7">
            <v>23800</v>
          </cell>
          <cell r="AB7">
            <v>36800</v>
          </cell>
          <cell r="AC7">
            <v>754000</v>
          </cell>
          <cell r="AD7">
            <v>18480</v>
          </cell>
          <cell r="AE7">
            <v>55280</v>
          </cell>
        </row>
        <row r="8">
          <cell r="A8">
            <v>1061</v>
          </cell>
          <cell r="B8" t="str">
            <v>AMD1061</v>
          </cell>
          <cell r="C8">
            <v>113</v>
          </cell>
          <cell r="D8" t="str">
            <v>ASHISH SAXENA</v>
          </cell>
          <cell r="E8">
            <v>42853</v>
          </cell>
          <cell r="F8">
            <v>71235</v>
          </cell>
          <cell r="G8" t="str">
            <v>EMI (4 yrs)</v>
          </cell>
          <cell r="H8">
            <v>2008</v>
          </cell>
          <cell r="I8" t="str">
            <v>Ahmedabad Branch</v>
          </cell>
          <cell r="J8" t="str">
            <v>AMD</v>
          </cell>
          <cell r="K8" t="str">
            <v>Ahmedabad</v>
          </cell>
          <cell r="L8" t="str">
            <v>Eicher 17</v>
          </cell>
          <cell r="M8">
            <v>7</v>
          </cell>
          <cell r="N8">
            <v>228.57142857142858</v>
          </cell>
          <cell r="O8">
            <v>16457.142857142859</v>
          </cell>
          <cell r="P8">
            <v>4580</v>
          </cell>
          <cell r="Q8" t="str">
            <v>Financed (4 yrs)</v>
          </cell>
          <cell r="R8" t="str">
            <v>Financed (4 yrs)</v>
          </cell>
          <cell r="S8">
            <v>4</v>
          </cell>
          <cell r="T8">
            <v>48</v>
          </cell>
          <cell r="U8">
            <v>924000</v>
          </cell>
          <cell r="V8">
            <v>2012</v>
          </cell>
          <cell r="W8">
            <v>23657.522890759155</v>
          </cell>
          <cell r="X8">
            <v>4.5</v>
          </cell>
          <cell r="Y8">
            <v>13000</v>
          </cell>
          <cell r="Z8">
            <v>2</v>
          </cell>
          <cell r="AA8">
            <v>23800</v>
          </cell>
          <cell r="AB8">
            <v>36800</v>
          </cell>
          <cell r="AC8">
            <v>1155000</v>
          </cell>
          <cell r="AD8">
            <v>44694.665747902014</v>
          </cell>
          <cell r="AE8">
            <v>81494.665747902007</v>
          </cell>
        </row>
        <row r="9">
          <cell r="A9">
            <v>1363</v>
          </cell>
          <cell r="B9" t="str">
            <v>GNC1363</v>
          </cell>
          <cell r="C9">
            <v>114</v>
          </cell>
          <cell r="D9" t="str">
            <v>Ashok Kumar</v>
          </cell>
          <cell r="E9">
            <v>43332</v>
          </cell>
          <cell r="F9">
            <v>71243</v>
          </cell>
          <cell r="G9" t="str">
            <v>EMI (4 yrs)</v>
          </cell>
          <cell r="H9">
            <v>2013</v>
          </cell>
          <cell r="I9" t="str">
            <v>Gandhi Nager</v>
          </cell>
          <cell r="J9" t="str">
            <v>AMD</v>
          </cell>
          <cell r="K9" t="str">
            <v>Ahmedabad</v>
          </cell>
          <cell r="L9" t="str">
            <v>Mahindra</v>
          </cell>
          <cell r="M9">
            <v>12</v>
          </cell>
          <cell r="N9">
            <v>133.33333333333334</v>
          </cell>
          <cell r="O9">
            <v>9600</v>
          </cell>
          <cell r="P9">
            <v>4080</v>
          </cell>
          <cell r="Q9" t="str">
            <v>Financed (4 yrs)</v>
          </cell>
          <cell r="R9" t="str">
            <v>Financed (4 yrs)</v>
          </cell>
          <cell r="S9">
            <v>4</v>
          </cell>
          <cell r="T9">
            <v>48</v>
          </cell>
          <cell r="U9">
            <v>601600</v>
          </cell>
          <cell r="V9">
            <v>2017</v>
          </cell>
          <cell r="W9">
            <v>15402.993258745357</v>
          </cell>
          <cell r="X9">
            <v>1.5</v>
          </cell>
          <cell r="Y9">
            <v>13000</v>
          </cell>
          <cell r="Z9">
            <v>1</v>
          </cell>
          <cell r="AA9">
            <v>11900</v>
          </cell>
          <cell r="AB9">
            <v>24900</v>
          </cell>
          <cell r="AC9">
            <v>752000</v>
          </cell>
          <cell r="AD9">
            <v>29082.993258745359</v>
          </cell>
          <cell r="AE9">
            <v>53982.993258745359</v>
          </cell>
        </row>
        <row r="10">
          <cell r="A10">
            <v>1296</v>
          </cell>
          <cell r="B10" t="str">
            <v>AMD1296</v>
          </cell>
          <cell r="C10">
            <v>115</v>
          </cell>
          <cell r="D10" t="str">
            <v>BELIM RIYAZUDDIN MEHBOOBBHAI</v>
          </cell>
          <cell r="E10">
            <v>43279</v>
          </cell>
          <cell r="F10">
            <v>71249</v>
          </cell>
          <cell r="G10" t="str">
            <v>EMI (4 yrs)</v>
          </cell>
          <cell r="H10">
            <v>2018</v>
          </cell>
          <cell r="I10" t="str">
            <v>Rampura Branch</v>
          </cell>
          <cell r="J10" t="str">
            <v>AMD</v>
          </cell>
          <cell r="K10" t="str">
            <v>Ahmedabad</v>
          </cell>
          <cell r="L10" t="str">
            <v>AL Dost</v>
          </cell>
          <cell r="M10">
            <v>12</v>
          </cell>
          <cell r="N10">
            <v>133.33333333333334</v>
          </cell>
          <cell r="O10">
            <v>9600</v>
          </cell>
          <cell r="P10">
            <v>4080</v>
          </cell>
          <cell r="Q10" t="str">
            <v>Financed (4 yrs)</v>
          </cell>
          <cell r="R10" t="str">
            <v>Financed (4 yrs)</v>
          </cell>
          <cell r="S10">
            <v>4</v>
          </cell>
          <cell r="T10">
            <v>48</v>
          </cell>
          <cell r="U10">
            <v>401600</v>
          </cell>
          <cell r="V10">
            <v>2022</v>
          </cell>
          <cell r="W10">
            <v>10282.317308364587</v>
          </cell>
          <cell r="X10">
            <v>1.25</v>
          </cell>
          <cell r="Y10">
            <v>13000</v>
          </cell>
          <cell r="Z10">
            <v>1</v>
          </cell>
          <cell r="AA10">
            <v>11900</v>
          </cell>
          <cell r="AB10">
            <v>24900</v>
          </cell>
          <cell r="AC10">
            <v>502000</v>
          </cell>
          <cell r="AD10">
            <v>23962.317308364589</v>
          </cell>
          <cell r="AE10">
            <v>48862.317308364589</v>
          </cell>
        </row>
        <row r="11">
          <cell r="A11">
            <v>1324</v>
          </cell>
          <cell r="B11" t="str">
            <v>AMD1324</v>
          </cell>
          <cell r="C11">
            <v>115</v>
          </cell>
          <cell r="D11" t="str">
            <v>Bharat madhusing lodha</v>
          </cell>
          <cell r="E11">
            <v>43300</v>
          </cell>
          <cell r="F11">
            <v>71231</v>
          </cell>
          <cell r="G11" t="str">
            <v>EMI (4 yrs)</v>
          </cell>
          <cell r="H11">
            <v>2017</v>
          </cell>
          <cell r="I11" t="str">
            <v>Rampura Branch</v>
          </cell>
          <cell r="J11" t="str">
            <v>AMD</v>
          </cell>
          <cell r="K11" t="str">
            <v>Ahmedabad</v>
          </cell>
          <cell r="L11" t="str">
            <v>Tata Ace</v>
          </cell>
          <cell r="M11">
            <v>14</v>
          </cell>
          <cell r="N11">
            <v>114.28571428571429</v>
          </cell>
          <cell r="O11">
            <v>8228.5714285714294</v>
          </cell>
          <cell r="P11">
            <v>4080</v>
          </cell>
          <cell r="Q11" t="str">
            <v>Financed (4 yrs)</v>
          </cell>
          <cell r="R11" t="str">
            <v>Financed (4 yrs)</v>
          </cell>
          <cell r="S11">
            <v>4</v>
          </cell>
          <cell r="T11">
            <v>48</v>
          </cell>
          <cell r="U11">
            <v>321440</v>
          </cell>
          <cell r="V11">
            <v>2021</v>
          </cell>
          <cell r="W11">
            <v>8229.9503874519742</v>
          </cell>
          <cell r="X11">
            <v>0.75</v>
          </cell>
          <cell r="Y11">
            <v>13000</v>
          </cell>
          <cell r="Z11">
            <v>1</v>
          </cell>
          <cell r="AA11">
            <v>11900</v>
          </cell>
          <cell r="AB11">
            <v>24900</v>
          </cell>
          <cell r="AC11">
            <v>401800</v>
          </cell>
          <cell r="AD11">
            <v>20538.521816023404</v>
          </cell>
          <cell r="AE11">
            <v>45438.521816023407</v>
          </cell>
        </row>
        <row r="12">
          <cell r="A12">
            <v>1203</v>
          </cell>
          <cell r="B12" t="str">
            <v>BDQ1203</v>
          </cell>
          <cell r="C12">
            <v>116</v>
          </cell>
          <cell r="D12" t="str">
            <v>Chauhan navneet kumar</v>
          </cell>
          <cell r="E12">
            <v>43197</v>
          </cell>
          <cell r="F12">
            <v>71243</v>
          </cell>
          <cell r="G12" t="str">
            <v>Market (35000)</v>
          </cell>
          <cell r="H12">
            <v>2017</v>
          </cell>
          <cell r="I12" t="str">
            <v>Vadodara</v>
          </cell>
          <cell r="J12" t="str">
            <v>AMD</v>
          </cell>
          <cell r="K12" t="str">
            <v>Ahmedabad</v>
          </cell>
          <cell r="L12" t="str">
            <v>Mahindra</v>
          </cell>
          <cell r="M12">
            <v>12</v>
          </cell>
          <cell r="N12">
            <v>133.33333333333334</v>
          </cell>
          <cell r="O12">
            <v>9600</v>
          </cell>
          <cell r="P12">
            <v>4080</v>
          </cell>
          <cell r="Q12" t="str">
            <v>Hired (35000)</v>
          </cell>
          <cell r="R12" t="str">
            <v>Hired ((35000))</v>
          </cell>
          <cell r="S12" t="str">
            <v>N/A</v>
          </cell>
          <cell r="T12" t="str">
            <v>N/A</v>
          </cell>
          <cell r="U12">
            <v>601600</v>
          </cell>
          <cell r="V12" t="str">
            <v>N/A</v>
          </cell>
          <cell r="W12">
            <v>0</v>
          </cell>
          <cell r="X12">
            <v>1.5</v>
          </cell>
          <cell r="Y12">
            <v>13000</v>
          </cell>
          <cell r="Z12">
            <v>1</v>
          </cell>
          <cell r="AA12">
            <v>11900</v>
          </cell>
          <cell r="AB12">
            <v>24900</v>
          </cell>
          <cell r="AC12">
            <v>752000</v>
          </cell>
          <cell r="AD12">
            <v>13680</v>
          </cell>
          <cell r="AE12">
            <v>38580</v>
          </cell>
        </row>
        <row r="13">
          <cell r="A13">
            <v>1336</v>
          </cell>
          <cell r="B13" t="str">
            <v>JGA1336</v>
          </cell>
          <cell r="C13">
            <v>117</v>
          </cell>
          <cell r="D13" t="str">
            <v>DENISH B. BAVARIYA</v>
          </cell>
          <cell r="E13">
            <v>43315</v>
          </cell>
          <cell r="F13">
            <v>71231</v>
          </cell>
          <cell r="G13" t="str">
            <v>EMI (4 yrs)</v>
          </cell>
          <cell r="H13">
            <v>2014</v>
          </cell>
          <cell r="I13" t="str">
            <v>Jamnager</v>
          </cell>
          <cell r="J13" t="str">
            <v>AMD</v>
          </cell>
          <cell r="K13" t="str">
            <v>Ahmedabad</v>
          </cell>
          <cell r="L13" t="str">
            <v>Tata Ace</v>
          </cell>
          <cell r="M13">
            <v>14</v>
          </cell>
          <cell r="N13">
            <v>114.28571428571429</v>
          </cell>
          <cell r="O13">
            <v>8228.5714285714294</v>
          </cell>
          <cell r="P13">
            <v>4080</v>
          </cell>
          <cell r="Q13" t="str">
            <v>Financed (4 yrs)</v>
          </cell>
          <cell r="R13" t="str">
            <v>Financed (4 yrs)</v>
          </cell>
          <cell r="S13">
            <v>4</v>
          </cell>
          <cell r="T13">
            <v>48</v>
          </cell>
          <cell r="U13">
            <v>321440</v>
          </cell>
          <cell r="V13">
            <v>2018</v>
          </cell>
          <cell r="W13">
            <v>8229.9503874519742</v>
          </cell>
          <cell r="X13">
            <v>0.75</v>
          </cell>
          <cell r="Y13">
            <v>13000</v>
          </cell>
          <cell r="Z13">
            <v>1</v>
          </cell>
          <cell r="AA13">
            <v>11900</v>
          </cell>
          <cell r="AB13">
            <v>24900</v>
          </cell>
          <cell r="AC13">
            <v>401800</v>
          </cell>
          <cell r="AD13">
            <v>20538.521816023404</v>
          </cell>
          <cell r="AE13">
            <v>45438.521816023407</v>
          </cell>
        </row>
        <row r="14">
          <cell r="A14">
            <v>1107</v>
          </cell>
          <cell r="B14" t="str">
            <v>STV1107</v>
          </cell>
          <cell r="C14">
            <v>118</v>
          </cell>
          <cell r="D14" t="str">
            <v>Devendar Vanga</v>
          </cell>
          <cell r="E14">
            <v>43004</v>
          </cell>
          <cell r="F14">
            <v>71237</v>
          </cell>
          <cell r="G14" t="str">
            <v>EMI (4 yrs)</v>
          </cell>
          <cell r="H14">
            <v>2017</v>
          </cell>
          <cell r="I14" t="str">
            <v>Surat</v>
          </cell>
          <cell r="J14" t="str">
            <v>AMD</v>
          </cell>
          <cell r="K14" t="str">
            <v>Ahmedabad</v>
          </cell>
          <cell r="L14" t="str">
            <v>22 Ft</v>
          </cell>
          <cell r="M14">
            <v>6</v>
          </cell>
          <cell r="N14">
            <v>266.66666666666669</v>
          </cell>
          <cell r="O14">
            <v>19200</v>
          </cell>
          <cell r="P14">
            <v>4580</v>
          </cell>
          <cell r="Q14" t="str">
            <v>Financed (4 yrs)</v>
          </cell>
          <cell r="R14" t="str">
            <v>Financed (4 yrs)</v>
          </cell>
          <cell r="S14">
            <v>4</v>
          </cell>
          <cell r="T14">
            <v>48</v>
          </cell>
          <cell r="U14">
            <v>1124000</v>
          </cell>
          <cell r="V14">
            <v>2021</v>
          </cell>
          <cell r="W14">
            <v>28778.198841139929</v>
          </cell>
          <cell r="X14">
            <v>6.8</v>
          </cell>
          <cell r="Y14">
            <v>13000</v>
          </cell>
          <cell r="Z14">
            <v>2</v>
          </cell>
          <cell r="AA14">
            <v>23800</v>
          </cell>
          <cell r="AB14">
            <v>36800</v>
          </cell>
          <cell r="AC14">
            <v>1405000</v>
          </cell>
          <cell r="AD14">
            <v>52558.198841139929</v>
          </cell>
          <cell r="AE14">
            <v>89358.198841139936</v>
          </cell>
        </row>
        <row r="15">
          <cell r="A15">
            <v>1107</v>
          </cell>
          <cell r="B15" t="str">
            <v>STV1107</v>
          </cell>
          <cell r="C15">
            <v>118</v>
          </cell>
          <cell r="D15" t="str">
            <v>Devendar Vanga</v>
          </cell>
          <cell r="E15">
            <v>43004</v>
          </cell>
          <cell r="F15">
            <v>71234</v>
          </cell>
          <cell r="G15" t="str">
            <v>EMI (4 yrs)</v>
          </cell>
          <cell r="H15">
            <v>2017</v>
          </cell>
          <cell r="I15" t="str">
            <v>Surat</v>
          </cell>
          <cell r="J15" t="str">
            <v>AMD</v>
          </cell>
          <cell r="K15" t="str">
            <v>Ahmedabad</v>
          </cell>
          <cell r="L15" t="str">
            <v>Eicher 14</v>
          </cell>
          <cell r="M15">
            <v>8</v>
          </cell>
          <cell r="N15">
            <v>200</v>
          </cell>
          <cell r="O15">
            <v>14400</v>
          </cell>
          <cell r="P15">
            <v>4080</v>
          </cell>
          <cell r="Q15" t="str">
            <v>Financed (4 yrs)</v>
          </cell>
          <cell r="R15" t="str">
            <v>Financed (4 yrs)</v>
          </cell>
          <cell r="S15">
            <v>4</v>
          </cell>
          <cell r="T15">
            <v>48</v>
          </cell>
          <cell r="U15">
            <v>603200</v>
          </cell>
          <cell r="V15">
            <v>2021</v>
          </cell>
          <cell r="W15">
            <v>15443.958666348402</v>
          </cell>
          <cell r="X15">
            <v>2.5</v>
          </cell>
          <cell r="Y15">
            <v>13000</v>
          </cell>
          <cell r="Z15">
            <v>2</v>
          </cell>
          <cell r="AA15">
            <v>23800</v>
          </cell>
          <cell r="AB15">
            <v>36800</v>
          </cell>
          <cell r="AC15">
            <v>754000</v>
          </cell>
          <cell r="AD15">
            <v>33923.958666348401</v>
          </cell>
          <cell r="AE15">
            <v>70723.958666348393</v>
          </cell>
        </row>
        <row r="16">
          <cell r="A16">
            <v>1107</v>
          </cell>
          <cell r="B16" t="str">
            <v>STV1107</v>
          </cell>
          <cell r="C16">
            <v>118</v>
          </cell>
          <cell r="D16" t="str">
            <v>Devendar Vanga</v>
          </cell>
          <cell r="E16">
            <v>43004</v>
          </cell>
          <cell r="F16">
            <v>71235</v>
          </cell>
          <cell r="G16" t="str">
            <v>EMI (4 yrs)</v>
          </cell>
          <cell r="H16">
            <v>2017</v>
          </cell>
          <cell r="I16" t="str">
            <v>Surat</v>
          </cell>
          <cell r="J16" t="str">
            <v>AMD</v>
          </cell>
          <cell r="K16" t="str">
            <v>Ahmedabad</v>
          </cell>
          <cell r="L16" t="str">
            <v>Eicher 17</v>
          </cell>
          <cell r="M16">
            <v>7</v>
          </cell>
          <cell r="N16">
            <v>228.57142857142858</v>
          </cell>
          <cell r="O16">
            <v>16457.142857142859</v>
          </cell>
          <cell r="P16">
            <v>4580</v>
          </cell>
          <cell r="Q16" t="str">
            <v>Financed (4 yrs)</v>
          </cell>
          <cell r="R16" t="str">
            <v>Financed (4 yrs)</v>
          </cell>
          <cell r="S16">
            <v>4</v>
          </cell>
          <cell r="T16">
            <v>48</v>
          </cell>
          <cell r="U16">
            <v>924000</v>
          </cell>
          <cell r="V16">
            <v>2021</v>
          </cell>
          <cell r="W16">
            <v>23657.522890759155</v>
          </cell>
          <cell r="X16">
            <v>4.5</v>
          </cell>
          <cell r="Y16">
            <v>13000</v>
          </cell>
          <cell r="Z16">
            <v>2</v>
          </cell>
          <cell r="AA16">
            <v>23800</v>
          </cell>
          <cell r="AB16">
            <v>36800</v>
          </cell>
          <cell r="AC16">
            <v>1155000</v>
          </cell>
          <cell r="AD16">
            <v>44694.665747902014</v>
          </cell>
          <cell r="AE16">
            <v>81494.665747902007</v>
          </cell>
        </row>
        <row r="17">
          <cell r="A17">
            <v>1318</v>
          </cell>
          <cell r="B17" t="str">
            <v>BDQ1318</v>
          </cell>
          <cell r="C17">
            <v>116</v>
          </cell>
          <cell r="D17" t="str">
            <v>Devendra r. mistry</v>
          </cell>
          <cell r="E17">
            <v>43297</v>
          </cell>
          <cell r="F17">
            <v>71231</v>
          </cell>
          <cell r="G17" t="str">
            <v>Owned</v>
          </cell>
          <cell r="H17">
            <v>2010</v>
          </cell>
          <cell r="I17" t="str">
            <v>Vadodara</v>
          </cell>
          <cell r="J17" t="str">
            <v>AMD</v>
          </cell>
          <cell r="K17" t="str">
            <v>Ahmedabad</v>
          </cell>
          <cell r="L17" t="str">
            <v>Tata Ace</v>
          </cell>
          <cell r="M17">
            <v>14</v>
          </cell>
          <cell r="N17">
            <v>114.28571428571429</v>
          </cell>
          <cell r="O17">
            <v>8228.5714285714294</v>
          </cell>
          <cell r="P17">
            <v>4080</v>
          </cell>
          <cell r="Q17" t="str">
            <v>Purchase</v>
          </cell>
          <cell r="R17" t="str">
            <v>Purchase</v>
          </cell>
          <cell r="S17" t="str">
            <v>N/A</v>
          </cell>
          <cell r="T17" t="str">
            <v>N/A</v>
          </cell>
          <cell r="U17">
            <v>321440</v>
          </cell>
          <cell r="V17" t="str">
            <v>N/A</v>
          </cell>
          <cell r="W17">
            <v>0</v>
          </cell>
          <cell r="X17">
            <v>0.75</v>
          </cell>
          <cell r="Y17">
            <v>13000</v>
          </cell>
          <cell r="Z17">
            <v>1</v>
          </cell>
          <cell r="AA17">
            <v>11900</v>
          </cell>
          <cell r="AB17">
            <v>24900</v>
          </cell>
          <cell r="AC17">
            <v>401800</v>
          </cell>
          <cell r="AD17">
            <v>12308.571428571429</v>
          </cell>
          <cell r="AE17">
            <v>37208.571428571428</v>
          </cell>
        </row>
        <row r="18">
          <cell r="A18">
            <v>1057</v>
          </cell>
          <cell r="B18" t="str">
            <v>AMD1057</v>
          </cell>
          <cell r="C18">
            <v>119</v>
          </cell>
          <cell r="D18" t="str">
            <v>Dharmendra Sharma</v>
          </cell>
          <cell r="E18">
            <v>42836</v>
          </cell>
          <cell r="F18">
            <v>71236</v>
          </cell>
          <cell r="G18" t="str">
            <v>EMI (4 yrs)</v>
          </cell>
          <cell r="H18">
            <v>2018</v>
          </cell>
          <cell r="I18" t="str">
            <v>Ahmmedabad City</v>
          </cell>
          <cell r="J18" t="str">
            <v>AMD</v>
          </cell>
          <cell r="K18" t="str">
            <v>Ahmedabad</v>
          </cell>
          <cell r="L18" t="str">
            <v>Eicher 19</v>
          </cell>
          <cell r="M18">
            <v>7</v>
          </cell>
          <cell r="N18">
            <v>228.57142857142858</v>
          </cell>
          <cell r="O18">
            <v>16457.142857142859</v>
          </cell>
          <cell r="P18">
            <v>4580</v>
          </cell>
          <cell r="Q18" t="str">
            <v>Financed (4 yrs)</v>
          </cell>
          <cell r="R18" t="str">
            <v>Financed (4 yrs)</v>
          </cell>
          <cell r="S18">
            <v>4</v>
          </cell>
          <cell r="T18">
            <v>48</v>
          </cell>
          <cell r="U18">
            <v>924000</v>
          </cell>
          <cell r="V18">
            <v>2022</v>
          </cell>
          <cell r="W18">
            <v>23657.522890759155</v>
          </cell>
          <cell r="X18">
            <v>6.5</v>
          </cell>
          <cell r="Y18">
            <v>13000</v>
          </cell>
          <cell r="Z18">
            <v>2</v>
          </cell>
          <cell r="AA18">
            <v>23800</v>
          </cell>
          <cell r="AB18">
            <v>36800</v>
          </cell>
          <cell r="AC18">
            <v>1155000</v>
          </cell>
          <cell r="AD18">
            <v>44694.665747902014</v>
          </cell>
          <cell r="AE18">
            <v>81494.665747902007</v>
          </cell>
        </row>
        <row r="19">
          <cell r="A19">
            <v>1057</v>
          </cell>
          <cell r="B19" t="str">
            <v>AMD1057</v>
          </cell>
          <cell r="C19">
            <v>119</v>
          </cell>
          <cell r="D19" t="str">
            <v>Dharmendra Sharma</v>
          </cell>
          <cell r="E19">
            <v>42836</v>
          </cell>
          <cell r="F19">
            <v>71234</v>
          </cell>
          <cell r="G19" t="str">
            <v>EMI (4 yrs)</v>
          </cell>
          <cell r="H19">
            <v>2018</v>
          </cell>
          <cell r="I19" t="str">
            <v>Ahmmedabad City</v>
          </cell>
          <cell r="J19" t="str">
            <v>AMD</v>
          </cell>
          <cell r="K19" t="str">
            <v>Ahmedabad</v>
          </cell>
          <cell r="L19" t="str">
            <v>Eicher 14</v>
          </cell>
          <cell r="M19">
            <v>8</v>
          </cell>
          <cell r="N19">
            <v>200</v>
          </cell>
          <cell r="O19">
            <v>14400</v>
          </cell>
          <cell r="P19">
            <v>4080</v>
          </cell>
          <cell r="Q19" t="str">
            <v>Financed (4 yrs)</v>
          </cell>
          <cell r="R19" t="str">
            <v>Financed (4 yrs)</v>
          </cell>
          <cell r="S19">
            <v>4</v>
          </cell>
          <cell r="T19">
            <v>48</v>
          </cell>
          <cell r="U19">
            <v>603200</v>
          </cell>
          <cell r="V19">
            <v>2022</v>
          </cell>
          <cell r="W19">
            <v>15443.958666348402</v>
          </cell>
          <cell r="X19">
            <v>2.5</v>
          </cell>
          <cell r="Y19">
            <v>13000</v>
          </cell>
          <cell r="Z19">
            <v>2</v>
          </cell>
          <cell r="AA19">
            <v>23800</v>
          </cell>
          <cell r="AB19">
            <v>36800</v>
          </cell>
          <cell r="AC19">
            <v>754000</v>
          </cell>
          <cell r="AD19">
            <v>33923.958666348401</v>
          </cell>
          <cell r="AE19">
            <v>70723.958666348393</v>
          </cell>
        </row>
        <row r="20">
          <cell r="A20">
            <v>1275</v>
          </cell>
          <cell r="B20" t="str">
            <v>AMD1275</v>
          </cell>
          <cell r="C20">
            <v>120</v>
          </cell>
          <cell r="D20" t="str">
            <v>DINESHBHAI MOHANBHAI SOLANKI</v>
          </cell>
          <cell r="E20">
            <v>43265</v>
          </cell>
          <cell r="F20">
            <v>71231</v>
          </cell>
          <cell r="G20" t="str">
            <v>EMI (4 yrs)</v>
          </cell>
          <cell r="H20">
            <v>2014</v>
          </cell>
          <cell r="I20" t="str">
            <v>Sanand</v>
          </cell>
          <cell r="J20" t="str">
            <v>AMD</v>
          </cell>
          <cell r="K20" t="str">
            <v>Ahmedabad</v>
          </cell>
          <cell r="L20" t="str">
            <v>Tata Ace</v>
          </cell>
          <cell r="M20">
            <v>14</v>
          </cell>
          <cell r="N20">
            <v>114.28571428571429</v>
          </cell>
          <cell r="O20">
            <v>8228.5714285714294</v>
          </cell>
          <cell r="P20">
            <v>4080</v>
          </cell>
          <cell r="Q20" t="str">
            <v>Financed (4 yrs)</v>
          </cell>
          <cell r="R20" t="str">
            <v>Financed (4 yrs)</v>
          </cell>
          <cell r="S20">
            <v>4</v>
          </cell>
          <cell r="T20">
            <v>48</v>
          </cell>
          <cell r="U20">
            <v>321440</v>
          </cell>
          <cell r="V20">
            <v>2018</v>
          </cell>
          <cell r="W20">
            <v>8229.9503874519742</v>
          </cell>
          <cell r="X20">
            <v>0.75</v>
          </cell>
          <cell r="Y20">
            <v>13000</v>
          </cell>
          <cell r="Z20">
            <v>1</v>
          </cell>
          <cell r="AA20">
            <v>11900</v>
          </cell>
          <cell r="AB20">
            <v>24900</v>
          </cell>
          <cell r="AC20">
            <v>401800</v>
          </cell>
          <cell r="AD20">
            <v>20538.521816023404</v>
          </cell>
          <cell r="AE20">
            <v>45438.521816023407</v>
          </cell>
        </row>
        <row r="21">
          <cell r="A21">
            <v>1339</v>
          </cell>
          <cell r="B21" t="str">
            <v>VAP1339</v>
          </cell>
          <cell r="C21">
            <v>112</v>
          </cell>
          <cell r="D21" t="str">
            <v>EKTA AGARWAL</v>
          </cell>
          <cell r="E21">
            <v>43325</v>
          </cell>
          <cell r="F21">
            <v>71231</v>
          </cell>
          <cell r="G21" t="str">
            <v>EMI (4 yrs)</v>
          </cell>
          <cell r="H21">
            <v>2018</v>
          </cell>
          <cell r="I21" t="str">
            <v>Vapi</v>
          </cell>
          <cell r="J21" t="str">
            <v>AMD</v>
          </cell>
          <cell r="K21" t="str">
            <v>Ahmedabad</v>
          </cell>
          <cell r="L21" t="str">
            <v>Tata Ace</v>
          </cell>
          <cell r="M21">
            <v>14</v>
          </cell>
          <cell r="N21">
            <v>114.28571428571429</v>
          </cell>
          <cell r="O21">
            <v>8228.5714285714294</v>
          </cell>
          <cell r="P21">
            <v>4080</v>
          </cell>
          <cell r="Q21" t="str">
            <v>Financed (4 yrs)</v>
          </cell>
          <cell r="R21" t="str">
            <v>Financed (4 yrs)</v>
          </cell>
          <cell r="S21">
            <v>4</v>
          </cell>
          <cell r="T21">
            <v>48</v>
          </cell>
          <cell r="U21">
            <v>321440</v>
          </cell>
          <cell r="V21">
            <v>2022</v>
          </cell>
          <cell r="W21">
            <v>8229.9503874519742</v>
          </cell>
          <cell r="X21">
            <v>0.75</v>
          </cell>
          <cell r="Y21">
            <v>13000</v>
          </cell>
          <cell r="Z21">
            <v>1</v>
          </cell>
          <cell r="AA21">
            <v>11900</v>
          </cell>
          <cell r="AB21">
            <v>24900</v>
          </cell>
          <cell r="AC21">
            <v>401800</v>
          </cell>
          <cell r="AD21">
            <v>20538.521816023404</v>
          </cell>
          <cell r="AE21">
            <v>45438.521816023407</v>
          </cell>
        </row>
        <row r="22">
          <cell r="A22">
            <v>1334</v>
          </cell>
          <cell r="B22" t="str">
            <v>RAJ1334</v>
          </cell>
          <cell r="C22">
            <v>121</v>
          </cell>
          <cell r="D22" t="str">
            <v>FAIZILA Theba</v>
          </cell>
          <cell r="E22">
            <v>43323</v>
          </cell>
          <cell r="F22">
            <v>71246</v>
          </cell>
          <cell r="G22" t="str">
            <v>Owned</v>
          </cell>
          <cell r="H22">
            <v>2012</v>
          </cell>
          <cell r="I22" t="str">
            <v>Rajkot</v>
          </cell>
          <cell r="J22" t="str">
            <v>AMD</v>
          </cell>
          <cell r="K22" t="str">
            <v>Ahmedabad</v>
          </cell>
          <cell r="L22" t="str">
            <v>Super ace</v>
          </cell>
          <cell r="M22">
            <v>15</v>
          </cell>
          <cell r="N22">
            <v>106.66666666666667</v>
          </cell>
          <cell r="O22">
            <v>7680</v>
          </cell>
          <cell r="P22">
            <v>4080</v>
          </cell>
          <cell r="Q22" t="str">
            <v>Purchase</v>
          </cell>
          <cell r="R22" t="str">
            <v>Purchase</v>
          </cell>
          <cell r="S22" t="str">
            <v>N/A</v>
          </cell>
          <cell r="T22" t="str">
            <v>N/A</v>
          </cell>
          <cell r="U22">
            <v>441600</v>
          </cell>
          <cell r="V22" t="str">
            <v>N/A</v>
          </cell>
          <cell r="W22">
            <v>0</v>
          </cell>
          <cell r="X22">
            <v>1.2</v>
          </cell>
          <cell r="Y22">
            <v>13000</v>
          </cell>
          <cell r="Z22">
            <v>1</v>
          </cell>
          <cell r="AA22">
            <v>11900</v>
          </cell>
          <cell r="AB22">
            <v>24900</v>
          </cell>
          <cell r="AC22">
            <v>552000</v>
          </cell>
          <cell r="AD22">
            <v>11760</v>
          </cell>
          <cell r="AE22">
            <v>36660</v>
          </cell>
        </row>
        <row r="23">
          <cell r="A23">
            <v>1377</v>
          </cell>
          <cell r="B23" t="str">
            <v>GNC1377</v>
          </cell>
          <cell r="C23">
            <v>114</v>
          </cell>
          <cell r="D23" t="str">
            <v>GAJRAJSINGH B RATHOD</v>
          </cell>
          <cell r="E23">
            <v>43332</v>
          </cell>
          <cell r="F23">
            <v>71243</v>
          </cell>
          <cell r="G23" t="str">
            <v>EMI (4 yrs)</v>
          </cell>
          <cell r="H23">
            <v>2014</v>
          </cell>
          <cell r="I23" t="str">
            <v>Gandhi Nager</v>
          </cell>
          <cell r="J23" t="str">
            <v>AMD</v>
          </cell>
          <cell r="K23" t="str">
            <v>Ahmedabad</v>
          </cell>
          <cell r="L23" t="str">
            <v>Mahindra</v>
          </cell>
          <cell r="M23">
            <v>12</v>
          </cell>
          <cell r="N23">
            <v>133.33333333333334</v>
          </cell>
          <cell r="O23">
            <v>9600</v>
          </cell>
          <cell r="P23">
            <v>4080</v>
          </cell>
          <cell r="Q23" t="str">
            <v>Financed (4 yrs)</v>
          </cell>
          <cell r="R23" t="str">
            <v>Financed (4 yrs)</v>
          </cell>
          <cell r="S23">
            <v>4</v>
          </cell>
          <cell r="T23">
            <v>48</v>
          </cell>
          <cell r="U23">
            <v>601600</v>
          </cell>
          <cell r="V23">
            <v>2018</v>
          </cell>
          <cell r="W23">
            <v>15402.993258745357</v>
          </cell>
          <cell r="X23">
            <v>1.5</v>
          </cell>
          <cell r="Y23">
            <v>13000</v>
          </cell>
          <cell r="Z23">
            <v>1</v>
          </cell>
          <cell r="AA23">
            <v>11900</v>
          </cell>
          <cell r="AB23">
            <v>24900</v>
          </cell>
          <cell r="AC23">
            <v>752000</v>
          </cell>
          <cell r="AD23">
            <v>29082.993258745359</v>
          </cell>
          <cell r="AE23">
            <v>53982.993258745359</v>
          </cell>
        </row>
        <row r="24">
          <cell r="A24">
            <v>1209</v>
          </cell>
          <cell r="B24" t="str">
            <v>BVC1209</v>
          </cell>
          <cell r="C24">
            <v>122</v>
          </cell>
          <cell r="D24" t="str">
            <v>GOHIL RAGHUVIRSINH R</v>
          </cell>
          <cell r="E24">
            <v>43207</v>
          </cell>
          <cell r="F24">
            <v>71243</v>
          </cell>
          <cell r="G24" t="str">
            <v>Owned</v>
          </cell>
          <cell r="H24">
            <v>2012</v>
          </cell>
          <cell r="I24" t="str">
            <v>Bhavnager</v>
          </cell>
          <cell r="J24" t="str">
            <v>AMD</v>
          </cell>
          <cell r="K24" t="str">
            <v>Ahmedabad</v>
          </cell>
          <cell r="L24" t="str">
            <v>Mahindra</v>
          </cell>
          <cell r="M24">
            <v>12</v>
          </cell>
          <cell r="N24">
            <v>133.33333333333334</v>
          </cell>
          <cell r="O24">
            <v>9600</v>
          </cell>
          <cell r="P24">
            <v>4080</v>
          </cell>
          <cell r="Q24" t="str">
            <v>Purchase</v>
          </cell>
          <cell r="R24" t="str">
            <v>Purchase</v>
          </cell>
          <cell r="S24" t="str">
            <v>N/A</v>
          </cell>
          <cell r="T24" t="str">
            <v>N/A</v>
          </cell>
          <cell r="U24">
            <v>601600</v>
          </cell>
          <cell r="V24" t="str">
            <v>N/A</v>
          </cell>
          <cell r="W24">
            <v>0</v>
          </cell>
          <cell r="X24">
            <v>1.5</v>
          </cell>
          <cell r="Y24">
            <v>13000</v>
          </cell>
          <cell r="Z24">
            <v>1</v>
          </cell>
          <cell r="AA24">
            <v>11900</v>
          </cell>
          <cell r="AB24">
            <v>24900</v>
          </cell>
          <cell r="AC24">
            <v>752000</v>
          </cell>
          <cell r="AD24">
            <v>13680</v>
          </cell>
          <cell r="AE24">
            <v>38580</v>
          </cell>
        </row>
        <row r="25">
          <cell r="A25">
            <v>1143</v>
          </cell>
          <cell r="B25" t="str">
            <v>AMD1143</v>
          </cell>
          <cell r="C25">
            <v>113</v>
          </cell>
          <cell r="D25" t="str">
            <v>Gulamhusen Mohamad Ghanchi</v>
          </cell>
          <cell r="E25">
            <v>43101</v>
          </cell>
          <cell r="F25">
            <v>71235</v>
          </cell>
          <cell r="G25" t="str">
            <v>Owned</v>
          </cell>
          <cell r="H25">
            <v>2002</v>
          </cell>
          <cell r="I25" t="str">
            <v>Ahmedabad Branch</v>
          </cell>
          <cell r="J25" t="str">
            <v>AMD</v>
          </cell>
          <cell r="K25" t="str">
            <v>Ahmedabad</v>
          </cell>
          <cell r="L25" t="str">
            <v>Eicher 17</v>
          </cell>
          <cell r="M25">
            <v>7</v>
          </cell>
          <cell r="N25">
            <v>228.57142857142858</v>
          </cell>
          <cell r="O25">
            <v>16457.142857142859</v>
          </cell>
          <cell r="P25">
            <v>4580</v>
          </cell>
          <cell r="Q25" t="str">
            <v>Purchase</v>
          </cell>
          <cell r="R25" t="str">
            <v>Purchase</v>
          </cell>
          <cell r="S25" t="str">
            <v>N/A</v>
          </cell>
          <cell r="T25" t="str">
            <v>N/A</v>
          </cell>
          <cell r="U25">
            <v>924000</v>
          </cell>
          <cell r="V25" t="str">
            <v>N/A</v>
          </cell>
          <cell r="W25">
            <v>0</v>
          </cell>
          <cell r="X25">
            <v>4.5</v>
          </cell>
          <cell r="Y25">
            <v>13000</v>
          </cell>
          <cell r="Z25">
            <v>2</v>
          </cell>
          <cell r="AA25">
            <v>23800</v>
          </cell>
          <cell r="AB25">
            <v>36800</v>
          </cell>
          <cell r="AC25">
            <v>1155000</v>
          </cell>
          <cell r="AD25">
            <v>21037.142857142859</v>
          </cell>
          <cell r="AE25">
            <v>57837.142857142855</v>
          </cell>
        </row>
        <row r="26">
          <cell r="A26">
            <v>1259</v>
          </cell>
          <cell r="B26" t="str">
            <v>AMD1259</v>
          </cell>
          <cell r="C26">
            <v>113</v>
          </cell>
          <cell r="D26" t="str">
            <v>GULZAR F MEMON</v>
          </cell>
          <cell r="E26">
            <v>43251</v>
          </cell>
          <cell r="F26">
            <v>71236</v>
          </cell>
          <cell r="G26" t="str">
            <v>EMI (4 yrs)</v>
          </cell>
          <cell r="H26">
            <v>2014</v>
          </cell>
          <cell r="I26" t="str">
            <v>Ahmedabad Branch</v>
          </cell>
          <cell r="J26" t="str">
            <v>AMD</v>
          </cell>
          <cell r="K26" t="str">
            <v>Ahmedabad</v>
          </cell>
          <cell r="L26" t="str">
            <v>Eicher 19</v>
          </cell>
          <cell r="M26">
            <v>7</v>
          </cell>
          <cell r="N26">
            <v>228.57142857142858</v>
          </cell>
          <cell r="O26">
            <v>16457.142857142859</v>
          </cell>
          <cell r="P26">
            <v>4580</v>
          </cell>
          <cell r="Q26" t="str">
            <v>Financed (4 yrs)</v>
          </cell>
          <cell r="R26" t="str">
            <v>Financed (4 yrs)</v>
          </cell>
          <cell r="S26">
            <v>4</v>
          </cell>
          <cell r="T26">
            <v>48</v>
          </cell>
          <cell r="U26">
            <v>924000</v>
          </cell>
          <cell r="V26">
            <v>2018</v>
          </cell>
          <cell r="W26">
            <v>23657.522890759155</v>
          </cell>
          <cell r="X26">
            <v>6.5</v>
          </cell>
          <cell r="Y26">
            <v>13000</v>
          </cell>
          <cell r="Z26">
            <v>2</v>
          </cell>
          <cell r="AA26">
            <v>23800</v>
          </cell>
          <cell r="AB26">
            <v>36800</v>
          </cell>
          <cell r="AC26">
            <v>1155000</v>
          </cell>
          <cell r="AD26">
            <v>44694.665747902014</v>
          </cell>
          <cell r="AE26">
            <v>81494.665747902007</v>
          </cell>
        </row>
        <row r="27">
          <cell r="A27">
            <v>1022</v>
          </cell>
          <cell r="B27" t="str">
            <v>JGA1022</v>
          </cell>
          <cell r="C27">
            <v>117</v>
          </cell>
          <cell r="D27" t="str">
            <v>Hardik Patel</v>
          </cell>
          <cell r="E27">
            <v>42667</v>
          </cell>
          <cell r="F27">
            <v>71234</v>
          </cell>
          <cell r="G27" t="str">
            <v>EMI (4 yrs)</v>
          </cell>
          <cell r="H27">
            <v>2015</v>
          </cell>
          <cell r="I27" t="str">
            <v>Jamnager</v>
          </cell>
          <cell r="J27" t="str">
            <v>AMD</v>
          </cell>
          <cell r="K27" t="str">
            <v>Ahmedabad</v>
          </cell>
          <cell r="L27" t="str">
            <v>Eicher 14</v>
          </cell>
          <cell r="M27">
            <v>8</v>
          </cell>
          <cell r="N27">
            <v>200</v>
          </cell>
          <cell r="O27">
            <v>14400</v>
          </cell>
          <cell r="P27">
            <v>4080</v>
          </cell>
          <cell r="Q27" t="str">
            <v>Financed (4 yrs)</v>
          </cell>
          <cell r="R27" t="str">
            <v>Financed (4 yrs)</v>
          </cell>
          <cell r="S27">
            <v>4</v>
          </cell>
          <cell r="T27">
            <v>48</v>
          </cell>
          <cell r="U27">
            <v>603200</v>
          </cell>
          <cell r="V27">
            <v>2019</v>
          </cell>
          <cell r="W27">
            <v>15443.958666348402</v>
          </cell>
          <cell r="X27">
            <v>2.5</v>
          </cell>
          <cell r="Y27">
            <v>13000</v>
          </cell>
          <cell r="Z27">
            <v>2</v>
          </cell>
          <cell r="AA27">
            <v>23800</v>
          </cell>
          <cell r="AB27">
            <v>36800</v>
          </cell>
          <cell r="AC27">
            <v>754000</v>
          </cell>
          <cell r="AD27">
            <v>33923.958666348401</v>
          </cell>
          <cell r="AE27">
            <v>70723.958666348393</v>
          </cell>
        </row>
        <row r="28">
          <cell r="A28">
            <v>1022</v>
          </cell>
          <cell r="B28" t="str">
            <v>JGA1022</v>
          </cell>
          <cell r="C28">
            <v>117</v>
          </cell>
          <cell r="D28" t="str">
            <v>Hardik Patel</v>
          </cell>
          <cell r="E28">
            <v>42667</v>
          </cell>
          <cell r="F28">
            <v>71231</v>
          </cell>
          <cell r="G28" t="str">
            <v>Owned</v>
          </cell>
          <cell r="H28">
            <v>2011</v>
          </cell>
          <cell r="I28" t="str">
            <v>Jamnager</v>
          </cell>
          <cell r="J28" t="str">
            <v>AMD</v>
          </cell>
          <cell r="K28" t="str">
            <v>Ahmedabad</v>
          </cell>
          <cell r="L28" t="str">
            <v>Tata Ace</v>
          </cell>
          <cell r="M28">
            <v>14</v>
          </cell>
          <cell r="N28">
            <v>114.28571428571429</v>
          </cell>
          <cell r="O28">
            <v>8228.5714285714294</v>
          </cell>
          <cell r="P28">
            <v>4080</v>
          </cell>
          <cell r="Q28" t="str">
            <v>Purchase</v>
          </cell>
          <cell r="R28" t="str">
            <v>Purchase</v>
          </cell>
          <cell r="S28" t="str">
            <v>N/A</v>
          </cell>
          <cell r="T28" t="str">
            <v>N/A</v>
          </cell>
          <cell r="U28">
            <v>321440</v>
          </cell>
          <cell r="V28" t="str">
            <v>N/A</v>
          </cell>
          <cell r="W28">
            <v>0</v>
          </cell>
          <cell r="X28">
            <v>0.75</v>
          </cell>
          <cell r="Y28">
            <v>13000</v>
          </cell>
          <cell r="Z28">
            <v>1</v>
          </cell>
          <cell r="AA28">
            <v>11900</v>
          </cell>
          <cell r="AB28">
            <v>24900</v>
          </cell>
          <cell r="AC28">
            <v>401800</v>
          </cell>
          <cell r="AD28">
            <v>12308.571428571429</v>
          </cell>
          <cell r="AE28">
            <v>37208.571428571428</v>
          </cell>
        </row>
        <row r="29">
          <cell r="A29">
            <v>1022</v>
          </cell>
          <cell r="B29" t="str">
            <v>JGA1022</v>
          </cell>
          <cell r="C29">
            <v>117</v>
          </cell>
          <cell r="D29" t="str">
            <v>Hardik Patel</v>
          </cell>
          <cell r="E29">
            <v>42667</v>
          </cell>
          <cell r="F29">
            <v>71231</v>
          </cell>
          <cell r="G29" t="str">
            <v>Owned</v>
          </cell>
          <cell r="H29">
            <v>2012</v>
          </cell>
          <cell r="I29" t="str">
            <v>Jamnager</v>
          </cell>
          <cell r="J29" t="str">
            <v>AMD</v>
          </cell>
          <cell r="K29" t="str">
            <v>Ahmedabad</v>
          </cell>
          <cell r="L29" t="str">
            <v>Tata Ace</v>
          </cell>
          <cell r="M29">
            <v>14</v>
          </cell>
          <cell r="N29">
            <v>114.28571428571429</v>
          </cell>
          <cell r="O29">
            <v>8228.5714285714294</v>
          </cell>
          <cell r="P29">
            <v>4080</v>
          </cell>
          <cell r="Q29" t="str">
            <v>Purchase</v>
          </cell>
          <cell r="R29" t="str">
            <v>Purchase</v>
          </cell>
          <cell r="S29" t="str">
            <v>N/A</v>
          </cell>
          <cell r="T29" t="str">
            <v>N/A</v>
          </cell>
          <cell r="U29">
            <v>321440</v>
          </cell>
          <cell r="V29" t="str">
            <v>N/A</v>
          </cell>
          <cell r="W29">
            <v>0</v>
          </cell>
          <cell r="X29">
            <v>0.75</v>
          </cell>
          <cell r="Y29">
            <v>13000</v>
          </cell>
          <cell r="Z29">
            <v>1</v>
          </cell>
          <cell r="AA29">
            <v>11900</v>
          </cell>
          <cell r="AB29">
            <v>24900</v>
          </cell>
          <cell r="AC29">
            <v>401800</v>
          </cell>
          <cell r="AD29">
            <v>12308.571428571429</v>
          </cell>
          <cell r="AE29">
            <v>37208.571428571428</v>
          </cell>
        </row>
        <row r="30">
          <cell r="A30">
            <v>1217</v>
          </cell>
          <cell r="B30" t="str">
            <v>RAJ1217</v>
          </cell>
          <cell r="C30">
            <v>121</v>
          </cell>
          <cell r="D30" t="str">
            <v>Harun Abdul Bhai Theba</v>
          </cell>
          <cell r="E30">
            <v>43221</v>
          </cell>
          <cell r="F30">
            <v>71243</v>
          </cell>
          <cell r="G30" t="str">
            <v>Owned</v>
          </cell>
          <cell r="H30">
            <v>2013</v>
          </cell>
          <cell r="I30" t="str">
            <v>Rajkot</v>
          </cell>
          <cell r="J30" t="str">
            <v>AMD</v>
          </cell>
          <cell r="K30" t="str">
            <v>Ahmedabad</v>
          </cell>
          <cell r="L30" t="str">
            <v>Mahindra</v>
          </cell>
          <cell r="M30">
            <v>12</v>
          </cell>
          <cell r="N30">
            <v>133.33333333333334</v>
          </cell>
          <cell r="O30">
            <v>9600</v>
          </cell>
          <cell r="P30">
            <v>4080</v>
          </cell>
          <cell r="Q30" t="str">
            <v>Purchase</v>
          </cell>
          <cell r="R30" t="str">
            <v>Purchase</v>
          </cell>
          <cell r="S30" t="str">
            <v>N/A</v>
          </cell>
          <cell r="T30" t="str">
            <v>N/A</v>
          </cell>
          <cell r="U30">
            <v>601600</v>
          </cell>
          <cell r="V30" t="str">
            <v>N/A</v>
          </cell>
          <cell r="W30">
            <v>0</v>
          </cell>
          <cell r="X30">
            <v>1.5</v>
          </cell>
          <cell r="Y30">
            <v>13000</v>
          </cell>
          <cell r="Z30">
            <v>1</v>
          </cell>
          <cell r="AA30">
            <v>11900</v>
          </cell>
          <cell r="AB30">
            <v>24900</v>
          </cell>
          <cell r="AC30">
            <v>752000</v>
          </cell>
          <cell r="AD30">
            <v>13680</v>
          </cell>
          <cell r="AE30">
            <v>38580</v>
          </cell>
        </row>
        <row r="31">
          <cell r="A31">
            <v>1223</v>
          </cell>
          <cell r="B31" t="str">
            <v>BDQ1223</v>
          </cell>
          <cell r="C31">
            <v>116</v>
          </cell>
          <cell r="D31" t="str">
            <v>Inderkumar moolchand gupta</v>
          </cell>
          <cell r="E31">
            <v>43220</v>
          </cell>
          <cell r="F31">
            <v>71234</v>
          </cell>
          <cell r="G31" t="str">
            <v>EMI (4 yrs)</v>
          </cell>
          <cell r="H31">
            <v>2016</v>
          </cell>
          <cell r="I31" t="str">
            <v>Vadodara</v>
          </cell>
          <cell r="J31" t="str">
            <v>AMD</v>
          </cell>
          <cell r="K31" t="str">
            <v>Ahmedabad</v>
          </cell>
          <cell r="L31" t="str">
            <v>Eicher 14</v>
          </cell>
          <cell r="M31">
            <v>8</v>
          </cell>
          <cell r="N31">
            <v>200</v>
          </cell>
          <cell r="O31">
            <v>14400</v>
          </cell>
          <cell r="P31">
            <v>4080</v>
          </cell>
          <cell r="Q31" t="str">
            <v>Financed (4 yrs)</v>
          </cell>
          <cell r="R31" t="str">
            <v>Financed (4 yrs)</v>
          </cell>
          <cell r="S31">
            <v>4</v>
          </cell>
          <cell r="T31">
            <v>48</v>
          </cell>
          <cell r="U31">
            <v>603200</v>
          </cell>
          <cell r="V31">
            <v>2020</v>
          </cell>
          <cell r="W31">
            <v>15443.958666348402</v>
          </cell>
          <cell r="X31">
            <v>2.5</v>
          </cell>
          <cell r="Y31">
            <v>13000</v>
          </cell>
          <cell r="Z31">
            <v>2</v>
          </cell>
          <cell r="AA31">
            <v>23800</v>
          </cell>
          <cell r="AB31">
            <v>36800</v>
          </cell>
          <cell r="AC31">
            <v>754000</v>
          </cell>
          <cell r="AD31">
            <v>33923.958666348401</v>
          </cell>
          <cell r="AE31">
            <v>70723.958666348393</v>
          </cell>
        </row>
        <row r="32">
          <cell r="A32">
            <v>1223</v>
          </cell>
          <cell r="B32" t="str">
            <v>BDQ1223</v>
          </cell>
          <cell r="C32">
            <v>116</v>
          </cell>
          <cell r="D32" t="str">
            <v>Inderkumar moolchand gupta</v>
          </cell>
          <cell r="E32">
            <v>43220</v>
          </cell>
          <cell r="F32">
            <v>71249</v>
          </cell>
          <cell r="G32" t="str">
            <v>EMI (4 yrs)</v>
          </cell>
          <cell r="H32">
            <v>2017</v>
          </cell>
          <cell r="I32" t="str">
            <v>Vadodara</v>
          </cell>
          <cell r="J32" t="str">
            <v>AMD</v>
          </cell>
          <cell r="K32" t="str">
            <v>Ahmedabad</v>
          </cell>
          <cell r="L32" t="str">
            <v>AL Dost</v>
          </cell>
          <cell r="M32">
            <v>12</v>
          </cell>
          <cell r="N32">
            <v>133.33333333333334</v>
          </cell>
          <cell r="O32">
            <v>9600</v>
          </cell>
          <cell r="P32">
            <v>4080</v>
          </cell>
          <cell r="Q32" t="str">
            <v>Financed (4 yrs)</v>
          </cell>
          <cell r="R32" t="str">
            <v>Financed (4 yrs)</v>
          </cell>
          <cell r="S32">
            <v>4</v>
          </cell>
          <cell r="T32">
            <v>48</v>
          </cell>
          <cell r="U32">
            <v>401600</v>
          </cell>
          <cell r="V32">
            <v>2021</v>
          </cell>
          <cell r="W32">
            <v>10282.317308364587</v>
          </cell>
          <cell r="X32">
            <v>1.25</v>
          </cell>
          <cell r="Y32">
            <v>13000</v>
          </cell>
          <cell r="Z32">
            <v>1</v>
          </cell>
          <cell r="AA32">
            <v>11900</v>
          </cell>
          <cell r="AB32">
            <v>24900</v>
          </cell>
          <cell r="AC32">
            <v>502000</v>
          </cell>
          <cell r="AD32">
            <v>23962.317308364589</v>
          </cell>
          <cell r="AE32">
            <v>48862.317308364589</v>
          </cell>
        </row>
        <row r="33">
          <cell r="A33">
            <v>1223</v>
          </cell>
          <cell r="B33" t="str">
            <v>BDQ1223</v>
          </cell>
          <cell r="C33">
            <v>116</v>
          </cell>
          <cell r="D33" t="str">
            <v>Inderkumar moolchand gupta</v>
          </cell>
          <cell r="E33">
            <v>43220</v>
          </cell>
          <cell r="F33">
            <v>71246</v>
          </cell>
          <cell r="G33" t="str">
            <v>EMI (4 yrs)</v>
          </cell>
          <cell r="H33">
            <v>2017</v>
          </cell>
          <cell r="I33" t="str">
            <v>Vadodara</v>
          </cell>
          <cell r="J33" t="str">
            <v>AMD</v>
          </cell>
          <cell r="K33" t="str">
            <v>Ahmedabad</v>
          </cell>
          <cell r="L33" t="str">
            <v>Super ace</v>
          </cell>
          <cell r="M33">
            <v>15</v>
          </cell>
          <cell r="N33">
            <v>106.66666666666667</v>
          </cell>
          <cell r="O33">
            <v>7680</v>
          </cell>
          <cell r="P33">
            <v>4080</v>
          </cell>
          <cell r="Q33" t="str">
            <v>Financed (4 yrs)</v>
          </cell>
          <cell r="R33" t="str">
            <v>Financed (4 yrs)</v>
          </cell>
          <cell r="S33">
            <v>4</v>
          </cell>
          <cell r="T33">
            <v>48</v>
          </cell>
          <cell r="U33">
            <v>441600</v>
          </cell>
          <cell r="V33">
            <v>2021</v>
          </cell>
          <cell r="W33">
            <v>11306.45249844074</v>
          </cell>
          <cell r="X33">
            <v>1.2</v>
          </cell>
          <cell r="Y33">
            <v>13000</v>
          </cell>
          <cell r="Z33">
            <v>1</v>
          </cell>
          <cell r="AA33">
            <v>11900</v>
          </cell>
          <cell r="AB33">
            <v>24900</v>
          </cell>
          <cell r="AC33">
            <v>552000</v>
          </cell>
          <cell r="AD33">
            <v>23066.45249844074</v>
          </cell>
          <cell r="AE33">
            <v>47966.45249844074</v>
          </cell>
        </row>
        <row r="34">
          <cell r="A34">
            <v>1075</v>
          </cell>
          <cell r="B34" t="str">
            <v>BDQ1075</v>
          </cell>
          <cell r="C34">
            <v>116</v>
          </cell>
          <cell r="D34" t="str">
            <v>Karan Mistry_Delivery</v>
          </cell>
          <cell r="E34">
            <v>43306</v>
          </cell>
          <cell r="F34">
            <v>71231</v>
          </cell>
          <cell r="G34" t="str">
            <v>EMI (4 yrs)</v>
          </cell>
          <cell r="H34">
            <v>2018</v>
          </cell>
          <cell r="I34" t="str">
            <v>Vadodara</v>
          </cell>
          <cell r="J34" t="str">
            <v>AMD</v>
          </cell>
          <cell r="K34" t="str">
            <v>Ahmedabad</v>
          </cell>
          <cell r="L34" t="str">
            <v>Tata Ace</v>
          </cell>
          <cell r="M34">
            <v>14</v>
          </cell>
          <cell r="N34">
            <v>114.28571428571429</v>
          </cell>
          <cell r="O34">
            <v>8228.5714285714294</v>
          </cell>
          <cell r="P34">
            <v>4080</v>
          </cell>
          <cell r="Q34" t="str">
            <v>Financed (4 yrs)</v>
          </cell>
          <cell r="R34" t="str">
            <v>Financed (4 yrs)</v>
          </cell>
          <cell r="S34">
            <v>4</v>
          </cell>
          <cell r="T34">
            <v>48</v>
          </cell>
          <cell r="U34">
            <v>321440</v>
          </cell>
          <cell r="V34">
            <v>2022</v>
          </cell>
          <cell r="W34">
            <v>8229.9503874519742</v>
          </cell>
          <cell r="X34">
            <v>0.75</v>
          </cell>
          <cell r="Y34">
            <v>13000</v>
          </cell>
          <cell r="Z34">
            <v>1</v>
          </cell>
          <cell r="AA34">
            <v>11900</v>
          </cell>
          <cell r="AB34">
            <v>24900</v>
          </cell>
          <cell r="AC34">
            <v>401800</v>
          </cell>
          <cell r="AD34">
            <v>20538.521816023404</v>
          </cell>
          <cell r="AE34">
            <v>45438.521816023407</v>
          </cell>
        </row>
        <row r="35">
          <cell r="A35">
            <v>1074</v>
          </cell>
          <cell r="B35" t="str">
            <v>BDQ1074</v>
          </cell>
          <cell r="C35">
            <v>116</v>
          </cell>
          <cell r="D35" t="str">
            <v>Karan Mistry_Pickup</v>
          </cell>
          <cell r="E35">
            <v>42919</v>
          </cell>
          <cell r="F35">
            <v>71246</v>
          </cell>
          <cell r="G35" t="str">
            <v>Owned</v>
          </cell>
          <cell r="H35">
            <v>2014</v>
          </cell>
          <cell r="I35" t="str">
            <v>Vadodara</v>
          </cell>
          <cell r="J35" t="str">
            <v>AMD</v>
          </cell>
          <cell r="K35" t="str">
            <v>Ahmedabad</v>
          </cell>
          <cell r="L35" t="str">
            <v>Super ace</v>
          </cell>
          <cell r="M35">
            <v>15</v>
          </cell>
          <cell r="N35">
            <v>106.66666666666667</v>
          </cell>
          <cell r="O35">
            <v>7680</v>
          </cell>
          <cell r="P35">
            <v>4080</v>
          </cell>
          <cell r="Q35" t="str">
            <v>Purchase</v>
          </cell>
          <cell r="R35" t="str">
            <v>Purchase</v>
          </cell>
          <cell r="S35" t="str">
            <v>N/A</v>
          </cell>
          <cell r="T35" t="str">
            <v>N/A</v>
          </cell>
          <cell r="U35">
            <v>441600</v>
          </cell>
          <cell r="V35" t="str">
            <v>N/A</v>
          </cell>
          <cell r="W35">
            <v>0</v>
          </cell>
          <cell r="X35">
            <v>1.2</v>
          </cell>
          <cell r="Y35">
            <v>13000</v>
          </cell>
          <cell r="Z35">
            <v>1</v>
          </cell>
          <cell r="AA35">
            <v>11900</v>
          </cell>
          <cell r="AB35">
            <v>24900</v>
          </cell>
          <cell r="AC35">
            <v>552000</v>
          </cell>
          <cell r="AD35">
            <v>11760</v>
          </cell>
          <cell r="AE35">
            <v>36660</v>
          </cell>
        </row>
        <row r="36">
          <cell r="A36">
            <v>1319</v>
          </cell>
          <cell r="B36" t="str">
            <v>AMD1319</v>
          </cell>
          <cell r="C36">
            <v>113</v>
          </cell>
          <cell r="D36" t="str">
            <v>LALAJI BHAI THAKOR</v>
          </cell>
          <cell r="E36">
            <v>43294</v>
          </cell>
          <cell r="F36">
            <v>71249</v>
          </cell>
          <cell r="G36" t="str">
            <v>EMI (4 yrs)</v>
          </cell>
          <cell r="H36">
            <v>2017</v>
          </cell>
          <cell r="I36" t="str">
            <v>Ahmedabad Branch</v>
          </cell>
          <cell r="J36" t="str">
            <v>AMD</v>
          </cell>
          <cell r="K36" t="str">
            <v>Ahmedabad</v>
          </cell>
          <cell r="L36" t="str">
            <v>AL Dost</v>
          </cell>
          <cell r="M36">
            <v>12</v>
          </cell>
          <cell r="N36">
            <v>133.33333333333334</v>
          </cell>
          <cell r="O36">
            <v>9600</v>
          </cell>
          <cell r="P36">
            <v>4080</v>
          </cell>
          <cell r="Q36" t="str">
            <v>Financed (4 yrs)</v>
          </cell>
          <cell r="R36" t="str">
            <v>Financed (4 yrs)</v>
          </cell>
          <cell r="S36">
            <v>4</v>
          </cell>
          <cell r="T36">
            <v>48</v>
          </cell>
          <cell r="U36">
            <v>401600</v>
          </cell>
          <cell r="V36">
            <v>2021</v>
          </cell>
          <cell r="W36">
            <v>10282.317308364587</v>
          </cell>
          <cell r="X36">
            <v>1.25</v>
          </cell>
          <cell r="Y36">
            <v>13000</v>
          </cell>
          <cell r="Z36">
            <v>1</v>
          </cell>
          <cell r="AA36">
            <v>11900</v>
          </cell>
          <cell r="AB36">
            <v>24900</v>
          </cell>
          <cell r="AC36">
            <v>502000</v>
          </cell>
          <cell r="AD36">
            <v>23962.317308364589</v>
          </cell>
          <cell r="AE36">
            <v>48862.317308364589</v>
          </cell>
        </row>
        <row r="37">
          <cell r="A37">
            <v>1298</v>
          </cell>
          <cell r="B37" t="str">
            <v>AKV1298</v>
          </cell>
          <cell r="C37">
            <v>123</v>
          </cell>
          <cell r="D37" t="str">
            <v>MAMATA PAL</v>
          </cell>
          <cell r="E37">
            <v>43279</v>
          </cell>
          <cell r="F37">
            <v>71249</v>
          </cell>
          <cell r="G37" t="str">
            <v>Owned</v>
          </cell>
          <cell r="H37">
            <v>2014</v>
          </cell>
          <cell r="I37" t="str">
            <v>Amreli</v>
          </cell>
          <cell r="J37" t="str">
            <v>AMD</v>
          </cell>
          <cell r="K37" t="str">
            <v>Ahmedabad</v>
          </cell>
          <cell r="L37" t="str">
            <v>AL Dost</v>
          </cell>
          <cell r="M37">
            <v>12</v>
          </cell>
          <cell r="N37">
            <v>133.33333333333334</v>
          </cell>
          <cell r="O37">
            <v>9600</v>
          </cell>
          <cell r="P37">
            <v>4080</v>
          </cell>
          <cell r="Q37" t="str">
            <v>Purchase</v>
          </cell>
          <cell r="R37" t="str">
            <v>Purchase</v>
          </cell>
          <cell r="S37" t="str">
            <v>N/A</v>
          </cell>
          <cell r="T37" t="str">
            <v>N/A</v>
          </cell>
          <cell r="U37">
            <v>401600</v>
          </cell>
          <cell r="V37" t="str">
            <v>N/A</v>
          </cell>
          <cell r="W37">
            <v>0</v>
          </cell>
          <cell r="X37">
            <v>1.25</v>
          </cell>
          <cell r="Y37">
            <v>13000</v>
          </cell>
          <cell r="Z37">
            <v>1</v>
          </cell>
          <cell r="AA37">
            <v>11900</v>
          </cell>
          <cell r="AB37">
            <v>24900</v>
          </cell>
          <cell r="AC37">
            <v>502000</v>
          </cell>
          <cell r="AD37">
            <v>13680</v>
          </cell>
          <cell r="AE37">
            <v>38580</v>
          </cell>
        </row>
        <row r="38">
          <cell r="A38">
            <v>1146</v>
          </cell>
          <cell r="B38" t="str">
            <v>STV1146</v>
          </cell>
          <cell r="C38">
            <v>118</v>
          </cell>
          <cell r="D38" t="str">
            <v>MANISHA PRAVIN PATIL</v>
          </cell>
          <cell r="E38">
            <v>43109</v>
          </cell>
          <cell r="F38">
            <v>71234</v>
          </cell>
          <cell r="G38" t="str">
            <v>Owned</v>
          </cell>
          <cell r="H38">
            <v>2000</v>
          </cell>
          <cell r="I38" t="str">
            <v>Surat</v>
          </cell>
          <cell r="J38" t="str">
            <v>AMD</v>
          </cell>
          <cell r="K38" t="str">
            <v>Ahmedabad</v>
          </cell>
          <cell r="L38" t="str">
            <v>Eicher 14</v>
          </cell>
          <cell r="M38">
            <v>8</v>
          </cell>
          <cell r="N38">
            <v>200</v>
          </cell>
          <cell r="O38">
            <v>14400</v>
          </cell>
          <cell r="P38">
            <v>4080</v>
          </cell>
          <cell r="Q38" t="str">
            <v>Purchase</v>
          </cell>
          <cell r="R38" t="str">
            <v>Purchase</v>
          </cell>
          <cell r="S38" t="str">
            <v>N/A</v>
          </cell>
          <cell r="T38" t="str">
            <v>N/A</v>
          </cell>
          <cell r="U38">
            <v>603200</v>
          </cell>
          <cell r="V38" t="str">
            <v>N/A</v>
          </cell>
          <cell r="W38">
            <v>0</v>
          </cell>
          <cell r="X38">
            <v>2.5</v>
          </cell>
          <cell r="Y38">
            <v>13000</v>
          </cell>
          <cell r="Z38">
            <v>2</v>
          </cell>
          <cell r="AA38">
            <v>23800</v>
          </cell>
          <cell r="AB38">
            <v>36800</v>
          </cell>
          <cell r="AC38">
            <v>754000</v>
          </cell>
          <cell r="AD38">
            <v>18480</v>
          </cell>
          <cell r="AE38">
            <v>55280</v>
          </cell>
        </row>
        <row r="39">
          <cell r="A39">
            <v>1146</v>
          </cell>
          <cell r="B39" t="str">
            <v>STV1146</v>
          </cell>
          <cell r="C39">
            <v>118</v>
          </cell>
          <cell r="D39" t="str">
            <v>MANISHA PRAVIN PATIL</v>
          </cell>
          <cell r="E39">
            <v>43109</v>
          </cell>
          <cell r="F39">
            <v>71231</v>
          </cell>
          <cell r="G39" t="str">
            <v>Owned</v>
          </cell>
          <cell r="H39">
            <v>2014</v>
          </cell>
          <cell r="I39" t="str">
            <v>Surat</v>
          </cell>
          <cell r="J39" t="str">
            <v>AMD</v>
          </cell>
          <cell r="K39" t="str">
            <v>Ahmedabad</v>
          </cell>
          <cell r="L39" t="str">
            <v>Tata Ace</v>
          </cell>
          <cell r="M39">
            <v>14</v>
          </cell>
          <cell r="N39">
            <v>114.28571428571429</v>
          </cell>
          <cell r="O39">
            <v>8228.5714285714294</v>
          </cell>
          <cell r="P39">
            <v>4080</v>
          </cell>
          <cell r="Q39" t="str">
            <v>Purchase</v>
          </cell>
          <cell r="R39" t="str">
            <v>Purchase</v>
          </cell>
          <cell r="S39" t="str">
            <v>N/A</v>
          </cell>
          <cell r="T39" t="str">
            <v>N/A</v>
          </cell>
          <cell r="U39">
            <v>321440</v>
          </cell>
          <cell r="V39" t="str">
            <v>N/A</v>
          </cell>
          <cell r="W39">
            <v>0</v>
          </cell>
          <cell r="X39">
            <v>0.75</v>
          </cell>
          <cell r="Y39">
            <v>13000</v>
          </cell>
          <cell r="Z39">
            <v>1</v>
          </cell>
          <cell r="AA39">
            <v>11900</v>
          </cell>
          <cell r="AB39">
            <v>24900</v>
          </cell>
          <cell r="AC39">
            <v>401800</v>
          </cell>
          <cell r="AD39">
            <v>12308.571428571429</v>
          </cell>
          <cell r="AE39">
            <v>37208.571428571428</v>
          </cell>
        </row>
        <row r="40">
          <cell r="A40">
            <v>1342</v>
          </cell>
          <cell r="B40" t="str">
            <v>BDQ1342</v>
          </cell>
          <cell r="C40">
            <v>116</v>
          </cell>
          <cell r="D40" t="str">
            <v>Meenakshi Gupta</v>
          </cell>
          <cell r="E40">
            <v>43321</v>
          </cell>
          <cell r="F40">
            <v>71249</v>
          </cell>
          <cell r="G40" t="str">
            <v>Owned</v>
          </cell>
          <cell r="H40">
            <v>2014</v>
          </cell>
          <cell r="I40" t="str">
            <v>Vadodara</v>
          </cell>
          <cell r="J40" t="str">
            <v>AMD</v>
          </cell>
          <cell r="K40" t="str">
            <v>Ahmedabad</v>
          </cell>
          <cell r="L40" t="str">
            <v>AL Dost</v>
          </cell>
          <cell r="M40">
            <v>12</v>
          </cell>
          <cell r="N40">
            <v>133.33333333333334</v>
          </cell>
          <cell r="O40">
            <v>9600</v>
          </cell>
          <cell r="P40">
            <v>4080</v>
          </cell>
          <cell r="Q40" t="str">
            <v>Purchase</v>
          </cell>
          <cell r="R40" t="str">
            <v>Purchase</v>
          </cell>
          <cell r="S40" t="str">
            <v>N/A</v>
          </cell>
          <cell r="T40" t="str">
            <v>N/A</v>
          </cell>
          <cell r="U40">
            <v>401600</v>
          </cell>
          <cell r="V40" t="str">
            <v>N/A</v>
          </cell>
          <cell r="W40">
            <v>0</v>
          </cell>
          <cell r="X40">
            <v>1.25</v>
          </cell>
          <cell r="Y40">
            <v>13000</v>
          </cell>
          <cell r="Z40">
            <v>1</v>
          </cell>
          <cell r="AA40">
            <v>11900</v>
          </cell>
          <cell r="AB40">
            <v>24900</v>
          </cell>
          <cell r="AC40">
            <v>502000</v>
          </cell>
          <cell r="AD40">
            <v>13680</v>
          </cell>
          <cell r="AE40">
            <v>38580</v>
          </cell>
        </row>
        <row r="41">
          <cell r="A41">
            <v>1317</v>
          </cell>
          <cell r="B41" t="str">
            <v>STV1317</v>
          </cell>
          <cell r="C41">
            <v>118</v>
          </cell>
          <cell r="D41" t="str">
            <v>mo. Farukh</v>
          </cell>
          <cell r="E41">
            <v>43293</v>
          </cell>
          <cell r="F41">
            <v>71249</v>
          </cell>
          <cell r="G41" t="str">
            <v>Owned</v>
          </cell>
          <cell r="H41">
            <v>2012</v>
          </cell>
          <cell r="I41" t="str">
            <v>Surat</v>
          </cell>
          <cell r="J41" t="str">
            <v>AMD</v>
          </cell>
          <cell r="K41" t="str">
            <v>Ahmedabad</v>
          </cell>
          <cell r="L41" t="str">
            <v>AL Dost</v>
          </cell>
          <cell r="M41">
            <v>12</v>
          </cell>
          <cell r="N41">
            <v>133.33333333333334</v>
          </cell>
          <cell r="O41">
            <v>9600</v>
          </cell>
          <cell r="P41">
            <v>4080</v>
          </cell>
          <cell r="Q41" t="str">
            <v>Purchase</v>
          </cell>
          <cell r="R41" t="str">
            <v>Purchase</v>
          </cell>
          <cell r="S41" t="str">
            <v>N/A</v>
          </cell>
          <cell r="T41" t="str">
            <v>N/A</v>
          </cell>
          <cell r="U41">
            <v>401600</v>
          </cell>
          <cell r="V41" t="str">
            <v>N/A</v>
          </cell>
          <cell r="W41">
            <v>0</v>
          </cell>
          <cell r="X41">
            <v>1.25</v>
          </cell>
          <cell r="Y41">
            <v>13000</v>
          </cell>
          <cell r="Z41">
            <v>1</v>
          </cell>
          <cell r="AA41">
            <v>11900</v>
          </cell>
          <cell r="AB41">
            <v>24900</v>
          </cell>
          <cell r="AC41">
            <v>502000</v>
          </cell>
          <cell r="AD41">
            <v>13680</v>
          </cell>
          <cell r="AE41">
            <v>38580</v>
          </cell>
        </row>
        <row r="42">
          <cell r="A42">
            <v>1364</v>
          </cell>
          <cell r="B42" t="str">
            <v>GNC1364</v>
          </cell>
          <cell r="C42">
            <v>114</v>
          </cell>
          <cell r="D42" t="str">
            <v>MOINUDDIN R SHAIKH</v>
          </cell>
          <cell r="E42">
            <v>43342</v>
          </cell>
          <cell r="F42">
            <v>71231</v>
          </cell>
          <cell r="G42" t="str">
            <v>EMI (4 yrs)</v>
          </cell>
          <cell r="H42">
            <v>2014</v>
          </cell>
          <cell r="I42" t="str">
            <v>Gandhi Nager</v>
          </cell>
          <cell r="J42" t="str">
            <v>AMD</v>
          </cell>
          <cell r="K42" t="str">
            <v>Ahmedabad</v>
          </cell>
          <cell r="L42" t="str">
            <v>Tata Ace</v>
          </cell>
          <cell r="M42">
            <v>14</v>
          </cell>
          <cell r="N42">
            <v>114.28571428571429</v>
          </cell>
          <cell r="O42">
            <v>8228.5714285714294</v>
          </cell>
          <cell r="P42">
            <v>4080</v>
          </cell>
          <cell r="Q42" t="str">
            <v>Financed (4 yrs)</v>
          </cell>
          <cell r="R42" t="str">
            <v>Financed (4 yrs)</v>
          </cell>
          <cell r="S42">
            <v>4</v>
          </cell>
          <cell r="T42">
            <v>48</v>
          </cell>
          <cell r="U42">
            <v>321440</v>
          </cell>
          <cell r="V42">
            <v>2018</v>
          </cell>
          <cell r="W42">
            <v>8229.9503874519742</v>
          </cell>
          <cell r="X42">
            <v>0.75</v>
          </cell>
          <cell r="Y42">
            <v>13000</v>
          </cell>
          <cell r="Z42">
            <v>1</v>
          </cell>
          <cell r="AA42">
            <v>11900</v>
          </cell>
          <cell r="AB42">
            <v>24900</v>
          </cell>
          <cell r="AC42">
            <v>401800</v>
          </cell>
          <cell r="AD42">
            <v>20538.521816023404</v>
          </cell>
          <cell r="AE42">
            <v>45438.521816023407</v>
          </cell>
        </row>
        <row r="43">
          <cell r="A43">
            <v>1335</v>
          </cell>
          <cell r="B43" t="str">
            <v>AMD1335</v>
          </cell>
          <cell r="C43">
            <v>115</v>
          </cell>
          <cell r="D43" t="str">
            <v>MUKESHBHAI RAJABHAI BHARWAD</v>
          </cell>
          <cell r="E43">
            <v>43325</v>
          </cell>
          <cell r="F43">
            <v>71243</v>
          </cell>
          <cell r="G43" t="str">
            <v>EMI (4 yrs)</v>
          </cell>
          <cell r="H43">
            <v>2010</v>
          </cell>
          <cell r="I43" t="str">
            <v>Rampura Branch</v>
          </cell>
          <cell r="J43" t="str">
            <v>AMD</v>
          </cell>
          <cell r="K43" t="str">
            <v>Ahmedabad</v>
          </cell>
          <cell r="L43" t="str">
            <v>Mahindra</v>
          </cell>
          <cell r="M43">
            <v>12</v>
          </cell>
          <cell r="N43">
            <v>133.33333333333334</v>
          </cell>
          <cell r="O43">
            <v>9600</v>
          </cell>
          <cell r="P43">
            <v>4080</v>
          </cell>
          <cell r="Q43" t="str">
            <v>Financed (4 yrs)</v>
          </cell>
          <cell r="R43" t="str">
            <v>Financed (4 yrs)</v>
          </cell>
          <cell r="S43">
            <v>4</v>
          </cell>
          <cell r="T43">
            <v>48</v>
          </cell>
          <cell r="U43">
            <v>601600</v>
          </cell>
          <cell r="V43">
            <v>2014</v>
          </cell>
          <cell r="W43">
            <v>15402.993258745357</v>
          </cell>
          <cell r="X43">
            <v>1.5</v>
          </cell>
          <cell r="Y43">
            <v>13000</v>
          </cell>
          <cell r="Z43">
            <v>1</v>
          </cell>
          <cell r="AA43">
            <v>11900</v>
          </cell>
          <cell r="AB43">
            <v>24900</v>
          </cell>
          <cell r="AC43">
            <v>752000</v>
          </cell>
          <cell r="AD43">
            <v>29082.993258745359</v>
          </cell>
          <cell r="AE43">
            <v>53982.993258745359</v>
          </cell>
        </row>
        <row r="44">
          <cell r="A44">
            <v>1289</v>
          </cell>
          <cell r="B44" t="str">
            <v>AMD1289</v>
          </cell>
          <cell r="C44">
            <v>113</v>
          </cell>
          <cell r="D44" t="str">
            <v>MULIYA TOFIKHUSEN HABIBBHAI</v>
          </cell>
          <cell r="E44">
            <v>43279</v>
          </cell>
          <cell r="F44">
            <v>71235</v>
          </cell>
          <cell r="G44" t="str">
            <v>Owned</v>
          </cell>
          <cell r="H44">
            <v>2004</v>
          </cell>
          <cell r="I44" t="str">
            <v>Ahmedabad Branch</v>
          </cell>
          <cell r="J44" t="str">
            <v>AMD</v>
          </cell>
          <cell r="K44" t="str">
            <v>Ahmedabad</v>
          </cell>
          <cell r="L44" t="str">
            <v>Eicher 17</v>
          </cell>
          <cell r="M44">
            <v>7</v>
          </cell>
          <cell r="N44">
            <v>228.57142857142858</v>
          </cell>
          <cell r="O44">
            <v>16457.142857142859</v>
          </cell>
          <cell r="P44">
            <v>4580</v>
          </cell>
          <cell r="Q44" t="str">
            <v>Purchase</v>
          </cell>
          <cell r="R44" t="str">
            <v>Purchase</v>
          </cell>
          <cell r="S44" t="str">
            <v>N/A</v>
          </cell>
          <cell r="T44" t="str">
            <v>N/A</v>
          </cell>
          <cell r="U44">
            <v>924000</v>
          </cell>
          <cell r="V44" t="str">
            <v>N/A</v>
          </cell>
          <cell r="W44">
            <v>0</v>
          </cell>
          <cell r="X44">
            <v>4.5</v>
          </cell>
          <cell r="Y44">
            <v>13000</v>
          </cell>
          <cell r="Z44">
            <v>2</v>
          </cell>
          <cell r="AA44">
            <v>23800</v>
          </cell>
          <cell r="AB44">
            <v>36800</v>
          </cell>
          <cell r="AC44">
            <v>1155000</v>
          </cell>
          <cell r="AD44">
            <v>21037.142857142859</v>
          </cell>
          <cell r="AE44">
            <v>57837.142857142855</v>
          </cell>
        </row>
        <row r="45">
          <cell r="A45">
            <v>1327</v>
          </cell>
          <cell r="B45" t="str">
            <v>BDQ1327</v>
          </cell>
          <cell r="C45">
            <v>116</v>
          </cell>
          <cell r="D45" t="str">
            <v>OD Maheshbhai Bhikhabhai</v>
          </cell>
          <cell r="E45">
            <v>43304</v>
          </cell>
          <cell r="F45">
            <v>71249</v>
          </cell>
          <cell r="G45" t="str">
            <v>Owned</v>
          </cell>
          <cell r="H45">
            <v>2012</v>
          </cell>
          <cell r="I45" t="str">
            <v>Vadodara</v>
          </cell>
          <cell r="J45" t="str">
            <v>AMD</v>
          </cell>
          <cell r="K45" t="str">
            <v>Ahmedabad</v>
          </cell>
          <cell r="L45" t="str">
            <v>AL Dost</v>
          </cell>
          <cell r="M45">
            <v>12</v>
          </cell>
          <cell r="N45">
            <v>133.33333333333334</v>
          </cell>
          <cell r="O45">
            <v>9600</v>
          </cell>
          <cell r="P45">
            <v>4080</v>
          </cell>
          <cell r="Q45" t="str">
            <v>Purchase</v>
          </cell>
          <cell r="R45" t="str">
            <v>Purchase</v>
          </cell>
          <cell r="S45" t="str">
            <v>N/A</v>
          </cell>
          <cell r="T45" t="str">
            <v>N/A</v>
          </cell>
          <cell r="U45">
            <v>401600</v>
          </cell>
          <cell r="V45" t="str">
            <v>N/A</v>
          </cell>
          <cell r="W45">
            <v>0</v>
          </cell>
          <cell r="X45">
            <v>1.25</v>
          </cell>
          <cell r="Y45">
            <v>13000</v>
          </cell>
          <cell r="Z45">
            <v>1</v>
          </cell>
          <cell r="AA45">
            <v>11900</v>
          </cell>
          <cell r="AB45">
            <v>24900</v>
          </cell>
          <cell r="AC45">
            <v>502000</v>
          </cell>
          <cell r="AD45">
            <v>13680</v>
          </cell>
          <cell r="AE45">
            <v>38580</v>
          </cell>
        </row>
        <row r="46">
          <cell r="A46">
            <v>1042</v>
          </cell>
          <cell r="B46" t="str">
            <v>RAJ1042</v>
          </cell>
          <cell r="C46">
            <v>121</v>
          </cell>
          <cell r="D46" t="str">
            <v>Patani Salim Gafarbhai</v>
          </cell>
          <cell r="E46">
            <v>42770</v>
          </cell>
          <cell r="F46">
            <v>71231</v>
          </cell>
          <cell r="G46" t="str">
            <v>Owned</v>
          </cell>
          <cell r="H46">
            <v>2012</v>
          </cell>
          <cell r="I46" t="str">
            <v>Rajkot</v>
          </cell>
          <cell r="J46" t="str">
            <v>AMD</v>
          </cell>
          <cell r="K46" t="str">
            <v>Ahmedabad</v>
          </cell>
          <cell r="L46" t="str">
            <v>Tata Ace</v>
          </cell>
          <cell r="M46">
            <v>14</v>
          </cell>
          <cell r="N46">
            <v>114.28571428571429</v>
          </cell>
          <cell r="O46">
            <v>8228.5714285714294</v>
          </cell>
          <cell r="P46">
            <v>4080</v>
          </cell>
          <cell r="Q46" t="str">
            <v>Purchase</v>
          </cell>
          <cell r="R46" t="str">
            <v>Purchase</v>
          </cell>
          <cell r="S46" t="str">
            <v>N/A</v>
          </cell>
          <cell r="T46" t="str">
            <v>N/A</v>
          </cell>
          <cell r="U46">
            <v>321440</v>
          </cell>
          <cell r="V46" t="str">
            <v>N/A</v>
          </cell>
          <cell r="W46">
            <v>0</v>
          </cell>
          <cell r="X46">
            <v>0.75</v>
          </cell>
          <cell r="Y46">
            <v>13000</v>
          </cell>
          <cell r="Z46">
            <v>1</v>
          </cell>
          <cell r="AA46">
            <v>11900</v>
          </cell>
          <cell r="AB46">
            <v>24900</v>
          </cell>
          <cell r="AC46">
            <v>401800</v>
          </cell>
          <cell r="AD46">
            <v>12308.571428571429</v>
          </cell>
          <cell r="AE46">
            <v>37208.571428571428</v>
          </cell>
        </row>
        <row r="47">
          <cell r="A47">
            <v>1042</v>
          </cell>
          <cell r="B47" t="str">
            <v>RAJ1042</v>
          </cell>
          <cell r="C47">
            <v>121</v>
          </cell>
          <cell r="D47" t="str">
            <v>Patani Salim Gafarbhai</v>
          </cell>
          <cell r="E47">
            <v>42770</v>
          </cell>
          <cell r="F47">
            <v>71232</v>
          </cell>
          <cell r="G47" t="str">
            <v>Market (49000)</v>
          </cell>
          <cell r="H47">
            <v>2009</v>
          </cell>
          <cell r="I47" t="str">
            <v>Rajkot</v>
          </cell>
          <cell r="J47" t="str">
            <v>AMD</v>
          </cell>
          <cell r="K47" t="str">
            <v>Ahmedabad</v>
          </cell>
          <cell r="L47" t="str">
            <v>Pickup</v>
          </cell>
          <cell r="M47">
            <v>12</v>
          </cell>
          <cell r="N47">
            <v>133.33333333333334</v>
          </cell>
          <cell r="O47">
            <v>9600</v>
          </cell>
          <cell r="P47">
            <v>4080</v>
          </cell>
          <cell r="Q47" t="str">
            <v>Hired (49000)</v>
          </cell>
          <cell r="R47" t="str">
            <v>Hired ((49000))</v>
          </cell>
          <cell r="S47" t="str">
            <v>N/A</v>
          </cell>
          <cell r="T47" t="str">
            <v>N/A</v>
          </cell>
          <cell r="U47">
            <v>521680</v>
          </cell>
          <cell r="V47" t="str">
            <v>N/A</v>
          </cell>
          <cell r="W47">
            <v>0</v>
          </cell>
          <cell r="X47">
            <v>1.5</v>
          </cell>
          <cell r="Y47">
            <v>13000</v>
          </cell>
          <cell r="Z47">
            <v>1</v>
          </cell>
          <cell r="AA47">
            <v>11900</v>
          </cell>
          <cell r="AB47">
            <v>24900</v>
          </cell>
          <cell r="AC47">
            <v>652100</v>
          </cell>
          <cell r="AD47">
            <v>13680</v>
          </cell>
          <cell r="AE47">
            <v>38580</v>
          </cell>
        </row>
        <row r="48">
          <cell r="A48">
            <v>1302</v>
          </cell>
          <cell r="B48" t="str">
            <v>AMD1302</v>
          </cell>
          <cell r="C48">
            <v>115</v>
          </cell>
          <cell r="D48" t="str">
            <v>PATHAN PARVEZBHAI</v>
          </cell>
          <cell r="E48">
            <v>43284</v>
          </cell>
          <cell r="F48">
            <v>71231</v>
          </cell>
          <cell r="G48" t="str">
            <v>EMI (4 yrs)</v>
          </cell>
          <cell r="H48">
            <v>2018</v>
          </cell>
          <cell r="I48" t="str">
            <v>Rampura Branch</v>
          </cell>
          <cell r="J48" t="str">
            <v>AMD</v>
          </cell>
          <cell r="K48" t="str">
            <v>Ahmedabad</v>
          </cell>
          <cell r="L48" t="str">
            <v>Tata Ace</v>
          </cell>
          <cell r="M48">
            <v>14</v>
          </cell>
          <cell r="N48">
            <v>114.28571428571429</v>
          </cell>
          <cell r="O48">
            <v>8228.5714285714294</v>
          </cell>
          <cell r="P48">
            <v>4080</v>
          </cell>
          <cell r="Q48" t="str">
            <v>Financed (4 yrs)</v>
          </cell>
          <cell r="R48" t="str">
            <v>Financed (4 yrs)</v>
          </cell>
          <cell r="S48">
            <v>4</v>
          </cell>
          <cell r="T48">
            <v>48</v>
          </cell>
          <cell r="U48">
            <v>321440</v>
          </cell>
          <cell r="V48">
            <v>2022</v>
          </cell>
          <cell r="W48">
            <v>8229.9503874519742</v>
          </cell>
          <cell r="X48">
            <v>0.75</v>
          </cell>
          <cell r="Y48">
            <v>13000</v>
          </cell>
          <cell r="Z48">
            <v>1</v>
          </cell>
          <cell r="AA48">
            <v>11900</v>
          </cell>
          <cell r="AB48">
            <v>24900</v>
          </cell>
          <cell r="AC48">
            <v>401800</v>
          </cell>
          <cell r="AD48">
            <v>20538.521816023404</v>
          </cell>
          <cell r="AE48">
            <v>45438.521816023407</v>
          </cell>
        </row>
        <row r="49">
          <cell r="A49">
            <v>1229</v>
          </cell>
          <cell r="B49" t="str">
            <v>STV1229</v>
          </cell>
          <cell r="C49">
            <v>118</v>
          </cell>
          <cell r="D49" t="str">
            <v>Pravin Patil</v>
          </cell>
          <cell r="E49">
            <v>43227</v>
          </cell>
          <cell r="F49">
            <v>71231</v>
          </cell>
          <cell r="G49" t="str">
            <v>Owned</v>
          </cell>
          <cell r="H49">
            <v>2015</v>
          </cell>
          <cell r="I49" t="str">
            <v>Surat</v>
          </cell>
          <cell r="J49" t="str">
            <v>AMD</v>
          </cell>
          <cell r="K49" t="str">
            <v>Ahmedabad</v>
          </cell>
          <cell r="L49" t="str">
            <v>Tata Ace</v>
          </cell>
          <cell r="M49">
            <v>14</v>
          </cell>
          <cell r="N49">
            <v>114.28571428571429</v>
          </cell>
          <cell r="O49">
            <v>8228.5714285714294</v>
          </cell>
          <cell r="P49">
            <v>4080</v>
          </cell>
          <cell r="Q49" t="str">
            <v>Purchase</v>
          </cell>
          <cell r="R49" t="str">
            <v>Purchase</v>
          </cell>
          <cell r="S49" t="str">
            <v>N/A</v>
          </cell>
          <cell r="T49" t="str">
            <v>N/A</v>
          </cell>
          <cell r="U49">
            <v>321440</v>
          </cell>
          <cell r="V49" t="str">
            <v>N/A</v>
          </cell>
          <cell r="W49">
            <v>0</v>
          </cell>
          <cell r="X49">
            <v>0.75</v>
          </cell>
          <cell r="Y49">
            <v>13000</v>
          </cell>
          <cell r="Z49">
            <v>1</v>
          </cell>
          <cell r="AA49">
            <v>11900</v>
          </cell>
          <cell r="AB49">
            <v>24900</v>
          </cell>
          <cell r="AC49">
            <v>401800</v>
          </cell>
          <cell r="AD49">
            <v>12308.571428571429</v>
          </cell>
          <cell r="AE49">
            <v>37208.571428571428</v>
          </cell>
        </row>
        <row r="50">
          <cell r="A50">
            <v>1031</v>
          </cell>
          <cell r="B50" t="str">
            <v>AMD1031</v>
          </cell>
          <cell r="C50">
            <v>113</v>
          </cell>
          <cell r="D50" t="str">
            <v>Pravin Thakor</v>
          </cell>
          <cell r="E50">
            <v>42685</v>
          </cell>
          <cell r="F50">
            <v>71235</v>
          </cell>
          <cell r="G50" t="str">
            <v>Market (45000)</v>
          </cell>
          <cell r="H50">
            <v>2014</v>
          </cell>
          <cell r="I50" t="str">
            <v>Ahmedabad Branch</v>
          </cell>
          <cell r="J50" t="str">
            <v>AMD</v>
          </cell>
          <cell r="K50" t="str">
            <v>Ahmedabad</v>
          </cell>
          <cell r="L50" t="str">
            <v>Eicher 17</v>
          </cell>
          <cell r="M50">
            <v>7</v>
          </cell>
          <cell r="N50">
            <v>228.57142857142858</v>
          </cell>
          <cell r="O50">
            <v>16457.142857142859</v>
          </cell>
          <cell r="P50">
            <v>4580</v>
          </cell>
          <cell r="Q50" t="str">
            <v>Hired (45000)</v>
          </cell>
          <cell r="R50" t="str">
            <v>Hired ((45000))</v>
          </cell>
          <cell r="S50" t="str">
            <v>N/A</v>
          </cell>
          <cell r="T50" t="str">
            <v>N/A</v>
          </cell>
          <cell r="U50">
            <v>924000</v>
          </cell>
          <cell r="V50" t="str">
            <v>N/A</v>
          </cell>
          <cell r="W50">
            <v>0</v>
          </cell>
          <cell r="X50">
            <v>4.5</v>
          </cell>
          <cell r="Y50">
            <v>13000</v>
          </cell>
          <cell r="Z50">
            <v>2</v>
          </cell>
          <cell r="AA50">
            <v>23800</v>
          </cell>
          <cell r="AB50">
            <v>36800</v>
          </cell>
          <cell r="AC50">
            <v>1155000</v>
          </cell>
          <cell r="AD50">
            <v>21037.142857142859</v>
          </cell>
          <cell r="AE50">
            <v>57837.142857142855</v>
          </cell>
        </row>
        <row r="51">
          <cell r="A51">
            <v>1357</v>
          </cell>
          <cell r="B51" t="str">
            <v>GNC1357</v>
          </cell>
          <cell r="C51">
            <v>114</v>
          </cell>
          <cell r="D51" t="str">
            <v>RAJENDRASINH L CHAVDA</v>
          </cell>
          <cell r="E51">
            <v>43332</v>
          </cell>
          <cell r="F51">
            <v>71231</v>
          </cell>
          <cell r="G51" t="str">
            <v>Owned</v>
          </cell>
          <cell r="H51">
            <v>2012</v>
          </cell>
          <cell r="I51" t="str">
            <v>Gandhi Nager</v>
          </cell>
          <cell r="J51" t="str">
            <v>AMD</v>
          </cell>
          <cell r="K51" t="str">
            <v>Ahmedabad</v>
          </cell>
          <cell r="L51" t="str">
            <v>Tata Ace</v>
          </cell>
          <cell r="M51">
            <v>14</v>
          </cell>
          <cell r="N51">
            <v>114.28571428571429</v>
          </cell>
          <cell r="O51">
            <v>8228.5714285714294</v>
          </cell>
          <cell r="P51">
            <v>4080</v>
          </cell>
          <cell r="Q51" t="str">
            <v>Purchase</v>
          </cell>
          <cell r="R51" t="str">
            <v>Purchase</v>
          </cell>
          <cell r="S51" t="str">
            <v>N/A</v>
          </cell>
          <cell r="T51" t="str">
            <v>N/A</v>
          </cell>
          <cell r="U51">
            <v>321440</v>
          </cell>
          <cell r="V51" t="str">
            <v>N/A</v>
          </cell>
          <cell r="W51">
            <v>0</v>
          </cell>
          <cell r="X51">
            <v>0.75</v>
          </cell>
          <cell r="Y51">
            <v>13000</v>
          </cell>
          <cell r="Z51">
            <v>1</v>
          </cell>
          <cell r="AA51">
            <v>11900</v>
          </cell>
          <cell r="AB51">
            <v>24900</v>
          </cell>
          <cell r="AC51">
            <v>401800</v>
          </cell>
          <cell r="AD51">
            <v>12308.571428571429</v>
          </cell>
          <cell r="AE51">
            <v>37208.571428571428</v>
          </cell>
        </row>
        <row r="52">
          <cell r="A52">
            <v>1328</v>
          </cell>
          <cell r="B52" t="str">
            <v>BDQ1328</v>
          </cell>
          <cell r="C52">
            <v>116</v>
          </cell>
          <cell r="D52" t="str">
            <v>Rajesh Kumar Misra_Delivery</v>
          </cell>
          <cell r="E52">
            <v>43318</v>
          </cell>
          <cell r="F52">
            <v>71246</v>
          </cell>
          <cell r="G52" t="str">
            <v>Owned</v>
          </cell>
          <cell r="H52">
            <v>2014</v>
          </cell>
          <cell r="I52" t="str">
            <v>Vadodara</v>
          </cell>
          <cell r="J52" t="str">
            <v>AMD</v>
          </cell>
          <cell r="K52" t="str">
            <v>Ahmedabad</v>
          </cell>
          <cell r="L52" t="str">
            <v>Super ace</v>
          </cell>
          <cell r="M52">
            <v>15</v>
          </cell>
          <cell r="N52">
            <v>106.66666666666667</v>
          </cell>
          <cell r="O52">
            <v>7680</v>
          </cell>
          <cell r="P52">
            <v>4080</v>
          </cell>
          <cell r="Q52" t="str">
            <v>Purchase</v>
          </cell>
          <cell r="R52" t="str">
            <v>Purchase</v>
          </cell>
          <cell r="S52" t="str">
            <v>N/A</v>
          </cell>
          <cell r="T52" t="str">
            <v>N/A</v>
          </cell>
          <cell r="U52">
            <v>441600</v>
          </cell>
          <cell r="V52" t="str">
            <v>N/A</v>
          </cell>
          <cell r="W52">
            <v>0</v>
          </cell>
          <cell r="X52">
            <v>1.2</v>
          </cell>
          <cell r="Y52">
            <v>13000</v>
          </cell>
          <cell r="Z52">
            <v>1</v>
          </cell>
          <cell r="AA52">
            <v>11900</v>
          </cell>
          <cell r="AB52">
            <v>24900</v>
          </cell>
          <cell r="AC52">
            <v>552000</v>
          </cell>
          <cell r="AD52">
            <v>11760</v>
          </cell>
          <cell r="AE52">
            <v>36660</v>
          </cell>
        </row>
        <row r="53">
          <cell r="A53">
            <v>1329</v>
          </cell>
          <cell r="B53" t="str">
            <v>BDQ1329</v>
          </cell>
          <cell r="C53">
            <v>116</v>
          </cell>
          <cell r="D53" t="str">
            <v>Rajesh Kumar Misra_Pickup</v>
          </cell>
          <cell r="E53">
            <v>43318</v>
          </cell>
          <cell r="F53">
            <v>71249</v>
          </cell>
          <cell r="G53" t="str">
            <v>Market (52500)</v>
          </cell>
          <cell r="H53">
            <v>2013</v>
          </cell>
          <cell r="I53" t="str">
            <v>Vadodara</v>
          </cell>
          <cell r="J53" t="str">
            <v>AMD</v>
          </cell>
          <cell r="K53" t="str">
            <v>Ahmedabad</v>
          </cell>
          <cell r="L53" t="str">
            <v>AL Dost</v>
          </cell>
          <cell r="M53">
            <v>12</v>
          </cell>
          <cell r="N53">
            <v>133.33333333333334</v>
          </cell>
          <cell r="O53">
            <v>9600</v>
          </cell>
          <cell r="P53">
            <v>4080</v>
          </cell>
          <cell r="Q53" t="str">
            <v>Hired (52500)</v>
          </cell>
          <cell r="R53" t="str">
            <v>Hired ((52500))</v>
          </cell>
          <cell r="S53" t="str">
            <v>N/A</v>
          </cell>
          <cell r="T53" t="str">
            <v>N/A</v>
          </cell>
          <cell r="U53">
            <v>401600</v>
          </cell>
          <cell r="V53" t="str">
            <v>N/A</v>
          </cell>
          <cell r="W53">
            <v>0</v>
          </cell>
          <cell r="X53">
            <v>1.25</v>
          </cell>
          <cell r="Y53">
            <v>13000</v>
          </cell>
          <cell r="Z53">
            <v>1</v>
          </cell>
          <cell r="AA53">
            <v>11900</v>
          </cell>
          <cell r="AB53">
            <v>24900</v>
          </cell>
          <cell r="AC53">
            <v>502000</v>
          </cell>
          <cell r="AD53">
            <v>13680</v>
          </cell>
          <cell r="AE53">
            <v>38580</v>
          </cell>
        </row>
        <row r="54">
          <cell r="A54">
            <v>1344</v>
          </cell>
          <cell r="B54" t="str">
            <v>JND1344</v>
          </cell>
          <cell r="C54">
            <v>124</v>
          </cell>
          <cell r="D54" t="str">
            <v>RAKIB GULAMKADAR BLOCH</v>
          </cell>
          <cell r="E54">
            <v>43332</v>
          </cell>
          <cell r="F54">
            <v>71231</v>
          </cell>
          <cell r="G54" t="str">
            <v>Owned</v>
          </cell>
          <cell r="H54">
            <v>2010</v>
          </cell>
          <cell r="I54" t="str">
            <v>Junagarh</v>
          </cell>
          <cell r="J54" t="str">
            <v>AMD</v>
          </cell>
          <cell r="K54" t="str">
            <v>Ahmedabad</v>
          </cell>
          <cell r="L54" t="str">
            <v>Tata Ace</v>
          </cell>
          <cell r="M54">
            <v>14</v>
          </cell>
          <cell r="N54">
            <v>114.28571428571429</v>
          </cell>
          <cell r="O54">
            <v>8228.5714285714294</v>
          </cell>
          <cell r="P54">
            <v>4080</v>
          </cell>
          <cell r="Q54" t="str">
            <v>Purchase</v>
          </cell>
          <cell r="R54" t="str">
            <v>Purchase</v>
          </cell>
          <cell r="S54" t="str">
            <v>N/A</v>
          </cell>
          <cell r="T54" t="str">
            <v>N/A</v>
          </cell>
          <cell r="U54">
            <v>321440</v>
          </cell>
          <cell r="V54" t="str">
            <v>N/A</v>
          </cell>
          <cell r="W54">
            <v>0</v>
          </cell>
          <cell r="X54">
            <v>0.75</v>
          </cell>
          <cell r="Y54">
            <v>13000</v>
          </cell>
          <cell r="Z54">
            <v>1</v>
          </cell>
          <cell r="AA54">
            <v>11900</v>
          </cell>
          <cell r="AB54">
            <v>24900</v>
          </cell>
          <cell r="AC54">
            <v>401800</v>
          </cell>
          <cell r="AD54">
            <v>12308.571428571429</v>
          </cell>
          <cell r="AE54">
            <v>37208.571428571428</v>
          </cell>
        </row>
        <row r="55">
          <cell r="A55">
            <v>1240</v>
          </cell>
          <cell r="B55" t="str">
            <v>MSH1240</v>
          </cell>
          <cell r="C55">
            <v>125</v>
          </cell>
          <cell r="D55" t="str">
            <v>SADHU RAM KARGWAL</v>
          </cell>
          <cell r="E55">
            <v>43244</v>
          </cell>
          <cell r="F55">
            <v>71243</v>
          </cell>
          <cell r="G55" t="str">
            <v>EMI (4 yrs)</v>
          </cell>
          <cell r="H55">
            <v>2018</v>
          </cell>
          <cell r="I55" t="str">
            <v>Mehsana</v>
          </cell>
          <cell r="J55" t="str">
            <v>AMD</v>
          </cell>
          <cell r="K55" t="str">
            <v>Ahmedabad</v>
          </cell>
          <cell r="L55" t="str">
            <v>Mahindra</v>
          </cell>
          <cell r="M55">
            <v>12</v>
          </cell>
          <cell r="N55">
            <v>133.33333333333334</v>
          </cell>
          <cell r="O55">
            <v>9600</v>
          </cell>
          <cell r="P55">
            <v>4080</v>
          </cell>
          <cell r="Q55" t="str">
            <v>Financed (4 yrs)</v>
          </cell>
          <cell r="R55" t="str">
            <v>Financed (4 yrs)</v>
          </cell>
          <cell r="S55">
            <v>4</v>
          </cell>
          <cell r="T55">
            <v>48</v>
          </cell>
          <cell r="U55">
            <v>601600</v>
          </cell>
          <cell r="V55">
            <v>2022</v>
          </cell>
          <cell r="W55">
            <v>15402.993258745357</v>
          </cell>
          <cell r="X55">
            <v>1.5</v>
          </cell>
          <cell r="Y55">
            <v>13000</v>
          </cell>
          <cell r="Z55">
            <v>1</v>
          </cell>
          <cell r="AA55">
            <v>11900</v>
          </cell>
          <cell r="AB55">
            <v>24900</v>
          </cell>
          <cell r="AC55">
            <v>752000</v>
          </cell>
          <cell r="AD55">
            <v>29082.993258745359</v>
          </cell>
          <cell r="AE55">
            <v>53982.993258745359</v>
          </cell>
        </row>
        <row r="56">
          <cell r="A56">
            <v>1240</v>
          </cell>
          <cell r="B56" t="str">
            <v>MSH1240</v>
          </cell>
          <cell r="C56">
            <v>125</v>
          </cell>
          <cell r="D56" t="str">
            <v>SADHU RAM KARGWAL</v>
          </cell>
          <cell r="E56">
            <v>43244</v>
          </cell>
          <cell r="F56">
            <v>71243</v>
          </cell>
          <cell r="G56" t="str">
            <v>Owned</v>
          </cell>
          <cell r="H56">
            <v>2017</v>
          </cell>
          <cell r="I56" t="str">
            <v>Mehsana</v>
          </cell>
          <cell r="J56" t="str">
            <v>AMD</v>
          </cell>
          <cell r="K56" t="str">
            <v>Ahmedabad</v>
          </cell>
          <cell r="L56" t="str">
            <v>Mahindra</v>
          </cell>
          <cell r="M56">
            <v>12</v>
          </cell>
          <cell r="N56">
            <v>133.33333333333334</v>
          </cell>
          <cell r="O56">
            <v>9600</v>
          </cell>
          <cell r="P56">
            <v>4080</v>
          </cell>
          <cell r="Q56" t="str">
            <v>Purchase</v>
          </cell>
          <cell r="R56" t="str">
            <v>Purchase</v>
          </cell>
          <cell r="S56" t="str">
            <v>N/A</v>
          </cell>
          <cell r="T56" t="str">
            <v>N/A</v>
          </cell>
          <cell r="U56">
            <v>601600</v>
          </cell>
          <cell r="V56" t="str">
            <v>N/A</v>
          </cell>
          <cell r="W56">
            <v>0</v>
          </cell>
          <cell r="X56">
            <v>1.5</v>
          </cell>
          <cell r="Y56">
            <v>13000</v>
          </cell>
          <cell r="Z56">
            <v>1</v>
          </cell>
          <cell r="AA56">
            <v>11900</v>
          </cell>
          <cell r="AB56">
            <v>24900</v>
          </cell>
          <cell r="AC56">
            <v>752000</v>
          </cell>
          <cell r="AD56">
            <v>13680</v>
          </cell>
          <cell r="AE56">
            <v>38580</v>
          </cell>
        </row>
        <row r="57">
          <cell r="A57">
            <v>1237</v>
          </cell>
          <cell r="B57" t="str">
            <v>AMD1237</v>
          </cell>
          <cell r="C57">
            <v>113</v>
          </cell>
          <cell r="D57" t="str">
            <v>SANDEEP KUMAR</v>
          </cell>
          <cell r="E57">
            <v>43241</v>
          </cell>
          <cell r="F57">
            <v>71235</v>
          </cell>
          <cell r="G57" t="str">
            <v>EMI (4 yrs)</v>
          </cell>
          <cell r="H57">
            <v>2007</v>
          </cell>
          <cell r="I57" t="str">
            <v>Ahmedabad Branch</v>
          </cell>
          <cell r="J57" t="str">
            <v>AMD</v>
          </cell>
          <cell r="K57" t="str">
            <v>Ahmedabad</v>
          </cell>
          <cell r="L57" t="str">
            <v>Eicher 17</v>
          </cell>
          <cell r="M57">
            <v>7</v>
          </cell>
          <cell r="N57">
            <v>228.57142857142858</v>
          </cell>
          <cell r="O57">
            <v>16457.142857142859</v>
          </cell>
          <cell r="P57">
            <v>4580</v>
          </cell>
          <cell r="Q57" t="str">
            <v>Financed (4 yrs)</v>
          </cell>
          <cell r="R57" t="str">
            <v>Financed (4 yrs)</v>
          </cell>
          <cell r="S57">
            <v>4</v>
          </cell>
          <cell r="T57">
            <v>48</v>
          </cell>
          <cell r="U57">
            <v>924000</v>
          </cell>
          <cell r="V57">
            <v>2011</v>
          </cell>
          <cell r="W57">
            <v>23657.522890759155</v>
          </cell>
          <cell r="X57">
            <v>4.5</v>
          </cell>
          <cell r="Y57">
            <v>13000</v>
          </cell>
          <cell r="Z57">
            <v>2</v>
          </cell>
          <cell r="AA57">
            <v>23800</v>
          </cell>
          <cell r="AB57">
            <v>36800</v>
          </cell>
          <cell r="AC57">
            <v>1155000</v>
          </cell>
          <cell r="AD57">
            <v>44694.665747902014</v>
          </cell>
          <cell r="AE57">
            <v>81494.665747902007</v>
          </cell>
        </row>
        <row r="58">
          <cell r="A58">
            <v>1338</v>
          </cell>
          <cell r="B58" t="str">
            <v>AMD1338</v>
          </cell>
          <cell r="C58">
            <v>115</v>
          </cell>
          <cell r="D58" t="str">
            <v>SHEKH JENULABEDEEN BADRUDIN</v>
          </cell>
          <cell r="E58">
            <v>43330</v>
          </cell>
          <cell r="F58">
            <v>71243</v>
          </cell>
          <cell r="G58" t="str">
            <v>EMI (4 yrs)</v>
          </cell>
          <cell r="H58">
            <v>2018</v>
          </cell>
          <cell r="I58" t="str">
            <v>Rampura Branch</v>
          </cell>
          <cell r="J58" t="str">
            <v>AMD</v>
          </cell>
          <cell r="K58" t="str">
            <v>Ahmedabad</v>
          </cell>
          <cell r="L58" t="str">
            <v>Mahindra</v>
          </cell>
          <cell r="M58">
            <v>12</v>
          </cell>
          <cell r="N58">
            <v>133.33333333333334</v>
          </cell>
          <cell r="O58">
            <v>9600</v>
          </cell>
          <cell r="P58">
            <v>4080</v>
          </cell>
          <cell r="Q58" t="str">
            <v>Financed (4 yrs)</v>
          </cell>
          <cell r="R58" t="str">
            <v>Financed (4 yrs)</v>
          </cell>
          <cell r="S58">
            <v>4</v>
          </cell>
          <cell r="T58">
            <v>48</v>
          </cell>
          <cell r="U58">
            <v>601600</v>
          </cell>
          <cell r="V58">
            <v>2022</v>
          </cell>
          <cell r="W58">
            <v>15402.993258745357</v>
          </cell>
          <cell r="X58">
            <v>1.5</v>
          </cell>
          <cell r="Y58">
            <v>13000</v>
          </cell>
          <cell r="Z58">
            <v>1</v>
          </cell>
          <cell r="AA58">
            <v>11900</v>
          </cell>
          <cell r="AB58">
            <v>24900</v>
          </cell>
          <cell r="AC58">
            <v>752000</v>
          </cell>
          <cell r="AD58">
            <v>29082.993258745359</v>
          </cell>
          <cell r="AE58">
            <v>53982.993258745359</v>
          </cell>
        </row>
        <row r="59">
          <cell r="A59">
            <v>1367</v>
          </cell>
          <cell r="B59" t="str">
            <v>BDQ1367</v>
          </cell>
          <cell r="C59">
            <v>116</v>
          </cell>
          <cell r="D59" t="str">
            <v>Shekh Seemabanu Mohammad</v>
          </cell>
          <cell r="E59">
            <v>43333</v>
          </cell>
          <cell r="F59">
            <v>71249</v>
          </cell>
          <cell r="G59" t="str">
            <v>Owned</v>
          </cell>
          <cell r="H59">
            <v>2013</v>
          </cell>
          <cell r="I59" t="str">
            <v>Vadodara</v>
          </cell>
          <cell r="J59" t="str">
            <v>AMD</v>
          </cell>
          <cell r="K59" t="str">
            <v>Ahmedabad</v>
          </cell>
          <cell r="L59" t="str">
            <v>AL Dost</v>
          </cell>
          <cell r="M59">
            <v>12</v>
          </cell>
          <cell r="N59">
            <v>133.33333333333334</v>
          </cell>
          <cell r="O59">
            <v>9600</v>
          </cell>
          <cell r="P59">
            <v>4080</v>
          </cell>
          <cell r="Q59" t="str">
            <v>Purchase</v>
          </cell>
          <cell r="R59" t="str">
            <v>Purchase</v>
          </cell>
          <cell r="S59" t="str">
            <v>N/A</v>
          </cell>
          <cell r="T59" t="str">
            <v>N/A</v>
          </cell>
          <cell r="U59">
            <v>401600</v>
          </cell>
          <cell r="V59" t="str">
            <v>N/A</v>
          </cell>
          <cell r="W59">
            <v>0</v>
          </cell>
          <cell r="X59">
            <v>1.25</v>
          </cell>
          <cell r="Y59">
            <v>13000</v>
          </cell>
          <cell r="Z59">
            <v>1</v>
          </cell>
          <cell r="AA59">
            <v>11900</v>
          </cell>
          <cell r="AB59">
            <v>24900</v>
          </cell>
          <cell r="AC59">
            <v>502000</v>
          </cell>
          <cell r="AD59">
            <v>13680</v>
          </cell>
          <cell r="AE59">
            <v>38580</v>
          </cell>
        </row>
        <row r="60">
          <cell r="A60">
            <v>1299</v>
          </cell>
          <cell r="B60" t="str">
            <v>STV1299</v>
          </cell>
          <cell r="C60">
            <v>118</v>
          </cell>
          <cell r="D60" t="str">
            <v>Siddhant Subhash Borse</v>
          </cell>
          <cell r="E60">
            <v>43283</v>
          </cell>
          <cell r="F60">
            <v>71231</v>
          </cell>
          <cell r="G60" t="str">
            <v>EMI (4 yrs)</v>
          </cell>
          <cell r="H60">
            <v>2018</v>
          </cell>
          <cell r="I60" t="str">
            <v>Surat</v>
          </cell>
          <cell r="J60" t="str">
            <v>AMD</v>
          </cell>
          <cell r="K60" t="str">
            <v>Ahmedabad</v>
          </cell>
          <cell r="L60" t="str">
            <v>Tata Ace</v>
          </cell>
          <cell r="M60">
            <v>14</v>
          </cell>
          <cell r="N60">
            <v>114.28571428571429</v>
          </cell>
          <cell r="O60">
            <v>8228.5714285714294</v>
          </cell>
          <cell r="P60">
            <v>4080</v>
          </cell>
          <cell r="Q60" t="str">
            <v>Financed (4 yrs)</v>
          </cell>
          <cell r="R60" t="str">
            <v>Financed (4 yrs)</v>
          </cell>
          <cell r="S60">
            <v>4</v>
          </cell>
          <cell r="T60">
            <v>48</v>
          </cell>
          <cell r="U60">
            <v>321440</v>
          </cell>
          <cell r="V60">
            <v>2022</v>
          </cell>
          <cell r="W60">
            <v>8229.9503874519742</v>
          </cell>
          <cell r="X60">
            <v>0.75</v>
          </cell>
          <cell r="Y60">
            <v>13000</v>
          </cell>
          <cell r="Z60">
            <v>1</v>
          </cell>
          <cell r="AA60">
            <v>11900</v>
          </cell>
          <cell r="AB60">
            <v>24900</v>
          </cell>
          <cell r="AC60">
            <v>401800</v>
          </cell>
          <cell r="AD60">
            <v>20538.521816023404</v>
          </cell>
          <cell r="AE60">
            <v>45438.521816023407</v>
          </cell>
        </row>
        <row r="61">
          <cell r="A61">
            <v>1330</v>
          </cell>
          <cell r="B61" t="str">
            <v>AMD1330</v>
          </cell>
          <cell r="C61">
            <v>115</v>
          </cell>
          <cell r="D61" t="str">
            <v>SURESHBHAI RAJABHAI BHARWAD</v>
          </cell>
          <cell r="E61">
            <v>43325</v>
          </cell>
          <cell r="F61">
            <v>71232</v>
          </cell>
          <cell r="G61" t="str">
            <v>EMI (4 yrs)</v>
          </cell>
          <cell r="H61">
            <v>2017</v>
          </cell>
          <cell r="I61" t="str">
            <v>Rampura Branch</v>
          </cell>
          <cell r="J61" t="str">
            <v>AMD</v>
          </cell>
          <cell r="K61" t="str">
            <v>Ahmedabad</v>
          </cell>
          <cell r="L61" t="str">
            <v>Pickup</v>
          </cell>
          <cell r="M61">
            <v>12</v>
          </cell>
          <cell r="N61">
            <v>133.33333333333334</v>
          </cell>
          <cell r="O61">
            <v>9600</v>
          </cell>
          <cell r="P61">
            <v>4080</v>
          </cell>
          <cell r="Q61" t="str">
            <v>Financed (4 yrs)</v>
          </cell>
          <cell r="R61" t="str">
            <v>Financed (4 yrs)</v>
          </cell>
          <cell r="S61">
            <v>4</v>
          </cell>
          <cell r="T61">
            <v>48</v>
          </cell>
          <cell r="U61">
            <v>521680</v>
          </cell>
          <cell r="V61">
            <v>2021</v>
          </cell>
          <cell r="W61">
            <v>13356.771148973199</v>
          </cell>
          <cell r="X61">
            <v>1.5</v>
          </cell>
          <cell r="Y61">
            <v>13000</v>
          </cell>
          <cell r="Z61">
            <v>1</v>
          </cell>
          <cell r="AA61">
            <v>11900</v>
          </cell>
          <cell r="AB61">
            <v>24900</v>
          </cell>
          <cell r="AC61">
            <v>652100</v>
          </cell>
          <cell r="AD61">
            <v>27036.771148973199</v>
          </cell>
          <cell r="AE61">
            <v>51936.771148973203</v>
          </cell>
        </row>
        <row r="62">
          <cell r="A62">
            <v>1330</v>
          </cell>
          <cell r="B62" t="str">
            <v>AMD1330</v>
          </cell>
          <cell r="C62">
            <v>115</v>
          </cell>
          <cell r="D62" t="str">
            <v>SURESHBHAI RAJABHAI BHARWAD</v>
          </cell>
          <cell r="E62">
            <v>43325</v>
          </cell>
          <cell r="F62">
            <v>71231</v>
          </cell>
          <cell r="G62" t="str">
            <v>EMI (4 yrs)</v>
          </cell>
          <cell r="H62">
            <v>2018</v>
          </cell>
          <cell r="I62" t="str">
            <v>Rampura Branch</v>
          </cell>
          <cell r="J62" t="str">
            <v>AMD</v>
          </cell>
          <cell r="K62" t="str">
            <v>Ahmedabad</v>
          </cell>
          <cell r="L62" t="str">
            <v>Tata Ace</v>
          </cell>
          <cell r="M62">
            <v>14</v>
          </cell>
          <cell r="N62">
            <v>114.28571428571429</v>
          </cell>
          <cell r="O62">
            <v>8228.5714285714294</v>
          </cell>
          <cell r="P62">
            <v>4080</v>
          </cell>
          <cell r="Q62" t="str">
            <v>Financed (4 yrs)</v>
          </cell>
          <cell r="R62" t="str">
            <v>Financed (4 yrs)</v>
          </cell>
          <cell r="S62">
            <v>4</v>
          </cell>
          <cell r="T62">
            <v>48</v>
          </cell>
          <cell r="U62">
            <v>321440</v>
          </cell>
          <cell r="V62">
            <v>2022</v>
          </cell>
          <cell r="W62">
            <v>8229.9503874519742</v>
          </cell>
          <cell r="X62">
            <v>0.75</v>
          </cell>
          <cell r="Y62">
            <v>13000</v>
          </cell>
          <cell r="Z62">
            <v>1</v>
          </cell>
          <cell r="AA62">
            <v>11900</v>
          </cell>
          <cell r="AB62">
            <v>24900</v>
          </cell>
          <cell r="AC62">
            <v>401800</v>
          </cell>
          <cell r="AD62">
            <v>20538.521816023404</v>
          </cell>
          <cell r="AE62">
            <v>45438.521816023407</v>
          </cell>
        </row>
        <row r="63">
          <cell r="A63">
            <v>1330</v>
          </cell>
          <cell r="B63" t="str">
            <v>AMD1330</v>
          </cell>
          <cell r="C63">
            <v>115</v>
          </cell>
          <cell r="D63" t="str">
            <v>SURESHBHAI RAJABHAI BHARWAD</v>
          </cell>
          <cell r="E63">
            <v>43325</v>
          </cell>
          <cell r="F63">
            <v>71235</v>
          </cell>
          <cell r="G63" t="str">
            <v>EMI (4 yrs)</v>
          </cell>
          <cell r="H63">
            <v>2018</v>
          </cell>
          <cell r="I63" t="str">
            <v>Rampura Branch</v>
          </cell>
          <cell r="J63" t="str">
            <v>AMD</v>
          </cell>
          <cell r="K63" t="str">
            <v>Ahmedabad</v>
          </cell>
          <cell r="L63" t="str">
            <v>Eicher 17</v>
          </cell>
          <cell r="M63">
            <v>7</v>
          </cell>
          <cell r="N63">
            <v>228.57142857142858</v>
          </cell>
          <cell r="O63">
            <v>16457.142857142859</v>
          </cell>
          <cell r="P63">
            <v>4580</v>
          </cell>
          <cell r="Q63" t="str">
            <v>Financed (4 yrs)</v>
          </cell>
          <cell r="R63" t="str">
            <v>Financed (4 yrs)</v>
          </cell>
          <cell r="S63">
            <v>4</v>
          </cell>
          <cell r="T63">
            <v>48</v>
          </cell>
          <cell r="U63">
            <v>924000</v>
          </cell>
          <cell r="V63">
            <v>2022</v>
          </cell>
          <cell r="W63">
            <v>23657.522890759155</v>
          </cell>
          <cell r="X63">
            <v>4.5</v>
          </cell>
          <cell r="Y63">
            <v>13000</v>
          </cell>
          <cell r="Z63">
            <v>2</v>
          </cell>
          <cell r="AA63">
            <v>23800</v>
          </cell>
          <cell r="AB63">
            <v>36800</v>
          </cell>
          <cell r="AC63">
            <v>1155000</v>
          </cell>
          <cell r="AD63">
            <v>44694.665747902014</v>
          </cell>
          <cell r="AE63">
            <v>81494.665747902007</v>
          </cell>
        </row>
        <row r="64">
          <cell r="A64">
            <v>1330</v>
          </cell>
          <cell r="B64" t="str">
            <v>AMD1330</v>
          </cell>
          <cell r="C64">
            <v>115</v>
          </cell>
          <cell r="D64" t="str">
            <v>SURESHBHAI RAJABHAI BHARWAD</v>
          </cell>
          <cell r="E64">
            <v>43325</v>
          </cell>
          <cell r="F64">
            <v>71243</v>
          </cell>
          <cell r="G64" t="str">
            <v>EMI (4 yrs)</v>
          </cell>
          <cell r="H64">
            <v>2017</v>
          </cell>
          <cell r="I64" t="str">
            <v>Rampura Branch</v>
          </cell>
          <cell r="J64" t="str">
            <v>AMD</v>
          </cell>
          <cell r="K64" t="str">
            <v>Ahmedabad</v>
          </cell>
          <cell r="L64" t="str">
            <v>Mahindra</v>
          </cell>
          <cell r="M64">
            <v>12</v>
          </cell>
          <cell r="N64">
            <v>133.33333333333334</v>
          </cell>
          <cell r="O64">
            <v>9600</v>
          </cell>
          <cell r="P64">
            <v>4080</v>
          </cell>
          <cell r="Q64" t="str">
            <v>Financed (4 yrs)</v>
          </cell>
          <cell r="R64" t="str">
            <v>Financed (4 yrs)</v>
          </cell>
          <cell r="S64">
            <v>4</v>
          </cell>
          <cell r="T64">
            <v>48</v>
          </cell>
          <cell r="U64">
            <v>601600</v>
          </cell>
          <cell r="V64">
            <v>2021</v>
          </cell>
          <cell r="W64">
            <v>15402.993258745357</v>
          </cell>
          <cell r="X64">
            <v>1.5</v>
          </cell>
          <cell r="Y64">
            <v>13000</v>
          </cell>
          <cell r="Z64">
            <v>1</v>
          </cell>
          <cell r="AA64">
            <v>11900</v>
          </cell>
          <cell r="AB64">
            <v>24900</v>
          </cell>
          <cell r="AC64">
            <v>752000</v>
          </cell>
          <cell r="AD64">
            <v>29082.993258745359</v>
          </cell>
          <cell r="AE64">
            <v>53982.993258745359</v>
          </cell>
        </row>
        <row r="65">
          <cell r="A65">
            <v>1331</v>
          </cell>
          <cell r="B65" t="str">
            <v>AMD1331</v>
          </cell>
          <cell r="C65">
            <v>119</v>
          </cell>
          <cell r="D65" t="str">
            <v>SWAPNIL PANDEY_BP</v>
          </cell>
          <cell r="E65">
            <v>43321</v>
          </cell>
          <cell r="F65">
            <v>71243</v>
          </cell>
          <cell r="G65" t="str">
            <v>Owned</v>
          </cell>
          <cell r="H65">
            <v>2018</v>
          </cell>
          <cell r="I65" t="str">
            <v>Ahmmedabad City</v>
          </cell>
          <cell r="J65" t="str">
            <v>AMD</v>
          </cell>
          <cell r="K65" t="str">
            <v>Ahmedabad</v>
          </cell>
          <cell r="L65" t="str">
            <v>Mahindra</v>
          </cell>
          <cell r="M65">
            <v>12</v>
          </cell>
          <cell r="N65">
            <v>133.33333333333334</v>
          </cell>
          <cell r="O65">
            <v>9600</v>
          </cell>
          <cell r="P65">
            <v>4080</v>
          </cell>
          <cell r="Q65" t="str">
            <v>Purchase</v>
          </cell>
          <cell r="R65" t="str">
            <v>Purchase</v>
          </cell>
          <cell r="S65" t="str">
            <v>N/A</v>
          </cell>
          <cell r="T65" t="str">
            <v>N/A</v>
          </cell>
          <cell r="U65">
            <v>601600</v>
          </cell>
          <cell r="V65" t="str">
            <v>N/A</v>
          </cell>
          <cell r="W65">
            <v>0</v>
          </cell>
          <cell r="X65">
            <v>1.5</v>
          </cell>
          <cell r="Y65">
            <v>13000</v>
          </cell>
          <cell r="Z65">
            <v>1</v>
          </cell>
          <cell r="AA65">
            <v>11900</v>
          </cell>
          <cell r="AB65">
            <v>24900</v>
          </cell>
          <cell r="AC65">
            <v>752000</v>
          </cell>
          <cell r="AD65">
            <v>13680</v>
          </cell>
          <cell r="AE65">
            <v>38580</v>
          </cell>
        </row>
        <row r="66">
          <cell r="A66">
            <v>1331</v>
          </cell>
          <cell r="B66" t="str">
            <v>AMD1331</v>
          </cell>
          <cell r="C66">
            <v>119</v>
          </cell>
          <cell r="D66" t="str">
            <v>SWAPNIL PANDEY_BP</v>
          </cell>
          <cell r="E66">
            <v>43321</v>
          </cell>
          <cell r="F66">
            <v>71243</v>
          </cell>
          <cell r="G66" t="str">
            <v>Owned</v>
          </cell>
          <cell r="H66">
            <v>2005</v>
          </cell>
          <cell r="I66" t="str">
            <v>Ahmmedabad City</v>
          </cell>
          <cell r="J66" t="str">
            <v>AMD</v>
          </cell>
          <cell r="K66" t="str">
            <v>Ahmedabad</v>
          </cell>
          <cell r="L66" t="str">
            <v>Mahindra</v>
          </cell>
          <cell r="M66">
            <v>12</v>
          </cell>
          <cell r="N66">
            <v>133.33333333333334</v>
          </cell>
          <cell r="O66">
            <v>9600</v>
          </cell>
          <cell r="P66">
            <v>4080</v>
          </cell>
          <cell r="Q66" t="str">
            <v>Purchase</v>
          </cell>
          <cell r="R66" t="str">
            <v>Purchase</v>
          </cell>
          <cell r="S66" t="str">
            <v>N/A</v>
          </cell>
          <cell r="T66" t="str">
            <v>N/A</v>
          </cell>
          <cell r="U66">
            <v>601600</v>
          </cell>
          <cell r="V66" t="str">
            <v>N/A</v>
          </cell>
          <cell r="W66">
            <v>0</v>
          </cell>
          <cell r="X66">
            <v>1.5</v>
          </cell>
          <cell r="Y66">
            <v>13000</v>
          </cell>
          <cell r="Z66">
            <v>1</v>
          </cell>
          <cell r="AA66">
            <v>11900</v>
          </cell>
          <cell r="AB66">
            <v>24900</v>
          </cell>
          <cell r="AC66">
            <v>752000</v>
          </cell>
          <cell r="AD66">
            <v>13680</v>
          </cell>
          <cell r="AE66">
            <v>38580</v>
          </cell>
        </row>
        <row r="67">
          <cell r="A67">
            <v>1105</v>
          </cell>
          <cell r="B67" t="str">
            <v>VAP1105</v>
          </cell>
          <cell r="C67">
            <v>112</v>
          </cell>
          <cell r="D67" t="str">
            <v>VIKAS AGARWAL</v>
          </cell>
          <cell r="E67">
            <v>42994</v>
          </cell>
          <cell r="F67">
            <v>71238</v>
          </cell>
          <cell r="G67" t="str">
            <v>EMI (4 yrs)</v>
          </cell>
          <cell r="H67">
            <v>2008</v>
          </cell>
          <cell r="I67" t="str">
            <v>Vapi</v>
          </cell>
          <cell r="J67" t="str">
            <v>AMD</v>
          </cell>
          <cell r="K67" t="str">
            <v>Ahmedabad</v>
          </cell>
          <cell r="L67" t="str">
            <v>Eicher 20</v>
          </cell>
          <cell r="M67">
            <v>6</v>
          </cell>
          <cell r="N67">
            <v>266.66666666666669</v>
          </cell>
          <cell r="O67">
            <v>19200</v>
          </cell>
          <cell r="P67">
            <v>4080</v>
          </cell>
          <cell r="Q67" t="str">
            <v>Financed (4 yrs)</v>
          </cell>
          <cell r="R67" t="str">
            <v>Financed (4 yrs)</v>
          </cell>
          <cell r="S67">
            <v>4</v>
          </cell>
          <cell r="T67">
            <v>48</v>
          </cell>
          <cell r="U67">
            <v>1003600</v>
          </cell>
          <cell r="V67">
            <v>2012</v>
          </cell>
          <cell r="W67">
            <v>25695.551919010697</v>
          </cell>
          <cell r="X67">
            <v>6.5</v>
          </cell>
          <cell r="Y67">
            <v>13000</v>
          </cell>
          <cell r="Z67">
            <v>2</v>
          </cell>
          <cell r="AA67">
            <v>23800</v>
          </cell>
          <cell r="AB67">
            <v>36800</v>
          </cell>
          <cell r="AC67">
            <v>1254500</v>
          </cell>
          <cell r="AD67">
            <v>48975.551919010701</v>
          </cell>
          <cell r="AE67">
            <v>85775.551919010701</v>
          </cell>
        </row>
        <row r="68">
          <cell r="A68">
            <v>1104</v>
          </cell>
          <cell r="B68" t="str">
            <v>AMD1104</v>
          </cell>
          <cell r="C68">
            <v>120</v>
          </cell>
          <cell r="D68" t="str">
            <v>VIRENDRA SOLANKI</v>
          </cell>
          <cell r="E68">
            <v>42993</v>
          </cell>
          <cell r="F68">
            <v>71249</v>
          </cell>
          <cell r="G68" t="str">
            <v>EMI (4 yrs)</v>
          </cell>
          <cell r="H68">
            <v>2017</v>
          </cell>
          <cell r="I68" t="str">
            <v>Sanand</v>
          </cell>
          <cell r="J68" t="str">
            <v>AMD</v>
          </cell>
          <cell r="K68" t="str">
            <v>Ahmedabad</v>
          </cell>
          <cell r="L68" t="str">
            <v>AL Dost</v>
          </cell>
          <cell r="M68">
            <v>12</v>
          </cell>
          <cell r="N68">
            <v>133.33333333333334</v>
          </cell>
          <cell r="O68">
            <v>9600</v>
          </cell>
          <cell r="P68">
            <v>4080</v>
          </cell>
          <cell r="Q68" t="str">
            <v>Financed (4 yrs)</v>
          </cell>
          <cell r="R68" t="str">
            <v>Financed (4 yrs)</v>
          </cell>
          <cell r="S68">
            <v>4</v>
          </cell>
          <cell r="T68">
            <v>48</v>
          </cell>
          <cell r="U68">
            <v>401600</v>
          </cell>
          <cell r="V68">
            <v>2021</v>
          </cell>
          <cell r="W68">
            <v>10282.317308364587</v>
          </cell>
          <cell r="X68">
            <v>1.25</v>
          </cell>
          <cell r="Y68">
            <v>13000</v>
          </cell>
          <cell r="Z68">
            <v>1</v>
          </cell>
          <cell r="AA68">
            <v>11900</v>
          </cell>
          <cell r="AB68">
            <v>24900</v>
          </cell>
          <cell r="AC68">
            <v>502000</v>
          </cell>
          <cell r="AD68">
            <v>23962.317308364589</v>
          </cell>
          <cell r="AE68">
            <v>48862.317308364589</v>
          </cell>
        </row>
        <row r="69">
          <cell r="A69">
            <v>1171</v>
          </cell>
          <cell r="B69" t="str">
            <v>AMD1171</v>
          </cell>
          <cell r="C69">
            <v>120</v>
          </cell>
          <cell r="D69" t="str">
            <v>Visharad Chauhan</v>
          </cell>
          <cell r="E69">
            <v>43166</v>
          </cell>
          <cell r="F69">
            <v>71249</v>
          </cell>
          <cell r="G69" t="str">
            <v>EMI (4 yrs)</v>
          </cell>
          <cell r="H69">
            <v>2017</v>
          </cell>
          <cell r="I69" t="str">
            <v>Sanand</v>
          </cell>
          <cell r="J69" t="str">
            <v>AMD</v>
          </cell>
          <cell r="K69" t="str">
            <v>Ahmedabad</v>
          </cell>
          <cell r="L69" t="str">
            <v>AL Dost</v>
          </cell>
          <cell r="M69">
            <v>12</v>
          </cell>
          <cell r="N69">
            <v>133.33333333333334</v>
          </cell>
          <cell r="O69">
            <v>9600</v>
          </cell>
          <cell r="P69">
            <v>4080</v>
          </cell>
          <cell r="Q69" t="str">
            <v>Financed (4 yrs)</v>
          </cell>
          <cell r="R69" t="str">
            <v>Financed (4 yrs)</v>
          </cell>
          <cell r="S69">
            <v>4</v>
          </cell>
          <cell r="T69">
            <v>48</v>
          </cell>
          <cell r="U69">
            <v>401600</v>
          </cell>
          <cell r="V69">
            <v>2021</v>
          </cell>
          <cell r="W69">
            <v>10282.317308364587</v>
          </cell>
          <cell r="X69">
            <v>1.25</v>
          </cell>
          <cell r="Y69">
            <v>13000</v>
          </cell>
          <cell r="Z69">
            <v>1</v>
          </cell>
          <cell r="AA69">
            <v>11900</v>
          </cell>
          <cell r="AB69">
            <v>24900</v>
          </cell>
          <cell r="AC69">
            <v>502000</v>
          </cell>
          <cell r="AD69">
            <v>23962.317308364589</v>
          </cell>
          <cell r="AE69">
            <v>48862.317308364589</v>
          </cell>
        </row>
        <row r="70">
          <cell r="A70">
            <v>1151</v>
          </cell>
          <cell r="B70" t="str">
            <v>BDQ1151</v>
          </cell>
          <cell r="C70">
            <v>116</v>
          </cell>
          <cell r="D70" t="str">
            <v>ZAINULSHA.M.DIWAN</v>
          </cell>
          <cell r="E70">
            <v>43120</v>
          </cell>
          <cell r="F70">
            <v>71234</v>
          </cell>
          <cell r="G70" t="str">
            <v>Market (68000)</v>
          </cell>
          <cell r="H70">
            <v>2013</v>
          </cell>
          <cell r="I70" t="str">
            <v>Vadodara</v>
          </cell>
          <cell r="J70" t="str">
            <v>AMD</v>
          </cell>
          <cell r="K70" t="str">
            <v>Ahmedabad</v>
          </cell>
          <cell r="L70" t="str">
            <v>Eicher 14</v>
          </cell>
          <cell r="M70">
            <v>8</v>
          </cell>
          <cell r="N70">
            <v>200</v>
          </cell>
          <cell r="O70">
            <v>14400</v>
          </cell>
          <cell r="P70">
            <v>4080</v>
          </cell>
          <cell r="Q70" t="str">
            <v>Hired (68000)</v>
          </cell>
          <cell r="R70" t="str">
            <v>Hired ((68000))</v>
          </cell>
          <cell r="S70" t="str">
            <v>N/A</v>
          </cell>
          <cell r="T70" t="str">
            <v>N/A</v>
          </cell>
          <cell r="U70">
            <v>603200</v>
          </cell>
          <cell r="V70" t="str">
            <v>N/A</v>
          </cell>
          <cell r="W70">
            <v>0</v>
          </cell>
          <cell r="X70">
            <v>2.5</v>
          </cell>
          <cell r="Y70">
            <v>13000</v>
          </cell>
          <cell r="Z70">
            <v>2</v>
          </cell>
          <cell r="AA70">
            <v>23800</v>
          </cell>
          <cell r="AB70">
            <v>36800</v>
          </cell>
          <cell r="AC70">
            <v>754000</v>
          </cell>
          <cell r="AD70">
            <v>18480</v>
          </cell>
          <cell r="AE70">
            <v>55280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8041-DABF-4081-B578-5974925FB649}">
  <sheetPr>
    <tabColor rgb="FF9900FF"/>
    <outlinePr summaryBelow="0" summaryRight="0"/>
  </sheetPr>
  <dimension ref="A1:M54"/>
  <sheetViews>
    <sheetView showGridLines="0" tabSelected="1" zoomScale="55" zoomScaleNormal="55" workbookViewId="0">
      <selection activeCell="I45" sqref="I45"/>
    </sheetView>
  </sheetViews>
  <sheetFormatPr defaultColWidth="12.5546875" defaultRowHeight="16.5" customHeight="1" x14ac:dyDescent="0.3"/>
  <cols>
    <col min="1" max="1" width="5.33203125" bestFit="1" customWidth="1"/>
    <col min="2" max="2" width="29.5546875" customWidth="1"/>
    <col min="3" max="3" width="16.6640625" customWidth="1"/>
    <col min="4" max="4" width="21.109375" bestFit="1" customWidth="1"/>
    <col min="5" max="5" width="14.33203125" bestFit="1" customWidth="1"/>
    <col min="6" max="6" width="17.6640625" customWidth="1"/>
    <col min="7" max="7" width="19.109375" bestFit="1" customWidth="1"/>
    <col min="8" max="8" width="14.88671875" bestFit="1" customWidth="1"/>
    <col min="13" max="13" width="16.6640625" bestFit="1" customWidth="1"/>
  </cols>
  <sheetData>
    <row r="1" spans="1:13" ht="16.5" customHeight="1" x14ac:dyDescent="0.3">
      <c r="B1" s="1"/>
      <c r="C1" s="1"/>
      <c r="D1" s="1"/>
      <c r="E1" s="1"/>
      <c r="F1" s="1"/>
      <c r="G1" s="17" t="s">
        <v>0</v>
      </c>
      <c r="H1" s="18"/>
    </row>
    <row r="2" spans="1:13" ht="16.5" customHeight="1" x14ac:dyDescent="0.3">
      <c r="B2" s="1"/>
      <c r="C2" s="1"/>
      <c r="D2" s="1"/>
      <c r="E2" s="1"/>
      <c r="F2" s="1"/>
      <c r="G2" s="2" t="s">
        <v>1</v>
      </c>
      <c r="H2" s="2" t="s">
        <v>2</v>
      </c>
    </row>
    <row r="3" spans="1:13" ht="16.5" customHeight="1" x14ac:dyDescent="0.3">
      <c r="A3" s="3" t="s">
        <v>3</v>
      </c>
      <c r="B3" s="4" t="s">
        <v>4</v>
      </c>
      <c r="C3" s="4" t="s">
        <v>5</v>
      </c>
      <c r="D3" s="4" t="s">
        <v>75</v>
      </c>
      <c r="E3" s="4" t="s">
        <v>6</v>
      </c>
      <c r="F3" s="4" t="s">
        <v>7</v>
      </c>
      <c r="G3" s="5" t="s">
        <v>8</v>
      </c>
      <c r="H3" s="5" t="s">
        <v>9</v>
      </c>
      <c r="M3" s="6"/>
    </row>
    <row r="4" spans="1:13" ht="16.5" customHeight="1" x14ac:dyDescent="0.3">
      <c r="A4" s="7">
        <v>1022</v>
      </c>
      <c r="B4" s="8" t="s">
        <v>10</v>
      </c>
      <c r="C4" s="8" t="s">
        <v>11</v>
      </c>
      <c r="D4" s="9">
        <v>66343</v>
      </c>
      <c r="E4" s="8">
        <f>VLOOKUP(C4,[1]Sheet1!$A$2:$B$15,2,FALSE)</f>
        <v>4</v>
      </c>
      <c r="F4" s="15">
        <f>D4*E4</f>
        <v>265372</v>
      </c>
      <c r="G4" s="10">
        <f>VLOOKUP(A4,'[2]Cost Sheet'!$A$4:$AE$70,31,FALSE)</f>
        <v>70723.958666348393</v>
      </c>
      <c r="H4" s="10">
        <f>F4-G4</f>
        <v>194648.04133365161</v>
      </c>
    </row>
    <row r="5" spans="1:13" ht="16.5" customHeight="1" x14ac:dyDescent="0.3">
      <c r="A5" s="7">
        <v>1057</v>
      </c>
      <c r="B5" s="8" t="s">
        <v>12</v>
      </c>
      <c r="C5" s="8" t="s">
        <v>13</v>
      </c>
      <c r="D5" s="9">
        <v>34688.666666666664</v>
      </c>
      <c r="E5" s="8">
        <f>VLOOKUP(C5,[1]Sheet1!$A$2:$B$15,2,FALSE)</f>
        <v>3</v>
      </c>
      <c r="F5" s="15">
        <f t="shared" ref="F5:F54" si="0">D5*E5</f>
        <v>104066</v>
      </c>
      <c r="G5" s="10">
        <f>VLOOKUP(A5,'[2]Cost Sheet'!$A$4:$AE$70,31,FALSE)</f>
        <v>81494.665747902007</v>
      </c>
      <c r="H5" s="10">
        <f t="shared" ref="H5:H54" si="1">F5-G5</f>
        <v>22571.334252097993</v>
      </c>
      <c r="J5" s="11"/>
      <c r="K5" s="11"/>
    </row>
    <row r="6" spans="1:13" ht="16.5" customHeight="1" x14ac:dyDescent="0.3">
      <c r="A6" s="7">
        <v>1061</v>
      </c>
      <c r="B6" s="8" t="s">
        <v>14</v>
      </c>
      <c r="C6" s="8" t="s">
        <v>15</v>
      </c>
      <c r="D6" s="9">
        <v>29269</v>
      </c>
      <c r="E6" s="8">
        <f>VLOOKUP(C6,[1]Sheet1!$A$2:$B$15,2,FALSE)</f>
        <v>5</v>
      </c>
      <c r="F6" s="15">
        <f t="shared" si="0"/>
        <v>146345</v>
      </c>
      <c r="G6" s="10">
        <f>VLOOKUP(A6,'[2]Cost Sheet'!$A$4:$AE$70,31,FALSE)</f>
        <v>81494.665747902007</v>
      </c>
      <c r="H6" s="10">
        <f t="shared" si="1"/>
        <v>64850.334252097993</v>
      </c>
    </row>
    <row r="7" spans="1:13" ht="16.5" customHeight="1" x14ac:dyDescent="0.3">
      <c r="A7" s="7">
        <v>1070</v>
      </c>
      <c r="B7" s="8" t="s">
        <v>16</v>
      </c>
      <c r="C7" s="8" t="s">
        <v>17</v>
      </c>
      <c r="D7" s="9">
        <v>36413.599999999999</v>
      </c>
      <c r="E7" s="8">
        <f>VLOOKUP(C7,[1]Sheet1!$A$2:$B$15,2,FALSE)</f>
        <v>5</v>
      </c>
      <c r="F7" s="15">
        <f t="shared" si="0"/>
        <v>182068</v>
      </c>
      <c r="G7" s="10">
        <f>VLOOKUP(A7,'[2]Cost Sheet'!$A$4:$AE$70,31,FALSE)</f>
        <v>55280</v>
      </c>
      <c r="H7" s="10">
        <f t="shared" si="1"/>
        <v>126788</v>
      </c>
    </row>
    <row r="8" spans="1:13" ht="16.5" customHeight="1" x14ac:dyDescent="0.3">
      <c r="A8" s="7">
        <v>1107</v>
      </c>
      <c r="B8" s="8" t="s">
        <v>18</v>
      </c>
      <c r="C8" s="8" t="s">
        <v>19</v>
      </c>
      <c r="D8" s="9">
        <v>14851.2</v>
      </c>
      <c r="E8" s="8">
        <f>VLOOKUP(C8,[1]Sheet1!$A$2:$B$15,2,FALSE)</f>
        <v>5</v>
      </c>
      <c r="F8" s="15">
        <f t="shared" si="0"/>
        <v>74256</v>
      </c>
      <c r="G8" s="10">
        <f>VLOOKUP(A8,'[2]Cost Sheet'!$A$4:$AE$70,31,FALSE)</f>
        <v>89358.198841139936</v>
      </c>
      <c r="H8" s="10">
        <f t="shared" si="1"/>
        <v>-15102.198841139936</v>
      </c>
      <c r="J8" s="11"/>
      <c r="K8" s="12"/>
    </row>
    <row r="9" spans="1:13" ht="16.5" customHeight="1" x14ac:dyDescent="0.3">
      <c r="A9" s="7">
        <v>1104</v>
      </c>
      <c r="B9" s="8" t="s">
        <v>20</v>
      </c>
      <c r="C9" s="8" t="s">
        <v>21</v>
      </c>
      <c r="D9" s="9">
        <v>5479.6</v>
      </c>
      <c r="E9" s="8">
        <f>VLOOKUP(C9,[1]Sheet1!$A$2:$B$15,2,FALSE)</f>
        <v>5</v>
      </c>
      <c r="F9" s="15">
        <f t="shared" si="0"/>
        <v>27398</v>
      </c>
      <c r="G9" s="10">
        <f>VLOOKUP(A9,'[2]Cost Sheet'!$A$4:$AE$70,31,FALSE)</f>
        <v>48862.317308364589</v>
      </c>
      <c r="H9" s="10">
        <f t="shared" si="1"/>
        <v>-21464.317308364589</v>
      </c>
    </row>
    <row r="10" spans="1:13" ht="16.5" customHeight="1" x14ac:dyDescent="0.3">
      <c r="A10" s="7">
        <v>1105</v>
      </c>
      <c r="B10" s="8" t="s">
        <v>22</v>
      </c>
      <c r="C10" s="8" t="s">
        <v>17</v>
      </c>
      <c r="D10" s="9">
        <v>12176.6</v>
      </c>
      <c r="E10" s="8">
        <f>VLOOKUP(C10,[1]Sheet1!$A$2:$B$15,2,FALSE)</f>
        <v>5</v>
      </c>
      <c r="F10" s="15">
        <f t="shared" si="0"/>
        <v>60883</v>
      </c>
      <c r="G10" s="10">
        <f>VLOOKUP(A10,'[2]Cost Sheet'!$A$4:$AE$70,31,FALSE)</f>
        <v>85775.551919010701</v>
      </c>
      <c r="H10" s="10">
        <f t="shared" si="1"/>
        <v>-24892.551919010701</v>
      </c>
    </row>
    <row r="11" spans="1:13" ht="16.5" customHeight="1" x14ac:dyDescent="0.3">
      <c r="A11" s="7">
        <v>1143</v>
      </c>
      <c r="B11" s="8" t="s">
        <v>24</v>
      </c>
      <c r="C11" s="8" t="s">
        <v>15</v>
      </c>
      <c r="D11" s="9">
        <v>30367.4</v>
      </c>
      <c r="E11" s="8">
        <f>VLOOKUP(C11,[1]Sheet1!$A$2:$B$15,2,FALSE)</f>
        <v>5</v>
      </c>
      <c r="F11" s="15">
        <f t="shared" si="0"/>
        <v>151837</v>
      </c>
      <c r="G11" s="10">
        <f>VLOOKUP(A11,'[2]Cost Sheet'!$A$4:$AE$70,31,FALSE)</f>
        <v>57837.142857142855</v>
      </c>
      <c r="H11" s="10">
        <f t="shared" si="1"/>
        <v>93999.857142857145</v>
      </c>
    </row>
    <row r="12" spans="1:13" ht="16.5" customHeight="1" x14ac:dyDescent="0.3">
      <c r="A12" s="7">
        <v>1146</v>
      </c>
      <c r="B12" s="8" t="s">
        <v>26</v>
      </c>
      <c r="C12" s="8" t="s">
        <v>19</v>
      </c>
      <c r="D12" s="9">
        <v>15057.4</v>
      </c>
      <c r="E12" s="8">
        <f>VLOOKUP(C12,[1]Sheet1!$A$2:$B$15,2,FALSE)</f>
        <v>5</v>
      </c>
      <c r="F12" s="15">
        <f t="shared" si="0"/>
        <v>75287</v>
      </c>
      <c r="G12" s="10">
        <f>VLOOKUP(A12,'[2]Cost Sheet'!$A$4:$AE$70,31,FALSE)</f>
        <v>55280</v>
      </c>
      <c r="H12" s="10">
        <f t="shared" si="1"/>
        <v>20007</v>
      </c>
    </row>
    <row r="13" spans="1:13" ht="16.5" customHeight="1" x14ac:dyDescent="0.3">
      <c r="A13" s="13">
        <v>1203</v>
      </c>
      <c r="B13" s="14" t="s">
        <v>28</v>
      </c>
      <c r="C13" s="14" t="s">
        <v>23</v>
      </c>
      <c r="D13" s="16">
        <v>7678</v>
      </c>
      <c r="E13" s="8">
        <f>VLOOKUP(C13,[1]Sheet1!$A$2:$B$15,2,FALSE)</f>
        <v>5</v>
      </c>
      <c r="F13" s="15">
        <f t="shared" si="0"/>
        <v>38390</v>
      </c>
      <c r="G13" s="10">
        <f>VLOOKUP(A13,'[2]Cost Sheet'!$A$4:$AE$70,31,FALSE)</f>
        <v>38580</v>
      </c>
      <c r="H13" s="10">
        <f t="shared" si="1"/>
        <v>-190</v>
      </c>
    </row>
    <row r="14" spans="1:13" ht="16.5" customHeight="1" x14ac:dyDescent="0.3">
      <c r="A14" s="7">
        <v>1229</v>
      </c>
      <c r="B14" s="8" t="s">
        <v>30</v>
      </c>
      <c r="C14" s="8" t="s">
        <v>19</v>
      </c>
      <c r="D14" s="9">
        <v>50309.2</v>
      </c>
      <c r="E14" s="8">
        <f>VLOOKUP(C14,[1]Sheet1!$A$2:$B$15,2,FALSE)</f>
        <v>5</v>
      </c>
      <c r="F14" s="15">
        <f t="shared" si="0"/>
        <v>251546</v>
      </c>
      <c r="G14" s="10">
        <f>VLOOKUP(A14,'[2]Cost Sheet'!$A$4:$AE$70,31,FALSE)</f>
        <v>37208.571428571428</v>
      </c>
      <c r="H14" s="10">
        <f t="shared" si="1"/>
        <v>214337.42857142858</v>
      </c>
    </row>
    <row r="15" spans="1:13" ht="16.5" customHeight="1" x14ac:dyDescent="0.3">
      <c r="A15" s="7">
        <v>1217</v>
      </c>
      <c r="B15" s="8" t="s">
        <v>32</v>
      </c>
      <c r="C15" s="8" t="s">
        <v>25</v>
      </c>
      <c r="D15" s="9">
        <v>11221.857142857143</v>
      </c>
      <c r="E15" s="8">
        <f>VLOOKUP(C15,[1]Sheet1!$A$2:$B$15,2,FALSE)</f>
        <v>7</v>
      </c>
      <c r="F15" s="15">
        <f t="shared" si="0"/>
        <v>78553</v>
      </c>
      <c r="G15" s="10">
        <f>VLOOKUP(A15,'[2]Cost Sheet'!$A$4:$AE$70,31,FALSE)</f>
        <v>38580</v>
      </c>
      <c r="H15" s="10">
        <f t="shared" si="1"/>
        <v>39973</v>
      </c>
    </row>
    <row r="16" spans="1:13" ht="16.5" customHeight="1" x14ac:dyDescent="0.3">
      <c r="A16" s="7">
        <v>1223</v>
      </c>
      <c r="B16" s="8" t="s">
        <v>34</v>
      </c>
      <c r="C16" s="8" t="s">
        <v>23</v>
      </c>
      <c r="D16" s="9">
        <v>37402.800000000003</v>
      </c>
      <c r="E16" s="8">
        <f>VLOOKUP(C16,[1]Sheet1!$A$2:$B$15,2,FALSE)</f>
        <v>5</v>
      </c>
      <c r="F16" s="15">
        <f t="shared" si="0"/>
        <v>187014</v>
      </c>
      <c r="G16" s="10">
        <f>VLOOKUP(A16,'[2]Cost Sheet'!$A$4:$AE$70,31,FALSE)</f>
        <v>70723.958666348393</v>
      </c>
      <c r="H16" s="10">
        <f t="shared" si="1"/>
        <v>116290.04133365161</v>
      </c>
    </row>
    <row r="17" spans="1:8" ht="16.5" customHeight="1" x14ac:dyDescent="0.3">
      <c r="A17" s="7">
        <v>1209</v>
      </c>
      <c r="B17" s="8" t="s">
        <v>36</v>
      </c>
      <c r="C17" s="8" t="s">
        <v>27</v>
      </c>
      <c r="D17" s="9">
        <v>2739.4285714285716</v>
      </c>
      <c r="E17" s="8">
        <f>VLOOKUP(C17,[1]Sheet1!$A$2:$B$15,2,FALSE)</f>
        <v>7</v>
      </c>
      <c r="F17" s="15">
        <f t="shared" si="0"/>
        <v>19176</v>
      </c>
      <c r="G17" s="10">
        <f>VLOOKUP(A17,'[2]Cost Sheet'!$A$4:$AE$70,31,FALSE)</f>
        <v>38580</v>
      </c>
      <c r="H17" s="10">
        <f t="shared" si="1"/>
        <v>-19404</v>
      </c>
    </row>
    <row r="18" spans="1:8" ht="16.5" customHeight="1" x14ac:dyDescent="0.3">
      <c r="A18" s="7">
        <v>1237</v>
      </c>
      <c r="B18" s="8" t="s">
        <v>38</v>
      </c>
      <c r="C18" s="8" t="s">
        <v>15</v>
      </c>
      <c r="D18" s="9">
        <v>12357.2</v>
      </c>
      <c r="E18" s="8">
        <f>VLOOKUP(C18,[1]Sheet1!$A$2:$B$15,2,FALSE)</f>
        <v>5</v>
      </c>
      <c r="F18" s="15">
        <f t="shared" si="0"/>
        <v>61786</v>
      </c>
      <c r="G18" s="10">
        <f>VLOOKUP(A18,'[2]Cost Sheet'!$A$4:$AE$70,31,FALSE)</f>
        <v>81494.665747902007</v>
      </c>
      <c r="H18" s="10">
        <f t="shared" si="1"/>
        <v>-19708.665747902007</v>
      </c>
    </row>
    <row r="19" spans="1:8" ht="16.5" customHeight="1" x14ac:dyDescent="0.3">
      <c r="A19" s="7">
        <v>1240</v>
      </c>
      <c r="B19" s="8" t="s">
        <v>39</v>
      </c>
      <c r="C19" s="8" t="s">
        <v>29</v>
      </c>
      <c r="D19" s="9">
        <v>1583.1428571428571</v>
      </c>
      <c r="E19" s="8">
        <f>VLOOKUP(C19,[1]Sheet1!$A$2:$B$15,2,FALSE)</f>
        <v>7</v>
      </c>
      <c r="F19" s="15">
        <f t="shared" si="0"/>
        <v>11082</v>
      </c>
      <c r="G19" s="10">
        <f>VLOOKUP(A19,'[2]Cost Sheet'!$A$4:$AE$70,31,FALSE)</f>
        <v>53982.993258745359</v>
      </c>
      <c r="H19" s="10">
        <f t="shared" si="1"/>
        <v>-42900.993258745359</v>
      </c>
    </row>
    <row r="20" spans="1:8" ht="16.5" customHeight="1" x14ac:dyDescent="0.3">
      <c r="A20" s="7">
        <v>1259</v>
      </c>
      <c r="B20" s="8" t="s">
        <v>40</v>
      </c>
      <c r="C20" s="8" t="s">
        <v>15</v>
      </c>
      <c r="D20" s="9">
        <v>8948.2000000000007</v>
      </c>
      <c r="E20" s="8">
        <f>VLOOKUP(C20,[1]Sheet1!$A$2:$B$15,2,FALSE)</f>
        <v>5</v>
      </c>
      <c r="F20" s="15">
        <f t="shared" si="0"/>
        <v>44741</v>
      </c>
      <c r="G20" s="10">
        <f>VLOOKUP(A20,'[2]Cost Sheet'!$A$4:$AE$70,31,FALSE)</f>
        <v>81494.665747902007</v>
      </c>
      <c r="H20" s="10">
        <f t="shared" si="1"/>
        <v>-36753.665747902007</v>
      </c>
    </row>
    <row r="21" spans="1:8" ht="16.5" customHeight="1" x14ac:dyDescent="0.3">
      <c r="A21" s="7">
        <v>1275</v>
      </c>
      <c r="B21" s="8" t="s">
        <v>41</v>
      </c>
      <c r="C21" s="8" t="s">
        <v>21</v>
      </c>
      <c r="D21" s="9">
        <v>162.4</v>
      </c>
      <c r="E21" s="8">
        <f>VLOOKUP(C21,[1]Sheet1!$A$2:$B$15,2,FALSE)</f>
        <v>5</v>
      </c>
      <c r="F21" s="15">
        <f t="shared" si="0"/>
        <v>812</v>
      </c>
      <c r="G21" s="10">
        <f>VLOOKUP(A21,'[2]Cost Sheet'!$A$4:$AE$70,31,FALSE)</f>
        <v>45438.521816023407</v>
      </c>
      <c r="H21" s="10">
        <f t="shared" si="1"/>
        <v>-44626.521816023407</v>
      </c>
    </row>
    <row r="22" spans="1:8" ht="16.5" customHeight="1" x14ac:dyDescent="0.3">
      <c r="A22" s="7">
        <v>1289</v>
      </c>
      <c r="B22" s="8" t="s">
        <v>42</v>
      </c>
      <c r="C22" s="8" t="s">
        <v>15</v>
      </c>
      <c r="D22" s="9">
        <v>25992</v>
      </c>
      <c r="E22" s="8">
        <f>VLOOKUP(C22,[1]Sheet1!$A$2:$B$15,2,FALSE)</f>
        <v>5</v>
      </c>
      <c r="F22" s="15">
        <f t="shared" si="0"/>
        <v>129960</v>
      </c>
      <c r="G22" s="10">
        <f>VLOOKUP(A22,'[2]Cost Sheet'!$A$4:$AE$70,31,FALSE)</f>
        <v>57837.142857142855</v>
      </c>
      <c r="H22" s="10">
        <f t="shared" si="1"/>
        <v>72122.857142857145</v>
      </c>
    </row>
    <row r="23" spans="1:8" ht="16.5" customHeight="1" x14ac:dyDescent="0.3">
      <c r="A23" s="7">
        <v>1299</v>
      </c>
      <c r="B23" s="8" t="s">
        <v>43</v>
      </c>
      <c r="C23" s="8" t="s">
        <v>19</v>
      </c>
      <c r="D23" s="9">
        <v>9403.6</v>
      </c>
      <c r="E23" s="8">
        <f>VLOOKUP(C23,[1]Sheet1!$A$2:$B$15,2,FALSE)</f>
        <v>5</v>
      </c>
      <c r="F23" s="15">
        <f t="shared" si="0"/>
        <v>47018</v>
      </c>
      <c r="G23" s="10">
        <f>VLOOKUP(A23,'[2]Cost Sheet'!$A$4:$AE$70,31,FALSE)</f>
        <v>45438.521816023407</v>
      </c>
      <c r="H23" s="10">
        <f t="shared" si="1"/>
        <v>1579.4781839765928</v>
      </c>
    </row>
    <row r="24" spans="1:8" ht="16.5" customHeight="1" x14ac:dyDescent="0.3">
      <c r="A24" s="7">
        <v>1302</v>
      </c>
      <c r="B24" s="8" t="s">
        <v>44</v>
      </c>
      <c r="C24" s="8" t="s">
        <v>31</v>
      </c>
      <c r="D24" s="9">
        <v>7681.4444444444443</v>
      </c>
      <c r="E24" s="8">
        <f>VLOOKUP(C24,[1]Sheet1!$A$2:$B$15,2,FALSE)</f>
        <v>9</v>
      </c>
      <c r="F24" s="15">
        <f t="shared" si="0"/>
        <v>69133</v>
      </c>
      <c r="G24" s="10">
        <f>VLOOKUP(A24,'[2]Cost Sheet'!$A$4:$AE$70,31,FALSE)</f>
        <v>45438.521816023407</v>
      </c>
      <c r="H24" s="10">
        <f t="shared" si="1"/>
        <v>23694.478183976593</v>
      </c>
    </row>
    <row r="25" spans="1:8" ht="16.5" customHeight="1" x14ac:dyDescent="0.3">
      <c r="A25" s="7">
        <v>1296</v>
      </c>
      <c r="B25" s="8" t="s">
        <v>45</v>
      </c>
      <c r="C25" s="8" t="s">
        <v>31</v>
      </c>
      <c r="D25" s="9">
        <v>2553.3333333333335</v>
      </c>
      <c r="E25" s="8">
        <f>VLOOKUP(C25,[1]Sheet1!$A$2:$B$15,2,FALSE)</f>
        <v>9</v>
      </c>
      <c r="F25" s="15">
        <f t="shared" si="0"/>
        <v>22980</v>
      </c>
      <c r="G25" s="10">
        <f>VLOOKUP(A25,'[2]Cost Sheet'!$A$4:$AE$70,31,FALSE)</f>
        <v>48862.317308364589</v>
      </c>
      <c r="H25" s="10">
        <f t="shared" si="1"/>
        <v>-25882.317308364589</v>
      </c>
    </row>
    <row r="26" spans="1:8" ht="16.5" customHeight="1" x14ac:dyDescent="0.3">
      <c r="A26" s="7">
        <v>1298</v>
      </c>
      <c r="B26" s="8" t="s">
        <v>46</v>
      </c>
      <c r="C26" s="8" t="s">
        <v>33</v>
      </c>
      <c r="D26" s="9">
        <v>15837.5</v>
      </c>
      <c r="E26" s="8">
        <f>VLOOKUP(C26,[1]Sheet1!$A$2:$B$15,2,FALSE)</f>
        <v>4</v>
      </c>
      <c r="F26" s="15">
        <f t="shared" si="0"/>
        <v>63350</v>
      </c>
      <c r="G26" s="10">
        <f>VLOOKUP(A26,'[2]Cost Sheet'!$A$4:$AE$70,31,FALSE)</f>
        <v>38580</v>
      </c>
      <c r="H26" s="10">
        <f t="shared" si="1"/>
        <v>24770</v>
      </c>
    </row>
    <row r="27" spans="1:8" ht="16.5" customHeight="1" x14ac:dyDescent="0.3">
      <c r="A27" s="7">
        <v>1324</v>
      </c>
      <c r="B27" s="8" t="s">
        <v>47</v>
      </c>
      <c r="C27" s="8" t="s">
        <v>31</v>
      </c>
      <c r="D27" s="9">
        <v>4069</v>
      </c>
      <c r="E27" s="8">
        <f>VLOOKUP(C27,[1]Sheet1!$A$2:$B$15,2,FALSE)</f>
        <v>9</v>
      </c>
      <c r="F27" s="15">
        <f t="shared" si="0"/>
        <v>36621</v>
      </c>
      <c r="G27" s="10">
        <f>VLOOKUP(A27,'[2]Cost Sheet'!$A$4:$AE$70,31,FALSE)</f>
        <v>45438.521816023407</v>
      </c>
      <c r="H27" s="10">
        <f t="shared" si="1"/>
        <v>-8817.5218160234072</v>
      </c>
    </row>
    <row r="28" spans="1:8" ht="16.5" customHeight="1" x14ac:dyDescent="0.3">
      <c r="A28" s="7">
        <v>1331</v>
      </c>
      <c r="B28" s="8" t="s">
        <v>48</v>
      </c>
      <c r="C28" s="8" t="s">
        <v>13</v>
      </c>
      <c r="D28" s="9">
        <v>20175</v>
      </c>
      <c r="E28" s="8">
        <f>VLOOKUP(C28,[1]Sheet1!$A$2:$B$15,2,FALSE)</f>
        <v>3</v>
      </c>
      <c r="F28" s="15">
        <f t="shared" si="0"/>
        <v>60525</v>
      </c>
      <c r="G28" s="10">
        <f>VLOOKUP(A28,'[2]Cost Sheet'!$A$4:$AE$70,31,FALSE)</f>
        <v>38580</v>
      </c>
      <c r="H28" s="10">
        <f t="shared" si="1"/>
        <v>21945</v>
      </c>
    </row>
    <row r="29" spans="1:8" ht="16.5" customHeight="1" x14ac:dyDescent="0.3">
      <c r="A29" s="7">
        <v>1330</v>
      </c>
      <c r="B29" s="8" t="s">
        <v>49</v>
      </c>
      <c r="C29" s="8" t="s">
        <v>31</v>
      </c>
      <c r="D29" s="9">
        <v>11325</v>
      </c>
      <c r="E29" s="8">
        <f>VLOOKUP(C29,[1]Sheet1!$A$2:$B$15,2,FALSE)</f>
        <v>9</v>
      </c>
      <c r="F29" s="15">
        <f t="shared" si="0"/>
        <v>101925</v>
      </c>
      <c r="G29" s="10">
        <f>VLOOKUP(A29,'[2]Cost Sheet'!$A$4:$AE$70,31,FALSE)</f>
        <v>51936.771148973203</v>
      </c>
      <c r="H29" s="10">
        <f t="shared" si="1"/>
        <v>49988.228851026797</v>
      </c>
    </row>
    <row r="30" spans="1:8" ht="16.5" customHeight="1" x14ac:dyDescent="0.3">
      <c r="A30" s="7">
        <v>1332</v>
      </c>
      <c r="B30" s="8" t="s">
        <v>50</v>
      </c>
      <c r="C30" s="8" t="s">
        <v>17</v>
      </c>
      <c r="D30" s="9">
        <v>16347.6</v>
      </c>
      <c r="E30" s="8">
        <f>VLOOKUP(C30,[1]Sheet1!$A$2:$B$15,2,FALSE)</f>
        <v>5</v>
      </c>
      <c r="F30" s="15">
        <f t="shared" si="0"/>
        <v>81738</v>
      </c>
      <c r="G30" s="10">
        <f>VLOOKUP(A30,'[2]Cost Sheet'!$A$4:$AE$70,31,FALSE)</f>
        <v>74885.473922026998</v>
      </c>
      <c r="H30" s="10">
        <f t="shared" si="1"/>
        <v>6852.5260779730015</v>
      </c>
    </row>
    <row r="31" spans="1:8" ht="16.5" customHeight="1" x14ac:dyDescent="0.3">
      <c r="A31" s="7">
        <v>1335</v>
      </c>
      <c r="B31" s="8" t="s">
        <v>51</v>
      </c>
      <c r="C31" s="8" t="s">
        <v>31</v>
      </c>
      <c r="D31" s="9">
        <v>9502.6666666666661</v>
      </c>
      <c r="E31" s="8">
        <f>VLOOKUP(C31,[1]Sheet1!$A$2:$B$15,2,FALSE)</f>
        <v>9</v>
      </c>
      <c r="F31" s="15">
        <f t="shared" si="0"/>
        <v>85524</v>
      </c>
      <c r="G31" s="10">
        <f>VLOOKUP(A31,'[2]Cost Sheet'!$A$4:$AE$70,31,FALSE)</f>
        <v>53982.993258745359</v>
      </c>
      <c r="H31" s="10">
        <f t="shared" si="1"/>
        <v>31541.006741254641</v>
      </c>
    </row>
    <row r="32" spans="1:8" ht="16.5" customHeight="1" x14ac:dyDescent="0.3">
      <c r="A32" s="7">
        <v>1339</v>
      </c>
      <c r="B32" s="8" t="s">
        <v>52</v>
      </c>
      <c r="C32" s="8" t="s">
        <v>17</v>
      </c>
      <c r="D32" s="9">
        <v>6016.6</v>
      </c>
      <c r="E32" s="8">
        <f>VLOOKUP(C32,[1]Sheet1!$A$2:$B$15,2,FALSE)</f>
        <v>5</v>
      </c>
      <c r="F32" s="15">
        <f t="shared" si="0"/>
        <v>30083</v>
      </c>
      <c r="G32" s="10">
        <f>VLOOKUP(A32,'[2]Cost Sheet'!$A$4:$AE$70,31,FALSE)</f>
        <v>45438.521816023407</v>
      </c>
      <c r="H32" s="10">
        <f t="shared" si="1"/>
        <v>-15355.521816023407</v>
      </c>
    </row>
    <row r="33" spans="1:8" ht="16.5" customHeight="1" x14ac:dyDescent="0.3">
      <c r="A33" s="7">
        <v>1338</v>
      </c>
      <c r="B33" s="8" t="s">
        <v>53</v>
      </c>
      <c r="C33" s="8" t="s">
        <v>31</v>
      </c>
      <c r="D33" s="9">
        <v>4789</v>
      </c>
      <c r="E33" s="8">
        <f>VLOOKUP(C33,[1]Sheet1!$A$2:$B$15,2,FALSE)</f>
        <v>9</v>
      </c>
      <c r="F33" s="15">
        <f t="shared" si="0"/>
        <v>43101</v>
      </c>
      <c r="G33" s="10">
        <f>VLOOKUP(A33,'[2]Cost Sheet'!$A$4:$AE$70,31,FALSE)</f>
        <v>53982.993258745359</v>
      </c>
      <c r="H33" s="10">
        <f t="shared" si="1"/>
        <v>-10881.993258745359</v>
      </c>
    </row>
    <row r="34" spans="1:8" ht="16.5" customHeight="1" x14ac:dyDescent="0.3">
      <c r="A34" s="7">
        <v>1344</v>
      </c>
      <c r="B34" s="8" t="s">
        <v>54</v>
      </c>
      <c r="C34" s="8" t="s">
        <v>35</v>
      </c>
      <c r="D34" s="9">
        <v>3031.3333333333335</v>
      </c>
      <c r="E34" s="8">
        <f>VLOOKUP(C34,[1]Sheet1!$A$2:$B$15,2,FALSE)</f>
        <v>6</v>
      </c>
      <c r="F34" s="15">
        <f t="shared" si="0"/>
        <v>18188</v>
      </c>
      <c r="G34" s="10">
        <f>VLOOKUP(A34,'[2]Cost Sheet'!$A$4:$AE$70,31,FALSE)</f>
        <v>37208.571428571428</v>
      </c>
      <c r="H34" s="10">
        <f t="shared" si="1"/>
        <v>-19020.571428571428</v>
      </c>
    </row>
    <row r="35" spans="1:8" ht="16.5" customHeight="1" x14ac:dyDescent="0.3">
      <c r="A35" s="7">
        <v>1357</v>
      </c>
      <c r="B35" s="8" t="s">
        <v>55</v>
      </c>
      <c r="C35" s="8" t="s">
        <v>37</v>
      </c>
      <c r="D35" s="9">
        <v>1308.8421052631579</v>
      </c>
      <c r="E35" s="8">
        <f>VLOOKUP(C35,[1]Sheet1!$A$2:$B$15,2,FALSE)</f>
        <v>19</v>
      </c>
      <c r="F35" s="15">
        <f t="shared" si="0"/>
        <v>24868</v>
      </c>
      <c r="G35" s="10">
        <f>VLOOKUP(A35,'[2]Cost Sheet'!$A$4:$AE$70,31,FALSE)</f>
        <v>37208.571428571428</v>
      </c>
      <c r="H35" s="10">
        <f t="shared" si="1"/>
        <v>-12340.571428571428</v>
      </c>
    </row>
    <row r="36" spans="1:8" ht="16.5" customHeight="1" x14ac:dyDescent="0.3">
      <c r="A36" s="7">
        <v>1377</v>
      </c>
      <c r="B36" s="8" t="s">
        <v>56</v>
      </c>
      <c r="C36" s="8" t="s">
        <v>37</v>
      </c>
      <c r="D36" s="9">
        <v>3100</v>
      </c>
      <c r="E36" s="8">
        <f>VLOOKUP(C36,[1]Sheet1!$A$2:$B$15,2,FALSE)</f>
        <v>19</v>
      </c>
      <c r="F36" s="15">
        <f t="shared" si="0"/>
        <v>58900</v>
      </c>
      <c r="G36" s="10">
        <f>VLOOKUP(A36,'[2]Cost Sheet'!$A$4:$AE$70,31,FALSE)</f>
        <v>53982.993258745359</v>
      </c>
      <c r="H36" s="10">
        <f t="shared" si="1"/>
        <v>4917.0067412546414</v>
      </c>
    </row>
    <row r="37" spans="1:8" ht="16.5" customHeight="1" x14ac:dyDescent="0.3">
      <c r="A37" s="7">
        <v>1334</v>
      </c>
      <c r="B37" s="8" t="s">
        <v>57</v>
      </c>
      <c r="C37" s="8" t="s">
        <v>25</v>
      </c>
      <c r="D37" s="9">
        <v>4040.4285714285716</v>
      </c>
      <c r="E37" s="8">
        <f>VLOOKUP(C37,[1]Sheet1!$A$2:$B$15,2,FALSE)</f>
        <v>7</v>
      </c>
      <c r="F37" s="15">
        <f t="shared" si="0"/>
        <v>28283</v>
      </c>
      <c r="G37" s="10">
        <f>VLOOKUP(A37,'[2]Cost Sheet'!$A$4:$AE$70,31,FALSE)</f>
        <v>36660</v>
      </c>
      <c r="H37" s="10">
        <f t="shared" si="1"/>
        <v>-8377</v>
      </c>
    </row>
    <row r="38" spans="1:8" ht="16.5" customHeight="1" x14ac:dyDescent="0.3">
      <c r="A38" s="7">
        <v>1363</v>
      </c>
      <c r="B38" s="8" t="s">
        <v>58</v>
      </c>
      <c r="C38" s="8" t="s">
        <v>37</v>
      </c>
      <c r="D38" s="9">
        <v>6740.5789473684208</v>
      </c>
      <c r="E38" s="8">
        <f>VLOOKUP(C38,[1]Sheet1!$A$2:$B$15,2,FALSE)</f>
        <v>19</v>
      </c>
      <c r="F38" s="15">
        <f t="shared" si="0"/>
        <v>128071</v>
      </c>
      <c r="G38" s="10">
        <f>VLOOKUP(A38,'[2]Cost Sheet'!$A$4:$AE$70,31,FALSE)</f>
        <v>53982.993258745359</v>
      </c>
      <c r="H38" s="10">
        <f t="shared" si="1"/>
        <v>74088.006741254649</v>
      </c>
    </row>
    <row r="39" spans="1:8" ht="16.5" customHeight="1" x14ac:dyDescent="0.3">
      <c r="A39" s="7">
        <v>1336</v>
      </c>
      <c r="B39" s="8" t="s">
        <v>59</v>
      </c>
      <c r="C39" s="8" t="s">
        <v>11</v>
      </c>
      <c r="D39" s="9">
        <v>30295</v>
      </c>
      <c r="E39" s="8">
        <f>VLOOKUP(C39,[1]Sheet1!$A$2:$B$15,2,FALSE)</f>
        <v>4</v>
      </c>
      <c r="F39" s="15">
        <f t="shared" si="0"/>
        <v>121180</v>
      </c>
      <c r="G39" s="10">
        <f>VLOOKUP(A39,'[2]Cost Sheet'!$A$4:$AE$70,31,FALSE)</f>
        <v>45438.521816023407</v>
      </c>
      <c r="H39" s="10">
        <f t="shared" si="1"/>
        <v>75741.478183976593</v>
      </c>
    </row>
    <row r="40" spans="1:8" ht="16.5" customHeight="1" x14ac:dyDescent="0.3">
      <c r="A40" s="7">
        <v>1318</v>
      </c>
      <c r="B40" s="8" t="s">
        <v>60</v>
      </c>
      <c r="C40" s="8" t="s">
        <v>23</v>
      </c>
      <c r="D40" s="9">
        <v>27256.799999999999</v>
      </c>
      <c r="E40" s="8">
        <f>VLOOKUP(C40,[1]Sheet1!$A$2:$B$15,2,FALSE)</f>
        <v>5</v>
      </c>
      <c r="F40" s="15">
        <f t="shared" si="0"/>
        <v>136284</v>
      </c>
      <c r="G40" s="10">
        <f>VLOOKUP(A40,'[2]Cost Sheet'!$A$4:$AE$70,31,FALSE)</f>
        <v>37208.571428571428</v>
      </c>
      <c r="H40" s="10">
        <f t="shared" si="1"/>
        <v>99075.42857142858</v>
      </c>
    </row>
    <row r="41" spans="1:8" ht="16.5" customHeight="1" x14ac:dyDescent="0.3">
      <c r="A41" s="7">
        <v>1075</v>
      </c>
      <c r="B41" s="8" t="s">
        <v>61</v>
      </c>
      <c r="C41" s="8" t="s">
        <v>23</v>
      </c>
      <c r="D41" s="9">
        <v>35706.800000000003</v>
      </c>
      <c r="E41" s="8">
        <f>VLOOKUP(C41,[1]Sheet1!$A$2:$B$15,2,FALSE)</f>
        <v>5</v>
      </c>
      <c r="F41" s="15">
        <f t="shared" si="0"/>
        <v>178534</v>
      </c>
      <c r="G41" s="10">
        <f>VLOOKUP(A41,'[2]Cost Sheet'!$A$4:$AE$70,31,FALSE)</f>
        <v>45438.521816023407</v>
      </c>
      <c r="H41" s="10">
        <f t="shared" si="1"/>
        <v>133095.47818397661</v>
      </c>
    </row>
    <row r="42" spans="1:8" ht="16.5" customHeight="1" x14ac:dyDescent="0.3">
      <c r="A42" s="7">
        <v>1074</v>
      </c>
      <c r="B42" s="8" t="s">
        <v>62</v>
      </c>
      <c r="C42" s="8" t="s">
        <v>23</v>
      </c>
      <c r="D42" s="9">
        <v>24819.200000000001</v>
      </c>
      <c r="E42" s="8">
        <f>VLOOKUP(C42,[1]Sheet1!$A$2:$B$15,2,FALSE)</f>
        <v>5</v>
      </c>
      <c r="F42" s="15">
        <f t="shared" si="0"/>
        <v>124096</v>
      </c>
      <c r="G42" s="10">
        <f>VLOOKUP(A42,'[2]Cost Sheet'!$A$4:$AE$70,31,FALSE)</f>
        <v>36660</v>
      </c>
      <c r="H42" s="10">
        <f t="shared" si="1"/>
        <v>87436</v>
      </c>
    </row>
    <row r="43" spans="1:8" ht="16.5" customHeight="1" x14ac:dyDescent="0.3">
      <c r="A43" s="7">
        <v>1319</v>
      </c>
      <c r="B43" s="8" t="s">
        <v>63</v>
      </c>
      <c r="C43" s="8" t="s">
        <v>15</v>
      </c>
      <c r="D43" s="9">
        <v>30552.2</v>
      </c>
      <c r="E43" s="8">
        <f>VLOOKUP(C43,[1]Sheet1!$A$2:$B$15,2,FALSE)</f>
        <v>5</v>
      </c>
      <c r="F43" s="15">
        <f t="shared" si="0"/>
        <v>152761</v>
      </c>
      <c r="G43" s="10">
        <f>VLOOKUP(A43,'[2]Cost Sheet'!$A$4:$AE$70,31,FALSE)</f>
        <v>48862.317308364589</v>
      </c>
      <c r="H43" s="10">
        <f t="shared" si="1"/>
        <v>103898.68269163542</v>
      </c>
    </row>
    <row r="44" spans="1:8" ht="16.5" customHeight="1" x14ac:dyDescent="0.3">
      <c r="A44" s="7">
        <v>1342</v>
      </c>
      <c r="B44" s="8" t="s">
        <v>64</v>
      </c>
      <c r="C44" s="8" t="s">
        <v>23</v>
      </c>
      <c r="D44" s="9">
        <v>5699.6</v>
      </c>
      <c r="E44" s="8">
        <f>VLOOKUP(C44,[1]Sheet1!$A$2:$B$15,2,FALSE)</f>
        <v>5</v>
      </c>
      <c r="F44" s="15">
        <f t="shared" si="0"/>
        <v>28498</v>
      </c>
      <c r="G44" s="10">
        <f>VLOOKUP(A44,'[2]Cost Sheet'!$A$4:$AE$70,31,FALSE)</f>
        <v>38580</v>
      </c>
      <c r="H44" s="10">
        <f t="shared" si="1"/>
        <v>-10082</v>
      </c>
    </row>
    <row r="45" spans="1:8" ht="16.5" customHeight="1" x14ac:dyDescent="0.3">
      <c r="A45" s="7">
        <v>1317</v>
      </c>
      <c r="B45" s="8" t="s">
        <v>65</v>
      </c>
      <c r="C45" s="8" t="s">
        <v>19</v>
      </c>
      <c r="D45" s="9">
        <v>4544.8</v>
      </c>
      <c r="E45" s="8">
        <f>VLOOKUP(C45,[1]Sheet1!$A$2:$B$15,2,FALSE)</f>
        <v>5</v>
      </c>
      <c r="F45" s="15">
        <f t="shared" si="0"/>
        <v>22724</v>
      </c>
      <c r="G45" s="10">
        <f>VLOOKUP(A45,'[2]Cost Sheet'!$A$4:$AE$70,31,FALSE)</f>
        <v>38580</v>
      </c>
      <c r="H45" s="10">
        <f t="shared" si="1"/>
        <v>-15856</v>
      </c>
    </row>
    <row r="46" spans="1:8" ht="16.5" customHeight="1" x14ac:dyDescent="0.3">
      <c r="A46" s="7">
        <v>1364</v>
      </c>
      <c r="B46" s="8" t="s">
        <v>66</v>
      </c>
      <c r="C46" s="8" t="s">
        <v>37</v>
      </c>
      <c r="D46" s="9">
        <v>1351.2631578947369</v>
      </c>
      <c r="E46" s="8">
        <f>VLOOKUP(C46,[1]Sheet1!$A$2:$B$15,2,FALSE)</f>
        <v>19</v>
      </c>
      <c r="F46" s="15">
        <f t="shared" si="0"/>
        <v>25674</v>
      </c>
      <c r="G46" s="10">
        <f>VLOOKUP(A46,'[2]Cost Sheet'!$A$4:$AE$70,31,FALSE)</f>
        <v>45438.521816023407</v>
      </c>
      <c r="H46" s="10">
        <f t="shared" si="1"/>
        <v>-19764.521816023407</v>
      </c>
    </row>
    <row r="47" spans="1:8" ht="16.5" customHeight="1" x14ac:dyDescent="0.3">
      <c r="A47" s="7">
        <v>1327</v>
      </c>
      <c r="B47" s="8" t="s">
        <v>67</v>
      </c>
      <c r="C47" s="8" t="s">
        <v>23</v>
      </c>
      <c r="D47" s="9">
        <v>4279.8</v>
      </c>
      <c r="E47" s="8">
        <f>VLOOKUP(C47,[1]Sheet1!$A$2:$B$15,2,FALSE)</f>
        <v>5</v>
      </c>
      <c r="F47" s="15">
        <f t="shared" si="0"/>
        <v>21399</v>
      </c>
      <c r="G47" s="10">
        <f>VLOOKUP(A47,'[2]Cost Sheet'!$A$4:$AE$70,31,FALSE)</f>
        <v>38580</v>
      </c>
      <c r="H47" s="10">
        <f t="shared" si="1"/>
        <v>-17181</v>
      </c>
    </row>
    <row r="48" spans="1:8" ht="16.5" customHeight="1" x14ac:dyDescent="0.3">
      <c r="A48" s="7">
        <v>1042</v>
      </c>
      <c r="B48" s="8" t="s">
        <v>68</v>
      </c>
      <c r="C48" s="8" t="s">
        <v>25</v>
      </c>
      <c r="D48" s="9">
        <v>3512.4285714285716</v>
      </c>
      <c r="E48" s="8">
        <f>VLOOKUP(C48,[1]Sheet1!$A$2:$B$15,2,FALSE)</f>
        <v>7</v>
      </c>
      <c r="F48" s="15">
        <f t="shared" si="0"/>
        <v>24587</v>
      </c>
      <c r="G48" s="10">
        <f>VLOOKUP(A48,'[2]Cost Sheet'!$A$4:$AE$70,31,FALSE)</f>
        <v>37208.571428571428</v>
      </c>
      <c r="H48" s="10">
        <f t="shared" si="1"/>
        <v>-12621.571428571428</v>
      </c>
    </row>
    <row r="49" spans="1:8" ht="16.5" customHeight="1" x14ac:dyDescent="0.3">
      <c r="A49" s="7">
        <v>1031</v>
      </c>
      <c r="B49" s="8" t="s">
        <v>69</v>
      </c>
      <c r="C49" s="8" t="s">
        <v>15</v>
      </c>
      <c r="D49" s="9">
        <v>5234.2</v>
      </c>
      <c r="E49" s="8">
        <f>VLOOKUP(C49,[1]Sheet1!$A$2:$B$15,2,FALSE)</f>
        <v>5</v>
      </c>
      <c r="F49" s="15">
        <f t="shared" si="0"/>
        <v>26171</v>
      </c>
      <c r="G49" s="10">
        <f>VLOOKUP(A49,'[2]Cost Sheet'!$A$4:$AE$70,31,FALSE)</f>
        <v>57837.142857142855</v>
      </c>
      <c r="H49" s="10">
        <f t="shared" si="1"/>
        <v>-31666.142857142855</v>
      </c>
    </row>
    <row r="50" spans="1:8" ht="16.5" customHeight="1" x14ac:dyDescent="0.3">
      <c r="A50" s="7">
        <v>1328</v>
      </c>
      <c r="B50" s="8" t="s">
        <v>70</v>
      </c>
      <c r="C50" s="8" t="s">
        <v>23</v>
      </c>
      <c r="D50" s="9">
        <v>31347.4</v>
      </c>
      <c r="E50" s="8">
        <f>VLOOKUP(C50,[1]Sheet1!$A$2:$B$15,2,FALSE)</f>
        <v>5</v>
      </c>
      <c r="F50" s="15">
        <f t="shared" si="0"/>
        <v>156737</v>
      </c>
      <c r="G50" s="10">
        <f>VLOOKUP(A50,'[2]Cost Sheet'!$A$4:$AE$70,31,FALSE)</f>
        <v>36660</v>
      </c>
      <c r="H50" s="10">
        <f t="shared" si="1"/>
        <v>120077</v>
      </c>
    </row>
    <row r="51" spans="1:8" ht="16.5" customHeight="1" x14ac:dyDescent="0.3">
      <c r="A51" s="7">
        <v>1329</v>
      </c>
      <c r="B51" s="8" t="s">
        <v>71</v>
      </c>
      <c r="C51" s="8" t="s">
        <v>23</v>
      </c>
      <c r="D51" s="9">
        <v>19532.2</v>
      </c>
      <c r="E51" s="8">
        <f>VLOOKUP(C51,[1]Sheet1!$A$2:$B$15,2,FALSE)</f>
        <v>5</v>
      </c>
      <c r="F51" s="15">
        <f t="shared" si="0"/>
        <v>97661</v>
      </c>
      <c r="G51" s="10">
        <f>VLOOKUP(A51,'[2]Cost Sheet'!$A$4:$AE$70,31,FALSE)</f>
        <v>38580</v>
      </c>
      <c r="H51" s="10">
        <f t="shared" si="1"/>
        <v>59081</v>
      </c>
    </row>
    <row r="52" spans="1:8" ht="16.5" customHeight="1" x14ac:dyDescent="0.3">
      <c r="A52" s="7">
        <v>1367</v>
      </c>
      <c r="B52" s="8" t="s">
        <v>72</v>
      </c>
      <c r="C52" s="8" t="s">
        <v>23</v>
      </c>
      <c r="D52" s="9">
        <v>8847.4</v>
      </c>
      <c r="E52" s="8">
        <f>VLOOKUP(C52,[1]Sheet1!$A$2:$B$15,2,FALSE)</f>
        <v>5</v>
      </c>
      <c r="F52" s="15">
        <f t="shared" si="0"/>
        <v>44237</v>
      </c>
      <c r="G52" s="10">
        <f>VLOOKUP(A52,'[2]Cost Sheet'!$A$4:$AE$70,31,FALSE)</f>
        <v>38580</v>
      </c>
      <c r="H52" s="10">
        <f t="shared" si="1"/>
        <v>5657</v>
      </c>
    </row>
    <row r="53" spans="1:8" ht="16.5" customHeight="1" x14ac:dyDescent="0.3">
      <c r="A53" s="7">
        <v>1171</v>
      </c>
      <c r="B53" s="8" t="s">
        <v>73</v>
      </c>
      <c r="C53" s="8" t="s">
        <v>21</v>
      </c>
      <c r="D53" s="9">
        <v>5290.4</v>
      </c>
      <c r="E53" s="8">
        <f>VLOOKUP(C53,[1]Sheet1!$A$2:$B$15,2,FALSE)</f>
        <v>5</v>
      </c>
      <c r="F53" s="15">
        <f t="shared" si="0"/>
        <v>26452</v>
      </c>
      <c r="G53" s="10">
        <f>VLOOKUP(A53,'[2]Cost Sheet'!$A$4:$AE$70,31,FALSE)</f>
        <v>48862.317308364589</v>
      </c>
      <c r="H53" s="10">
        <f t="shared" si="1"/>
        <v>-22410.317308364589</v>
      </c>
    </row>
    <row r="54" spans="1:8" ht="16.5" customHeight="1" x14ac:dyDescent="0.3">
      <c r="A54" s="7">
        <v>1151</v>
      </c>
      <c r="B54" s="8" t="s">
        <v>74</v>
      </c>
      <c r="C54" s="8" t="s">
        <v>23</v>
      </c>
      <c r="D54" s="9">
        <v>7018.8</v>
      </c>
      <c r="E54" s="8">
        <f>VLOOKUP(C54,[1]Sheet1!$A$2:$B$15,2,FALSE)</f>
        <v>5</v>
      </c>
      <c r="F54" s="15">
        <f t="shared" si="0"/>
        <v>35094</v>
      </c>
      <c r="G54" s="10">
        <f>VLOOKUP(A54,'[2]Cost Sheet'!$A$4:$AE$70,31,FALSE)</f>
        <v>55280</v>
      </c>
      <c r="H54" s="10">
        <f t="shared" si="1"/>
        <v>-20186</v>
      </c>
    </row>
  </sheetData>
  <mergeCells count="1">
    <mergeCell ref="G1:H1"/>
  </mergeCells>
  <conditionalFormatting sqref="B4:H55">
    <cfRule type="expression" dxfId="0" priority="2">
      <formula>COUNTIF($B$4:$H$55,#REF!)&gt;1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Avni Garg</cp:lastModifiedBy>
  <dcterms:created xsi:type="dcterms:W3CDTF">2024-04-27T10:43:22Z</dcterms:created>
  <dcterms:modified xsi:type="dcterms:W3CDTF">2024-07-24T16:07:45Z</dcterms:modified>
</cp:coreProperties>
</file>