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nis\OneDrive\Desktop\"/>
    </mc:Choice>
  </mc:AlternateContent>
  <xr:revisionPtr revIDLastSave="0" documentId="13_ncr:1_{A3F25804-51D1-4653-B14A-971948263753}" xr6:coauthVersionLast="47" xr6:coauthVersionMax="47" xr10:uidLastSave="{00000000-0000-0000-0000-000000000000}"/>
  <bookViews>
    <workbookView xWindow="-110" yWindow="-110" windowWidth="19420" windowHeight="10420" activeTab="2" xr2:uid="{7FE25D14-0E68-4F50-AD95-A1367047AC06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5" i="3" l="1"/>
  <c r="F55" i="3"/>
  <c r="E55" i="3"/>
  <c r="D55" i="3"/>
  <c r="C52" i="3"/>
  <c r="H52" i="3" s="1"/>
  <c r="C51" i="3"/>
  <c r="H51" i="3" s="1"/>
  <c r="G50" i="3"/>
  <c r="G51" i="3" s="1"/>
  <c r="F50" i="3"/>
  <c r="F51" i="3" s="1"/>
  <c r="F52" i="3" s="1"/>
  <c r="E50" i="3"/>
  <c r="E51" i="3" s="1"/>
  <c r="D50" i="3"/>
  <c r="D52" i="3" s="1"/>
  <c r="E52" i="3" l="1"/>
  <c r="D51" i="3"/>
  <c r="B34" i="3"/>
  <c r="C34" i="3"/>
  <c r="W20" i="3"/>
  <c r="W12" i="3"/>
  <c r="AD4" i="3"/>
  <c r="U20" i="3" s="1"/>
  <c r="AC4" i="3"/>
  <c r="X4" i="3"/>
  <c r="Y4" i="3"/>
  <c r="U12" i="3" s="1"/>
  <c r="G52" i="3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" i="3"/>
  <c r="W24" i="3"/>
  <c r="W23" i="3"/>
  <c r="W22" i="3"/>
  <c r="W21" i="3"/>
  <c r="W16" i="3"/>
  <c r="W15" i="3"/>
  <c r="W14" i="3"/>
  <c r="W13" i="3"/>
  <c r="AE8" i="3"/>
  <c r="AD8" i="3"/>
  <c r="AC8" i="3"/>
  <c r="Z8" i="3"/>
  <c r="Y8" i="3"/>
  <c r="X8" i="3"/>
  <c r="AE7" i="3"/>
  <c r="AD7" i="3"/>
  <c r="AC7" i="3"/>
  <c r="Z7" i="3"/>
  <c r="Y7" i="3"/>
  <c r="X7" i="3"/>
  <c r="AE6" i="3"/>
  <c r="AD6" i="3"/>
  <c r="AC6" i="3"/>
  <c r="Z6" i="3"/>
  <c r="Y6" i="3"/>
  <c r="X6" i="3"/>
  <c r="AE5" i="3"/>
  <c r="AD5" i="3"/>
  <c r="AC5" i="3"/>
  <c r="Z5" i="3"/>
  <c r="Y5" i="3"/>
  <c r="X5" i="3"/>
  <c r="I16" i="2"/>
  <c r="I17" i="2"/>
  <c r="I18" i="2"/>
  <c r="I15" i="2"/>
  <c r="F3" i="2"/>
  <c r="F4" i="2"/>
  <c r="F5" i="2"/>
  <c r="F2" i="2"/>
  <c r="K3" i="2"/>
  <c r="K4" i="2"/>
  <c r="K5" i="2"/>
  <c r="K2" i="2"/>
  <c r="J3" i="2"/>
  <c r="F16" i="2" s="1"/>
  <c r="J4" i="2"/>
  <c r="F17" i="2" s="1"/>
  <c r="J5" i="2"/>
  <c r="F18" i="2" s="1"/>
  <c r="J2" i="2"/>
  <c r="F15" i="2" s="1"/>
  <c r="E2" i="2"/>
  <c r="I3" i="2"/>
  <c r="I4" i="2"/>
  <c r="I5" i="2"/>
  <c r="I2" i="2"/>
  <c r="D2" i="2"/>
  <c r="E3" i="2"/>
  <c r="E4" i="2"/>
  <c r="E5" i="2"/>
  <c r="D3" i="2"/>
  <c r="D4" i="2"/>
  <c r="D5" i="2"/>
  <c r="I11" i="2"/>
  <c r="I10" i="2"/>
  <c r="I9" i="2"/>
  <c r="I8" i="2"/>
  <c r="AG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F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E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D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O24" i="1"/>
  <c r="V24" i="1" s="1"/>
  <c r="F4" i="1"/>
  <c r="G4" i="1" s="1"/>
  <c r="P32" i="1" s="1"/>
  <c r="Z32" i="1" s="1"/>
  <c r="F5" i="1"/>
  <c r="Q28" i="1" s="1"/>
  <c r="W28" i="1" s="1"/>
  <c r="F6" i="1"/>
  <c r="S13" i="1" s="1"/>
  <c r="X13" i="1" s="1"/>
  <c r="F3" i="1"/>
  <c r="G3" i="1" s="1"/>
  <c r="I3" i="1" s="1"/>
  <c r="G56" i="3" l="1"/>
  <c r="G57" i="3" s="1"/>
  <c r="F56" i="3"/>
  <c r="H9" i="3"/>
  <c r="N9" i="3" s="1"/>
  <c r="F31" i="3"/>
  <c r="L31" i="3" s="1"/>
  <c r="F27" i="3"/>
  <c r="L27" i="3" s="1"/>
  <c r="F23" i="3"/>
  <c r="L23" i="3" s="1"/>
  <c r="F19" i="3"/>
  <c r="L19" i="3" s="1"/>
  <c r="F15" i="3"/>
  <c r="L15" i="3" s="1"/>
  <c r="F11" i="3"/>
  <c r="L11" i="3" s="1"/>
  <c r="F7" i="3"/>
  <c r="L7" i="3" s="1"/>
  <c r="H33" i="3"/>
  <c r="N33" i="3" s="1"/>
  <c r="H29" i="3"/>
  <c r="N29" i="3" s="1"/>
  <c r="H25" i="3"/>
  <c r="N25" i="3" s="1"/>
  <c r="H21" i="3"/>
  <c r="N21" i="3" s="1"/>
  <c r="H17" i="3"/>
  <c r="N17" i="3" s="1"/>
  <c r="H13" i="3"/>
  <c r="N13" i="3" s="1"/>
  <c r="I32" i="3"/>
  <c r="O32" i="3" s="1"/>
  <c r="I28" i="3"/>
  <c r="O28" i="3" s="1"/>
  <c r="I24" i="3"/>
  <c r="O24" i="3" s="1"/>
  <c r="I20" i="3"/>
  <c r="O20" i="3" s="1"/>
  <c r="I16" i="3"/>
  <c r="O16" i="3" s="1"/>
  <c r="I12" i="3"/>
  <c r="O12" i="3" s="1"/>
  <c r="I8" i="3"/>
  <c r="O8" i="3" s="1"/>
  <c r="I4" i="3"/>
  <c r="O4" i="3" s="1"/>
  <c r="G30" i="3"/>
  <c r="M30" i="3" s="1"/>
  <c r="G26" i="3"/>
  <c r="M26" i="3" s="1"/>
  <c r="E40" i="3" s="1"/>
  <c r="E41" i="3" s="1"/>
  <c r="G22" i="3"/>
  <c r="M22" i="3" s="1"/>
  <c r="G18" i="3"/>
  <c r="M18" i="3" s="1"/>
  <c r="G14" i="3"/>
  <c r="M14" i="3" s="1"/>
  <c r="G10" i="3"/>
  <c r="M10" i="3" s="1"/>
  <c r="G6" i="3"/>
  <c r="M6" i="3" s="1"/>
  <c r="H5" i="3"/>
  <c r="N5" i="3" s="1"/>
  <c r="G3" i="3"/>
  <c r="M3" i="3" s="1"/>
  <c r="F3" i="3"/>
  <c r="L3" i="3" s="1"/>
  <c r="E19" i="3"/>
  <c r="E15" i="3"/>
  <c r="E27" i="3"/>
  <c r="E11" i="3"/>
  <c r="E31" i="3"/>
  <c r="E23" i="3"/>
  <c r="E7" i="3"/>
  <c r="E3" i="3"/>
  <c r="E30" i="3"/>
  <c r="E26" i="3"/>
  <c r="E22" i="3"/>
  <c r="E18" i="3"/>
  <c r="E14" i="3"/>
  <c r="E10" i="3"/>
  <c r="E6" i="3"/>
  <c r="E33" i="3"/>
  <c r="E29" i="3"/>
  <c r="E25" i="3"/>
  <c r="E21" i="3"/>
  <c r="E17" i="3"/>
  <c r="E13" i="3"/>
  <c r="E9" i="3"/>
  <c r="E5" i="3"/>
  <c r="E32" i="3"/>
  <c r="E28" i="3"/>
  <c r="E24" i="3"/>
  <c r="E20" i="3"/>
  <c r="E16" i="3"/>
  <c r="E12" i="3"/>
  <c r="E8" i="3"/>
  <c r="E4" i="3"/>
  <c r="D34" i="3"/>
  <c r="F30" i="3"/>
  <c r="L30" i="3" s="1"/>
  <c r="F26" i="3"/>
  <c r="F22" i="3"/>
  <c r="L22" i="3" s="1"/>
  <c r="F18" i="3"/>
  <c r="L18" i="3" s="1"/>
  <c r="F14" i="3"/>
  <c r="L14" i="3" s="1"/>
  <c r="F10" i="3"/>
  <c r="L10" i="3" s="1"/>
  <c r="F6" i="3"/>
  <c r="L6" i="3" s="1"/>
  <c r="G33" i="3"/>
  <c r="M33" i="3" s="1"/>
  <c r="G29" i="3"/>
  <c r="M29" i="3" s="1"/>
  <c r="G25" i="3"/>
  <c r="M25" i="3" s="1"/>
  <c r="G21" i="3"/>
  <c r="M21" i="3" s="1"/>
  <c r="G17" i="3"/>
  <c r="M17" i="3" s="1"/>
  <c r="G13" i="3"/>
  <c r="M13" i="3" s="1"/>
  <c r="G9" i="3"/>
  <c r="M9" i="3" s="1"/>
  <c r="G5" i="3"/>
  <c r="M5" i="3" s="1"/>
  <c r="H32" i="3"/>
  <c r="N32" i="3" s="1"/>
  <c r="H28" i="3"/>
  <c r="N28" i="3" s="1"/>
  <c r="H24" i="3"/>
  <c r="N24" i="3" s="1"/>
  <c r="H20" i="3"/>
  <c r="N20" i="3" s="1"/>
  <c r="H16" i="3"/>
  <c r="N16" i="3" s="1"/>
  <c r="H12" i="3"/>
  <c r="N12" i="3" s="1"/>
  <c r="H8" i="3"/>
  <c r="N8" i="3" s="1"/>
  <c r="H4" i="3"/>
  <c r="N4" i="3" s="1"/>
  <c r="I31" i="3"/>
  <c r="O31" i="3" s="1"/>
  <c r="I27" i="3"/>
  <c r="O27" i="3" s="1"/>
  <c r="I23" i="3"/>
  <c r="O23" i="3" s="1"/>
  <c r="I19" i="3"/>
  <c r="O19" i="3" s="1"/>
  <c r="I15" i="3"/>
  <c r="O15" i="3" s="1"/>
  <c r="I11" i="3"/>
  <c r="O11" i="3" s="1"/>
  <c r="I7" i="3"/>
  <c r="O7" i="3" s="1"/>
  <c r="F33" i="3"/>
  <c r="L33" i="3" s="1"/>
  <c r="F29" i="3"/>
  <c r="L29" i="3" s="1"/>
  <c r="F25" i="3"/>
  <c r="L25" i="3" s="1"/>
  <c r="F21" i="3"/>
  <c r="L21" i="3" s="1"/>
  <c r="F17" i="3"/>
  <c r="L17" i="3" s="1"/>
  <c r="F13" i="3"/>
  <c r="L13" i="3" s="1"/>
  <c r="F9" i="3"/>
  <c r="L9" i="3" s="1"/>
  <c r="F5" i="3"/>
  <c r="L5" i="3" s="1"/>
  <c r="G32" i="3"/>
  <c r="M32" i="3" s="1"/>
  <c r="G28" i="3"/>
  <c r="M28" i="3" s="1"/>
  <c r="G24" i="3"/>
  <c r="M24" i="3" s="1"/>
  <c r="G20" i="3"/>
  <c r="M20" i="3" s="1"/>
  <c r="G16" i="3"/>
  <c r="M16" i="3" s="1"/>
  <c r="G12" i="3"/>
  <c r="M12" i="3" s="1"/>
  <c r="G8" i="3"/>
  <c r="M8" i="3" s="1"/>
  <c r="G4" i="3"/>
  <c r="M4" i="3" s="1"/>
  <c r="H31" i="3"/>
  <c r="N31" i="3" s="1"/>
  <c r="H27" i="3"/>
  <c r="N27" i="3" s="1"/>
  <c r="H23" i="3"/>
  <c r="N23" i="3" s="1"/>
  <c r="H19" i="3"/>
  <c r="N19" i="3" s="1"/>
  <c r="H15" i="3"/>
  <c r="N15" i="3" s="1"/>
  <c r="H11" i="3"/>
  <c r="N11" i="3" s="1"/>
  <c r="H7" i="3"/>
  <c r="N7" i="3" s="1"/>
  <c r="I3" i="3"/>
  <c r="O3" i="3" s="1"/>
  <c r="I30" i="3"/>
  <c r="O30" i="3" s="1"/>
  <c r="I26" i="3"/>
  <c r="I22" i="3"/>
  <c r="O22" i="3" s="1"/>
  <c r="I18" i="3"/>
  <c r="O18" i="3" s="1"/>
  <c r="I14" i="3"/>
  <c r="O14" i="3" s="1"/>
  <c r="I10" i="3"/>
  <c r="O10" i="3" s="1"/>
  <c r="I6" i="3"/>
  <c r="O6" i="3" s="1"/>
  <c r="F32" i="3"/>
  <c r="L32" i="3" s="1"/>
  <c r="F28" i="3"/>
  <c r="L28" i="3" s="1"/>
  <c r="F24" i="3"/>
  <c r="L24" i="3" s="1"/>
  <c r="F20" i="3"/>
  <c r="L20" i="3" s="1"/>
  <c r="F16" i="3"/>
  <c r="L16" i="3" s="1"/>
  <c r="F12" i="3"/>
  <c r="L12" i="3" s="1"/>
  <c r="F8" i="3"/>
  <c r="L8" i="3" s="1"/>
  <c r="F4" i="3"/>
  <c r="L4" i="3" s="1"/>
  <c r="G31" i="3"/>
  <c r="M31" i="3" s="1"/>
  <c r="G27" i="3"/>
  <c r="M27" i="3" s="1"/>
  <c r="G23" i="3"/>
  <c r="M23" i="3" s="1"/>
  <c r="G19" i="3"/>
  <c r="M19" i="3" s="1"/>
  <c r="G15" i="3"/>
  <c r="M15" i="3" s="1"/>
  <c r="G11" i="3"/>
  <c r="M11" i="3" s="1"/>
  <c r="G7" i="3"/>
  <c r="M7" i="3" s="1"/>
  <c r="H3" i="3"/>
  <c r="N3" i="3" s="1"/>
  <c r="H30" i="3"/>
  <c r="N30" i="3" s="1"/>
  <c r="H26" i="3"/>
  <c r="N26" i="3" s="1"/>
  <c r="F40" i="3" s="1"/>
  <c r="F41" i="3" s="1"/>
  <c r="H22" i="3"/>
  <c r="N22" i="3" s="1"/>
  <c r="H18" i="3"/>
  <c r="N18" i="3" s="1"/>
  <c r="H14" i="3"/>
  <c r="N14" i="3" s="1"/>
  <c r="H10" i="3"/>
  <c r="N10" i="3" s="1"/>
  <c r="H6" i="3"/>
  <c r="N6" i="3" s="1"/>
  <c r="I33" i="3"/>
  <c r="O33" i="3" s="1"/>
  <c r="I29" i="3"/>
  <c r="O29" i="3" s="1"/>
  <c r="I25" i="3"/>
  <c r="O25" i="3" s="1"/>
  <c r="I21" i="3"/>
  <c r="O21" i="3" s="1"/>
  <c r="I17" i="3"/>
  <c r="O17" i="3" s="1"/>
  <c r="I13" i="3"/>
  <c r="O13" i="3" s="1"/>
  <c r="I9" i="3"/>
  <c r="O9" i="3" s="1"/>
  <c r="I5" i="3"/>
  <c r="O5" i="3" s="1"/>
  <c r="U21" i="3"/>
  <c r="U23" i="3"/>
  <c r="U22" i="3"/>
  <c r="U24" i="3"/>
  <c r="U14" i="3"/>
  <c r="C56" i="3" s="1"/>
  <c r="U16" i="3"/>
  <c r="E56" i="3" s="1"/>
  <c r="U13" i="3"/>
  <c r="U15" i="3"/>
  <c r="E57" i="3" s="1"/>
  <c r="F9" i="2"/>
  <c r="F11" i="2"/>
  <c r="F10" i="2"/>
  <c r="F8" i="2"/>
  <c r="P20" i="1"/>
  <c r="Z20" i="1" s="1"/>
  <c r="O8" i="1"/>
  <c r="V8" i="1" s="1"/>
  <c r="Q10" i="1"/>
  <c r="W10" i="1" s="1"/>
  <c r="Q27" i="1"/>
  <c r="W27" i="1" s="1"/>
  <c r="S18" i="1"/>
  <c r="X18" i="1" s="1"/>
  <c r="O12" i="1"/>
  <c r="V12" i="1" s="1"/>
  <c r="O28" i="1"/>
  <c r="V28" i="1" s="1"/>
  <c r="Q14" i="1"/>
  <c r="W14" i="1" s="1"/>
  <c r="Q32" i="1"/>
  <c r="W32" i="1" s="1"/>
  <c r="S26" i="1"/>
  <c r="X26" i="1" s="1"/>
  <c r="P28" i="1"/>
  <c r="Z28" i="1" s="1"/>
  <c r="O16" i="1"/>
  <c r="V16" i="1" s="1"/>
  <c r="O32" i="1"/>
  <c r="V32" i="1" s="1"/>
  <c r="Q18" i="1"/>
  <c r="W18" i="1" s="1"/>
  <c r="S8" i="1"/>
  <c r="X8" i="1" s="1"/>
  <c r="P4" i="1"/>
  <c r="Z4" i="1" s="1"/>
  <c r="O4" i="1"/>
  <c r="V4" i="1" s="1"/>
  <c r="O20" i="1"/>
  <c r="V20" i="1" s="1"/>
  <c r="Q6" i="1"/>
  <c r="W6" i="1" s="1"/>
  <c r="Q22" i="1"/>
  <c r="W22" i="1" s="1"/>
  <c r="P12" i="1"/>
  <c r="Z12" i="1" s="1"/>
  <c r="H6" i="1"/>
  <c r="S31" i="1"/>
  <c r="X31" i="1" s="1"/>
  <c r="S27" i="1"/>
  <c r="X27" i="1" s="1"/>
  <c r="S23" i="1"/>
  <c r="X23" i="1" s="1"/>
  <c r="S19" i="1"/>
  <c r="X19" i="1" s="1"/>
  <c r="S15" i="1"/>
  <c r="X15" i="1" s="1"/>
  <c r="S11" i="1"/>
  <c r="X11" i="1" s="1"/>
  <c r="S7" i="1"/>
  <c r="X7" i="1" s="1"/>
  <c r="S3" i="1"/>
  <c r="X3" i="1" s="1"/>
  <c r="S29" i="1"/>
  <c r="X29" i="1" s="1"/>
  <c r="S25" i="1"/>
  <c r="X25" i="1" s="1"/>
  <c r="S21" i="1"/>
  <c r="X21" i="1" s="1"/>
  <c r="O5" i="1"/>
  <c r="V5" i="1" s="1"/>
  <c r="O9" i="1"/>
  <c r="V9" i="1" s="1"/>
  <c r="O13" i="1"/>
  <c r="V13" i="1" s="1"/>
  <c r="O17" i="1"/>
  <c r="V17" i="1" s="1"/>
  <c r="O21" i="1"/>
  <c r="V21" i="1" s="1"/>
  <c r="O25" i="1"/>
  <c r="V25" i="1" s="1"/>
  <c r="O29" i="1"/>
  <c r="V29" i="1" s="1"/>
  <c r="O3" i="1"/>
  <c r="V3" i="1" s="1"/>
  <c r="Q7" i="1"/>
  <c r="W7" i="1" s="1"/>
  <c r="Q11" i="1"/>
  <c r="W11" i="1" s="1"/>
  <c r="Q15" i="1"/>
  <c r="W15" i="1" s="1"/>
  <c r="Q19" i="1"/>
  <c r="W19" i="1" s="1"/>
  <c r="Q23" i="1"/>
  <c r="W23" i="1" s="1"/>
  <c r="S4" i="1"/>
  <c r="X4" i="1" s="1"/>
  <c r="S9" i="1"/>
  <c r="X9" i="1" s="1"/>
  <c r="S14" i="1"/>
  <c r="X14" i="1" s="1"/>
  <c r="S20" i="1"/>
  <c r="X20" i="1" s="1"/>
  <c r="S28" i="1"/>
  <c r="X28" i="1" s="1"/>
  <c r="P6" i="1"/>
  <c r="Z6" i="1" s="1"/>
  <c r="P14" i="1"/>
  <c r="Z14" i="1" s="1"/>
  <c r="P22" i="1"/>
  <c r="Z22" i="1" s="1"/>
  <c r="P30" i="1"/>
  <c r="Z30" i="1" s="1"/>
  <c r="H5" i="1"/>
  <c r="Q3" i="1"/>
  <c r="W3" i="1" s="1"/>
  <c r="Q29" i="1"/>
  <c r="W29" i="1" s="1"/>
  <c r="Q25" i="1"/>
  <c r="W25" i="1" s="1"/>
  <c r="O6" i="1"/>
  <c r="V6" i="1" s="1"/>
  <c r="O10" i="1"/>
  <c r="V10" i="1" s="1"/>
  <c r="O14" i="1"/>
  <c r="V14" i="1" s="1"/>
  <c r="O18" i="1"/>
  <c r="V18" i="1" s="1"/>
  <c r="O22" i="1"/>
  <c r="V22" i="1" s="1"/>
  <c r="O26" i="1"/>
  <c r="V26" i="1" s="1"/>
  <c r="O30" i="1"/>
  <c r="V30" i="1" s="1"/>
  <c r="Q4" i="1"/>
  <c r="W4" i="1" s="1"/>
  <c r="Q8" i="1"/>
  <c r="W8" i="1" s="1"/>
  <c r="Q12" i="1"/>
  <c r="W12" i="1" s="1"/>
  <c r="Q16" i="1"/>
  <c r="W16" i="1" s="1"/>
  <c r="Q20" i="1"/>
  <c r="W20" i="1" s="1"/>
  <c r="Q24" i="1"/>
  <c r="W24" i="1" s="1"/>
  <c r="Q30" i="1"/>
  <c r="W30" i="1" s="1"/>
  <c r="S5" i="1"/>
  <c r="X5" i="1" s="1"/>
  <c r="S10" i="1"/>
  <c r="X10" i="1" s="1"/>
  <c r="S16" i="1"/>
  <c r="X16" i="1" s="1"/>
  <c r="S22" i="1"/>
  <c r="X22" i="1" s="1"/>
  <c r="S30" i="1"/>
  <c r="X30" i="1" s="1"/>
  <c r="P8" i="1"/>
  <c r="Z8" i="1" s="1"/>
  <c r="P16" i="1"/>
  <c r="Z16" i="1" s="1"/>
  <c r="P24" i="1"/>
  <c r="Z24" i="1" s="1"/>
  <c r="I4" i="1"/>
  <c r="P3" i="1"/>
  <c r="Z3" i="1" s="1"/>
  <c r="P29" i="1"/>
  <c r="Z29" i="1" s="1"/>
  <c r="P25" i="1"/>
  <c r="Z25" i="1" s="1"/>
  <c r="P21" i="1"/>
  <c r="Z21" i="1" s="1"/>
  <c r="P17" i="1"/>
  <c r="Z17" i="1" s="1"/>
  <c r="P13" i="1"/>
  <c r="Z13" i="1" s="1"/>
  <c r="P9" i="1"/>
  <c r="Z9" i="1" s="1"/>
  <c r="P5" i="1"/>
  <c r="Z5" i="1" s="1"/>
  <c r="P31" i="1"/>
  <c r="Z31" i="1" s="1"/>
  <c r="P27" i="1"/>
  <c r="Z27" i="1" s="1"/>
  <c r="P23" i="1"/>
  <c r="Z23" i="1" s="1"/>
  <c r="P19" i="1"/>
  <c r="Z19" i="1" s="1"/>
  <c r="P15" i="1"/>
  <c r="Z15" i="1" s="1"/>
  <c r="P11" i="1"/>
  <c r="Z11" i="1" s="1"/>
  <c r="P7" i="1"/>
  <c r="Z7" i="1" s="1"/>
  <c r="O7" i="1"/>
  <c r="V7" i="1" s="1"/>
  <c r="O11" i="1"/>
  <c r="V11" i="1" s="1"/>
  <c r="O15" i="1"/>
  <c r="V15" i="1" s="1"/>
  <c r="O19" i="1"/>
  <c r="V19" i="1" s="1"/>
  <c r="O23" i="1"/>
  <c r="V23" i="1" s="1"/>
  <c r="O27" i="1"/>
  <c r="V27" i="1" s="1"/>
  <c r="O31" i="1"/>
  <c r="V31" i="1" s="1"/>
  <c r="Q5" i="1"/>
  <c r="W5" i="1" s="1"/>
  <c r="Q9" i="1"/>
  <c r="W9" i="1" s="1"/>
  <c r="Q13" i="1"/>
  <c r="W13" i="1" s="1"/>
  <c r="Q17" i="1"/>
  <c r="W17" i="1" s="1"/>
  <c r="Q21" i="1"/>
  <c r="W21" i="1" s="1"/>
  <c r="Q26" i="1"/>
  <c r="W26" i="1" s="1"/>
  <c r="Q31" i="1"/>
  <c r="W31" i="1" s="1"/>
  <c r="S6" i="1"/>
  <c r="X6" i="1" s="1"/>
  <c r="S12" i="1"/>
  <c r="X12" i="1" s="1"/>
  <c r="S17" i="1"/>
  <c r="X17" i="1" s="1"/>
  <c r="S24" i="1"/>
  <c r="X24" i="1" s="1"/>
  <c r="S32" i="1"/>
  <c r="X32" i="1" s="1"/>
  <c r="P10" i="1"/>
  <c r="Z10" i="1" s="1"/>
  <c r="P18" i="1"/>
  <c r="Z18" i="1" s="1"/>
  <c r="P26" i="1"/>
  <c r="Z26" i="1" s="1"/>
  <c r="N6" i="1"/>
  <c r="Y6" i="1" s="1"/>
  <c r="N14" i="1"/>
  <c r="Y14" i="1" s="1"/>
  <c r="N22" i="1"/>
  <c r="Y22" i="1" s="1"/>
  <c r="N7" i="1"/>
  <c r="Y7" i="1" s="1"/>
  <c r="N15" i="1"/>
  <c r="Y15" i="1" s="1"/>
  <c r="N23" i="1"/>
  <c r="Y23" i="1" s="1"/>
  <c r="N31" i="1"/>
  <c r="Y31" i="1" s="1"/>
  <c r="N4" i="1"/>
  <c r="Y4" i="1" s="1"/>
  <c r="N8" i="1"/>
  <c r="Y8" i="1" s="1"/>
  <c r="N12" i="1"/>
  <c r="Y12" i="1" s="1"/>
  <c r="N16" i="1"/>
  <c r="Y16" i="1" s="1"/>
  <c r="N20" i="1"/>
  <c r="Y20" i="1" s="1"/>
  <c r="N24" i="1"/>
  <c r="Y24" i="1" s="1"/>
  <c r="N28" i="1"/>
  <c r="Y28" i="1" s="1"/>
  <c r="N32" i="1"/>
  <c r="Y32" i="1" s="1"/>
  <c r="N10" i="1"/>
  <c r="Y10" i="1" s="1"/>
  <c r="N18" i="1"/>
  <c r="Y18" i="1" s="1"/>
  <c r="N26" i="1"/>
  <c r="Y26" i="1" s="1"/>
  <c r="N30" i="1"/>
  <c r="Y30" i="1" s="1"/>
  <c r="N11" i="1"/>
  <c r="Y11" i="1" s="1"/>
  <c r="N19" i="1"/>
  <c r="Y19" i="1" s="1"/>
  <c r="N27" i="1"/>
  <c r="Y27" i="1" s="1"/>
  <c r="N5" i="1"/>
  <c r="Y5" i="1" s="1"/>
  <c r="N9" i="1"/>
  <c r="Y9" i="1" s="1"/>
  <c r="N13" i="1"/>
  <c r="Y13" i="1" s="1"/>
  <c r="N17" i="1"/>
  <c r="Y17" i="1" s="1"/>
  <c r="N21" i="1"/>
  <c r="Y21" i="1" s="1"/>
  <c r="N25" i="1"/>
  <c r="Y25" i="1" s="1"/>
  <c r="N29" i="1"/>
  <c r="Y29" i="1" s="1"/>
  <c r="N3" i="1"/>
  <c r="Y3" i="1" s="1"/>
  <c r="M4" i="1"/>
  <c r="U4" i="1" s="1"/>
  <c r="M20" i="1"/>
  <c r="U20" i="1" s="1"/>
  <c r="M8" i="1"/>
  <c r="U8" i="1" s="1"/>
  <c r="M24" i="1"/>
  <c r="U24" i="1" s="1"/>
  <c r="M12" i="1"/>
  <c r="U12" i="1" s="1"/>
  <c r="M28" i="1"/>
  <c r="U28" i="1" s="1"/>
  <c r="M16" i="1"/>
  <c r="U16" i="1" s="1"/>
  <c r="M32" i="1"/>
  <c r="U32" i="1" s="1"/>
  <c r="M5" i="1"/>
  <c r="U5" i="1" s="1"/>
  <c r="M9" i="1"/>
  <c r="U9" i="1" s="1"/>
  <c r="M13" i="1"/>
  <c r="U13" i="1" s="1"/>
  <c r="M17" i="1"/>
  <c r="U17" i="1" s="1"/>
  <c r="M21" i="1"/>
  <c r="U21" i="1" s="1"/>
  <c r="M25" i="1"/>
  <c r="U25" i="1" s="1"/>
  <c r="M29" i="1"/>
  <c r="U29" i="1" s="1"/>
  <c r="M3" i="1"/>
  <c r="M6" i="1"/>
  <c r="U6" i="1" s="1"/>
  <c r="M10" i="1"/>
  <c r="U10" i="1" s="1"/>
  <c r="M14" i="1"/>
  <c r="U14" i="1" s="1"/>
  <c r="M18" i="1"/>
  <c r="U18" i="1" s="1"/>
  <c r="M22" i="1"/>
  <c r="U22" i="1" s="1"/>
  <c r="M26" i="1"/>
  <c r="U26" i="1" s="1"/>
  <c r="M30" i="1"/>
  <c r="U30" i="1" s="1"/>
  <c r="M7" i="1"/>
  <c r="U7" i="1" s="1"/>
  <c r="M11" i="1"/>
  <c r="U11" i="1" s="1"/>
  <c r="M15" i="1"/>
  <c r="U15" i="1" s="1"/>
  <c r="M19" i="1"/>
  <c r="U19" i="1" s="1"/>
  <c r="M23" i="1"/>
  <c r="U23" i="1" s="1"/>
  <c r="M27" i="1"/>
  <c r="U27" i="1" s="1"/>
  <c r="M31" i="1"/>
  <c r="U31" i="1" s="1"/>
  <c r="H4" i="1"/>
  <c r="G6" i="1"/>
  <c r="H3" i="1"/>
  <c r="G5" i="1"/>
  <c r="D56" i="3" l="1"/>
  <c r="H56" i="3" s="1"/>
  <c r="C57" i="3"/>
  <c r="D57" i="3"/>
  <c r="F42" i="3"/>
  <c r="O26" i="3"/>
  <c r="G40" i="3" s="1"/>
  <c r="G41" i="3" s="1"/>
  <c r="G42" i="3" s="1"/>
  <c r="L26" i="3"/>
  <c r="D40" i="3" s="1"/>
  <c r="D42" i="3" s="1"/>
  <c r="C42" i="3"/>
  <c r="H42" i="3" s="1"/>
  <c r="C41" i="3"/>
  <c r="H41" i="3" s="1"/>
  <c r="O34" i="3"/>
  <c r="G45" i="3" s="1"/>
  <c r="F57" i="3" s="1"/>
  <c r="M34" i="3"/>
  <c r="E45" i="3" s="1"/>
  <c r="N34" i="3"/>
  <c r="F45" i="3" s="1"/>
  <c r="E34" i="3"/>
  <c r="C46" i="3" s="1"/>
  <c r="G34" i="3"/>
  <c r="H34" i="3"/>
  <c r="F34" i="3"/>
  <c r="I34" i="3"/>
  <c r="I6" i="1"/>
  <c r="T3" i="1"/>
  <c r="AB3" i="1" s="1"/>
  <c r="T29" i="1"/>
  <c r="AB29" i="1" s="1"/>
  <c r="T25" i="1"/>
  <c r="AB25" i="1" s="1"/>
  <c r="T21" i="1"/>
  <c r="AB21" i="1" s="1"/>
  <c r="T17" i="1"/>
  <c r="AB17" i="1" s="1"/>
  <c r="T13" i="1"/>
  <c r="AB13" i="1" s="1"/>
  <c r="T9" i="1"/>
  <c r="AB9" i="1" s="1"/>
  <c r="T5" i="1"/>
  <c r="AB5" i="1" s="1"/>
  <c r="T31" i="1"/>
  <c r="AB31" i="1" s="1"/>
  <c r="T27" i="1"/>
  <c r="AB27" i="1" s="1"/>
  <c r="T23" i="1"/>
  <c r="AB23" i="1" s="1"/>
  <c r="T19" i="1"/>
  <c r="AB19" i="1" s="1"/>
  <c r="T15" i="1"/>
  <c r="AB15" i="1" s="1"/>
  <c r="T11" i="1"/>
  <c r="AB11" i="1" s="1"/>
  <c r="T7" i="1"/>
  <c r="AB7" i="1" s="1"/>
  <c r="T30" i="1"/>
  <c r="AB30" i="1" s="1"/>
  <c r="T22" i="1"/>
  <c r="AB22" i="1" s="1"/>
  <c r="T14" i="1"/>
  <c r="AB14" i="1" s="1"/>
  <c r="T6" i="1"/>
  <c r="AB6" i="1" s="1"/>
  <c r="T24" i="1"/>
  <c r="AB24" i="1" s="1"/>
  <c r="T28" i="1"/>
  <c r="AB28" i="1" s="1"/>
  <c r="T20" i="1"/>
  <c r="AB20" i="1" s="1"/>
  <c r="T12" i="1"/>
  <c r="AB12" i="1" s="1"/>
  <c r="T4" i="1"/>
  <c r="AB4" i="1" s="1"/>
  <c r="T32" i="1"/>
  <c r="AB32" i="1" s="1"/>
  <c r="T8" i="1"/>
  <c r="AB8" i="1" s="1"/>
  <c r="T26" i="1"/>
  <c r="AB26" i="1" s="1"/>
  <c r="T18" i="1"/>
  <c r="AB18" i="1" s="1"/>
  <c r="T10" i="1"/>
  <c r="AB10" i="1" s="1"/>
  <c r="T16" i="1"/>
  <c r="AB16" i="1" s="1"/>
  <c r="I5" i="1"/>
  <c r="R31" i="1"/>
  <c r="AA31" i="1" s="1"/>
  <c r="R27" i="1"/>
  <c r="AA27" i="1" s="1"/>
  <c r="R23" i="1"/>
  <c r="AA23" i="1" s="1"/>
  <c r="R19" i="1"/>
  <c r="AA19" i="1" s="1"/>
  <c r="R15" i="1"/>
  <c r="AA15" i="1" s="1"/>
  <c r="R11" i="1"/>
  <c r="AA11" i="1" s="1"/>
  <c r="R7" i="1"/>
  <c r="AA7" i="1" s="1"/>
  <c r="R3" i="1"/>
  <c r="AA3" i="1" s="1"/>
  <c r="R29" i="1"/>
  <c r="AA29" i="1" s="1"/>
  <c r="R25" i="1"/>
  <c r="AA25" i="1" s="1"/>
  <c r="R21" i="1"/>
  <c r="AA21" i="1" s="1"/>
  <c r="R17" i="1"/>
  <c r="AA17" i="1" s="1"/>
  <c r="R13" i="1"/>
  <c r="AA13" i="1" s="1"/>
  <c r="R9" i="1"/>
  <c r="AA9" i="1" s="1"/>
  <c r="R5" i="1"/>
  <c r="AA5" i="1" s="1"/>
  <c r="R28" i="1"/>
  <c r="AA28" i="1" s="1"/>
  <c r="R20" i="1"/>
  <c r="AA20" i="1" s="1"/>
  <c r="R12" i="1"/>
  <c r="AA12" i="1" s="1"/>
  <c r="R4" i="1"/>
  <c r="AA4" i="1" s="1"/>
  <c r="R14" i="1"/>
  <c r="AA14" i="1" s="1"/>
  <c r="R26" i="1"/>
  <c r="AA26" i="1" s="1"/>
  <c r="R18" i="1"/>
  <c r="AA18" i="1" s="1"/>
  <c r="R10" i="1"/>
  <c r="AA10" i="1" s="1"/>
  <c r="R22" i="1"/>
  <c r="AA22" i="1" s="1"/>
  <c r="R32" i="1"/>
  <c r="AA32" i="1" s="1"/>
  <c r="R24" i="1"/>
  <c r="AA24" i="1" s="1"/>
  <c r="R16" i="1"/>
  <c r="AA16" i="1" s="1"/>
  <c r="R8" i="1"/>
  <c r="AA8" i="1" s="1"/>
  <c r="R30" i="1"/>
  <c r="AA30" i="1" s="1"/>
  <c r="R6" i="1"/>
  <c r="AA6" i="1" s="1"/>
  <c r="U3" i="1"/>
  <c r="H57" i="3" l="1"/>
  <c r="D41" i="3"/>
  <c r="L34" i="3"/>
  <c r="E42" i="3"/>
  <c r="F46" i="3"/>
  <c r="F47" i="3" s="1"/>
  <c r="N35" i="3"/>
  <c r="E46" i="3"/>
  <c r="M35" i="3"/>
  <c r="G46" i="3"/>
  <c r="O35" i="3"/>
  <c r="C47" i="3"/>
  <c r="I35" i="3"/>
  <c r="L35" i="3" l="1"/>
  <c r="O37" i="3" s="1"/>
  <c r="D45" i="3"/>
  <c r="D47" i="3" s="1"/>
  <c r="G47" i="3"/>
  <c r="D46" i="3" l="1"/>
  <c r="H46" i="3" s="1"/>
  <c r="E47" i="3"/>
  <c r="H47" i="3" s="1"/>
</calcChain>
</file>

<file path=xl/sharedStrings.xml><?xml version="1.0" encoding="utf-8"?>
<sst xmlns="http://schemas.openxmlformats.org/spreadsheetml/2006/main" count="196" uniqueCount="79">
  <si>
    <t>Single Card</t>
  </si>
  <si>
    <t>Family Card</t>
  </si>
  <si>
    <t>Incentive</t>
  </si>
  <si>
    <t>Slab 1</t>
  </si>
  <si>
    <t>Slab 3</t>
  </si>
  <si>
    <t>Slab 2</t>
  </si>
  <si>
    <t>Slab 4</t>
  </si>
  <si>
    <t>Each Single Card Rate</t>
  </si>
  <si>
    <t>Each Family Card Rate</t>
  </si>
  <si>
    <t>Earning on Single Card</t>
  </si>
  <si>
    <t>Earning on Family Card</t>
  </si>
  <si>
    <t>Each Valution after incentive</t>
  </si>
  <si>
    <t>Value</t>
  </si>
  <si>
    <t>Total Amount</t>
  </si>
  <si>
    <t>Work</t>
  </si>
  <si>
    <t>Card Target</t>
  </si>
  <si>
    <t>Total pay in % on each card</t>
  </si>
  <si>
    <t xml:space="preserve">Family Card Rate </t>
  </si>
  <si>
    <t xml:space="preserve">Single Card Rate </t>
  </si>
  <si>
    <t>Slabb 2</t>
  </si>
  <si>
    <t>Slab  2</t>
  </si>
  <si>
    <t xml:space="preserve">Incentive </t>
  </si>
  <si>
    <t>Incentive Calculatioon</t>
  </si>
  <si>
    <t xml:space="preserve">Each Card </t>
  </si>
  <si>
    <t>Dally Data Reporting</t>
  </si>
  <si>
    <t>Date</t>
  </si>
  <si>
    <t>No  of Day</t>
  </si>
  <si>
    <t>Month</t>
  </si>
  <si>
    <t>May</t>
  </si>
  <si>
    <t>Total Card Made</t>
  </si>
  <si>
    <t>total no fo card</t>
  </si>
  <si>
    <t>incentive on card</t>
  </si>
  <si>
    <t>incentive value</t>
  </si>
  <si>
    <t>total amount</t>
  </si>
  <si>
    <t>select slab</t>
  </si>
  <si>
    <t>Slab  1</t>
  </si>
  <si>
    <t>Total incentive amount</t>
  </si>
  <si>
    <t>Weakily Payout</t>
  </si>
  <si>
    <t>Monthly Payout</t>
  </si>
  <si>
    <t>total Family Card made in a weak</t>
  </si>
  <si>
    <t>Total Single Card made in a Weak</t>
  </si>
  <si>
    <t>Single Card Made</t>
  </si>
  <si>
    <t>Family Card made</t>
  </si>
  <si>
    <t>Every Day Data Report</t>
  </si>
  <si>
    <t xml:space="preserve">Incentive on card </t>
  </si>
  <si>
    <t>For Single Card</t>
  </si>
  <si>
    <t>For Family Card</t>
  </si>
  <si>
    <t xml:space="preserve">Incentive amount on card </t>
  </si>
  <si>
    <t xml:space="preserve">Total Amount Based on slab </t>
  </si>
  <si>
    <t>Commission in percent</t>
  </si>
  <si>
    <t>Type</t>
  </si>
  <si>
    <t>Slabe</t>
  </si>
  <si>
    <t>Slab 0</t>
  </si>
  <si>
    <t>slab 2</t>
  </si>
  <si>
    <t>slab 3</t>
  </si>
  <si>
    <t>slab 4</t>
  </si>
  <si>
    <t>Slab minimum Range</t>
  </si>
  <si>
    <t>Slab maximum Range</t>
  </si>
  <si>
    <t>Total Card made</t>
  </si>
  <si>
    <t>Monthaly Basis</t>
  </si>
  <si>
    <t>Total Earning</t>
  </si>
  <si>
    <t>Incentive on Card salb 1</t>
  </si>
  <si>
    <t>Incentive on Card salb 2</t>
  </si>
  <si>
    <t>Incentive on Card salb 3</t>
  </si>
  <si>
    <t>Incentive on Card salb 4</t>
  </si>
  <si>
    <t>Total incentive card number</t>
  </si>
  <si>
    <t>total Incentive on slabe base earing</t>
  </si>
  <si>
    <t>Incentive Value</t>
  </si>
  <si>
    <t>Total incentive Earn -</t>
  </si>
  <si>
    <t>Formula Base total Amount</t>
  </si>
  <si>
    <t>Sl no.</t>
  </si>
  <si>
    <t>Family Card Master Value</t>
  </si>
  <si>
    <t>Single Card Master Value</t>
  </si>
  <si>
    <t xml:space="preserve">Daily basis card slab </t>
  </si>
  <si>
    <t>Card as per slab</t>
  </si>
  <si>
    <t>Total no of card made</t>
  </si>
  <si>
    <t>Weekly Basis</t>
  </si>
  <si>
    <t>Arogya Mitra</t>
  </si>
  <si>
    <t>BPO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</si>
</sst>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271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AD0FB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wrapText="1"/>
    </xf>
    <xf numFmtId="168" fontId="0" fillId="0" borderId="0" xfId="0" applyNumberFormat="1"/>
    <xf numFmtId="0" fontId="0" fillId="0" borderId="0" xfId="0" applyAlignment="1">
      <alignment vertical="center" wrapText="1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vertical="center"/>
    </xf>
    <xf numFmtId="2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1" xfId="0" applyBorder="1"/>
    <xf numFmtId="1" fontId="0" fillId="0" borderId="1" xfId="0" applyNumberFormat="1" applyBorder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 applyBorder="1"/>
    <xf numFmtId="0" fontId="1" fillId="0" borderId="0" xfId="0" applyFont="1" applyAlignment="1">
      <alignment horizontal="left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left"/>
    </xf>
    <xf numFmtId="0" fontId="4" fillId="0" borderId="3" xfId="0" applyFont="1" applyBorder="1"/>
    <xf numFmtId="0" fontId="1" fillId="0" borderId="4" xfId="0" applyFont="1" applyBorder="1" applyAlignment="1">
      <alignment horizontal="center" vertical="top" wrapText="1"/>
    </xf>
    <xf numFmtId="0" fontId="1" fillId="0" borderId="4" xfId="0" applyFont="1" applyBorder="1"/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4" fillId="0" borderId="5" xfId="0" applyFont="1" applyBorder="1"/>
    <xf numFmtId="0" fontId="4" fillId="0" borderId="6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2711"/>
      <color rgb="FFAD0F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546A8-89EC-40CF-B3C4-5F84DF25E354}">
  <dimension ref="A1:AK40"/>
  <sheetViews>
    <sheetView workbookViewId="0">
      <selection activeCell="B18" sqref="B18"/>
    </sheetView>
  </sheetViews>
  <sheetFormatPr defaultRowHeight="14.5" x14ac:dyDescent="0.35"/>
  <cols>
    <col min="1" max="1" width="10.08984375" bestFit="1" customWidth="1"/>
    <col min="5" max="5" width="14.26953125" customWidth="1"/>
    <col min="6" max="6" width="12.7265625" customWidth="1"/>
    <col min="7" max="7" width="14.26953125" customWidth="1"/>
    <col min="8" max="8" width="12.7265625" customWidth="1"/>
    <col min="9" max="9" width="14.1796875" customWidth="1"/>
    <col min="22" max="29" width="9.7265625" customWidth="1"/>
    <col min="30" max="30" width="13.36328125" bestFit="1" customWidth="1"/>
    <col min="31" max="31" width="12.1796875" bestFit="1" customWidth="1"/>
  </cols>
  <sheetData>
    <row r="1" spans="1:37" ht="26.5" customHeight="1" x14ac:dyDescent="0.35">
      <c r="M1" s="14" t="s">
        <v>3</v>
      </c>
      <c r="N1" s="14"/>
      <c r="O1" s="15" t="s">
        <v>19</v>
      </c>
      <c r="P1" s="15"/>
      <c r="Q1" s="12" t="s">
        <v>4</v>
      </c>
      <c r="R1" s="12"/>
      <c r="S1" s="16" t="s">
        <v>6</v>
      </c>
      <c r="T1" s="16"/>
      <c r="U1" s="11" t="s">
        <v>0</v>
      </c>
      <c r="V1" s="11"/>
      <c r="W1" s="11"/>
      <c r="X1" s="11"/>
      <c r="Y1" s="12" t="s">
        <v>1</v>
      </c>
      <c r="Z1" s="12"/>
      <c r="AA1" s="12"/>
      <c r="AB1" s="12"/>
      <c r="AC1" s="18"/>
      <c r="AD1" s="17" t="s">
        <v>21</v>
      </c>
      <c r="AE1" s="17"/>
      <c r="AF1" s="17"/>
      <c r="AG1" s="17"/>
      <c r="AH1" s="13" t="s">
        <v>22</v>
      </c>
      <c r="AI1" s="13"/>
      <c r="AJ1" s="13"/>
      <c r="AK1" s="13"/>
    </row>
    <row r="2" spans="1:37" ht="58" x14ac:dyDescent="0.35">
      <c r="A2" s="4" t="s">
        <v>14</v>
      </c>
      <c r="B2" s="5" t="s">
        <v>15</v>
      </c>
      <c r="C2" s="5" t="s">
        <v>18</v>
      </c>
      <c r="D2" s="5" t="s">
        <v>17</v>
      </c>
      <c r="E2" s="5" t="s">
        <v>16</v>
      </c>
      <c r="F2" s="5" t="s">
        <v>7</v>
      </c>
      <c r="G2" s="5" t="s">
        <v>8</v>
      </c>
      <c r="H2" s="5" t="s">
        <v>9</v>
      </c>
      <c r="I2" s="5" t="s">
        <v>10</v>
      </c>
      <c r="J2" s="4" t="s">
        <v>2</v>
      </c>
      <c r="K2" s="6" t="s">
        <v>11</v>
      </c>
      <c r="L2" s="7" t="s">
        <v>12</v>
      </c>
      <c r="M2" s="9" t="s">
        <v>7</v>
      </c>
      <c r="N2" s="9" t="s">
        <v>8</v>
      </c>
      <c r="O2" s="9" t="s">
        <v>7</v>
      </c>
      <c r="P2" s="9" t="s">
        <v>8</v>
      </c>
      <c r="Q2" s="9" t="s">
        <v>7</v>
      </c>
      <c r="R2" s="9" t="s">
        <v>8</v>
      </c>
      <c r="S2" s="9" t="s">
        <v>7</v>
      </c>
      <c r="T2" s="9" t="s">
        <v>8</v>
      </c>
      <c r="U2" s="7" t="s">
        <v>3</v>
      </c>
      <c r="V2" s="9" t="s">
        <v>5</v>
      </c>
      <c r="W2" s="9" t="s">
        <v>4</v>
      </c>
      <c r="X2" s="9" t="s">
        <v>6</v>
      </c>
      <c r="Y2" s="7" t="s">
        <v>3</v>
      </c>
      <c r="Z2" s="9" t="s">
        <v>5</v>
      </c>
      <c r="AA2" s="9" t="s">
        <v>4</v>
      </c>
      <c r="AB2" s="9" t="s">
        <v>6</v>
      </c>
      <c r="AC2" s="9" t="s">
        <v>23</v>
      </c>
      <c r="AD2" s="7" t="s">
        <v>3</v>
      </c>
      <c r="AE2" s="7" t="s">
        <v>20</v>
      </c>
      <c r="AF2" s="7" t="s">
        <v>4</v>
      </c>
      <c r="AG2" s="7" t="s">
        <v>6</v>
      </c>
      <c r="AH2" s="7" t="s">
        <v>3</v>
      </c>
      <c r="AI2" s="7" t="s">
        <v>5</v>
      </c>
      <c r="AJ2" s="7" t="s">
        <v>4</v>
      </c>
      <c r="AK2" s="7" t="s">
        <v>6</v>
      </c>
    </row>
    <row r="3" spans="1:37" x14ac:dyDescent="0.35">
      <c r="A3" t="s">
        <v>3</v>
      </c>
      <c r="B3">
        <v>10</v>
      </c>
      <c r="C3">
        <v>99</v>
      </c>
      <c r="D3">
        <v>149</v>
      </c>
      <c r="E3">
        <v>20</v>
      </c>
      <c r="F3" s="2">
        <f>SUM(C3:C3)*E3%</f>
        <v>19.8</v>
      </c>
      <c r="G3" s="2">
        <f>SUM(D3:D3)*F3%</f>
        <v>29.502000000000002</v>
      </c>
      <c r="H3" s="8">
        <f>SUM(B3*F3)</f>
        <v>198</v>
      </c>
      <c r="I3">
        <f>SUM(B3*G3)</f>
        <v>295.02000000000004</v>
      </c>
      <c r="J3">
        <v>5</v>
      </c>
      <c r="L3">
        <v>11</v>
      </c>
      <c r="M3" s="2">
        <f>F3</f>
        <v>19.8</v>
      </c>
      <c r="N3" s="2">
        <f>G3</f>
        <v>29.502000000000002</v>
      </c>
      <c r="O3" s="2">
        <f>F4</f>
        <v>24.75</v>
      </c>
      <c r="P3" s="2">
        <f>G4</f>
        <v>36.877499999999998</v>
      </c>
      <c r="Q3" s="2">
        <f>F5</f>
        <v>29.7</v>
      </c>
      <c r="R3" s="2">
        <f>G5</f>
        <v>44.253</v>
      </c>
      <c r="S3" s="2">
        <f>F6</f>
        <v>34.65</v>
      </c>
      <c r="T3" s="2">
        <f>G6</f>
        <v>51.628499999999995</v>
      </c>
      <c r="U3" s="8">
        <f>SUM(L3*M3)</f>
        <v>217.8</v>
      </c>
      <c r="V3" s="8">
        <f>SUM(L3*O3)</f>
        <v>272.25</v>
      </c>
      <c r="W3" s="8">
        <f>SUM(L3*Q3)</f>
        <v>326.7</v>
      </c>
      <c r="X3" s="8">
        <f>SUM(L3*S3)</f>
        <v>381.15</v>
      </c>
      <c r="Y3" s="8">
        <f>SUM(L3*N3)</f>
        <v>324.52200000000005</v>
      </c>
      <c r="Z3" s="8">
        <f>SUM(L3*P3)</f>
        <v>405.65249999999997</v>
      </c>
      <c r="AA3" s="8">
        <f>SUM(L3*R3)</f>
        <v>486.78300000000002</v>
      </c>
      <c r="AB3" s="8">
        <f>SUM(L3*T3)</f>
        <v>567.9135</v>
      </c>
      <c r="AC3" s="19">
        <v>1</v>
      </c>
      <c r="AD3">
        <f>J3</f>
        <v>5</v>
      </c>
      <c r="AE3" s="19">
        <f>J4</f>
        <v>5</v>
      </c>
      <c r="AF3">
        <f>J5</f>
        <v>5</v>
      </c>
      <c r="AG3">
        <f>J6</f>
        <v>5</v>
      </c>
    </row>
    <row r="4" spans="1:37" x14ac:dyDescent="0.35">
      <c r="A4" t="s">
        <v>5</v>
      </c>
      <c r="B4">
        <v>20</v>
      </c>
      <c r="C4">
        <v>99</v>
      </c>
      <c r="D4">
        <v>149</v>
      </c>
      <c r="E4">
        <v>25</v>
      </c>
      <c r="F4" s="2">
        <f t="shared" ref="F4:F6" si="0">SUM(C4:C4)*E4%</f>
        <v>24.75</v>
      </c>
      <c r="G4" s="2">
        <f t="shared" ref="G4:G6" si="1">SUM(D4:D4)*F4%</f>
        <v>36.877499999999998</v>
      </c>
      <c r="H4" s="8">
        <f t="shared" ref="H4:H6" si="2">SUM(B4*F4)</f>
        <v>495</v>
      </c>
      <c r="I4">
        <f t="shared" ref="I4:I6" si="3">SUM(B4*G4)</f>
        <v>737.55</v>
      </c>
      <c r="J4">
        <v>5</v>
      </c>
      <c r="L4">
        <v>12</v>
      </c>
      <c r="M4" s="2">
        <f>F3</f>
        <v>19.8</v>
      </c>
      <c r="N4" s="2">
        <f>G3</f>
        <v>29.502000000000002</v>
      </c>
      <c r="O4" s="2">
        <f>F4</f>
        <v>24.75</v>
      </c>
      <c r="P4" s="2">
        <f>G4</f>
        <v>36.877499999999998</v>
      </c>
      <c r="Q4" s="2">
        <f>F5</f>
        <v>29.7</v>
      </c>
      <c r="R4" s="2">
        <f>G5</f>
        <v>44.253</v>
      </c>
      <c r="S4" s="2">
        <f>F6</f>
        <v>34.65</v>
      </c>
      <c r="T4" s="2">
        <f>G6</f>
        <v>51.628499999999995</v>
      </c>
      <c r="U4" s="8">
        <f t="shared" ref="U4:U32" si="4">SUM(L4*M4)</f>
        <v>237.60000000000002</v>
      </c>
      <c r="V4" s="8">
        <f t="shared" ref="V4:V32" si="5">SUM(L4*O4)</f>
        <v>297</v>
      </c>
      <c r="W4" s="8">
        <f t="shared" ref="W4:W32" si="6">SUM(L4*Q4)</f>
        <v>356.4</v>
      </c>
      <c r="X4" s="8">
        <f t="shared" ref="X4:X32" si="7">SUM(L4*S4)</f>
        <v>415.79999999999995</v>
      </c>
      <c r="Y4" s="8">
        <f t="shared" ref="Y4:Y32" si="8">SUM(L4*N4)</f>
        <v>354.024</v>
      </c>
      <c r="Z4" s="8">
        <f t="shared" ref="Z4:Z32" si="9">SUM(L4*P4)</f>
        <v>442.53</v>
      </c>
      <c r="AA4" s="8">
        <f t="shared" ref="AA4:AA32" si="10">SUM(L4*R4)</f>
        <v>531.03600000000006</v>
      </c>
      <c r="AB4" s="8">
        <f t="shared" ref="AB4:AB32" si="11">SUM(L4*T4)</f>
        <v>619.54199999999992</v>
      </c>
      <c r="AC4" s="19">
        <v>2</v>
      </c>
      <c r="AD4">
        <f>J3</f>
        <v>5</v>
      </c>
      <c r="AE4">
        <f>J4</f>
        <v>5</v>
      </c>
      <c r="AF4">
        <f>J5</f>
        <v>5</v>
      </c>
      <c r="AG4">
        <f>J6</f>
        <v>5</v>
      </c>
    </row>
    <row r="5" spans="1:37" x14ac:dyDescent="0.35">
      <c r="A5" t="s">
        <v>4</v>
      </c>
      <c r="B5">
        <v>30</v>
      </c>
      <c r="C5">
        <v>99</v>
      </c>
      <c r="D5">
        <v>149</v>
      </c>
      <c r="E5">
        <v>30</v>
      </c>
      <c r="F5" s="2">
        <f t="shared" si="0"/>
        <v>29.7</v>
      </c>
      <c r="G5" s="2">
        <f t="shared" si="1"/>
        <v>44.253</v>
      </c>
      <c r="H5" s="8">
        <f t="shared" si="2"/>
        <v>891</v>
      </c>
      <c r="I5">
        <f t="shared" si="3"/>
        <v>1327.59</v>
      </c>
      <c r="J5">
        <v>5</v>
      </c>
      <c r="L5">
        <v>13</v>
      </c>
      <c r="M5" s="2">
        <f>F3</f>
        <v>19.8</v>
      </c>
      <c r="N5" s="2">
        <f>G3</f>
        <v>29.502000000000002</v>
      </c>
      <c r="O5" s="2">
        <f>F4</f>
        <v>24.75</v>
      </c>
      <c r="P5" s="2">
        <f>G4</f>
        <v>36.877499999999998</v>
      </c>
      <c r="Q5" s="2">
        <f>F5</f>
        <v>29.7</v>
      </c>
      <c r="R5" s="2">
        <f>G5</f>
        <v>44.253</v>
      </c>
      <c r="S5" s="2">
        <f>F6</f>
        <v>34.65</v>
      </c>
      <c r="T5" s="2">
        <f>G6</f>
        <v>51.628499999999995</v>
      </c>
      <c r="U5" s="8">
        <f t="shared" si="4"/>
        <v>257.40000000000003</v>
      </c>
      <c r="V5" s="8">
        <f t="shared" si="5"/>
        <v>321.75</v>
      </c>
      <c r="W5" s="8">
        <f t="shared" si="6"/>
        <v>386.09999999999997</v>
      </c>
      <c r="X5" s="8">
        <f t="shared" si="7"/>
        <v>450.45</v>
      </c>
      <c r="Y5" s="8">
        <f t="shared" si="8"/>
        <v>383.52600000000001</v>
      </c>
      <c r="Z5" s="8">
        <f t="shared" si="9"/>
        <v>479.40749999999997</v>
      </c>
      <c r="AA5" s="8">
        <f t="shared" si="10"/>
        <v>575.28899999999999</v>
      </c>
      <c r="AB5" s="8">
        <f t="shared" si="11"/>
        <v>671.17049999999995</v>
      </c>
      <c r="AC5" s="19">
        <v>3</v>
      </c>
      <c r="AD5">
        <f>J3</f>
        <v>5</v>
      </c>
      <c r="AE5">
        <f>J4</f>
        <v>5</v>
      </c>
      <c r="AF5">
        <f>J5</f>
        <v>5</v>
      </c>
      <c r="AG5">
        <f>J6</f>
        <v>5</v>
      </c>
    </row>
    <row r="6" spans="1:37" x14ac:dyDescent="0.35">
      <c r="A6" t="s">
        <v>6</v>
      </c>
      <c r="B6">
        <v>40</v>
      </c>
      <c r="C6">
        <v>99</v>
      </c>
      <c r="D6">
        <v>149</v>
      </c>
      <c r="E6">
        <v>35</v>
      </c>
      <c r="F6" s="2">
        <f t="shared" si="0"/>
        <v>34.65</v>
      </c>
      <c r="G6" s="2">
        <f t="shared" si="1"/>
        <v>51.628499999999995</v>
      </c>
      <c r="H6" s="8">
        <f t="shared" si="2"/>
        <v>1386</v>
      </c>
      <c r="I6">
        <f t="shared" si="3"/>
        <v>2065.14</v>
      </c>
      <c r="J6">
        <v>5</v>
      </c>
      <c r="L6">
        <v>14</v>
      </c>
      <c r="M6" s="2">
        <f>F3</f>
        <v>19.8</v>
      </c>
      <c r="N6" s="2">
        <f>G3</f>
        <v>29.502000000000002</v>
      </c>
      <c r="O6" s="2">
        <f>F4</f>
        <v>24.75</v>
      </c>
      <c r="P6" s="2">
        <f>G4</f>
        <v>36.877499999999998</v>
      </c>
      <c r="Q6" s="2">
        <f>F5</f>
        <v>29.7</v>
      </c>
      <c r="R6" s="2">
        <f>G5</f>
        <v>44.253</v>
      </c>
      <c r="S6" s="2">
        <f>F6</f>
        <v>34.65</v>
      </c>
      <c r="T6" s="2">
        <f>G6</f>
        <v>51.628499999999995</v>
      </c>
      <c r="U6" s="8">
        <f t="shared" si="4"/>
        <v>277.2</v>
      </c>
      <c r="V6" s="8">
        <f t="shared" si="5"/>
        <v>346.5</v>
      </c>
      <c r="W6" s="8">
        <f t="shared" si="6"/>
        <v>415.8</v>
      </c>
      <c r="X6" s="8">
        <f t="shared" si="7"/>
        <v>485.09999999999997</v>
      </c>
      <c r="Y6" s="8">
        <f t="shared" si="8"/>
        <v>413.02800000000002</v>
      </c>
      <c r="Z6" s="8">
        <f t="shared" si="9"/>
        <v>516.28499999999997</v>
      </c>
      <c r="AA6" s="8">
        <f t="shared" si="10"/>
        <v>619.54200000000003</v>
      </c>
      <c r="AB6" s="8">
        <f t="shared" si="11"/>
        <v>722.79899999999998</v>
      </c>
      <c r="AC6" s="19">
        <v>4</v>
      </c>
      <c r="AD6">
        <f>J3</f>
        <v>5</v>
      </c>
      <c r="AE6">
        <f>J4</f>
        <v>5</v>
      </c>
      <c r="AF6">
        <f>J5</f>
        <v>5</v>
      </c>
      <c r="AG6">
        <f>J6</f>
        <v>5</v>
      </c>
    </row>
    <row r="7" spans="1:37" x14ac:dyDescent="0.35">
      <c r="A7" t="s">
        <v>24</v>
      </c>
      <c r="L7">
        <v>15</v>
      </c>
      <c r="M7" s="2">
        <f>F3</f>
        <v>19.8</v>
      </c>
      <c r="N7" s="2">
        <f>G3</f>
        <v>29.502000000000002</v>
      </c>
      <c r="O7" s="2">
        <f>F4</f>
        <v>24.75</v>
      </c>
      <c r="P7" s="2">
        <f>G4</f>
        <v>36.877499999999998</v>
      </c>
      <c r="Q7" s="2">
        <f>F5</f>
        <v>29.7</v>
      </c>
      <c r="R7" s="2">
        <f>G5</f>
        <v>44.253</v>
      </c>
      <c r="S7" s="2">
        <f>F6</f>
        <v>34.65</v>
      </c>
      <c r="T7" s="2">
        <f>G6</f>
        <v>51.628499999999995</v>
      </c>
      <c r="U7" s="8">
        <f t="shared" si="4"/>
        <v>297</v>
      </c>
      <c r="V7" s="8">
        <f t="shared" si="5"/>
        <v>371.25</v>
      </c>
      <c r="W7" s="8">
        <f t="shared" si="6"/>
        <v>445.5</v>
      </c>
      <c r="X7" s="8">
        <f t="shared" si="7"/>
        <v>519.75</v>
      </c>
      <c r="Y7" s="8">
        <f t="shared" si="8"/>
        <v>442.53000000000003</v>
      </c>
      <c r="Z7" s="8">
        <f t="shared" si="9"/>
        <v>553.16249999999991</v>
      </c>
      <c r="AA7" s="8">
        <f t="shared" si="10"/>
        <v>663.79499999999996</v>
      </c>
      <c r="AB7" s="8">
        <f t="shared" si="11"/>
        <v>774.4274999999999</v>
      </c>
      <c r="AC7" s="19">
        <v>5</v>
      </c>
      <c r="AD7">
        <f>J3</f>
        <v>5</v>
      </c>
      <c r="AE7">
        <f>J4</f>
        <v>5</v>
      </c>
      <c r="AF7">
        <f>J5</f>
        <v>5</v>
      </c>
      <c r="AG7">
        <f>J6</f>
        <v>5</v>
      </c>
    </row>
    <row r="8" spans="1:37" x14ac:dyDescent="0.35">
      <c r="A8" t="s">
        <v>27</v>
      </c>
      <c r="B8" t="s">
        <v>28</v>
      </c>
      <c r="L8">
        <v>16</v>
      </c>
      <c r="M8" s="2">
        <f>F3</f>
        <v>19.8</v>
      </c>
      <c r="N8" s="2">
        <f>G3</f>
        <v>29.502000000000002</v>
      </c>
      <c r="O8" s="2">
        <f>F4</f>
        <v>24.75</v>
      </c>
      <c r="P8" s="2">
        <f>G4</f>
        <v>36.877499999999998</v>
      </c>
      <c r="Q8" s="2">
        <f>F5</f>
        <v>29.7</v>
      </c>
      <c r="R8" s="2">
        <f>G5</f>
        <v>44.253</v>
      </c>
      <c r="S8" s="2">
        <f>F6</f>
        <v>34.65</v>
      </c>
      <c r="T8" s="2">
        <f>G6</f>
        <v>51.628499999999995</v>
      </c>
      <c r="U8" s="8">
        <f t="shared" si="4"/>
        <v>316.8</v>
      </c>
      <c r="V8" s="8">
        <f t="shared" si="5"/>
        <v>396</v>
      </c>
      <c r="W8" s="8">
        <f t="shared" si="6"/>
        <v>475.2</v>
      </c>
      <c r="X8" s="8">
        <f t="shared" si="7"/>
        <v>554.4</v>
      </c>
      <c r="Y8" s="8">
        <f t="shared" si="8"/>
        <v>472.03200000000004</v>
      </c>
      <c r="Z8" s="8">
        <f t="shared" si="9"/>
        <v>590.04</v>
      </c>
      <c r="AA8" s="8">
        <f t="shared" si="10"/>
        <v>708.048</v>
      </c>
      <c r="AB8" s="8">
        <f t="shared" si="11"/>
        <v>826.05599999999993</v>
      </c>
      <c r="AC8" s="19">
        <v>6</v>
      </c>
      <c r="AD8">
        <f>J3</f>
        <v>5</v>
      </c>
      <c r="AE8">
        <f>J4</f>
        <v>5</v>
      </c>
      <c r="AF8">
        <f>J5</f>
        <v>5</v>
      </c>
      <c r="AG8">
        <f>J6</f>
        <v>5</v>
      </c>
    </row>
    <row r="9" spans="1:37" x14ac:dyDescent="0.35">
      <c r="A9" t="s">
        <v>25</v>
      </c>
      <c r="B9" t="s">
        <v>26</v>
      </c>
      <c r="C9" t="s">
        <v>29</v>
      </c>
      <c r="L9">
        <v>17</v>
      </c>
      <c r="M9" s="2">
        <f>F3</f>
        <v>19.8</v>
      </c>
      <c r="N9" s="2">
        <f>G3</f>
        <v>29.502000000000002</v>
      </c>
      <c r="O9" s="2">
        <f>F4</f>
        <v>24.75</v>
      </c>
      <c r="P9" s="2">
        <f>G4</f>
        <v>36.877499999999998</v>
      </c>
      <c r="Q9" s="2">
        <f>F5</f>
        <v>29.7</v>
      </c>
      <c r="R9" s="2">
        <f>G5</f>
        <v>44.253</v>
      </c>
      <c r="S9" s="2">
        <f>F6</f>
        <v>34.65</v>
      </c>
      <c r="T9" s="2">
        <f>G6</f>
        <v>51.628499999999995</v>
      </c>
      <c r="U9" s="8">
        <f t="shared" si="4"/>
        <v>336.6</v>
      </c>
      <c r="V9" s="8">
        <f t="shared" si="5"/>
        <v>420.75</v>
      </c>
      <c r="W9" s="8">
        <f t="shared" si="6"/>
        <v>504.9</v>
      </c>
      <c r="X9" s="8">
        <f t="shared" si="7"/>
        <v>589.04999999999995</v>
      </c>
      <c r="Y9" s="8">
        <f t="shared" si="8"/>
        <v>501.53400000000005</v>
      </c>
      <c r="Z9" s="8">
        <f t="shared" si="9"/>
        <v>626.91750000000002</v>
      </c>
      <c r="AA9" s="8">
        <f t="shared" si="10"/>
        <v>752.30100000000004</v>
      </c>
      <c r="AB9" s="8">
        <f t="shared" si="11"/>
        <v>877.68449999999996</v>
      </c>
      <c r="AC9" s="19">
        <v>7</v>
      </c>
      <c r="AD9">
        <f>J3</f>
        <v>5</v>
      </c>
      <c r="AE9">
        <f>J4</f>
        <v>5</v>
      </c>
      <c r="AF9">
        <f>J5</f>
        <v>5</v>
      </c>
      <c r="AG9">
        <f>J6</f>
        <v>5</v>
      </c>
    </row>
    <row r="10" spans="1:37" x14ac:dyDescent="0.35">
      <c r="A10" s="20">
        <v>44682</v>
      </c>
      <c r="B10">
        <v>1</v>
      </c>
      <c r="C10">
        <v>10</v>
      </c>
      <c r="L10">
        <v>18</v>
      </c>
      <c r="M10" s="2">
        <f>F3</f>
        <v>19.8</v>
      </c>
      <c r="N10" s="2">
        <f>G3</f>
        <v>29.502000000000002</v>
      </c>
      <c r="O10" s="2">
        <f>F4</f>
        <v>24.75</v>
      </c>
      <c r="P10" s="2">
        <f>G4</f>
        <v>36.877499999999998</v>
      </c>
      <c r="Q10" s="2">
        <f>F5</f>
        <v>29.7</v>
      </c>
      <c r="R10" s="2">
        <f>G5</f>
        <v>44.253</v>
      </c>
      <c r="S10" s="2">
        <f>F6</f>
        <v>34.65</v>
      </c>
      <c r="T10" s="2">
        <f>G6</f>
        <v>51.628499999999995</v>
      </c>
      <c r="U10" s="8">
        <f t="shared" si="4"/>
        <v>356.40000000000003</v>
      </c>
      <c r="V10" s="8">
        <f t="shared" si="5"/>
        <v>445.5</v>
      </c>
      <c r="W10" s="8">
        <f t="shared" si="6"/>
        <v>534.6</v>
      </c>
      <c r="X10" s="8">
        <f t="shared" si="7"/>
        <v>623.69999999999993</v>
      </c>
      <c r="Y10" s="8">
        <f t="shared" si="8"/>
        <v>531.03600000000006</v>
      </c>
      <c r="Z10" s="8">
        <f t="shared" si="9"/>
        <v>663.79499999999996</v>
      </c>
      <c r="AA10" s="8">
        <f t="shared" si="10"/>
        <v>796.55399999999997</v>
      </c>
      <c r="AB10" s="8">
        <f t="shared" si="11"/>
        <v>929.31299999999987</v>
      </c>
      <c r="AC10" s="19">
        <v>8</v>
      </c>
      <c r="AD10">
        <f>J3</f>
        <v>5</v>
      </c>
      <c r="AE10">
        <f>J4</f>
        <v>5</v>
      </c>
      <c r="AF10">
        <f>J5</f>
        <v>5</v>
      </c>
      <c r="AG10">
        <f>J6</f>
        <v>5</v>
      </c>
    </row>
    <row r="11" spans="1:37" x14ac:dyDescent="0.35">
      <c r="B11">
        <v>2</v>
      </c>
      <c r="C11">
        <v>20</v>
      </c>
      <c r="L11">
        <v>19</v>
      </c>
      <c r="M11" s="2">
        <f>F3</f>
        <v>19.8</v>
      </c>
      <c r="N11" s="2">
        <f>G3</f>
        <v>29.502000000000002</v>
      </c>
      <c r="O11" s="2">
        <f>F4</f>
        <v>24.75</v>
      </c>
      <c r="P11" s="2">
        <f>G4</f>
        <v>36.877499999999998</v>
      </c>
      <c r="Q11" s="2">
        <f>F5</f>
        <v>29.7</v>
      </c>
      <c r="R11" s="2">
        <f>G5</f>
        <v>44.253</v>
      </c>
      <c r="S11" s="2">
        <f>F6</f>
        <v>34.65</v>
      </c>
      <c r="T11" s="2">
        <f>G6</f>
        <v>51.628499999999995</v>
      </c>
      <c r="U11" s="8">
        <f t="shared" si="4"/>
        <v>376.2</v>
      </c>
      <c r="V11" s="8">
        <f t="shared" si="5"/>
        <v>470.25</v>
      </c>
      <c r="W11" s="8">
        <f t="shared" si="6"/>
        <v>564.29999999999995</v>
      </c>
      <c r="X11" s="8">
        <f t="shared" si="7"/>
        <v>658.35</v>
      </c>
      <c r="Y11" s="8">
        <f t="shared" si="8"/>
        <v>560.53800000000001</v>
      </c>
      <c r="Z11" s="8">
        <f t="shared" si="9"/>
        <v>700.6724999999999</v>
      </c>
      <c r="AA11" s="8">
        <f t="shared" si="10"/>
        <v>840.80700000000002</v>
      </c>
      <c r="AB11" s="8">
        <f t="shared" si="11"/>
        <v>980.94149999999991</v>
      </c>
      <c r="AC11" s="19">
        <v>9</v>
      </c>
      <c r="AD11">
        <f>J3</f>
        <v>5</v>
      </c>
      <c r="AE11">
        <f>J4</f>
        <v>5</v>
      </c>
      <c r="AF11">
        <f>J5</f>
        <v>5</v>
      </c>
      <c r="AG11">
        <f>J6</f>
        <v>5</v>
      </c>
    </row>
    <row r="12" spans="1:37" x14ac:dyDescent="0.35">
      <c r="B12">
        <v>3</v>
      </c>
      <c r="C12">
        <v>30</v>
      </c>
      <c r="L12">
        <v>20</v>
      </c>
      <c r="M12" s="2">
        <f>F3</f>
        <v>19.8</v>
      </c>
      <c r="N12" s="2">
        <f>G3</f>
        <v>29.502000000000002</v>
      </c>
      <c r="O12" s="2">
        <f>F4</f>
        <v>24.75</v>
      </c>
      <c r="P12" s="2">
        <f>G4</f>
        <v>36.877499999999998</v>
      </c>
      <c r="Q12" s="2">
        <f>F5</f>
        <v>29.7</v>
      </c>
      <c r="R12" s="2">
        <f>G5</f>
        <v>44.253</v>
      </c>
      <c r="S12" s="2">
        <f>F6</f>
        <v>34.65</v>
      </c>
      <c r="T12" s="2">
        <f>G6</f>
        <v>51.628499999999995</v>
      </c>
      <c r="U12" s="8">
        <f t="shared" si="4"/>
        <v>396</v>
      </c>
      <c r="V12" s="8">
        <f t="shared" si="5"/>
        <v>495</v>
      </c>
      <c r="W12" s="8">
        <f t="shared" si="6"/>
        <v>594</v>
      </c>
      <c r="X12" s="8">
        <f t="shared" si="7"/>
        <v>693</v>
      </c>
      <c r="Y12" s="8">
        <f t="shared" si="8"/>
        <v>590.04000000000008</v>
      </c>
      <c r="Z12" s="8">
        <f t="shared" si="9"/>
        <v>737.55</v>
      </c>
      <c r="AA12" s="8">
        <f t="shared" si="10"/>
        <v>885.06</v>
      </c>
      <c r="AB12" s="8">
        <f t="shared" si="11"/>
        <v>1032.57</v>
      </c>
      <c r="AC12" s="19">
        <v>10</v>
      </c>
      <c r="AD12">
        <f>J3</f>
        <v>5</v>
      </c>
      <c r="AE12">
        <f>J4</f>
        <v>5</v>
      </c>
      <c r="AF12">
        <f>J5</f>
        <v>5</v>
      </c>
      <c r="AG12">
        <f>J6</f>
        <v>5</v>
      </c>
    </row>
    <row r="13" spans="1:37" x14ac:dyDescent="0.35">
      <c r="B13">
        <v>4</v>
      </c>
      <c r="C13">
        <v>40</v>
      </c>
      <c r="L13">
        <v>21</v>
      </c>
      <c r="M13" s="2">
        <f>F3</f>
        <v>19.8</v>
      </c>
      <c r="N13" s="2">
        <f>G3</f>
        <v>29.502000000000002</v>
      </c>
      <c r="O13" s="2">
        <f>F4</f>
        <v>24.75</v>
      </c>
      <c r="P13" s="2">
        <f>G4</f>
        <v>36.877499999999998</v>
      </c>
      <c r="Q13" s="2">
        <f>F5</f>
        <v>29.7</v>
      </c>
      <c r="R13" s="2">
        <f>G5</f>
        <v>44.253</v>
      </c>
      <c r="S13" s="2">
        <f>F6</f>
        <v>34.65</v>
      </c>
      <c r="T13" s="2">
        <f>G6</f>
        <v>51.628499999999995</v>
      </c>
      <c r="U13" s="8">
        <f t="shared" si="4"/>
        <v>415.8</v>
      </c>
      <c r="V13" s="8">
        <f t="shared" si="5"/>
        <v>519.75</v>
      </c>
      <c r="W13" s="8">
        <f t="shared" si="6"/>
        <v>623.69999999999993</v>
      </c>
      <c r="X13" s="8">
        <f t="shared" si="7"/>
        <v>727.65</v>
      </c>
      <c r="Y13" s="8">
        <f t="shared" si="8"/>
        <v>619.54200000000003</v>
      </c>
      <c r="Z13" s="8">
        <f t="shared" si="9"/>
        <v>774.42750000000001</v>
      </c>
      <c r="AA13" s="8">
        <f t="shared" si="10"/>
        <v>929.31299999999999</v>
      </c>
      <c r="AB13" s="8">
        <f t="shared" si="11"/>
        <v>1084.1985</v>
      </c>
      <c r="AC13" s="19">
        <v>11</v>
      </c>
      <c r="AD13">
        <f>J3</f>
        <v>5</v>
      </c>
      <c r="AE13">
        <f>J4</f>
        <v>5</v>
      </c>
      <c r="AF13">
        <f>J5</f>
        <v>5</v>
      </c>
      <c r="AG13">
        <f>J6</f>
        <v>5</v>
      </c>
    </row>
    <row r="14" spans="1:37" x14ac:dyDescent="0.35">
      <c r="B14">
        <v>5</v>
      </c>
      <c r="L14">
        <v>22</v>
      </c>
      <c r="M14" s="2">
        <f>F3</f>
        <v>19.8</v>
      </c>
      <c r="N14" s="2">
        <f>G3</f>
        <v>29.502000000000002</v>
      </c>
      <c r="O14" s="2">
        <f>F4</f>
        <v>24.75</v>
      </c>
      <c r="P14" s="2">
        <f>G4</f>
        <v>36.877499999999998</v>
      </c>
      <c r="Q14" s="2">
        <f>F5</f>
        <v>29.7</v>
      </c>
      <c r="R14" s="2">
        <f>G5</f>
        <v>44.253</v>
      </c>
      <c r="S14" s="2">
        <f>F6</f>
        <v>34.65</v>
      </c>
      <c r="T14" s="2">
        <f>G6</f>
        <v>51.628499999999995</v>
      </c>
      <c r="U14" s="8">
        <f t="shared" si="4"/>
        <v>435.6</v>
      </c>
      <c r="V14" s="8">
        <f t="shared" si="5"/>
        <v>544.5</v>
      </c>
      <c r="W14" s="8">
        <f t="shared" si="6"/>
        <v>653.4</v>
      </c>
      <c r="X14" s="8">
        <f t="shared" si="7"/>
        <v>762.3</v>
      </c>
      <c r="Y14" s="8">
        <f t="shared" si="8"/>
        <v>649.0440000000001</v>
      </c>
      <c r="Z14" s="8">
        <f t="shared" si="9"/>
        <v>811.30499999999995</v>
      </c>
      <c r="AA14" s="8">
        <f t="shared" si="10"/>
        <v>973.56600000000003</v>
      </c>
      <c r="AB14" s="8">
        <f t="shared" si="11"/>
        <v>1135.827</v>
      </c>
      <c r="AC14" s="19">
        <v>12</v>
      </c>
      <c r="AD14">
        <f>J3</f>
        <v>5</v>
      </c>
      <c r="AE14">
        <f>J4</f>
        <v>5</v>
      </c>
      <c r="AF14">
        <f>J5</f>
        <v>5</v>
      </c>
      <c r="AG14">
        <f>J6</f>
        <v>5</v>
      </c>
    </row>
    <row r="15" spans="1:37" x14ac:dyDescent="0.35">
      <c r="B15">
        <v>6</v>
      </c>
      <c r="L15">
        <v>23</v>
      </c>
      <c r="M15" s="2">
        <f>F3</f>
        <v>19.8</v>
      </c>
      <c r="N15" s="2">
        <f>G3</f>
        <v>29.502000000000002</v>
      </c>
      <c r="O15" s="2">
        <f>F4</f>
        <v>24.75</v>
      </c>
      <c r="P15" s="2">
        <f>G4</f>
        <v>36.877499999999998</v>
      </c>
      <c r="Q15" s="2">
        <f>F5</f>
        <v>29.7</v>
      </c>
      <c r="R15" s="2">
        <f>G5</f>
        <v>44.253</v>
      </c>
      <c r="S15" s="2">
        <f>F6</f>
        <v>34.65</v>
      </c>
      <c r="T15" s="2">
        <f>G6</f>
        <v>51.628499999999995</v>
      </c>
      <c r="U15" s="8">
        <f t="shared" si="4"/>
        <v>455.40000000000003</v>
      </c>
      <c r="V15" s="8">
        <f t="shared" si="5"/>
        <v>569.25</v>
      </c>
      <c r="W15" s="8">
        <f t="shared" si="6"/>
        <v>683.1</v>
      </c>
      <c r="X15" s="8">
        <f t="shared" si="7"/>
        <v>796.94999999999993</v>
      </c>
      <c r="Y15" s="8">
        <f t="shared" si="8"/>
        <v>678.54600000000005</v>
      </c>
      <c r="Z15" s="8">
        <f t="shared" si="9"/>
        <v>848.18249999999989</v>
      </c>
      <c r="AA15" s="8">
        <f t="shared" si="10"/>
        <v>1017.819</v>
      </c>
      <c r="AB15" s="8">
        <f t="shared" si="11"/>
        <v>1187.4554999999998</v>
      </c>
      <c r="AC15" s="19">
        <v>13</v>
      </c>
      <c r="AD15">
        <f>J3</f>
        <v>5</v>
      </c>
      <c r="AE15">
        <f>J4</f>
        <v>5</v>
      </c>
      <c r="AF15">
        <f>J5</f>
        <v>5</v>
      </c>
      <c r="AG15">
        <f>J6</f>
        <v>5</v>
      </c>
    </row>
    <row r="16" spans="1:37" x14ac:dyDescent="0.35">
      <c r="B16">
        <v>7</v>
      </c>
      <c r="C16" t="s">
        <v>34</v>
      </c>
      <c r="D16" t="s">
        <v>30</v>
      </c>
      <c r="E16" t="s">
        <v>31</v>
      </c>
      <c r="F16" t="s">
        <v>31</v>
      </c>
      <c r="G16" t="s">
        <v>32</v>
      </c>
      <c r="H16" t="s">
        <v>33</v>
      </c>
      <c r="L16">
        <v>24</v>
      </c>
      <c r="M16" s="2">
        <f>F3</f>
        <v>19.8</v>
      </c>
      <c r="N16" s="2">
        <f>G3</f>
        <v>29.502000000000002</v>
      </c>
      <c r="O16" s="2">
        <f>F4</f>
        <v>24.75</v>
      </c>
      <c r="P16" s="2">
        <f>G4</f>
        <v>36.877499999999998</v>
      </c>
      <c r="Q16" s="2">
        <f>F5</f>
        <v>29.7</v>
      </c>
      <c r="R16" s="2">
        <f>G5</f>
        <v>44.253</v>
      </c>
      <c r="S16" s="2">
        <f>F6</f>
        <v>34.65</v>
      </c>
      <c r="T16" s="2">
        <f>G6</f>
        <v>51.628499999999995</v>
      </c>
      <c r="U16" s="8">
        <f t="shared" si="4"/>
        <v>475.20000000000005</v>
      </c>
      <c r="V16" s="8">
        <f t="shared" si="5"/>
        <v>594</v>
      </c>
      <c r="W16" s="8">
        <f t="shared" si="6"/>
        <v>712.8</v>
      </c>
      <c r="X16" s="8">
        <f t="shared" si="7"/>
        <v>831.59999999999991</v>
      </c>
      <c r="Y16" s="8">
        <f t="shared" si="8"/>
        <v>708.048</v>
      </c>
      <c r="Z16" s="8">
        <f t="shared" si="9"/>
        <v>885.06</v>
      </c>
      <c r="AA16" s="8">
        <f t="shared" si="10"/>
        <v>1062.0720000000001</v>
      </c>
      <c r="AB16" s="8">
        <f t="shared" si="11"/>
        <v>1239.0839999999998</v>
      </c>
      <c r="AC16" s="19">
        <v>14</v>
      </c>
      <c r="AD16">
        <f>J3</f>
        <v>5</v>
      </c>
      <c r="AE16">
        <f>J4</f>
        <v>5</v>
      </c>
      <c r="AF16">
        <f>J5</f>
        <v>5</v>
      </c>
      <c r="AG16">
        <f>J6</f>
        <v>5</v>
      </c>
    </row>
    <row r="17" spans="2:33" x14ac:dyDescent="0.35">
      <c r="B17">
        <v>8</v>
      </c>
      <c r="D17">
        <v>10</v>
      </c>
      <c r="L17">
        <v>25</v>
      </c>
      <c r="M17" s="2">
        <f>F3</f>
        <v>19.8</v>
      </c>
      <c r="N17" s="2">
        <f>G3</f>
        <v>29.502000000000002</v>
      </c>
      <c r="O17" s="2">
        <f>F4</f>
        <v>24.75</v>
      </c>
      <c r="P17" s="2">
        <f>G4</f>
        <v>36.877499999999998</v>
      </c>
      <c r="Q17" s="2">
        <f>F5</f>
        <v>29.7</v>
      </c>
      <c r="R17" s="2">
        <f>G5</f>
        <v>44.253</v>
      </c>
      <c r="S17" s="2">
        <f>F6</f>
        <v>34.65</v>
      </c>
      <c r="T17" s="2">
        <f>G6</f>
        <v>51.628499999999995</v>
      </c>
      <c r="U17" s="8">
        <f t="shared" si="4"/>
        <v>495</v>
      </c>
      <c r="V17" s="8">
        <f t="shared" si="5"/>
        <v>618.75</v>
      </c>
      <c r="W17" s="8">
        <f t="shared" si="6"/>
        <v>742.5</v>
      </c>
      <c r="X17" s="8">
        <f t="shared" si="7"/>
        <v>866.25</v>
      </c>
      <c r="Y17" s="8">
        <f t="shared" si="8"/>
        <v>737.55000000000007</v>
      </c>
      <c r="Z17" s="8">
        <f t="shared" si="9"/>
        <v>921.9375</v>
      </c>
      <c r="AA17" s="8">
        <f t="shared" si="10"/>
        <v>1106.325</v>
      </c>
      <c r="AB17" s="8">
        <f t="shared" si="11"/>
        <v>1290.7124999999999</v>
      </c>
      <c r="AC17" s="19">
        <v>15</v>
      </c>
      <c r="AD17">
        <f>J3</f>
        <v>5</v>
      </c>
      <c r="AE17">
        <f>J4</f>
        <v>5</v>
      </c>
      <c r="AF17">
        <f>J5</f>
        <v>5</v>
      </c>
      <c r="AG17">
        <f>J6</f>
        <v>5</v>
      </c>
    </row>
    <row r="18" spans="2:33" x14ac:dyDescent="0.35">
      <c r="B18">
        <v>9</v>
      </c>
      <c r="L18">
        <v>26</v>
      </c>
      <c r="M18" s="2">
        <f>F3</f>
        <v>19.8</v>
      </c>
      <c r="N18" s="2">
        <f>G3</f>
        <v>29.502000000000002</v>
      </c>
      <c r="O18" s="2">
        <f>F4</f>
        <v>24.75</v>
      </c>
      <c r="P18" s="2">
        <f>G4</f>
        <v>36.877499999999998</v>
      </c>
      <c r="Q18" s="2">
        <f>F5</f>
        <v>29.7</v>
      </c>
      <c r="R18" s="2">
        <f>G5</f>
        <v>44.253</v>
      </c>
      <c r="S18" s="2">
        <f>F6</f>
        <v>34.65</v>
      </c>
      <c r="T18" s="2">
        <f>G6</f>
        <v>51.628499999999995</v>
      </c>
      <c r="U18" s="8">
        <f t="shared" si="4"/>
        <v>514.80000000000007</v>
      </c>
      <c r="V18" s="8">
        <f t="shared" si="5"/>
        <v>643.5</v>
      </c>
      <c r="W18" s="8">
        <f t="shared" si="6"/>
        <v>772.19999999999993</v>
      </c>
      <c r="X18" s="8">
        <f t="shared" si="7"/>
        <v>900.9</v>
      </c>
      <c r="Y18" s="8">
        <f t="shared" si="8"/>
        <v>767.05200000000002</v>
      </c>
      <c r="Z18" s="8">
        <f t="shared" si="9"/>
        <v>958.81499999999994</v>
      </c>
      <c r="AA18" s="8">
        <f t="shared" si="10"/>
        <v>1150.578</v>
      </c>
      <c r="AB18" s="8">
        <f t="shared" si="11"/>
        <v>1342.3409999999999</v>
      </c>
      <c r="AC18" s="19">
        <v>16</v>
      </c>
      <c r="AD18">
        <f>J3</f>
        <v>5</v>
      </c>
      <c r="AE18">
        <f>J4</f>
        <v>5</v>
      </c>
      <c r="AF18">
        <f>J5</f>
        <v>5</v>
      </c>
      <c r="AG18">
        <f>J6</f>
        <v>5</v>
      </c>
    </row>
    <row r="19" spans="2:33" x14ac:dyDescent="0.35">
      <c r="B19">
        <v>10</v>
      </c>
      <c r="L19">
        <v>27</v>
      </c>
      <c r="M19" s="2">
        <f>F3</f>
        <v>19.8</v>
      </c>
      <c r="N19" s="2">
        <f>G3</f>
        <v>29.502000000000002</v>
      </c>
      <c r="O19" s="2">
        <f>F4</f>
        <v>24.75</v>
      </c>
      <c r="P19" s="2">
        <f>G4</f>
        <v>36.877499999999998</v>
      </c>
      <c r="Q19" s="2">
        <f>F5</f>
        <v>29.7</v>
      </c>
      <c r="R19" s="2">
        <f>G5</f>
        <v>44.253</v>
      </c>
      <c r="S19" s="2">
        <f>F6</f>
        <v>34.65</v>
      </c>
      <c r="T19" s="2">
        <f>G6</f>
        <v>51.628499999999995</v>
      </c>
      <c r="U19" s="8">
        <f t="shared" si="4"/>
        <v>534.6</v>
      </c>
      <c r="V19" s="8">
        <f t="shared" si="5"/>
        <v>668.25</v>
      </c>
      <c r="W19" s="8">
        <f t="shared" si="6"/>
        <v>801.9</v>
      </c>
      <c r="X19" s="8">
        <f t="shared" si="7"/>
        <v>935.55</v>
      </c>
      <c r="Y19" s="8">
        <f t="shared" si="8"/>
        <v>796.55400000000009</v>
      </c>
      <c r="Z19" s="8">
        <f t="shared" si="9"/>
        <v>995.69249999999988</v>
      </c>
      <c r="AA19" s="8">
        <f t="shared" si="10"/>
        <v>1194.8309999999999</v>
      </c>
      <c r="AB19" s="8">
        <f t="shared" si="11"/>
        <v>1393.9694999999999</v>
      </c>
      <c r="AC19" s="19">
        <v>17</v>
      </c>
      <c r="AD19">
        <f>J3</f>
        <v>5</v>
      </c>
      <c r="AE19">
        <f>J4</f>
        <v>5</v>
      </c>
      <c r="AF19">
        <f>J5</f>
        <v>5</v>
      </c>
      <c r="AG19">
        <f>J6</f>
        <v>5</v>
      </c>
    </row>
    <row r="20" spans="2:33" x14ac:dyDescent="0.35">
      <c r="B20">
        <v>11</v>
      </c>
      <c r="L20">
        <v>28</v>
      </c>
      <c r="M20" s="2">
        <f>F3</f>
        <v>19.8</v>
      </c>
      <c r="N20" s="2">
        <f>G3</f>
        <v>29.502000000000002</v>
      </c>
      <c r="O20" s="2">
        <f>F4</f>
        <v>24.75</v>
      </c>
      <c r="P20" s="2">
        <f>G4</f>
        <v>36.877499999999998</v>
      </c>
      <c r="Q20" s="2">
        <f>F5</f>
        <v>29.7</v>
      </c>
      <c r="R20" s="2">
        <f>G5</f>
        <v>44.253</v>
      </c>
      <c r="S20" s="2">
        <f>F6</f>
        <v>34.65</v>
      </c>
      <c r="T20" s="2">
        <f>G6</f>
        <v>51.628499999999995</v>
      </c>
      <c r="U20" s="8">
        <f t="shared" si="4"/>
        <v>554.4</v>
      </c>
      <c r="V20" s="8">
        <f t="shared" si="5"/>
        <v>693</v>
      </c>
      <c r="W20" s="8">
        <f t="shared" si="6"/>
        <v>831.6</v>
      </c>
      <c r="X20" s="8">
        <f t="shared" si="7"/>
        <v>970.19999999999993</v>
      </c>
      <c r="Y20" s="8">
        <f t="shared" si="8"/>
        <v>826.05600000000004</v>
      </c>
      <c r="Z20" s="8">
        <f t="shared" si="9"/>
        <v>1032.57</v>
      </c>
      <c r="AA20" s="8">
        <f t="shared" si="10"/>
        <v>1239.0840000000001</v>
      </c>
      <c r="AB20" s="8">
        <f t="shared" si="11"/>
        <v>1445.598</v>
      </c>
      <c r="AC20" s="19">
        <v>18</v>
      </c>
      <c r="AD20">
        <f>J3</f>
        <v>5</v>
      </c>
      <c r="AE20">
        <f>J4</f>
        <v>5</v>
      </c>
      <c r="AF20">
        <f>J5</f>
        <v>5</v>
      </c>
      <c r="AG20">
        <f>J6</f>
        <v>5</v>
      </c>
    </row>
    <row r="21" spans="2:33" x14ac:dyDescent="0.35">
      <c r="B21">
        <v>12</v>
      </c>
      <c r="L21">
        <v>29</v>
      </c>
      <c r="M21" s="2">
        <f>F3</f>
        <v>19.8</v>
      </c>
      <c r="N21" s="2">
        <f>G3</f>
        <v>29.502000000000002</v>
      </c>
      <c r="O21" s="2">
        <f>F4</f>
        <v>24.75</v>
      </c>
      <c r="P21" s="2">
        <f>G4</f>
        <v>36.877499999999998</v>
      </c>
      <c r="Q21" s="2">
        <f>F5</f>
        <v>29.7</v>
      </c>
      <c r="R21" s="2">
        <f>G5</f>
        <v>44.253</v>
      </c>
      <c r="S21" s="2">
        <f>F6</f>
        <v>34.65</v>
      </c>
      <c r="T21" s="2">
        <f>G6</f>
        <v>51.628499999999995</v>
      </c>
      <c r="U21" s="8">
        <f t="shared" si="4"/>
        <v>574.20000000000005</v>
      </c>
      <c r="V21" s="8">
        <f t="shared" si="5"/>
        <v>717.75</v>
      </c>
      <c r="W21" s="8">
        <f t="shared" si="6"/>
        <v>861.3</v>
      </c>
      <c r="X21" s="8">
        <f t="shared" si="7"/>
        <v>1004.8499999999999</v>
      </c>
      <c r="Y21" s="8">
        <f t="shared" si="8"/>
        <v>855.55800000000011</v>
      </c>
      <c r="Z21" s="8">
        <f t="shared" si="9"/>
        <v>1069.4475</v>
      </c>
      <c r="AA21" s="8">
        <f t="shared" si="10"/>
        <v>1283.337</v>
      </c>
      <c r="AB21" s="8">
        <f t="shared" si="11"/>
        <v>1497.2264999999998</v>
      </c>
      <c r="AC21" s="19">
        <v>19</v>
      </c>
      <c r="AD21">
        <f>J3</f>
        <v>5</v>
      </c>
      <c r="AE21">
        <f>J4</f>
        <v>5</v>
      </c>
      <c r="AF21">
        <f>J5</f>
        <v>5</v>
      </c>
      <c r="AG21">
        <f>J6</f>
        <v>5</v>
      </c>
    </row>
    <row r="22" spans="2:33" x14ac:dyDescent="0.35">
      <c r="B22">
        <v>13</v>
      </c>
      <c r="L22">
        <v>30</v>
      </c>
      <c r="M22" s="2">
        <f>F3</f>
        <v>19.8</v>
      </c>
      <c r="N22" s="2">
        <f>G3</f>
        <v>29.502000000000002</v>
      </c>
      <c r="O22" s="2">
        <f>F4</f>
        <v>24.75</v>
      </c>
      <c r="P22" s="2">
        <f>G4</f>
        <v>36.877499999999998</v>
      </c>
      <c r="Q22" s="2">
        <f>F5</f>
        <v>29.7</v>
      </c>
      <c r="R22" s="2">
        <f>G5</f>
        <v>44.253</v>
      </c>
      <c r="S22" s="2">
        <f>F6</f>
        <v>34.65</v>
      </c>
      <c r="T22" s="2">
        <f>G6</f>
        <v>51.628499999999995</v>
      </c>
      <c r="U22" s="8">
        <f t="shared" si="4"/>
        <v>594</v>
      </c>
      <c r="V22" s="8">
        <f t="shared" si="5"/>
        <v>742.5</v>
      </c>
      <c r="W22" s="8">
        <f t="shared" si="6"/>
        <v>891</v>
      </c>
      <c r="X22" s="8">
        <f t="shared" si="7"/>
        <v>1039.5</v>
      </c>
      <c r="Y22" s="8">
        <f t="shared" si="8"/>
        <v>885.06000000000006</v>
      </c>
      <c r="Z22" s="8">
        <f t="shared" si="9"/>
        <v>1106.3249999999998</v>
      </c>
      <c r="AA22" s="8">
        <f t="shared" si="10"/>
        <v>1327.59</v>
      </c>
      <c r="AB22" s="8">
        <f t="shared" si="11"/>
        <v>1548.8549999999998</v>
      </c>
      <c r="AC22" s="19">
        <v>20</v>
      </c>
      <c r="AD22">
        <f>J3</f>
        <v>5</v>
      </c>
      <c r="AE22">
        <f>J4</f>
        <v>5</v>
      </c>
      <c r="AF22">
        <f>J5</f>
        <v>5</v>
      </c>
      <c r="AG22">
        <f>J6</f>
        <v>5</v>
      </c>
    </row>
    <row r="23" spans="2:33" x14ac:dyDescent="0.35">
      <c r="B23">
        <v>14</v>
      </c>
      <c r="L23">
        <v>31</v>
      </c>
      <c r="M23" s="2">
        <f>F3</f>
        <v>19.8</v>
      </c>
      <c r="N23" s="2">
        <f>G3</f>
        <v>29.502000000000002</v>
      </c>
      <c r="O23" s="2">
        <f>F4</f>
        <v>24.75</v>
      </c>
      <c r="P23" s="2">
        <f>G4</f>
        <v>36.877499999999998</v>
      </c>
      <c r="Q23" s="2">
        <f>F5</f>
        <v>29.7</v>
      </c>
      <c r="R23" s="2">
        <f>G5</f>
        <v>44.253</v>
      </c>
      <c r="S23" s="2">
        <f>F6</f>
        <v>34.65</v>
      </c>
      <c r="T23" s="2">
        <f>G6</f>
        <v>51.628499999999995</v>
      </c>
      <c r="U23" s="8">
        <f t="shared" si="4"/>
        <v>613.80000000000007</v>
      </c>
      <c r="V23" s="8">
        <f t="shared" si="5"/>
        <v>767.25</v>
      </c>
      <c r="W23" s="8">
        <f t="shared" si="6"/>
        <v>920.69999999999993</v>
      </c>
      <c r="X23" s="8">
        <f t="shared" si="7"/>
        <v>1074.1499999999999</v>
      </c>
      <c r="Y23" s="8">
        <f t="shared" si="8"/>
        <v>914.56200000000013</v>
      </c>
      <c r="Z23" s="8">
        <f t="shared" si="9"/>
        <v>1143.2024999999999</v>
      </c>
      <c r="AA23" s="8">
        <f t="shared" si="10"/>
        <v>1371.8430000000001</v>
      </c>
      <c r="AB23" s="8">
        <f t="shared" si="11"/>
        <v>1600.4834999999998</v>
      </c>
      <c r="AC23" s="19">
        <v>21</v>
      </c>
      <c r="AD23">
        <f>J3</f>
        <v>5</v>
      </c>
      <c r="AE23">
        <f>J4</f>
        <v>5</v>
      </c>
      <c r="AF23">
        <f>J5</f>
        <v>5</v>
      </c>
      <c r="AG23">
        <f>J6</f>
        <v>5</v>
      </c>
    </row>
    <row r="24" spans="2:33" x14ac:dyDescent="0.35">
      <c r="B24">
        <v>15</v>
      </c>
      <c r="L24">
        <v>32</v>
      </c>
      <c r="M24" s="2">
        <f>F3</f>
        <v>19.8</v>
      </c>
      <c r="N24" s="2">
        <f>G3</f>
        <v>29.502000000000002</v>
      </c>
      <c r="O24" s="2">
        <f>F4</f>
        <v>24.75</v>
      </c>
      <c r="P24" s="2">
        <f>G4</f>
        <v>36.877499999999998</v>
      </c>
      <c r="Q24" s="2">
        <f>F5</f>
        <v>29.7</v>
      </c>
      <c r="R24" s="2">
        <f>G5</f>
        <v>44.253</v>
      </c>
      <c r="S24" s="2">
        <f>F6</f>
        <v>34.65</v>
      </c>
      <c r="T24" s="2">
        <f>G6</f>
        <v>51.628499999999995</v>
      </c>
      <c r="U24" s="8">
        <f t="shared" si="4"/>
        <v>633.6</v>
      </c>
      <c r="V24" s="8">
        <f t="shared" si="5"/>
        <v>792</v>
      </c>
      <c r="W24" s="8">
        <f t="shared" si="6"/>
        <v>950.4</v>
      </c>
      <c r="X24" s="8">
        <f t="shared" si="7"/>
        <v>1108.8</v>
      </c>
      <c r="Y24" s="8">
        <f t="shared" si="8"/>
        <v>944.06400000000008</v>
      </c>
      <c r="Z24" s="8">
        <f t="shared" si="9"/>
        <v>1180.08</v>
      </c>
      <c r="AA24" s="8">
        <f t="shared" si="10"/>
        <v>1416.096</v>
      </c>
      <c r="AB24" s="8">
        <f t="shared" si="11"/>
        <v>1652.1119999999999</v>
      </c>
      <c r="AC24" s="19">
        <v>22</v>
      </c>
      <c r="AD24">
        <f>J3</f>
        <v>5</v>
      </c>
      <c r="AE24">
        <f>J4</f>
        <v>5</v>
      </c>
      <c r="AF24">
        <f>J5</f>
        <v>5</v>
      </c>
      <c r="AG24">
        <f>J6</f>
        <v>5</v>
      </c>
    </row>
    <row r="25" spans="2:33" x14ac:dyDescent="0.35">
      <c r="B25">
        <v>16</v>
      </c>
      <c r="L25">
        <v>33</v>
      </c>
      <c r="M25" s="2">
        <f>F3</f>
        <v>19.8</v>
      </c>
      <c r="N25" s="2">
        <f>G3</f>
        <v>29.502000000000002</v>
      </c>
      <c r="O25" s="2">
        <f>F4</f>
        <v>24.75</v>
      </c>
      <c r="P25" s="2">
        <f>G4</f>
        <v>36.877499999999998</v>
      </c>
      <c r="Q25" s="2">
        <f>F5</f>
        <v>29.7</v>
      </c>
      <c r="R25" s="2">
        <f>G5</f>
        <v>44.253</v>
      </c>
      <c r="S25" s="2">
        <f>F6</f>
        <v>34.65</v>
      </c>
      <c r="T25" s="2">
        <f>G6</f>
        <v>51.628499999999995</v>
      </c>
      <c r="U25" s="8">
        <f t="shared" si="4"/>
        <v>653.4</v>
      </c>
      <c r="V25" s="8">
        <f t="shared" si="5"/>
        <v>816.75</v>
      </c>
      <c r="W25" s="8">
        <f t="shared" si="6"/>
        <v>980.1</v>
      </c>
      <c r="X25" s="8">
        <f t="shared" si="7"/>
        <v>1143.45</v>
      </c>
      <c r="Y25" s="8">
        <f t="shared" si="8"/>
        <v>973.56600000000003</v>
      </c>
      <c r="Z25" s="8">
        <f t="shared" si="9"/>
        <v>1216.9575</v>
      </c>
      <c r="AA25" s="8">
        <f t="shared" si="10"/>
        <v>1460.3489999999999</v>
      </c>
      <c r="AB25" s="8">
        <f t="shared" si="11"/>
        <v>1703.7404999999999</v>
      </c>
      <c r="AC25" s="19">
        <v>23</v>
      </c>
      <c r="AD25">
        <f>J3</f>
        <v>5</v>
      </c>
      <c r="AE25">
        <f>J4</f>
        <v>5</v>
      </c>
      <c r="AF25">
        <f>J5</f>
        <v>5</v>
      </c>
      <c r="AG25">
        <f>J6</f>
        <v>5</v>
      </c>
    </row>
    <row r="26" spans="2:33" x14ac:dyDescent="0.35">
      <c r="B26">
        <v>17</v>
      </c>
      <c r="L26">
        <v>34</v>
      </c>
      <c r="M26" s="2">
        <f>F3</f>
        <v>19.8</v>
      </c>
      <c r="N26" s="2">
        <f>G3</f>
        <v>29.502000000000002</v>
      </c>
      <c r="O26" s="2">
        <f>F4</f>
        <v>24.75</v>
      </c>
      <c r="P26" s="2">
        <f>G4</f>
        <v>36.877499999999998</v>
      </c>
      <c r="Q26" s="2">
        <f>F5</f>
        <v>29.7</v>
      </c>
      <c r="R26" s="2">
        <f>G5</f>
        <v>44.253</v>
      </c>
      <c r="S26" s="2">
        <f>F6</f>
        <v>34.65</v>
      </c>
      <c r="T26" s="2">
        <f>G6</f>
        <v>51.628499999999995</v>
      </c>
      <c r="U26" s="8">
        <f t="shared" si="4"/>
        <v>673.2</v>
      </c>
      <c r="V26" s="8">
        <f t="shared" si="5"/>
        <v>841.5</v>
      </c>
      <c r="W26" s="8">
        <f t="shared" si="6"/>
        <v>1009.8</v>
      </c>
      <c r="X26" s="8">
        <f t="shared" si="7"/>
        <v>1178.0999999999999</v>
      </c>
      <c r="Y26" s="8">
        <f t="shared" si="8"/>
        <v>1003.0680000000001</v>
      </c>
      <c r="Z26" s="8">
        <f t="shared" si="9"/>
        <v>1253.835</v>
      </c>
      <c r="AA26" s="8">
        <f t="shared" si="10"/>
        <v>1504.6020000000001</v>
      </c>
      <c r="AB26" s="8">
        <f t="shared" si="11"/>
        <v>1755.3689999999999</v>
      </c>
      <c r="AC26" s="19">
        <v>24</v>
      </c>
      <c r="AD26">
        <f>J3</f>
        <v>5</v>
      </c>
      <c r="AE26">
        <f>J4</f>
        <v>5</v>
      </c>
      <c r="AF26">
        <f>J5</f>
        <v>5</v>
      </c>
      <c r="AG26">
        <f>J6</f>
        <v>5</v>
      </c>
    </row>
    <row r="27" spans="2:33" x14ac:dyDescent="0.35">
      <c r="B27">
        <v>18</v>
      </c>
      <c r="L27">
        <v>35</v>
      </c>
      <c r="M27" s="2">
        <f>F3</f>
        <v>19.8</v>
      </c>
      <c r="N27" s="2">
        <f>G3</f>
        <v>29.502000000000002</v>
      </c>
      <c r="O27" s="2">
        <f>F4</f>
        <v>24.75</v>
      </c>
      <c r="P27" s="2">
        <f>G4</f>
        <v>36.877499999999998</v>
      </c>
      <c r="Q27" s="2">
        <f>F5</f>
        <v>29.7</v>
      </c>
      <c r="R27" s="2">
        <f>G5</f>
        <v>44.253</v>
      </c>
      <c r="S27" s="2">
        <f>F6</f>
        <v>34.65</v>
      </c>
      <c r="T27" s="2">
        <f>G6</f>
        <v>51.628499999999995</v>
      </c>
      <c r="U27" s="8">
        <f t="shared" si="4"/>
        <v>693</v>
      </c>
      <c r="V27" s="8">
        <f t="shared" si="5"/>
        <v>866.25</v>
      </c>
      <c r="W27" s="8">
        <f t="shared" si="6"/>
        <v>1039.5</v>
      </c>
      <c r="X27" s="8">
        <f t="shared" si="7"/>
        <v>1212.75</v>
      </c>
      <c r="Y27" s="8">
        <f t="shared" si="8"/>
        <v>1032.5700000000002</v>
      </c>
      <c r="Z27" s="8">
        <f t="shared" si="9"/>
        <v>1290.7124999999999</v>
      </c>
      <c r="AA27" s="8">
        <f t="shared" si="10"/>
        <v>1548.855</v>
      </c>
      <c r="AB27" s="8">
        <f t="shared" si="11"/>
        <v>1806.9974999999999</v>
      </c>
      <c r="AC27" s="19">
        <v>25</v>
      </c>
      <c r="AD27">
        <f>J3</f>
        <v>5</v>
      </c>
      <c r="AE27">
        <f>J4</f>
        <v>5</v>
      </c>
      <c r="AF27">
        <f>J5</f>
        <v>5</v>
      </c>
      <c r="AG27">
        <f>J6</f>
        <v>5</v>
      </c>
    </row>
    <row r="28" spans="2:33" x14ac:dyDescent="0.35">
      <c r="B28">
        <v>19</v>
      </c>
      <c r="L28">
        <v>36</v>
      </c>
      <c r="M28" s="2">
        <f>F3</f>
        <v>19.8</v>
      </c>
      <c r="N28" s="2">
        <f>G3</f>
        <v>29.502000000000002</v>
      </c>
      <c r="O28" s="2">
        <f>F4</f>
        <v>24.75</v>
      </c>
      <c r="P28" s="2">
        <f>G4</f>
        <v>36.877499999999998</v>
      </c>
      <c r="Q28" s="2">
        <f>F5</f>
        <v>29.7</v>
      </c>
      <c r="R28" s="2">
        <f>G5</f>
        <v>44.253</v>
      </c>
      <c r="S28" s="2">
        <f>F6</f>
        <v>34.65</v>
      </c>
      <c r="T28" s="2">
        <f>G6</f>
        <v>51.628499999999995</v>
      </c>
      <c r="U28" s="8">
        <f t="shared" si="4"/>
        <v>712.80000000000007</v>
      </c>
      <c r="V28" s="8">
        <f t="shared" si="5"/>
        <v>891</v>
      </c>
      <c r="W28" s="8">
        <f t="shared" si="6"/>
        <v>1069.2</v>
      </c>
      <c r="X28" s="8">
        <f t="shared" si="7"/>
        <v>1247.3999999999999</v>
      </c>
      <c r="Y28" s="8">
        <f t="shared" si="8"/>
        <v>1062.0720000000001</v>
      </c>
      <c r="Z28" s="8">
        <f t="shared" si="9"/>
        <v>1327.59</v>
      </c>
      <c r="AA28" s="8">
        <f t="shared" si="10"/>
        <v>1593.1079999999999</v>
      </c>
      <c r="AB28" s="8">
        <f t="shared" si="11"/>
        <v>1858.6259999999997</v>
      </c>
      <c r="AC28" s="19">
        <v>26</v>
      </c>
      <c r="AD28">
        <f>J3</f>
        <v>5</v>
      </c>
      <c r="AE28">
        <f>J4</f>
        <v>5</v>
      </c>
      <c r="AF28">
        <f>J5</f>
        <v>5</v>
      </c>
      <c r="AG28">
        <f>J6</f>
        <v>5</v>
      </c>
    </row>
    <row r="29" spans="2:33" x14ac:dyDescent="0.35">
      <c r="B29">
        <v>20</v>
      </c>
      <c r="L29">
        <v>37</v>
      </c>
      <c r="M29" s="2">
        <f>F3</f>
        <v>19.8</v>
      </c>
      <c r="N29" s="2">
        <f>G3</f>
        <v>29.502000000000002</v>
      </c>
      <c r="O29" s="2">
        <f>F4</f>
        <v>24.75</v>
      </c>
      <c r="P29" s="2">
        <f>G4</f>
        <v>36.877499999999998</v>
      </c>
      <c r="Q29" s="2">
        <f>F5</f>
        <v>29.7</v>
      </c>
      <c r="R29" s="2">
        <f>G5</f>
        <v>44.253</v>
      </c>
      <c r="S29" s="2">
        <f>F6</f>
        <v>34.65</v>
      </c>
      <c r="T29" s="2">
        <f>G6</f>
        <v>51.628499999999995</v>
      </c>
      <c r="U29" s="8">
        <f t="shared" si="4"/>
        <v>732.6</v>
      </c>
      <c r="V29" s="8">
        <f t="shared" si="5"/>
        <v>915.75</v>
      </c>
      <c r="W29" s="8">
        <f t="shared" si="6"/>
        <v>1098.8999999999999</v>
      </c>
      <c r="X29" s="8">
        <f t="shared" si="7"/>
        <v>1282.05</v>
      </c>
      <c r="Y29" s="8">
        <f t="shared" si="8"/>
        <v>1091.5740000000001</v>
      </c>
      <c r="Z29" s="8">
        <f t="shared" si="9"/>
        <v>1364.4675</v>
      </c>
      <c r="AA29" s="8">
        <f t="shared" si="10"/>
        <v>1637.3610000000001</v>
      </c>
      <c r="AB29" s="8">
        <f t="shared" si="11"/>
        <v>1910.2544999999998</v>
      </c>
      <c r="AC29" s="19">
        <v>27</v>
      </c>
      <c r="AD29">
        <f>J3</f>
        <v>5</v>
      </c>
      <c r="AE29">
        <f>J4</f>
        <v>5</v>
      </c>
      <c r="AF29">
        <f>J5</f>
        <v>5</v>
      </c>
      <c r="AG29">
        <f>J6</f>
        <v>5</v>
      </c>
    </row>
    <row r="30" spans="2:33" x14ac:dyDescent="0.35">
      <c r="B30">
        <v>21</v>
      </c>
      <c r="L30">
        <v>38</v>
      </c>
      <c r="M30" s="2">
        <f>F3</f>
        <v>19.8</v>
      </c>
      <c r="N30" s="2">
        <f>G3</f>
        <v>29.502000000000002</v>
      </c>
      <c r="O30" s="2">
        <f>F4</f>
        <v>24.75</v>
      </c>
      <c r="P30" s="2">
        <f>G4</f>
        <v>36.877499999999998</v>
      </c>
      <c r="Q30" s="2">
        <f>F5</f>
        <v>29.7</v>
      </c>
      <c r="R30" s="2">
        <f>G5</f>
        <v>44.253</v>
      </c>
      <c r="S30" s="2">
        <f>F6</f>
        <v>34.65</v>
      </c>
      <c r="T30" s="2">
        <f>G6</f>
        <v>51.628499999999995</v>
      </c>
      <c r="U30" s="8">
        <f t="shared" si="4"/>
        <v>752.4</v>
      </c>
      <c r="V30" s="8">
        <f t="shared" si="5"/>
        <v>940.5</v>
      </c>
      <c r="W30" s="8">
        <f t="shared" si="6"/>
        <v>1128.5999999999999</v>
      </c>
      <c r="X30" s="8">
        <f t="shared" si="7"/>
        <v>1316.7</v>
      </c>
      <c r="Y30" s="8">
        <f t="shared" si="8"/>
        <v>1121.076</v>
      </c>
      <c r="Z30" s="8">
        <f t="shared" si="9"/>
        <v>1401.3449999999998</v>
      </c>
      <c r="AA30" s="8">
        <f t="shared" si="10"/>
        <v>1681.614</v>
      </c>
      <c r="AB30" s="8">
        <f t="shared" si="11"/>
        <v>1961.8829999999998</v>
      </c>
      <c r="AC30" s="19">
        <v>28</v>
      </c>
      <c r="AD30">
        <f>J3</f>
        <v>5</v>
      </c>
      <c r="AE30">
        <f>J4</f>
        <v>5</v>
      </c>
      <c r="AF30">
        <f>J5</f>
        <v>5</v>
      </c>
      <c r="AG30">
        <f>J6</f>
        <v>5</v>
      </c>
    </row>
    <row r="31" spans="2:33" x14ac:dyDescent="0.35">
      <c r="B31">
        <v>22</v>
      </c>
      <c r="L31">
        <v>39</v>
      </c>
      <c r="M31" s="2">
        <f>F3</f>
        <v>19.8</v>
      </c>
      <c r="N31" s="2">
        <f>G3</f>
        <v>29.502000000000002</v>
      </c>
      <c r="O31" s="2">
        <f>F4</f>
        <v>24.75</v>
      </c>
      <c r="P31" s="2">
        <f>G4</f>
        <v>36.877499999999998</v>
      </c>
      <c r="Q31" s="2">
        <f>F5</f>
        <v>29.7</v>
      </c>
      <c r="R31" s="2">
        <f>G5</f>
        <v>44.253</v>
      </c>
      <c r="S31" s="2">
        <f>F6</f>
        <v>34.65</v>
      </c>
      <c r="T31" s="2">
        <f>G6</f>
        <v>51.628499999999995</v>
      </c>
      <c r="U31" s="8">
        <f t="shared" si="4"/>
        <v>772.2</v>
      </c>
      <c r="V31" s="8">
        <f t="shared" si="5"/>
        <v>965.25</v>
      </c>
      <c r="W31" s="8">
        <f t="shared" si="6"/>
        <v>1158.3</v>
      </c>
      <c r="X31" s="8">
        <f t="shared" si="7"/>
        <v>1351.35</v>
      </c>
      <c r="Y31" s="8">
        <f t="shared" si="8"/>
        <v>1150.5780000000002</v>
      </c>
      <c r="Z31" s="8">
        <f t="shared" si="9"/>
        <v>1438.2224999999999</v>
      </c>
      <c r="AA31" s="8">
        <f t="shared" si="10"/>
        <v>1725.867</v>
      </c>
      <c r="AB31" s="8">
        <f t="shared" si="11"/>
        <v>2013.5114999999998</v>
      </c>
      <c r="AC31" s="19">
        <v>29</v>
      </c>
      <c r="AD31">
        <f>J3</f>
        <v>5</v>
      </c>
      <c r="AE31">
        <f>J4</f>
        <v>5</v>
      </c>
      <c r="AF31">
        <f>J5</f>
        <v>5</v>
      </c>
      <c r="AG31">
        <f>J6</f>
        <v>5</v>
      </c>
    </row>
    <row r="32" spans="2:33" x14ac:dyDescent="0.35">
      <c r="B32">
        <v>23</v>
      </c>
      <c r="L32">
        <v>40</v>
      </c>
      <c r="M32" s="2">
        <f>F3</f>
        <v>19.8</v>
      </c>
      <c r="N32" s="2">
        <f>G3</f>
        <v>29.502000000000002</v>
      </c>
      <c r="O32" s="2">
        <f>F4</f>
        <v>24.75</v>
      </c>
      <c r="P32" s="2">
        <f>G4</f>
        <v>36.877499999999998</v>
      </c>
      <c r="Q32" s="2">
        <f>F5</f>
        <v>29.7</v>
      </c>
      <c r="R32" s="2">
        <f>G5</f>
        <v>44.253</v>
      </c>
      <c r="S32" s="2">
        <f>F6</f>
        <v>34.65</v>
      </c>
      <c r="T32" s="2">
        <f>G6</f>
        <v>51.628499999999995</v>
      </c>
      <c r="U32" s="8">
        <f t="shared" si="4"/>
        <v>792</v>
      </c>
      <c r="V32" s="8">
        <f t="shared" si="5"/>
        <v>990</v>
      </c>
      <c r="W32" s="8">
        <f t="shared" si="6"/>
        <v>1188</v>
      </c>
      <c r="X32" s="8">
        <f t="shared" si="7"/>
        <v>1386</v>
      </c>
      <c r="Y32" s="8">
        <f t="shared" si="8"/>
        <v>1180.0800000000002</v>
      </c>
      <c r="Z32" s="8">
        <f t="shared" si="9"/>
        <v>1475.1</v>
      </c>
      <c r="AA32" s="8">
        <f t="shared" si="10"/>
        <v>1770.12</v>
      </c>
      <c r="AB32" s="8">
        <f t="shared" si="11"/>
        <v>2065.14</v>
      </c>
      <c r="AC32" s="19">
        <v>30</v>
      </c>
      <c r="AD32">
        <f>J3</f>
        <v>5</v>
      </c>
      <c r="AE32">
        <f>J4</f>
        <v>5</v>
      </c>
      <c r="AF32">
        <f>J5</f>
        <v>5</v>
      </c>
      <c r="AG32">
        <f>J6</f>
        <v>5</v>
      </c>
    </row>
    <row r="33" spans="2:2" x14ac:dyDescent="0.35">
      <c r="B33">
        <v>24</v>
      </c>
    </row>
    <row r="34" spans="2:2" x14ac:dyDescent="0.35">
      <c r="B34">
        <v>25</v>
      </c>
    </row>
    <row r="35" spans="2:2" x14ac:dyDescent="0.35">
      <c r="B35">
        <v>26</v>
      </c>
    </row>
    <row r="36" spans="2:2" x14ac:dyDescent="0.35">
      <c r="B36">
        <v>27</v>
      </c>
    </row>
    <row r="37" spans="2:2" x14ac:dyDescent="0.35">
      <c r="B37">
        <v>28</v>
      </c>
    </row>
    <row r="38" spans="2:2" x14ac:dyDescent="0.35">
      <c r="B38">
        <v>29</v>
      </c>
    </row>
    <row r="39" spans="2:2" x14ac:dyDescent="0.35">
      <c r="B39">
        <v>30</v>
      </c>
    </row>
    <row r="40" spans="2:2" x14ac:dyDescent="0.35">
      <c r="B40">
        <v>31</v>
      </c>
    </row>
  </sheetData>
  <mergeCells count="8">
    <mergeCell ref="AD1:AG1"/>
    <mergeCell ref="AH1:AK1"/>
    <mergeCell ref="U1:X1"/>
    <mergeCell ref="Y1:AB1"/>
    <mergeCell ref="M1:N1"/>
    <mergeCell ref="O1:P1"/>
    <mergeCell ref="Q1:R1"/>
    <mergeCell ref="S1:T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8DED-952C-4B19-8ABA-FC08EE838D57}">
  <dimension ref="A1:K25"/>
  <sheetViews>
    <sheetView workbookViewId="0">
      <selection activeCell="K12" sqref="K12"/>
    </sheetView>
  </sheetViews>
  <sheetFormatPr defaultRowHeight="14.5" x14ac:dyDescent="0.35"/>
  <cols>
    <col min="5" max="5" width="10" bestFit="1" customWidth="1"/>
    <col min="6" max="6" width="12.1796875" bestFit="1" customWidth="1"/>
    <col min="7" max="7" width="10.453125" customWidth="1"/>
    <col min="10" max="10" width="10.54296875" bestFit="1" customWidth="1"/>
    <col min="11" max="11" width="12.1796875" bestFit="1" customWidth="1"/>
  </cols>
  <sheetData>
    <row r="1" spans="1:11" ht="58" x14ac:dyDescent="0.35">
      <c r="A1" s="3" t="s">
        <v>50</v>
      </c>
      <c r="B1" s="1" t="s">
        <v>49</v>
      </c>
      <c r="C1" s="1" t="s">
        <v>0</v>
      </c>
      <c r="D1" s="1" t="s">
        <v>13</v>
      </c>
      <c r="E1" s="1" t="s">
        <v>48</v>
      </c>
      <c r="F1" s="1" t="s">
        <v>36</v>
      </c>
      <c r="H1" s="1" t="s">
        <v>1</v>
      </c>
      <c r="I1" s="1" t="s">
        <v>13</v>
      </c>
      <c r="J1" s="1" t="s">
        <v>48</v>
      </c>
      <c r="K1" s="1" t="s">
        <v>36</v>
      </c>
    </row>
    <row r="2" spans="1:11" x14ac:dyDescent="0.35">
      <c r="A2" t="s">
        <v>35</v>
      </c>
      <c r="B2">
        <v>20</v>
      </c>
      <c r="C2">
        <v>99</v>
      </c>
      <c r="D2">
        <f>SUM(C8*C2)</f>
        <v>1584</v>
      </c>
      <c r="E2">
        <f>SUM(C8*C2)*B2%</f>
        <v>316.8</v>
      </c>
      <c r="F2">
        <f>SUM(D8*C2)*E8%</f>
        <v>29.700000000000003</v>
      </c>
      <c r="H2">
        <v>149</v>
      </c>
      <c r="I2">
        <f>SUM(C15*H2)</f>
        <v>2384</v>
      </c>
      <c r="J2">
        <f>SUM(C15*H2)*B2%</f>
        <v>476.8</v>
      </c>
      <c r="K2">
        <f>SUM(D15*H2)*E15%</f>
        <v>44.7</v>
      </c>
    </row>
    <row r="3" spans="1:11" x14ac:dyDescent="0.35">
      <c r="A3" t="s">
        <v>20</v>
      </c>
      <c r="B3">
        <v>25</v>
      </c>
      <c r="C3">
        <v>99</v>
      </c>
      <c r="D3">
        <f>SUM(C9*C3)</f>
        <v>2574</v>
      </c>
      <c r="E3">
        <f>SUM(C9*C3)*B3%</f>
        <v>643.5</v>
      </c>
      <c r="F3">
        <f>SUM(D9*C3)*E9%</f>
        <v>29.700000000000003</v>
      </c>
      <c r="H3">
        <v>149</v>
      </c>
      <c r="I3">
        <f>SUM(C16*H3)</f>
        <v>3874</v>
      </c>
      <c r="J3">
        <f>SUM(C16*H3)*B3%</f>
        <v>968.5</v>
      </c>
      <c r="K3">
        <f>SUM(D16*H3)*E16%</f>
        <v>44.7</v>
      </c>
    </row>
    <row r="4" spans="1:11" x14ac:dyDescent="0.35">
      <c r="A4" t="s">
        <v>4</v>
      </c>
      <c r="B4">
        <v>30</v>
      </c>
      <c r="C4">
        <v>99</v>
      </c>
      <c r="D4">
        <f>SUM(C10*C4)</f>
        <v>3564</v>
      </c>
      <c r="E4">
        <f>SUM(C10*C4)*B4%</f>
        <v>1069.2</v>
      </c>
      <c r="F4">
        <f>SUM(D10*C4)*E10%</f>
        <v>29.700000000000003</v>
      </c>
      <c r="H4">
        <v>149</v>
      </c>
      <c r="I4">
        <f>SUM(C17*H4)</f>
        <v>5364</v>
      </c>
      <c r="J4">
        <f>SUM(C17*H4)*B4%</f>
        <v>1609.2</v>
      </c>
      <c r="K4">
        <f>SUM(D17*H4)*E17%</f>
        <v>44.7</v>
      </c>
    </row>
    <row r="5" spans="1:11" x14ac:dyDescent="0.35">
      <c r="A5" t="s">
        <v>6</v>
      </c>
      <c r="B5">
        <v>35</v>
      </c>
      <c r="C5">
        <v>99</v>
      </c>
      <c r="D5">
        <f>SUM(C11*C5)</f>
        <v>4554</v>
      </c>
      <c r="E5">
        <f>SUM(C11*C5)*B5%</f>
        <v>1593.8999999999999</v>
      </c>
      <c r="F5">
        <f>SUM(D11*C5)*E11%</f>
        <v>29.700000000000003</v>
      </c>
      <c r="H5">
        <v>149</v>
      </c>
      <c r="I5">
        <f>SUM(C18*H5)</f>
        <v>6854</v>
      </c>
      <c r="J5">
        <f>SUM(C18*H5)*B5%</f>
        <v>2398.8999999999996</v>
      </c>
      <c r="K5">
        <f>SUM(D18*H5)*E18%</f>
        <v>44.7</v>
      </c>
    </row>
    <row r="6" spans="1:11" x14ac:dyDescent="0.35">
      <c r="B6" t="s">
        <v>45</v>
      </c>
    </row>
    <row r="7" spans="1:11" ht="43.5" x14ac:dyDescent="0.35">
      <c r="B7" s="21" t="s">
        <v>34</v>
      </c>
      <c r="C7" s="21" t="s">
        <v>30</v>
      </c>
      <c r="D7" s="21" t="s">
        <v>31</v>
      </c>
      <c r="E7" s="21" t="s">
        <v>47</v>
      </c>
      <c r="F7" s="21" t="s">
        <v>33</v>
      </c>
    </row>
    <row r="8" spans="1:11" x14ac:dyDescent="0.35">
      <c r="B8" t="s">
        <v>3</v>
      </c>
      <c r="C8">
        <v>16</v>
      </c>
      <c r="D8">
        <v>6</v>
      </c>
      <c r="E8">
        <v>5</v>
      </c>
      <c r="F8">
        <f>SUM(E2+F2)</f>
        <v>346.5</v>
      </c>
      <c r="I8">
        <f>SUM(C8*C2)*B2%+(D8*C2)*E8%</f>
        <v>346.5</v>
      </c>
    </row>
    <row r="9" spans="1:11" x14ac:dyDescent="0.35">
      <c r="B9" t="s">
        <v>5</v>
      </c>
      <c r="C9">
        <v>26</v>
      </c>
      <c r="D9">
        <v>6</v>
      </c>
      <c r="E9">
        <v>5</v>
      </c>
      <c r="F9">
        <f>SUM(E3+F3)</f>
        <v>673.2</v>
      </c>
      <c r="I9">
        <f>SUM(C9*C2)*B3%+(D9*C2)*E9%</f>
        <v>673.2</v>
      </c>
    </row>
    <row r="10" spans="1:11" x14ac:dyDescent="0.35">
      <c r="B10" t="s">
        <v>4</v>
      </c>
      <c r="C10">
        <v>36</v>
      </c>
      <c r="D10">
        <v>6</v>
      </c>
      <c r="E10">
        <v>5</v>
      </c>
      <c r="F10">
        <f>SUM(E4+F4)</f>
        <v>1098.9000000000001</v>
      </c>
      <c r="I10">
        <f>SUM(C10*C2)*B4%+(D10*C2)*E10%</f>
        <v>1098.9000000000001</v>
      </c>
    </row>
    <row r="11" spans="1:11" x14ac:dyDescent="0.35">
      <c r="B11" t="s">
        <v>6</v>
      </c>
      <c r="C11">
        <v>46</v>
      </c>
      <c r="D11">
        <v>6</v>
      </c>
      <c r="E11">
        <v>5</v>
      </c>
      <c r="F11">
        <f>SUM(E5+F5)</f>
        <v>1623.6</v>
      </c>
      <c r="I11">
        <f>SUM(C11*C2)*B5%+(D11*C2)*E11%</f>
        <v>1623.6</v>
      </c>
    </row>
    <row r="13" spans="1:11" x14ac:dyDescent="0.35">
      <c r="B13" t="s">
        <v>46</v>
      </c>
    </row>
    <row r="14" spans="1:11" ht="29" x14ac:dyDescent="0.35">
      <c r="B14" s="21" t="s">
        <v>34</v>
      </c>
      <c r="C14" s="21" t="s">
        <v>30</v>
      </c>
      <c r="D14" s="21" t="s">
        <v>31</v>
      </c>
      <c r="E14" s="21" t="s">
        <v>44</v>
      </c>
      <c r="F14" s="21" t="s">
        <v>33</v>
      </c>
    </row>
    <row r="15" spans="1:11" x14ac:dyDescent="0.35">
      <c r="B15" t="s">
        <v>3</v>
      </c>
      <c r="C15">
        <v>16</v>
      </c>
      <c r="D15">
        <v>6</v>
      </c>
      <c r="E15">
        <v>5</v>
      </c>
      <c r="F15">
        <f>SUM(J2+K2)</f>
        <v>521.5</v>
      </c>
      <c r="I15">
        <f>SUM(C15*H2)*B2%+(D15*H2)*E15%</f>
        <v>521.5</v>
      </c>
    </row>
    <row r="16" spans="1:11" x14ac:dyDescent="0.35">
      <c r="B16" t="s">
        <v>5</v>
      </c>
      <c r="C16">
        <v>26</v>
      </c>
      <c r="D16">
        <v>6</v>
      </c>
      <c r="E16">
        <v>5</v>
      </c>
      <c r="F16">
        <f t="shared" ref="F16:F18" si="0">SUM(J3+K3)</f>
        <v>1013.2</v>
      </c>
      <c r="I16">
        <f>SUM(C16*H3)*B3%+(D16*H3)*E16%</f>
        <v>1013.2</v>
      </c>
    </row>
    <row r="17" spans="2:9" x14ac:dyDescent="0.35">
      <c r="B17" t="s">
        <v>4</v>
      </c>
      <c r="C17">
        <v>36</v>
      </c>
      <c r="D17">
        <v>6</v>
      </c>
      <c r="E17">
        <v>5</v>
      </c>
      <c r="F17">
        <f t="shared" si="0"/>
        <v>1653.9</v>
      </c>
      <c r="I17">
        <f>SUM(C17*H4)*B4%+(D17*H4)*E17%</f>
        <v>1653.9</v>
      </c>
    </row>
    <row r="18" spans="2:9" x14ac:dyDescent="0.35">
      <c r="B18" t="s">
        <v>6</v>
      </c>
      <c r="C18">
        <v>46</v>
      </c>
      <c r="D18">
        <v>6</v>
      </c>
      <c r="E18">
        <v>5</v>
      </c>
      <c r="F18">
        <f t="shared" si="0"/>
        <v>2443.5999999999995</v>
      </c>
      <c r="I18">
        <f>SUM(C18*H5)*B5%+(D18*H5)*E18%</f>
        <v>2443.5999999999995</v>
      </c>
    </row>
    <row r="23" spans="2:9" ht="72.5" x14ac:dyDescent="0.35">
      <c r="D23" s="1" t="s">
        <v>39</v>
      </c>
      <c r="E23" s="1" t="s">
        <v>40</v>
      </c>
    </row>
    <row r="24" spans="2:9" x14ac:dyDescent="0.35">
      <c r="B24" t="s">
        <v>37</v>
      </c>
      <c r="D24">
        <v>10</v>
      </c>
      <c r="E24">
        <v>5</v>
      </c>
    </row>
    <row r="25" spans="2:9" x14ac:dyDescent="0.35">
      <c r="B25" t="s">
        <v>38</v>
      </c>
      <c r="D25">
        <v>50</v>
      </c>
      <c r="E25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B957B-1729-4FC2-AA9A-6F35220F9CEF}">
  <dimension ref="A1:AE57"/>
  <sheetViews>
    <sheetView tabSelected="1" zoomScaleNormal="100" workbookViewId="0">
      <selection activeCell="K55" sqref="K55"/>
    </sheetView>
  </sheetViews>
  <sheetFormatPr defaultRowHeight="14.5" x14ac:dyDescent="0.35"/>
  <cols>
    <col min="2" max="2" width="15.36328125" bestFit="1" customWidth="1"/>
    <col min="3" max="3" width="15.81640625" bestFit="1" customWidth="1"/>
    <col min="4" max="4" width="15.81640625" customWidth="1"/>
    <col min="5" max="5" width="10.1796875" customWidth="1"/>
    <col min="6" max="6" width="10.81640625" bestFit="1" customWidth="1"/>
    <col min="11" max="11" width="9.08984375" bestFit="1" customWidth="1"/>
    <col min="12" max="14" width="9.08984375" customWidth="1"/>
    <col min="16" max="16" width="8.7265625" style="51"/>
  </cols>
  <sheetData>
    <row r="1" spans="1:31" ht="28.5" x14ac:dyDescent="0.35">
      <c r="A1" s="36" t="s">
        <v>43</v>
      </c>
      <c r="B1" s="36"/>
      <c r="C1" s="36"/>
      <c r="D1" s="36"/>
      <c r="E1" s="25" t="s">
        <v>73</v>
      </c>
      <c r="F1" s="25"/>
      <c r="G1" s="25"/>
      <c r="H1" s="25"/>
      <c r="I1" s="25"/>
      <c r="J1" s="10"/>
      <c r="L1" s="25" t="s">
        <v>74</v>
      </c>
      <c r="M1" s="25"/>
      <c r="N1" s="25"/>
      <c r="O1" s="25"/>
      <c r="Q1" s="31"/>
      <c r="R1" s="31"/>
      <c r="S1" s="31"/>
      <c r="T1" s="31"/>
      <c r="U1" s="31"/>
    </row>
    <row r="2" spans="1:31" ht="43.5" x14ac:dyDescent="0.35">
      <c r="A2" s="35" t="s">
        <v>70</v>
      </c>
      <c r="B2" s="35" t="s">
        <v>41</v>
      </c>
      <c r="C2" s="35" t="s">
        <v>42</v>
      </c>
      <c r="D2" s="37" t="s">
        <v>58</v>
      </c>
      <c r="E2" s="35" t="s">
        <v>52</v>
      </c>
      <c r="F2" s="35" t="s">
        <v>3</v>
      </c>
      <c r="G2" s="35" t="s">
        <v>53</v>
      </c>
      <c r="H2" s="35" t="s">
        <v>54</v>
      </c>
      <c r="I2" s="35" t="s">
        <v>55</v>
      </c>
      <c r="L2" s="39" t="s">
        <v>61</v>
      </c>
      <c r="M2" s="27" t="s">
        <v>62</v>
      </c>
      <c r="N2" s="27" t="s">
        <v>63</v>
      </c>
      <c r="O2" s="27" t="s">
        <v>64</v>
      </c>
      <c r="P2" s="52"/>
      <c r="Q2" s="33" t="s">
        <v>51</v>
      </c>
      <c r="R2" s="33"/>
      <c r="S2" s="33"/>
      <c r="T2" s="33"/>
      <c r="U2" s="33"/>
      <c r="W2" s="33" t="s">
        <v>72</v>
      </c>
      <c r="X2" s="33"/>
      <c r="Y2" s="33"/>
      <c r="Z2" s="33"/>
      <c r="AB2" s="34" t="s">
        <v>71</v>
      </c>
      <c r="AC2" s="34"/>
      <c r="AD2" s="34"/>
      <c r="AE2" s="34"/>
    </row>
    <row r="3" spans="1:31" ht="58" x14ac:dyDescent="0.35">
      <c r="A3" s="58">
        <v>1</v>
      </c>
      <c r="B3" s="31">
        <v>6</v>
      </c>
      <c r="C3" s="31">
        <v>4</v>
      </c>
      <c r="D3" s="38">
        <f>B3+C3</f>
        <v>10</v>
      </c>
      <c r="E3" s="31">
        <f>IF(AND(D3&gt;=0,D3&lt;=9),D3,0)</f>
        <v>0</v>
      </c>
      <c r="F3" s="31">
        <f>IF(AND(D3&gt;=10,D3&lt;=19),D3,0)</f>
        <v>10</v>
      </c>
      <c r="G3" s="31">
        <f>IF(AND(D3&gt;=20,D3&lt;=29),D3,0)</f>
        <v>0</v>
      </c>
      <c r="H3" s="31">
        <f>IF(AND(D3&gt;=30,D3&lt;=39),D3,0)</f>
        <v>0</v>
      </c>
      <c r="I3" s="31">
        <f>IF(AND(D3&gt;=40,D3&lt;=49),D3,0)</f>
        <v>0</v>
      </c>
      <c r="L3" s="40">
        <f>IF(9+1=10,F3-9)</f>
        <v>1</v>
      </c>
      <c r="M3" s="40">
        <f>IF(19+1=20,G3-19)</f>
        <v>-19</v>
      </c>
      <c r="N3" s="40">
        <f>IF(29+1=30,H3-29)</f>
        <v>-29</v>
      </c>
      <c r="O3" s="40">
        <f>IF(39+1=40,I3-39)</f>
        <v>-39</v>
      </c>
      <c r="P3" s="41"/>
      <c r="Q3" s="26" t="s">
        <v>50</v>
      </c>
      <c r="R3" s="26" t="s">
        <v>67</v>
      </c>
      <c r="S3" s="26" t="s">
        <v>56</v>
      </c>
      <c r="T3" s="26" t="s">
        <v>57</v>
      </c>
      <c r="U3" s="26" t="s">
        <v>49</v>
      </c>
      <c r="W3" s="26" t="s">
        <v>0</v>
      </c>
      <c r="X3" s="26" t="s">
        <v>13</v>
      </c>
      <c r="Y3" s="26" t="s">
        <v>48</v>
      </c>
      <c r="Z3" s="26" t="s">
        <v>36</v>
      </c>
      <c r="AB3" s="26" t="s">
        <v>1</v>
      </c>
      <c r="AC3" s="26" t="s">
        <v>13</v>
      </c>
      <c r="AD3" s="26" t="s">
        <v>48</v>
      </c>
      <c r="AE3" s="26" t="s">
        <v>36</v>
      </c>
    </row>
    <row r="4" spans="1:31" x14ac:dyDescent="0.35">
      <c r="A4" s="58">
        <v>2</v>
      </c>
      <c r="B4" s="31">
        <v>10</v>
      </c>
      <c r="C4" s="31">
        <v>12</v>
      </c>
      <c r="D4" s="38">
        <f t="shared" ref="D4:D34" si="0">B4+C4</f>
        <v>22</v>
      </c>
      <c r="E4" s="31">
        <f t="shared" ref="E4:E33" si="1">IF(AND(D4&gt;=0,D4&lt;=9),D4,0)</f>
        <v>0</v>
      </c>
      <c r="F4" s="31">
        <f t="shared" ref="F4:F33" si="2">IF(AND(D4&gt;=10,D4&lt;=19),D4,0)</f>
        <v>0</v>
      </c>
      <c r="G4" s="31">
        <f t="shared" ref="G4:G33" si="3">IF(AND(D4&gt;=20,D4&lt;=29),D4,0)</f>
        <v>22</v>
      </c>
      <c r="H4" s="31">
        <f t="shared" ref="H4:H33" si="4">IF(AND(D4&gt;=30,D4&lt;=39),D4,0)</f>
        <v>0</v>
      </c>
      <c r="I4" s="31">
        <f t="shared" ref="I4:I33" si="5">IF(AND(D4&gt;=40,D4&lt;=49),D4,0)</f>
        <v>0</v>
      </c>
      <c r="L4" s="40">
        <f>IF(9+1=10,F4-9)</f>
        <v>-9</v>
      </c>
      <c r="M4" s="40">
        <f>IF(19+1=20,G4-19)</f>
        <v>3</v>
      </c>
      <c r="N4" s="40">
        <f>IF(29+1=30,H4-29)</f>
        <v>-29</v>
      </c>
      <c r="O4" s="40">
        <f>IF(39+1=40,I4-39)</f>
        <v>-39</v>
      </c>
      <c r="P4" s="41"/>
      <c r="Q4" s="27" t="s">
        <v>52</v>
      </c>
      <c r="R4" s="28"/>
      <c r="S4" s="28">
        <v>0</v>
      </c>
      <c r="T4" s="28">
        <v>9</v>
      </c>
      <c r="U4" s="29">
        <v>20</v>
      </c>
      <c r="W4" s="29">
        <v>99</v>
      </c>
      <c r="X4" s="31">
        <f>SUM(R12*W4)</f>
        <v>891</v>
      </c>
      <c r="Y4" s="31">
        <f>SUM(R12*W4)*U4%</f>
        <v>178.20000000000002</v>
      </c>
      <c r="Z4" s="29"/>
      <c r="AB4" s="29">
        <v>149</v>
      </c>
      <c r="AC4" s="31">
        <f>SUM(R20*AB4)</f>
        <v>1341</v>
      </c>
      <c r="AD4" s="31">
        <f>SUM(R20*AB4)*U4%</f>
        <v>268.2</v>
      </c>
      <c r="AE4" s="29"/>
    </row>
    <row r="5" spans="1:31" x14ac:dyDescent="0.35">
      <c r="A5" s="58">
        <v>3</v>
      </c>
      <c r="B5" s="31">
        <v>20</v>
      </c>
      <c r="C5" s="31">
        <v>12</v>
      </c>
      <c r="D5" s="38">
        <f t="shared" si="0"/>
        <v>32</v>
      </c>
      <c r="E5" s="31">
        <f t="shared" si="1"/>
        <v>0</v>
      </c>
      <c r="F5" s="31">
        <f t="shared" si="2"/>
        <v>0</v>
      </c>
      <c r="G5" s="31">
        <f t="shared" si="3"/>
        <v>0</v>
      </c>
      <c r="H5" s="31">
        <f t="shared" si="4"/>
        <v>32</v>
      </c>
      <c r="I5" s="31">
        <f t="shared" si="5"/>
        <v>0</v>
      </c>
      <c r="L5" s="40">
        <f>IF(9+1=10,F5-9)</f>
        <v>-9</v>
      </c>
      <c r="M5" s="40">
        <f>IF(19+1=20,G5-19)</f>
        <v>-19</v>
      </c>
      <c r="N5" s="40">
        <f>IF(29+1=30,H5-29)</f>
        <v>3</v>
      </c>
      <c r="O5" s="40">
        <f>IF(39+1=40,I5-39)</f>
        <v>-39</v>
      </c>
      <c r="P5" s="41"/>
      <c r="Q5" s="30" t="s">
        <v>35</v>
      </c>
      <c r="R5" s="31">
        <v>5</v>
      </c>
      <c r="S5" s="32">
        <v>10</v>
      </c>
      <c r="T5" s="32">
        <v>19</v>
      </c>
      <c r="U5" s="31">
        <v>20</v>
      </c>
      <c r="W5" s="31">
        <v>99</v>
      </c>
      <c r="X5" s="31">
        <f>SUM(R13*W5)</f>
        <v>1584</v>
      </c>
      <c r="Y5" s="31">
        <f>SUM(R13*W5)*U5%</f>
        <v>316.8</v>
      </c>
      <c r="Z5" s="31">
        <f>SUM(S13*W5)*T13%</f>
        <v>29.700000000000003</v>
      </c>
      <c r="AB5" s="31">
        <v>149</v>
      </c>
      <c r="AC5" s="31">
        <f>SUM(R21*AB5)</f>
        <v>2384</v>
      </c>
      <c r="AD5" s="31">
        <f>SUM(R21*AB5)*U5%</f>
        <v>476.8</v>
      </c>
      <c r="AE5" s="31">
        <f>SUM(S21*AB5)*T21%</f>
        <v>44.7</v>
      </c>
    </row>
    <row r="6" spans="1:31" x14ac:dyDescent="0.35">
      <c r="A6" s="58">
        <v>4</v>
      </c>
      <c r="B6" s="31">
        <v>15</v>
      </c>
      <c r="C6" s="31">
        <v>16</v>
      </c>
      <c r="D6" s="38">
        <f t="shared" si="0"/>
        <v>31</v>
      </c>
      <c r="E6" s="31">
        <f t="shared" si="1"/>
        <v>0</v>
      </c>
      <c r="F6" s="31">
        <f t="shared" si="2"/>
        <v>0</v>
      </c>
      <c r="G6" s="31">
        <f t="shared" si="3"/>
        <v>0</v>
      </c>
      <c r="H6" s="31">
        <f t="shared" si="4"/>
        <v>31</v>
      </c>
      <c r="I6" s="31">
        <f t="shared" si="5"/>
        <v>0</v>
      </c>
      <c r="L6" s="40">
        <f>IF(9+1=10,F6-9)</f>
        <v>-9</v>
      </c>
      <c r="M6" s="40">
        <f>IF(19+1=20,G6-19)</f>
        <v>-19</v>
      </c>
      <c r="N6" s="40">
        <f>IF(29+1=30,H6-29)</f>
        <v>2</v>
      </c>
      <c r="O6" s="40">
        <f>IF(39+1=40,I6-39)</f>
        <v>-39</v>
      </c>
      <c r="P6" s="41"/>
      <c r="Q6" s="30" t="s">
        <v>20</v>
      </c>
      <c r="R6" s="31">
        <v>6</v>
      </c>
      <c r="S6" s="31">
        <v>20</v>
      </c>
      <c r="T6" s="31">
        <v>29</v>
      </c>
      <c r="U6" s="31">
        <v>25</v>
      </c>
      <c r="W6" s="31">
        <v>99</v>
      </c>
      <c r="X6" s="31">
        <f>SUM(R14*W6)</f>
        <v>2574</v>
      </c>
      <c r="Y6" s="31">
        <f>SUM(R14*W6)*U6%</f>
        <v>643.5</v>
      </c>
      <c r="Z6" s="31">
        <f>SUM(S14*W6)*T14%</f>
        <v>29.700000000000003</v>
      </c>
      <c r="AB6" s="31">
        <v>149</v>
      </c>
      <c r="AC6" s="31">
        <f>SUM(R22*AB6)</f>
        <v>3874</v>
      </c>
      <c r="AD6" s="31">
        <f>SUM(R22*AB6)*U6%</f>
        <v>968.5</v>
      </c>
      <c r="AE6" s="31">
        <f>SUM(S22*AB6)*T22%</f>
        <v>44.7</v>
      </c>
    </row>
    <row r="7" spans="1:31" x14ac:dyDescent="0.35">
      <c r="A7" s="58">
        <v>5</v>
      </c>
      <c r="B7" s="31">
        <v>20</v>
      </c>
      <c r="C7" s="31">
        <v>20</v>
      </c>
      <c r="D7" s="38">
        <f t="shared" si="0"/>
        <v>40</v>
      </c>
      <c r="E7" s="31">
        <f t="shared" si="1"/>
        <v>0</v>
      </c>
      <c r="F7" s="31">
        <f t="shared" si="2"/>
        <v>0</v>
      </c>
      <c r="G7" s="31">
        <f t="shared" si="3"/>
        <v>0</v>
      </c>
      <c r="H7" s="31">
        <f t="shared" si="4"/>
        <v>0</v>
      </c>
      <c r="I7" s="31">
        <f t="shared" si="5"/>
        <v>40</v>
      </c>
      <c r="L7" s="40">
        <f>IF(9+1=10,F7-9)</f>
        <v>-9</v>
      </c>
      <c r="M7" s="40">
        <f>IF(19+1=20,G7-19)</f>
        <v>-19</v>
      </c>
      <c r="N7" s="40">
        <f>IF(29+1=30,H7-29)</f>
        <v>-29</v>
      </c>
      <c r="O7" s="40">
        <f>IF(39+1=40,I7-39)</f>
        <v>1</v>
      </c>
      <c r="P7" s="41"/>
      <c r="Q7" s="48" t="s">
        <v>4</v>
      </c>
      <c r="R7" s="31">
        <v>7</v>
      </c>
      <c r="S7" s="31">
        <v>30</v>
      </c>
      <c r="T7" s="31">
        <v>39</v>
      </c>
      <c r="U7" s="31">
        <v>30</v>
      </c>
      <c r="W7" s="31">
        <v>99</v>
      </c>
      <c r="X7" s="31">
        <f>SUM(R15*W7)</f>
        <v>3564</v>
      </c>
      <c r="Y7" s="31">
        <f>SUM(R15*W7)*U7%</f>
        <v>1069.2</v>
      </c>
      <c r="Z7" s="31">
        <f>SUM(S15*W7)*T15%</f>
        <v>29.700000000000003</v>
      </c>
      <c r="AB7" s="31">
        <v>149</v>
      </c>
      <c r="AC7" s="31">
        <f>SUM(R23*AB7)</f>
        <v>5364</v>
      </c>
      <c r="AD7" s="31">
        <f>SUM(R23*AB7)*U7%</f>
        <v>1609.2</v>
      </c>
      <c r="AE7" s="31">
        <f>SUM(S23*AB7)*T23%</f>
        <v>44.7</v>
      </c>
    </row>
    <row r="8" spans="1:31" x14ac:dyDescent="0.35">
      <c r="A8" s="58">
        <v>6</v>
      </c>
      <c r="B8" s="31">
        <v>12</v>
      </c>
      <c r="C8" s="31">
        <v>22</v>
      </c>
      <c r="D8" s="38">
        <f t="shared" si="0"/>
        <v>34</v>
      </c>
      <c r="E8" s="31">
        <f t="shared" si="1"/>
        <v>0</v>
      </c>
      <c r="F8" s="31">
        <f t="shared" si="2"/>
        <v>0</v>
      </c>
      <c r="G8" s="31">
        <f t="shared" si="3"/>
        <v>0</v>
      </c>
      <c r="H8" s="31">
        <f t="shared" si="4"/>
        <v>34</v>
      </c>
      <c r="I8" s="31">
        <f t="shared" si="5"/>
        <v>0</v>
      </c>
      <c r="L8" s="40">
        <f>IF(9+1=10,F8-9)</f>
        <v>-9</v>
      </c>
      <c r="M8" s="40">
        <f>IF(19+1=20,G8-19)</f>
        <v>-19</v>
      </c>
      <c r="N8" s="40">
        <f>IF(29+1=30,H8-29)</f>
        <v>5</v>
      </c>
      <c r="O8" s="40">
        <f>IF(39+1=40,I8-39)</f>
        <v>-39</v>
      </c>
      <c r="P8" s="41"/>
      <c r="Q8" s="48" t="s">
        <v>6</v>
      </c>
      <c r="R8" s="31">
        <v>8</v>
      </c>
      <c r="S8" s="31">
        <v>40</v>
      </c>
      <c r="T8" s="31">
        <v>49</v>
      </c>
      <c r="U8" s="31">
        <v>35</v>
      </c>
      <c r="W8" s="31">
        <v>99</v>
      </c>
      <c r="X8" s="31">
        <f>SUM(R16*W8)</f>
        <v>4554</v>
      </c>
      <c r="Y8" s="31">
        <f>SUM(R16*W8)*U8%</f>
        <v>1593.8999999999999</v>
      </c>
      <c r="Z8" s="31">
        <f>SUM(S16*W8)*T16%</f>
        <v>29.700000000000003</v>
      </c>
      <c r="AB8" s="31">
        <v>149</v>
      </c>
      <c r="AC8" s="31">
        <f>SUM(R24*AB8)</f>
        <v>6854</v>
      </c>
      <c r="AD8" s="31">
        <f>SUM(R24*AB8)*U8%</f>
        <v>2398.8999999999996</v>
      </c>
      <c r="AE8" s="31">
        <f>SUM(S24*AB8)*T24%</f>
        <v>44.7</v>
      </c>
    </row>
    <row r="9" spans="1:31" x14ac:dyDescent="0.35">
      <c r="A9" s="58">
        <v>7</v>
      </c>
      <c r="B9" s="31">
        <v>11</v>
      </c>
      <c r="C9" s="31">
        <v>25</v>
      </c>
      <c r="D9" s="38">
        <f t="shared" si="0"/>
        <v>36</v>
      </c>
      <c r="E9" s="31">
        <f t="shared" si="1"/>
        <v>0</v>
      </c>
      <c r="F9" s="31">
        <f t="shared" si="2"/>
        <v>0</v>
      </c>
      <c r="G9" s="31">
        <f t="shared" si="3"/>
        <v>0</v>
      </c>
      <c r="H9" s="31">
        <f t="shared" si="4"/>
        <v>36</v>
      </c>
      <c r="I9" s="31">
        <f t="shared" si="5"/>
        <v>0</v>
      </c>
      <c r="L9" s="40">
        <f>IF(9+1=10,F9-9)</f>
        <v>-9</v>
      </c>
      <c r="M9" s="40">
        <f>IF(19+1=20,G9-19)</f>
        <v>-19</v>
      </c>
      <c r="N9" s="40">
        <f>IF(29+1=30,H9-29)</f>
        <v>7</v>
      </c>
      <c r="O9" s="40">
        <f>IF(39+1=40,I9-39)</f>
        <v>-39</v>
      </c>
      <c r="P9" s="41"/>
      <c r="Q9" s="24"/>
    </row>
    <row r="10" spans="1:31" ht="23.5" x14ac:dyDescent="0.55000000000000004">
      <c r="A10" s="58">
        <v>8</v>
      </c>
      <c r="B10" s="31">
        <v>9</v>
      </c>
      <c r="C10" s="31">
        <v>26</v>
      </c>
      <c r="D10" s="38">
        <f t="shared" si="0"/>
        <v>35</v>
      </c>
      <c r="E10" s="31">
        <f t="shared" si="1"/>
        <v>0</v>
      </c>
      <c r="F10" s="31">
        <f t="shared" si="2"/>
        <v>0</v>
      </c>
      <c r="G10" s="31">
        <f t="shared" si="3"/>
        <v>0</v>
      </c>
      <c r="H10" s="31">
        <f t="shared" si="4"/>
        <v>35</v>
      </c>
      <c r="I10" s="31">
        <f t="shared" si="5"/>
        <v>0</v>
      </c>
      <c r="L10" s="40">
        <f>IF(9+1=10,F10-9)</f>
        <v>-9</v>
      </c>
      <c r="M10" s="40">
        <f>IF(19+1=20,G10-19)</f>
        <v>-19</v>
      </c>
      <c r="N10" s="40">
        <f>IF(29+1=30,H10-29)</f>
        <v>6</v>
      </c>
      <c r="O10" s="40">
        <f>IF(39+1=40,I10-39)</f>
        <v>-39</v>
      </c>
      <c r="P10" s="41"/>
      <c r="Q10" s="45" t="s">
        <v>45</v>
      </c>
      <c r="R10" s="45"/>
      <c r="S10" s="45"/>
      <c r="T10" s="45"/>
      <c r="U10" s="45"/>
      <c r="V10" s="45"/>
      <c r="W10" s="45"/>
    </row>
    <row r="11" spans="1:31" ht="58" x14ac:dyDescent="0.35">
      <c r="A11" s="58">
        <v>9</v>
      </c>
      <c r="B11" s="31">
        <v>8</v>
      </c>
      <c r="C11" s="31">
        <v>30</v>
      </c>
      <c r="D11" s="38">
        <f t="shared" si="0"/>
        <v>38</v>
      </c>
      <c r="E11" s="31">
        <f t="shared" si="1"/>
        <v>0</v>
      </c>
      <c r="F11" s="31">
        <f t="shared" si="2"/>
        <v>0</v>
      </c>
      <c r="G11" s="31">
        <f t="shared" si="3"/>
        <v>0</v>
      </c>
      <c r="H11" s="31">
        <f t="shared" si="4"/>
        <v>38</v>
      </c>
      <c r="I11" s="31">
        <f t="shared" si="5"/>
        <v>0</v>
      </c>
      <c r="L11" s="40">
        <f>IF(9+1=10,F11-9)</f>
        <v>-9</v>
      </c>
      <c r="M11" s="40">
        <f>IF(19+1=20,G11-19)</f>
        <v>-19</v>
      </c>
      <c r="N11" s="40">
        <f>IF(29+1=30,H11-29)</f>
        <v>9</v>
      </c>
      <c r="O11" s="40">
        <f>IF(39+1=40,I11-39)</f>
        <v>-39</v>
      </c>
      <c r="P11" s="41"/>
      <c r="Q11" s="47" t="s">
        <v>34</v>
      </c>
      <c r="R11" s="26" t="s">
        <v>30</v>
      </c>
      <c r="S11" s="26" t="s">
        <v>31</v>
      </c>
      <c r="T11" s="26" t="s">
        <v>47</v>
      </c>
      <c r="U11" s="26" t="s">
        <v>33</v>
      </c>
      <c r="V11" s="31"/>
      <c r="W11" s="26" t="s">
        <v>69</v>
      </c>
    </row>
    <row r="12" spans="1:31" x14ac:dyDescent="0.35">
      <c r="A12" s="58">
        <v>10</v>
      </c>
      <c r="B12" s="31">
        <v>7</v>
      </c>
      <c r="C12" s="31">
        <v>25</v>
      </c>
      <c r="D12" s="38">
        <f t="shared" si="0"/>
        <v>32</v>
      </c>
      <c r="E12" s="31">
        <f t="shared" si="1"/>
        <v>0</v>
      </c>
      <c r="F12" s="31">
        <f t="shared" si="2"/>
        <v>0</v>
      </c>
      <c r="G12" s="31">
        <f t="shared" si="3"/>
        <v>0</v>
      </c>
      <c r="H12" s="31">
        <f t="shared" si="4"/>
        <v>32</v>
      </c>
      <c r="I12" s="31">
        <f t="shared" si="5"/>
        <v>0</v>
      </c>
      <c r="L12" s="40">
        <f>IF(9+1=10,F12-9)</f>
        <v>-9</v>
      </c>
      <c r="M12" s="40">
        <f>IF(19+1=20,G12-19)</f>
        <v>-19</v>
      </c>
      <c r="N12" s="40">
        <f>IF(29+1=30,H12-29)</f>
        <v>3</v>
      </c>
      <c r="O12" s="46">
        <f>IF(39+1=40,I12-39)</f>
        <v>-39</v>
      </c>
      <c r="P12" s="41"/>
      <c r="Q12" s="49" t="s">
        <v>52</v>
      </c>
      <c r="R12" s="43">
        <v>9</v>
      </c>
      <c r="S12" s="44"/>
      <c r="T12" s="44"/>
      <c r="U12" s="31">
        <f>SUM(Y4+Z4)</f>
        <v>178.20000000000002</v>
      </c>
      <c r="V12" s="31"/>
      <c r="W12" s="31">
        <f>SUM(R12*W4)*U4%+(S12*W4)*T12%</f>
        <v>178.20000000000002</v>
      </c>
    </row>
    <row r="13" spans="1:31" x14ac:dyDescent="0.35">
      <c r="A13" s="58">
        <v>11</v>
      </c>
      <c r="B13" s="31">
        <v>6</v>
      </c>
      <c r="C13" s="31">
        <v>26</v>
      </c>
      <c r="D13" s="38">
        <f t="shared" si="0"/>
        <v>32</v>
      </c>
      <c r="E13" s="31">
        <f t="shared" si="1"/>
        <v>0</v>
      </c>
      <c r="F13" s="31">
        <f t="shared" si="2"/>
        <v>0</v>
      </c>
      <c r="G13" s="31">
        <f t="shared" si="3"/>
        <v>0</v>
      </c>
      <c r="H13" s="31">
        <f t="shared" si="4"/>
        <v>32</v>
      </c>
      <c r="I13" s="31">
        <f t="shared" si="5"/>
        <v>0</v>
      </c>
      <c r="L13" s="40">
        <f>IF(9+1=10,F13-9)</f>
        <v>-9</v>
      </c>
      <c r="M13" s="40">
        <f>IF(19+1=20,G13-19)</f>
        <v>-19</v>
      </c>
      <c r="N13" s="40">
        <f>IF(29+1=30,H13-29)</f>
        <v>3</v>
      </c>
      <c r="O13" s="46">
        <f>IF(39+1=40,I13-39)</f>
        <v>-39</v>
      </c>
      <c r="P13" s="41"/>
      <c r="Q13" s="48" t="s">
        <v>3</v>
      </c>
      <c r="R13" s="31">
        <v>16</v>
      </c>
      <c r="S13" s="31">
        <v>6</v>
      </c>
      <c r="T13" s="31">
        <v>5</v>
      </c>
      <c r="U13" s="31">
        <f>SUM(Y5+Z5)</f>
        <v>346.5</v>
      </c>
      <c r="V13" s="31"/>
      <c r="W13" s="31">
        <f>SUM(R13*W5)*U5%+(S13*W5)*T13%</f>
        <v>346.5</v>
      </c>
    </row>
    <row r="14" spans="1:31" x14ac:dyDescent="0.35">
      <c r="A14" s="58">
        <v>12</v>
      </c>
      <c r="B14" s="31">
        <v>5</v>
      </c>
      <c r="C14" s="31">
        <v>32</v>
      </c>
      <c r="D14" s="38">
        <f t="shared" si="0"/>
        <v>37</v>
      </c>
      <c r="E14" s="31">
        <f t="shared" si="1"/>
        <v>0</v>
      </c>
      <c r="F14" s="31">
        <f t="shared" si="2"/>
        <v>0</v>
      </c>
      <c r="G14" s="31">
        <f t="shared" si="3"/>
        <v>0</v>
      </c>
      <c r="H14" s="31">
        <f t="shared" si="4"/>
        <v>37</v>
      </c>
      <c r="I14" s="31">
        <f t="shared" si="5"/>
        <v>0</v>
      </c>
      <c r="L14" s="40">
        <f>IF(9+1=10,F14-9)</f>
        <v>-9</v>
      </c>
      <c r="M14" s="40">
        <f>IF(19+1=20,G14-19)</f>
        <v>-19</v>
      </c>
      <c r="N14" s="40">
        <f>IF(29+1=30,H14-29)</f>
        <v>8</v>
      </c>
      <c r="O14" s="46">
        <f>IF(39+1=40,I14-39)</f>
        <v>-39</v>
      </c>
      <c r="P14" s="41"/>
      <c r="Q14" s="48" t="s">
        <v>5</v>
      </c>
      <c r="R14" s="31">
        <v>26</v>
      </c>
      <c r="S14" s="31">
        <v>6</v>
      </c>
      <c r="T14" s="31">
        <v>5</v>
      </c>
      <c r="U14" s="31">
        <f>SUM(Y6+Z6)</f>
        <v>673.2</v>
      </c>
      <c r="V14" s="31"/>
      <c r="W14" s="31">
        <f>SUM(R14*W5)*U6%+(S14*W5)*T14%</f>
        <v>673.2</v>
      </c>
    </row>
    <row r="15" spans="1:31" x14ac:dyDescent="0.35">
      <c r="A15" s="58">
        <v>13</v>
      </c>
      <c r="B15" s="31">
        <v>11</v>
      </c>
      <c r="C15" s="31">
        <v>11</v>
      </c>
      <c r="D15" s="38">
        <f t="shared" si="0"/>
        <v>22</v>
      </c>
      <c r="E15" s="31">
        <f t="shared" si="1"/>
        <v>0</v>
      </c>
      <c r="F15" s="31">
        <f t="shared" si="2"/>
        <v>0</v>
      </c>
      <c r="G15" s="31">
        <f t="shared" si="3"/>
        <v>22</v>
      </c>
      <c r="H15" s="31">
        <f t="shared" si="4"/>
        <v>0</v>
      </c>
      <c r="I15" s="31">
        <f t="shared" si="5"/>
        <v>0</v>
      </c>
      <c r="L15" s="40">
        <f>IF(9+1=10,F15-9)</f>
        <v>-9</v>
      </c>
      <c r="M15" s="40">
        <f>IF(19+1=20,G15-19)</f>
        <v>3</v>
      </c>
      <c r="N15" s="40">
        <f>IF(29+1=30,H15-29)</f>
        <v>-29</v>
      </c>
      <c r="O15" s="46">
        <f>IF(39+1=40,I15-39)</f>
        <v>-39</v>
      </c>
      <c r="P15" s="41"/>
      <c r="Q15" s="48" t="s">
        <v>4</v>
      </c>
      <c r="R15" s="31">
        <v>36</v>
      </c>
      <c r="S15" s="31">
        <v>6</v>
      </c>
      <c r="T15" s="31">
        <v>5</v>
      </c>
      <c r="U15" s="31">
        <f>SUM(Y7+Z7)</f>
        <v>1098.9000000000001</v>
      </c>
      <c r="V15" s="31"/>
      <c r="W15" s="31">
        <f>SUM(R15*W5)*U7%+(S15*W5)*T15%</f>
        <v>1098.9000000000001</v>
      </c>
    </row>
    <row r="16" spans="1:31" x14ac:dyDescent="0.35">
      <c r="A16" s="58">
        <v>14</v>
      </c>
      <c r="B16" s="31">
        <v>5</v>
      </c>
      <c r="C16" s="31">
        <v>40</v>
      </c>
      <c r="D16" s="38">
        <f t="shared" si="0"/>
        <v>45</v>
      </c>
      <c r="E16" s="31">
        <f t="shared" si="1"/>
        <v>0</v>
      </c>
      <c r="F16" s="31">
        <f t="shared" si="2"/>
        <v>0</v>
      </c>
      <c r="G16" s="31">
        <f t="shared" si="3"/>
        <v>0</v>
      </c>
      <c r="H16" s="31">
        <f t="shared" si="4"/>
        <v>0</v>
      </c>
      <c r="I16" s="31">
        <f t="shared" si="5"/>
        <v>45</v>
      </c>
      <c r="L16" s="40">
        <f>IF(9+1=10,F16-9)</f>
        <v>-9</v>
      </c>
      <c r="M16" s="40">
        <f>IF(19+1=20,G16-19)</f>
        <v>-19</v>
      </c>
      <c r="N16" s="40">
        <f>IF(29+1=30,H16-29)</f>
        <v>-29</v>
      </c>
      <c r="O16" s="46">
        <f>IF(39+1=40,I16-39)</f>
        <v>6</v>
      </c>
      <c r="P16" s="41"/>
      <c r="Q16" s="48" t="s">
        <v>6</v>
      </c>
      <c r="R16" s="31">
        <v>46</v>
      </c>
      <c r="S16" s="31">
        <v>6</v>
      </c>
      <c r="T16" s="31">
        <v>5</v>
      </c>
      <c r="U16" s="31">
        <f>SUM(Y8+Z8)</f>
        <v>1623.6</v>
      </c>
      <c r="V16" s="31"/>
      <c r="W16" s="31">
        <f>SUM(R16*W5)*U8%+(S16*W5)*T16%</f>
        <v>1623.6</v>
      </c>
    </row>
    <row r="17" spans="1:23" x14ac:dyDescent="0.35">
      <c r="A17" s="58">
        <v>15</v>
      </c>
      <c r="B17" s="31">
        <v>15</v>
      </c>
      <c r="C17" s="31">
        <v>2</v>
      </c>
      <c r="D17" s="38">
        <f t="shared" si="0"/>
        <v>17</v>
      </c>
      <c r="E17" s="31">
        <f t="shared" si="1"/>
        <v>0</v>
      </c>
      <c r="F17" s="31">
        <f t="shared" si="2"/>
        <v>17</v>
      </c>
      <c r="G17" s="31">
        <f t="shared" si="3"/>
        <v>0</v>
      </c>
      <c r="H17" s="31">
        <f t="shared" si="4"/>
        <v>0</v>
      </c>
      <c r="I17" s="31">
        <f t="shared" si="5"/>
        <v>0</v>
      </c>
      <c r="L17" s="40">
        <f>IF(9+1=10,F17-9)</f>
        <v>8</v>
      </c>
      <c r="M17" s="40">
        <f>IF(19+1=20,G17-19)</f>
        <v>-19</v>
      </c>
      <c r="N17" s="40">
        <f>IF(29+1=30,H17-29)</f>
        <v>-29</v>
      </c>
      <c r="O17" s="46">
        <f>IF(39+1=40,I17-39)</f>
        <v>-39</v>
      </c>
      <c r="P17" s="41"/>
    </row>
    <row r="18" spans="1:23" ht="23.5" x14ac:dyDescent="0.55000000000000004">
      <c r="A18" s="58">
        <v>16</v>
      </c>
      <c r="B18" s="31">
        <v>2</v>
      </c>
      <c r="C18" s="31">
        <v>2</v>
      </c>
      <c r="D18" s="38">
        <f t="shared" si="0"/>
        <v>4</v>
      </c>
      <c r="E18" s="31">
        <f t="shared" si="1"/>
        <v>4</v>
      </c>
      <c r="F18" s="31">
        <f t="shared" si="2"/>
        <v>0</v>
      </c>
      <c r="G18" s="31">
        <f t="shared" si="3"/>
        <v>0</v>
      </c>
      <c r="H18" s="31">
        <f t="shared" si="4"/>
        <v>0</v>
      </c>
      <c r="I18" s="31">
        <f t="shared" si="5"/>
        <v>0</v>
      </c>
      <c r="L18" s="40">
        <f>IF(9+1=10,F18-9)</f>
        <v>-9</v>
      </c>
      <c r="M18" s="40">
        <f>IF(19+1=20,G18-19)</f>
        <v>-19</v>
      </c>
      <c r="N18" s="40">
        <f>IF(29+1=30,H18-29)</f>
        <v>-29</v>
      </c>
      <c r="O18" s="46">
        <f>IF(39+1=40,I18-39)</f>
        <v>-39</v>
      </c>
      <c r="P18" s="41"/>
      <c r="Q18" s="45" t="s">
        <v>46</v>
      </c>
      <c r="R18" s="45"/>
      <c r="S18" s="45"/>
      <c r="T18" s="45"/>
      <c r="U18" s="45"/>
      <c r="V18" s="45"/>
      <c r="W18" s="45"/>
    </row>
    <row r="19" spans="1:23" ht="58" x14ac:dyDescent="0.35">
      <c r="A19" s="58">
        <v>17</v>
      </c>
      <c r="B19" s="31">
        <v>20</v>
      </c>
      <c r="C19" s="31">
        <v>22</v>
      </c>
      <c r="D19" s="38">
        <f t="shared" si="0"/>
        <v>42</v>
      </c>
      <c r="E19" s="31">
        <f t="shared" si="1"/>
        <v>0</v>
      </c>
      <c r="F19" s="31">
        <f t="shared" si="2"/>
        <v>0</v>
      </c>
      <c r="G19" s="31">
        <f t="shared" si="3"/>
        <v>0</v>
      </c>
      <c r="H19" s="31">
        <f t="shared" si="4"/>
        <v>0</v>
      </c>
      <c r="I19" s="31">
        <f t="shared" si="5"/>
        <v>42</v>
      </c>
      <c r="L19" s="40">
        <f>IF(9+1=10,F19-9)</f>
        <v>-9</v>
      </c>
      <c r="M19" s="40">
        <f>IF(19+1=20,G19-19)</f>
        <v>-19</v>
      </c>
      <c r="N19" s="40">
        <f>IF(29+1=30,H19-29)</f>
        <v>-29</v>
      </c>
      <c r="O19" s="46">
        <f>IF(39+1=40,I19-39)</f>
        <v>3</v>
      </c>
      <c r="P19" s="41"/>
      <c r="Q19" s="50" t="s">
        <v>34</v>
      </c>
      <c r="R19" s="39" t="s">
        <v>30</v>
      </c>
      <c r="S19" s="39" t="s">
        <v>31</v>
      </c>
      <c r="T19" s="39" t="s">
        <v>44</v>
      </c>
      <c r="U19" s="39" t="s">
        <v>33</v>
      </c>
      <c r="V19" s="31"/>
      <c r="W19" s="26" t="s">
        <v>69</v>
      </c>
    </row>
    <row r="20" spans="1:23" x14ac:dyDescent="0.35">
      <c r="A20" s="58">
        <v>18</v>
      </c>
      <c r="B20" s="31">
        <v>36</v>
      </c>
      <c r="C20" s="31">
        <v>12</v>
      </c>
      <c r="D20" s="38">
        <f t="shared" si="0"/>
        <v>48</v>
      </c>
      <c r="E20" s="31">
        <f t="shared" si="1"/>
        <v>0</v>
      </c>
      <c r="F20" s="31">
        <f t="shared" si="2"/>
        <v>0</v>
      </c>
      <c r="G20" s="31">
        <f t="shared" si="3"/>
        <v>0</v>
      </c>
      <c r="H20" s="31">
        <f t="shared" si="4"/>
        <v>0</v>
      </c>
      <c r="I20" s="31">
        <f t="shared" si="5"/>
        <v>48</v>
      </c>
      <c r="L20" s="40">
        <f>IF(9+1=10,F20-9)</f>
        <v>-9</v>
      </c>
      <c r="M20" s="40">
        <f>IF(19+1=20,G20-19)</f>
        <v>-19</v>
      </c>
      <c r="N20" s="40">
        <f>IF(29+1=30,H20-29)</f>
        <v>-29</v>
      </c>
      <c r="O20" s="46">
        <f>IF(39+1=40,I20-39)</f>
        <v>9</v>
      </c>
      <c r="P20" s="41"/>
      <c r="Q20" s="49" t="s">
        <v>52</v>
      </c>
      <c r="R20" s="43">
        <v>9</v>
      </c>
      <c r="S20" s="44"/>
      <c r="T20" s="44"/>
      <c r="U20" s="31">
        <f>SUM(AD4+AE4)</f>
        <v>268.2</v>
      </c>
      <c r="V20" s="31"/>
      <c r="W20" s="31">
        <f>SUM(R20*AB4)*U4%+(S20*AB4)*T20%</f>
        <v>268.2</v>
      </c>
    </row>
    <row r="21" spans="1:23" x14ac:dyDescent="0.35">
      <c r="A21" s="58">
        <v>19</v>
      </c>
      <c r="B21" s="31">
        <v>15</v>
      </c>
      <c r="C21" s="31">
        <v>5</v>
      </c>
      <c r="D21" s="38">
        <f t="shared" si="0"/>
        <v>20</v>
      </c>
      <c r="E21" s="31">
        <f t="shared" si="1"/>
        <v>0</v>
      </c>
      <c r="F21" s="31">
        <f t="shared" si="2"/>
        <v>0</v>
      </c>
      <c r="G21" s="31">
        <f t="shared" si="3"/>
        <v>20</v>
      </c>
      <c r="H21" s="31">
        <f t="shared" si="4"/>
        <v>0</v>
      </c>
      <c r="I21" s="31">
        <f t="shared" si="5"/>
        <v>0</v>
      </c>
      <c r="L21" s="40">
        <f>IF(9+1=10,F21-9)</f>
        <v>-9</v>
      </c>
      <c r="M21" s="40">
        <f>IF(19+1=20,G21-19)</f>
        <v>1</v>
      </c>
      <c r="N21" s="40">
        <f>IF(29+1=30,H21-29)</f>
        <v>-29</v>
      </c>
      <c r="O21" s="46">
        <f>IF(39+1=40,I21-39)</f>
        <v>-39</v>
      </c>
      <c r="P21" s="41"/>
      <c r="Q21" s="48" t="s">
        <v>3</v>
      </c>
      <c r="R21" s="31">
        <v>16</v>
      </c>
      <c r="S21" s="31">
        <v>6</v>
      </c>
      <c r="T21" s="31">
        <v>5</v>
      </c>
      <c r="U21" s="31">
        <f>SUM(AD5+AE5)</f>
        <v>521.5</v>
      </c>
      <c r="V21" s="31"/>
      <c r="W21" s="31">
        <f>SUM(R21*AB5)*U5%+(S21*AB5)*T21%</f>
        <v>521.5</v>
      </c>
    </row>
    <row r="22" spans="1:23" x14ac:dyDescent="0.35">
      <c r="A22" s="58">
        <v>20</v>
      </c>
      <c r="B22" s="31">
        <v>3</v>
      </c>
      <c r="C22" s="31">
        <v>3</v>
      </c>
      <c r="D22" s="38">
        <f t="shared" si="0"/>
        <v>6</v>
      </c>
      <c r="E22" s="31">
        <f t="shared" si="1"/>
        <v>6</v>
      </c>
      <c r="F22" s="31">
        <f t="shared" si="2"/>
        <v>0</v>
      </c>
      <c r="G22" s="31">
        <f t="shared" si="3"/>
        <v>0</v>
      </c>
      <c r="H22" s="31">
        <f t="shared" si="4"/>
        <v>0</v>
      </c>
      <c r="I22" s="31">
        <f t="shared" si="5"/>
        <v>0</v>
      </c>
      <c r="L22" s="40">
        <f>IF(9+1=10,F22-9)</f>
        <v>-9</v>
      </c>
      <c r="M22" s="40">
        <f>IF(19+1=20,G22-19)</f>
        <v>-19</v>
      </c>
      <c r="N22" s="40">
        <f>IF(29+1=30,H22-29)</f>
        <v>-29</v>
      </c>
      <c r="O22" s="46">
        <f>IF(39+1=40,I22-39)</f>
        <v>-39</v>
      </c>
      <c r="P22" s="41"/>
      <c r="Q22" s="48" t="s">
        <v>5</v>
      </c>
      <c r="R22" s="31">
        <v>26</v>
      </c>
      <c r="S22" s="31">
        <v>6</v>
      </c>
      <c r="T22" s="31">
        <v>5</v>
      </c>
      <c r="U22" s="31">
        <f>SUM(AD6+AE6)</f>
        <v>1013.2</v>
      </c>
      <c r="V22" s="31"/>
      <c r="W22" s="31">
        <f>SUM(R22*AB6)*U6%+(S22*AB6)*T22%</f>
        <v>1013.2</v>
      </c>
    </row>
    <row r="23" spans="1:23" x14ac:dyDescent="0.35">
      <c r="A23" s="58">
        <v>21</v>
      </c>
      <c r="B23" s="31">
        <v>42</v>
      </c>
      <c r="C23" s="31">
        <v>1</v>
      </c>
      <c r="D23" s="38">
        <f t="shared" si="0"/>
        <v>43</v>
      </c>
      <c r="E23" s="31">
        <f t="shared" si="1"/>
        <v>0</v>
      </c>
      <c r="F23" s="31">
        <f t="shared" si="2"/>
        <v>0</v>
      </c>
      <c r="G23" s="31">
        <f t="shared" si="3"/>
        <v>0</v>
      </c>
      <c r="H23" s="31">
        <f t="shared" si="4"/>
        <v>0</v>
      </c>
      <c r="I23" s="31">
        <f t="shared" si="5"/>
        <v>43</v>
      </c>
      <c r="L23" s="40">
        <f>IF(9+1=10,F23-9)</f>
        <v>-9</v>
      </c>
      <c r="M23" s="40">
        <f>IF(19+1=20,G23-19)</f>
        <v>-19</v>
      </c>
      <c r="N23" s="40">
        <f>IF(29+1=30,H23-29)</f>
        <v>-29</v>
      </c>
      <c r="O23" s="46">
        <f>IF(39+1=40,I23-39)</f>
        <v>4</v>
      </c>
      <c r="P23" s="41"/>
      <c r="Q23" s="48" t="s">
        <v>4</v>
      </c>
      <c r="R23" s="31">
        <v>36</v>
      </c>
      <c r="S23" s="31">
        <v>6</v>
      </c>
      <c r="T23" s="31">
        <v>5</v>
      </c>
      <c r="U23" s="31">
        <f>SUM(AD7+AE7)</f>
        <v>1653.9</v>
      </c>
      <c r="V23" s="31"/>
      <c r="W23" s="31">
        <f>SUM(R23*AB7)*U7%+(S23*AB7)*T23%</f>
        <v>1653.9</v>
      </c>
    </row>
    <row r="24" spans="1:23" x14ac:dyDescent="0.35">
      <c r="A24" s="58">
        <v>22</v>
      </c>
      <c r="B24" s="31">
        <v>15</v>
      </c>
      <c r="C24" s="31">
        <v>15</v>
      </c>
      <c r="D24" s="38">
        <f t="shared" si="0"/>
        <v>30</v>
      </c>
      <c r="E24" s="31">
        <f t="shared" si="1"/>
        <v>0</v>
      </c>
      <c r="F24" s="31">
        <f t="shared" si="2"/>
        <v>0</v>
      </c>
      <c r="G24" s="31">
        <f t="shared" si="3"/>
        <v>0</v>
      </c>
      <c r="H24" s="31">
        <f t="shared" si="4"/>
        <v>30</v>
      </c>
      <c r="I24" s="31">
        <f t="shared" si="5"/>
        <v>0</v>
      </c>
      <c r="L24" s="40">
        <f>IF(9+1=10,F24-9)</f>
        <v>-9</v>
      </c>
      <c r="M24" s="40">
        <f>IF(19+1=20,G24-19)</f>
        <v>-19</v>
      </c>
      <c r="N24" s="40">
        <f>IF(29+1=30,H24-29)</f>
        <v>1</v>
      </c>
      <c r="O24" s="46">
        <f>IF(39+1=40,I24-39)</f>
        <v>-39</v>
      </c>
      <c r="P24" s="41"/>
      <c r="Q24" s="48" t="s">
        <v>6</v>
      </c>
      <c r="R24" s="31">
        <v>46</v>
      </c>
      <c r="S24" s="31">
        <v>6</v>
      </c>
      <c r="T24" s="31">
        <v>5</v>
      </c>
      <c r="U24" s="31">
        <f>SUM(AD8+AE8)</f>
        <v>2443.5999999999995</v>
      </c>
      <c r="V24" s="31"/>
      <c r="W24" s="31">
        <f>SUM(R24*AB8)*U8%+(S24*AB8)*T24%</f>
        <v>2443.5999999999995</v>
      </c>
    </row>
    <row r="25" spans="1:23" x14ac:dyDescent="0.35">
      <c r="A25" s="58">
        <v>23</v>
      </c>
      <c r="B25" s="31">
        <v>28</v>
      </c>
      <c r="C25" s="31">
        <v>11</v>
      </c>
      <c r="D25" s="38">
        <f t="shared" si="0"/>
        <v>39</v>
      </c>
      <c r="E25" s="31">
        <f t="shared" si="1"/>
        <v>0</v>
      </c>
      <c r="F25" s="31">
        <f t="shared" si="2"/>
        <v>0</v>
      </c>
      <c r="G25" s="31">
        <f t="shared" si="3"/>
        <v>0</v>
      </c>
      <c r="H25" s="31">
        <f t="shared" si="4"/>
        <v>39</v>
      </c>
      <c r="I25" s="31">
        <f t="shared" si="5"/>
        <v>0</v>
      </c>
      <c r="L25" s="40">
        <f>IF(9+1=10,F25-9)</f>
        <v>-9</v>
      </c>
      <c r="M25" s="40">
        <f>IF(19+1=20,G25-19)</f>
        <v>-19</v>
      </c>
      <c r="N25" s="40">
        <f>IF(29+1=30,H25-29)</f>
        <v>10</v>
      </c>
      <c r="O25" s="46">
        <f>IF(39+1=40,I25-39)</f>
        <v>-39</v>
      </c>
      <c r="P25" s="41"/>
    </row>
    <row r="26" spans="1:23" x14ac:dyDescent="0.35">
      <c r="A26" s="58">
        <v>24</v>
      </c>
      <c r="B26" s="31">
        <v>22</v>
      </c>
      <c r="C26" s="31">
        <v>22</v>
      </c>
      <c r="D26" s="38">
        <f t="shared" si="0"/>
        <v>44</v>
      </c>
      <c r="E26" s="31">
        <f t="shared" si="1"/>
        <v>0</v>
      </c>
      <c r="F26" s="31">
        <f t="shared" si="2"/>
        <v>0</v>
      </c>
      <c r="G26" s="31">
        <f t="shared" si="3"/>
        <v>0</v>
      </c>
      <c r="H26" s="31">
        <f t="shared" si="4"/>
        <v>0</v>
      </c>
      <c r="I26" s="31">
        <f t="shared" si="5"/>
        <v>44</v>
      </c>
      <c r="L26" s="40">
        <f>IF(9+1=10,F26-9)</f>
        <v>-9</v>
      </c>
      <c r="M26" s="40">
        <f>IF(19+1=20,G26-19)</f>
        <v>-19</v>
      </c>
      <c r="N26" s="40">
        <f>IF(29+1=30,H26-29)</f>
        <v>-29</v>
      </c>
      <c r="O26" s="46">
        <f>IF(39+1=40,I26-39)</f>
        <v>5</v>
      </c>
      <c r="P26" s="41"/>
    </row>
    <row r="27" spans="1:23" x14ac:dyDescent="0.35">
      <c r="A27" s="58">
        <v>25</v>
      </c>
      <c r="B27" s="31">
        <v>45</v>
      </c>
      <c r="C27" s="31">
        <v>1</v>
      </c>
      <c r="D27" s="38">
        <f t="shared" si="0"/>
        <v>46</v>
      </c>
      <c r="E27" s="31">
        <f t="shared" si="1"/>
        <v>0</v>
      </c>
      <c r="F27" s="31">
        <f t="shared" si="2"/>
        <v>0</v>
      </c>
      <c r="G27" s="31">
        <f t="shared" si="3"/>
        <v>0</v>
      </c>
      <c r="H27" s="31">
        <f t="shared" si="4"/>
        <v>0</v>
      </c>
      <c r="I27" s="31">
        <f t="shared" si="5"/>
        <v>46</v>
      </c>
      <c r="L27" s="40">
        <f>IF(9+1=10,F27-9)</f>
        <v>-9</v>
      </c>
      <c r="M27" s="40">
        <f>IF(19+1=20,G27-19)</f>
        <v>-19</v>
      </c>
      <c r="N27" s="40">
        <f>IF(29+1=30,H27-29)</f>
        <v>-29</v>
      </c>
      <c r="O27" s="46">
        <f>IF(39+1=40,I27-39)</f>
        <v>7</v>
      </c>
      <c r="P27" s="41"/>
    </row>
    <row r="28" spans="1:23" x14ac:dyDescent="0.35">
      <c r="A28" s="58">
        <v>26</v>
      </c>
      <c r="B28" s="31">
        <v>13</v>
      </c>
      <c r="C28" s="31">
        <v>13</v>
      </c>
      <c r="D28" s="38">
        <f t="shared" si="0"/>
        <v>26</v>
      </c>
      <c r="E28" s="31">
        <f t="shared" si="1"/>
        <v>0</v>
      </c>
      <c r="F28" s="31">
        <f t="shared" si="2"/>
        <v>0</v>
      </c>
      <c r="G28" s="31">
        <f t="shared" si="3"/>
        <v>26</v>
      </c>
      <c r="H28" s="31">
        <f t="shared" si="4"/>
        <v>0</v>
      </c>
      <c r="I28" s="31">
        <f t="shared" si="5"/>
        <v>0</v>
      </c>
      <c r="L28" s="40">
        <f>IF(9+1=10,F28-9)</f>
        <v>-9</v>
      </c>
      <c r="M28" s="40">
        <f>IF(19+1=20,G28-19)</f>
        <v>7</v>
      </c>
      <c r="N28" s="40">
        <f>IF(29+1=30,H28-29)</f>
        <v>-29</v>
      </c>
      <c r="O28" s="46">
        <f>IF(39+1=40,I28-39)</f>
        <v>-39</v>
      </c>
      <c r="P28" s="41"/>
    </row>
    <row r="29" spans="1:23" x14ac:dyDescent="0.35">
      <c r="A29" s="58">
        <v>27</v>
      </c>
      <c r="B29" s="31">
        <v>42</v>
      </c>
      <c r="C29" s="31">
        <v>2</v>
      </c>
      <c r="D29" s="38">
        <f t="shared" si="0"/>
        <v>44</v>
      </c>
      <c r="E29" s="31">
        <f t="shared" si="1"/>
        <v>0</v>
      </c>
      <c r="F29" s="31">
        <f t="shared" si="2"/>
        <v>0</v>
      </c>
      <c r="G29" s="31">
        <f t="shared" si="3"/>
        <v>0</v>
      </c>
      <c r="H29" s="31">
        <f t="shared" si="4"/>
        <v>0</v>
      </c>
      <c r="I29" s="31">
        <f t="shared" si="5"/>
        <v>44</v>
      </c>
      <c r="L29" s="40">
        <f>IF(9+1=10,F29-9)</f>
        <v>-9</v>
      </c>
      <c r="M29" s="40">
        <f>IF(19+1=20,G29-19)</f>
        <v>-19</v>
      </c>
      <c r="N29" s="40">
        <f>IF(29+1=30,H29-29)</f>
        <v>-29</v>
      </c>
      <c r="O29" s="46">
        <f>IF(39+1=40,I29-39)</f>
        <v>5</v>
      </c>
      <c r="P29" s="41"/>
    </row>
    <row r="30" spans="1:23" x14ac:dyDescent="0.35">
      <c r="A30" s="58">
        <v>28</v>
      </c>
      <c r="B30" s="31">
        <v>23</v>
      </c>
      <c r="C30" s="31">
        <v>23</v>
      </c>
      <c r="D30" s="38">
        <f t="shared" si="0"/>
        <v>46</v>
      </c>
      <c r="E30" s="31">
        <f t="shared" si="1"/>
        <v>0</v>
      </c>
      <c r="F30" s="31">
        <f t="shared" si="2"/>
        <v>0</v>
      </c>
      <c r="G30" s="31">
        <f t="shared" si="3"/>
        <v>0</v>
      </c>
      <c r="H30" s="31">
        <f t="shared" si="4"/>
        <v>0</v>
      </c>
      <c r="I30" s="31">
        <f t="shared" si="5"/>
        <v>46</v>
      </c>
      <c r="L30" s="40">
        <f>IF(9+1=10,F30-9)</f>
        <v>-9</v>
      </c>
      <c r="M30" s="40">
        <f>IF(19+1=20,G30-19)</f>
        <v>-19</v>
      </c>
      <c r="N30" s="40">
        <f>IF(29+1=30,H30-29)</f>
        <v>-29</v>
      </c>
      <c r="O30" s="46">
        <f>IF(39+1=40,I30-39)</f>
        <v>7</v>
      </c>
      <c r="P30" s="41"/>
    </row>
    <row r="31" spans="1:23" x14ac:dyDescent="0.35">
      <c r="A31" s="58">
        <v>29</v>
      </c>
      <c r="B31" s="31">
        <v>19</v>
      </c>
      <c r="C31" s="31">
        <v>19</v>
      </c>
      <c r="D31" s="38">
        <f t="shared" si="0"/>
        <v>38</v>
      </c>
      <c r="E31" s="31">
        <f t="shared" si="1"/>
        <v>0</v>
      </c>
      <c r="F31" s="31">
        <f t="shared" si="2"/>
        <v>0</v>
      </c>
      <c r="G31" s="31">
        <f t="shared" si="3"/>
        <v>0</v>
      </c>
      <c r="H31" s="31">
        <f t="shared" si="4"/>
        <v>38</v>
      </c>
      <c r="I31" s="31">
        <f t="shared" si="5"/>
        <v>0</v>
      </c>
      <c r="L31" s="40">
        <f>IF(9+1=10,F31-9)</f>
        <v>-9</v>
      </c>
      <c r="M31" s="40">
        <f>IF(19+1=20,G31-19)</f>
        <v>-19</v>
      </c>
      <c r="N31" s="40">
        <f>IF(29+1=30,H31-29)</f>
        <v>9</v>
      </c>
      <c r="O31" s="46">
        <f>IF(39+1=40,I31-39)</f>
        <v>-39</v>
      </c>
      <c r="P31" s="41"/>
    </row>
    <row r="32" spans="1:23" x14ac:dyDescent="0.35">
      <c r="A32" s="58">
        <v>30</v>
      </c>
      <c r="B32" s="31">
        <v>20</v>
      </c>
      <c r="C32" s="31">
        <v>20</v>
      </c>
      <c r="D32" s="38">
        <f t="shared" si="0"/>
        <v>40</v>
      </c>
      <c r="E32" s="31">
        <f t="shared" si="1"/>
        <v>0</v>
      </c>
      <c r="F32" s="31">
        <f t="shared" si="2"/>
        <v>0</v>
      </c>
      <c r="G32" s="31">
        <f t="shared" si="3"/>
        <v>0</v>
      </c>
      <c r="H32" s="31">
        <f t="shared" si="4"/>
        <v>0</v>
      </c>
      <c r="I32" s="31">
        <f t="shared" si="5"/>
        <v>40</v>
      </c>
      <c r="L32" s="40">
        <f>IF(9+1=10,F32-9)</f>
        <v>-9</v>
      </c>
      <c r="M32" s="40">
        <f>IF(19+1=20,G32-19)</f>
        <v>-19</v>
      </c>
      <c r="N32" s="40">
        <f>IF(29+1=30,H32-29)</f>
        <v>-29</v>
      </c>
      <c r="O32" s="46">
        <f>IF(39+1=40,I32-39)</f>
        <v>1</v>
      </c>
      <c r="P32" s="41"/>
    </row>
    <row r="33" spans="1:16" x14ac:dyDescent="0.35">
      <c r="A33" s="58">
        <v>31</v>
      </c>
      <c r="B33" s="31">
        <v>40</v>
      </c>
      <c r="C33" s="31">
        <v>2</v>
      </c>
      <c r="D33" s="38">
        <f t="shared" si="0"/>
        <v>42</v>
      </c>
      <c r="E33" s="31">
        <f t="shared" si="1"/>
        <v>0</v>
      </c>
      <c r="F33" s="31">
        <f t="shared" si="2"/>
        <v>0</v>
      </c>
      <c r="G33" s="31">
        <f t="shared" si="3"/>
        <v>0</v>
      </c>
      <c r="H33" s="31">
        <f t="shared" si="4"/>
        <v>0</v>
      </c>
      <c r="I33" s="31">
        <f t="shared" si="5"/>
        <v>42</v>
      </c>
      <c r="L33" s="54">
        <f>IF(9+1=10,F33-9)</f>
        <v>-9</v>
      </c>
      <c r="M33" s="54">
        <f>IF(19+1=20,G33-19)</f>
        <v>-19</v>
      </c>
      <c r="N33" s="54">
        <f>IF(29+1=30,H33-29)</f>
        <v>-29</v>
      </c>
      <c r="O33" s="55">
        <f>IF(39+1=40,I33-39)</f>
        <v>3</v>
      </c>
      <c r="P33" s="41"/>
    </row>
    <row r="34" spans="1:16" ht="58" x14ac:dyDescent="0.35">
      <c r="A34" s="23" t="s">
        <v>75</v>
      </c>
      <c r="B34" s="24">
        <f t="shared" ref="B34:C34" si="6">SUM(B3:B33)</f>
        <v>545</v>
      </c>
      <c r="C34" s="24">
        <f t="shared" si="6"/>
        <v>476</v>
      </c>
      <c r="D34" s="24">
        <f t="shared" si="0"/>
        <v>1021</v>
      </c>
      <c r="E34" s="24">
        <f>SUM(E3:E33)</f>
        <v>10</v>
      </c>
      <c r="F34" s="24">
        <f t="shared" ref="F34:I34" si="7">SUM(F3:F33)</f>
        <v>27</v>
      </c>
      <c r="G34" s="24">
        <f t="shared" si="7"/>
        <v>90</v>
      </c>
      <c r="H34" s="24">
        <f t="shared" si="7"/>
        <v>414</v>
      </c>
      <c r="I34" s="24">
        <f t="shared" si="7"/>
        <v>480</v>
      </c>
      <c r="K34" s="56" t="s">
        <v>65</v>
      </c>
      <c r="L34" s="40">
        <f>SUMIF(L3:L33,"&gt;0")</f>
        <v>9</v>
      </c>
      <c r="M34" s="40">
        <f>SUMIF(M3:M33,"&gt;0")</f>
        <v>14</v>
      </c>
      <c r="N34" s="40">
        <f>SUMIF(N3:N33,"&gt;0")</f>
        <v>66</v>
      </c>
      <c r="O34" s="40">
        <f>SUMIF(O3:O33,"&gt;0")</f>
        <v>51</v>
      </c>
      <c r="P34" s="41"/>
    </row>
    <row r="35" spans="1:16" ht="72.5" x14ac:dyDescent="0.35">
      <c r="I35">
        <f>SUM(E34:I34)</f>
        <v>1021</v>
      </c>
      <c r="K35" s="57" t="s">
        <v>66</v>
      </c>
      <c r="L35" s="40">
        <f>SUM(L34*R5)</f>
        <v>45</v>
      </c>
      <c r="M35" s="40">
        <f>SUM(M34*R6)</f>
        <v>84</v>
      </c>
      <c r="N35" s="40">
        <f>SUM(N34*R7)</f>
        <v>462</v>
      </c>
      <c r="O35" s="40">
        <f>SUM(O34*R8)</f>
        <v>408</v>
      </c>
      <c r="P35" s="41"/>
    </row>
    <row r="36" spans="1:16" x14ac:dyDescent="0.35">
      <c r="K36" s="42"/>
      <c r="L36" s="22"/>
      <c r="M36" s="22"/>
      <c r="N36" s="22"/>
      <c r="O36" s="22"/>
      <c r="P36" s="41"/>
    </row>
    <row r="37" spans="1:16" x14ac:dyDescent="0.35">
      <c r="J37" s="1"/>
      <c r="K37" s="59" t="s">
        <v>68</v>
      </c>
      <c r="L37" s="60"/>
      <c r="M37" s="60"/>
      <c r="N37" s="61"/>
      <c r="O37" s="31">
        <f>SUM(L35:O35)</f>
        <v>999</v>
      </c>
    </row>
    <row r="39" spans="1:16" ht="21" x14ac:dyDescent="0.5">
      <c r="A39" s="62" t="s">
        <v>76</v>
      </c>
      <c r="B39" s="62"/>
      <c r="C39" s="62" t="s">
        <v>77</v>
      </c>
      <c r="D39" s="62"/>
      <c r="E39" s="62"/>
      <c r="F39" s="62"/>
      <c r="G39" s="62"/>
      <c r="H39" s="62"/>
      <c r="O39" s="51"/>
      <c r="P39"/>
    </row>
    <row r="40" spans="1:16" ht="31" x14ac:dyDescent="0.35">
      <c r="A40" s="39" t="s">
        <v>31</v>
      </c>
      <c r="B40" s="30"/>
      <c r="C40" s="31"/>
      <c r="D40" s="31">
        <f>L26</f>
        <v>-9</v>
      </c>
      <c r="E40" s="31">
        <f>M26</f>
        <v>-19</v>
      </c>
      <c r="F40" s="31">
        <f>N26</f>
        <v>-29</v>
      </c>
      <c r="G40" s="38">
        <f>O26</f>
        <v>5</v>
      </c>
      <c r="H40" s="53" t="s">
        <v>60</v>
      </c>
      <c r="O40" s="51"/>
      <c r="P40"/>
    </row>
    <row r="41" spans="1:16" x14ac:dyDescent="0.35">
      <c r="A41" s="30" t="s">
        <v>59</v>
      </c>
      <c r="B41" s="30" t="s">
        <v>0</v>
      </c>
      <c r="C41" s="31" t="e">
        <f>SUM(E26*#REF!)*#REF!%+(S4*#REF!)*T4%</f>
        <v>#REF!</v>
      </c>
      <c r="D41" s="31" t="e">
        <f>SUM(F26*#REF!)*#REF!%+(D40*#REF!)*T5%</f>
        <v>#REF!</v>
      </c>
      <c r="E41" s="31" t="e">
        <f>SUM(G26*#REF!)*#REF!%+(E40*#REF!)*T6%</f>
        <v>#REF!</v>
      </c>
      <c r="F41" s="31" t="e">
        <f>SUM(H26*#REF!)*#REF!%+(F40*#REF!)*T7%</f>
        <v>#REF!</v>
      </c>
      <c r="G41" s="31" t="e">
        <f>SUM(I26*#REF!)*#REF!%+(G40*#REF!)*T8%</f>
        <v>#REF!</v>
      </c>
      <c r="H41" s="31" t="e">
        <f>SUM(C41:G41)</f>
        <v>#REF!</v>
      </c>
      <c r="O41" s="51"/>
      <c r="P41"/>
    </row>
    <row r="42" spans="1:16" x14ac:dyDescent="0.35">
      <c r="A42" s="30" t="s">
        <v>59</v>
      </c>
      <c r="B42" s="30" t="s">
        <v>1</v>
      </c>
      <c r="C42" s="31" t="e">
        <f>SUM(E26*#REF!)*#REF!%+(S12*#REF!)*T12%</f>
        <v>#REF!</v>
      </c>
      <c r="D42" s="31" t="e">
        <f>SUM(F26*#REF!)*#REF!%+(D40*#REF!)*T13%</f>
        <v>#REF!</v>
      </c>
      <c r="E42" s="31" t="e">
        <f>SUM(F26*#REF!)*#REF!%+(D40*#REF!)*T14%</f>
        <v>#REF!</v>
      </c>
      <c r="F42" s="31" t="e">
        <f>SUM(H27*#REF!)*#REF!%+(F41*#REF!)*T15%</f>
        <v>#REF!</v>
      </c>
      <c r="G42" s="31" t="e">
        <f>SUM(I27*#REF!)*U2%+(G41*#REF!)*T16%</f>
        <v>#REF!</v>
      </c>
      <c r="H42" s="31" t="e">
        <f>SUM(C42:G42)</f>
        <v>#REF!</v>
      </c>
      <c r="O42" s="51"/>
      <c r="P42"/>
    </row>
    <row r="43" spans="1:16" ht="14" customHeight="1" x14ac:dyDescent="0.35">
      <c r="A43" s="24"/>
      <c r="B43" s="24"/>
      <c r="O43" s="51"/>
      <c r="P43"/>
    </row>
    <row r="44" spans="1:16" ht="21" x14ac:dyDescent="0.5">
      <c r="A44" s="62" t="s">
        <v>59</v>
      </c>
      <c r="B44" s="62"/>
      <c r="C44" s="62" t="s">
        <v>77</v>
      </c>
      <c r="D44" s="62"/>
      <c r="E44" s="62"/>
      <c r="F44" s="62"/>
      <c r="G44" s="62"/>
      <c r="H44" s="62"/>
      <c r="O44" s="51"/>
      <c r="P44"/>
    </row>
    <row r="45" spans="1:16" ht="31" x14ac:dyDescent="0.35">
      <c r="A45" s="39" t="s">
        <v>31</v>
      </c>
      <c r="B45" s="30"/>
      <c r="C45" s="31"/>
      <c r="D45" s="31">
        <f>L34</f>
        <v>9</v>
      </c>
      <c r="E45" s="31">
        <f>M34</f>
        <v>14</v>
      </c>
      <c r="F45" s="31">
        <f>N34</f>
        <v>66</v>
      </c>
      <c r="G45" s="38">
        <f>O34</f>
        <v>51</v>
      </c>
      <c r="H45" s="53" t="s">
        <v>60</v>
      </c>
      <c r="O45" s="51"/>
      <c r="P45"/>
    </row>
    <row r="46" spans="1:16" x14ac:dyDescent="0.35">
      <c r="A46" s="30" t="s">
        <v>59</v>
      </c>
      <c r="B46" s="30" t="s">
        <v>0</v>
      </c>
      <c r="C46" s="31">
        <f>SUM(E34*W4)*U4%+(S12*W4)*T12%</f>
        <v>198</v>
      </c>
      <c r="D46" s="31">
        <f>SUM(F34*W4)*U5%+(D45*W4)*T13%</f>
        <v>579.15</v>
      </c>
      <c r="E46" s="31">
        <f>SUM(G34*W4)*U6%+(E45*W4)*T14%</f>
        <v>2296.8000000000002</v>
      </c>
      <c r="F46" s="31">
        <f>SUM(H34*W4)*U7%+(F45*W4)*T15%</f>
        <v>12622.5</v>
      </c>
      <c r="G46" s="31">
        <f>SUM(I34*W4)*U8%+(G45*W4)*T16%</f>
        <v>16884.45</v>
      </c>
      <c r="H46" s="31">
        <f>SUM(C46:G46)</f>
        <v>32580.9</v>
      </c>
      <c r="O46" s="51"/>
      <c r="P46"/>
    </row>
    <row r="47" spans="1:16" x14ac:dyDescent="0.35">
      <c r="A47" s="30" t="s">
        <v>59</v>
      </c>
      <c r="B47" s="30" t="s">
        <v>1</v>
      </c>
      <c r="C47" s="31">
        <f>SUM(E34*AB4)*U4%+(S20*AB4)*T20%</f>
        <v>298</v>
      </c>
      <c r="D47" s="31">
        <f>SUM(F34*AB4)*U4%+(D45*AB4)*T21%</f>
        <v>871.65</v>
      </c>
      <c r="E47" s="31">
        <f>SUM(F34*AB4)*U5%+(D45*AB4)*T22%</f>
        <v>871.65</v>
      </c>
      <c r="F47" s="31">
        <f>SUM(H35*AB5)*U8%+(F46*AB5)*T23%</f>
        <v>94037.625</v>
      </c>
      <c r="G47" s="31">
        <f>SUM(I35*AB5)*U10%+(G46*AB5)*T24%</f>
        <v>125789.15250000003</v>
      </c>
      <c r="H47" s="31">
        <f>SUM(C47:G47)</f>
        <v>221868.07750000001</v>
      </c>
      <c r="O47" s="51"/>
      <c r="P47"/>
    </row>
    <row r="48" spans="1:16" x14ac:dyDescent="0.35">
      <c r="A48" s="24"/>
      <c r="B48" s="24"/>
      <c r="O48" s="51"/>
      <c r="P48"/>
    </row>
    <row r="49" spans="1:16" ht="21" x14ac:dyDescent="0.5">
      <c r="A49" s="62" t="s">
        <v>76</v>
      </c>
      <c r="B49" s="62"/>
      <c r="C49" s="62" t="s">
        <v>78</v>
      </c>
      <c r="D49" s="62"/>
      <c r="E49" s="62"/>
      <c r="F49" s="62"/>
      <c r="G49" s="62"/>
      <c r="H49" s="62"/>
      <c r="O49" s="51"/>
      <c r="P49"/>
    </row>
    <row r="50" spans="1:16" ht="31" x14ac:dyDescent="0.35">
      <c r="A50" s="39" t="s">
        <v>31</v>
      </c>
      <c r="B50" s="30"/>
      <c r="C50" s="31"/>
      <c r="D50" s="31">
        <f>L36</f>
        <v>0</v>
      </c>
      <c r="E50" s="31">
        <f>M36</f>
        <v>0</v>
      </c>
      <c r="F50" s="31">
        <f>N36</f>
        <v>0</v>
      </c>
      <c r="G50" s="38">
        <f>O36</f>
        <v>0</v>
      </c>
      <c r="H50" s="53" t="s">
        <v>60</v>
      </c>
      <c r="O50" s="51"/>
      <c r="P50"/>
    </row>
    <row r="51" spans="1:16" x14ac:dyDescent="0.35">
      <c r="A51" s="30" t="s">
        <v>59</v>
      </c>
      <c r="B51" s="30" t="s">
        <v>0</v>
      </c>
      <c r="C51" s="31" t="e">
        <f>SUM(E36*#REF!)*#REF!%+(S14*#REF!)*T14%</f>
        <v>#REF!</v>
      </c>
      <c r="D51" s="31" t="e">
        <f>SUM(F36*#REF!)*#REF!%+(D50*#REF!)*T15%</f>
        <v>#REF!</v>
      </c>
      <c r="E51" s="31" t="e">
        <f>SUM(G36*#REF!)*#REF!%+(E50*#REF!)*T16%</f>
        <v>#REF!</v>
      </c>
      <c r="F51" s="31" t="e">
        <f>SUM(H36*#REF!)*#REF!%+(F50*#REF!)*T17%</f>
        <v>#REF!</v>
      </c>
      <c r="G51" s="31" t="e">
        <f>SUM(I36*#REF!)*#REF!%+(G50*#REF!)*T18%</f>
        <v>#REF!</v>
      </c>
      <c r="H51" s="31" t="e">
        <f>SUM(C51:G51)</f>
        <v>#REF!</v>
      </c>
      <c r="O51" s="51"/>
      <c r="P51"/>
    </row>
    <row r="52" spans="1:16" x14ac:dyDescent="0.35">
      <c r="A52" s="30" t="s">
        <v>59</v>
      </c>
      <c r="B52" s="30" t="s">
        <v>1</v>
      </c>
      <c r="C52" s="31" t="e">
        <f>SUM(E36*#REF!)*#REF!%+(S22*#REF!)*T22%</f>
        <v>#REF!</v>
      </c>
      <c r="D52" s="31" t="e">
        <f>SUM(F36*#REF!)*#REF!%+(D50*#REF!)*T23%</f>
        <v>#REF!</v>
      </c>
      <c r="E52" s="31" t="e">
        <f>SUM(F36*#REF!)*#REF!%+(D50*#REF!)*T24%</f>
        <v>#REF!</v>
      </c>
      <c r="F52" s="31" t="e">
        <f>SUM(H37*#REF!)*#REF!%+(F51*#REF!)*T25%</f>
        <v>#REF!</v>
      </c>
      <c r="G52" s="31" t="e">
        <f>SUM(I37*#REF!)*U12%+(G51*#REF!)*T26%</f>
        <v>#REF!</v>
      </c>
      <c r="H52" s="31" t="e">
        <f>SUM(C52:G52)</f>
        <v>#REF!</v>
      </c>
      <c r="O52" s="51"/>
      <c r="P52"/>
    </row>
    <row r="53" spans="1:16" x14ac:dyDescent="0.35">
      <c r="A53" s="24"/>
      <c r="B53" s="24"/>
      <c r="O53" s="51"/>
      <c r="P53"/>
    </row>
    <row r="54" spans="1:16" ht="21" x14ac:dyDescent="0.5">
      <c r="A54" s="62" t="s">
        <v>59</v>
      </c>
      <c r="B54" s="62"/>
      <c r="C54" s="62" t="s">
        <v>78</v>
      </c>
      <c r="D54" s="62"/>
      <c r="E54" s="62"/>
      <c r="F54" s="62"/>
      <c r="G54" s="62"/>
      <c r="H54" s="62"/>
      <c r="O54" s="51"/>
      <c r="P54"/>
    </row>
    <row r="55" spans="1:16" ht="31" x14ac:dyDescent="0.35">
      <c r="A55" s="39" t="s">
        <v>31</v>
      </c>
      <c r="B55" s="30"/>
      <c r="C55" s="31"/>
      <c r="D55" s="31">
        <f>K44</f>
        <v>0</v>
      </c>
      <c r="E55" s="31">
        <f>L44</f>
        <v>0</v>
      </c>
      <c r="F55" s="31">
        <f>M44</f>
        <v>0</v>
      </c>
      <c r="G55" s="38">
        <f>N44</f>
        <v>0</v>
      </c>
      <c r="H55" s="53" t="s">
        <v>60</v>
      </c>
      <c r="O55" s="51"/>
      <c r="P55"/>
    </row>
    <row r="56" spans="1:16" x14ac:dyDescent="0.35">
      <c r="A56" s="30" t="s">
        <v>59</v>
      </c>
      <c r="B56" s="30" t="s">
        <v>0</v>
      </c>
      <c r="C56" s="31">
        <f>SUM(D44*W14)*U14%+(S22*W14)*T22%</f>
        <v>201.96000000000004</v>
      </c>
      <c r="D56" s="31">
        <f>SUM(E44*W14)*U15%+(D55*W14)*T23%</f>
        <v>0</v>
      </c>
      <c r="E56" s="31">
        <f>SUM(F44*W14)*U16%+(E55*W14)*T24%</f>
        <v>0</v>
      </c>
      <c r="F56" s="31">
        <f>SUM(G44*W14)*U17%+(F55*W14)*T25%</f>
        <v>0</v>
      </c>
      <c r="G56" s="31">
        <f>SUM(H44*W14)*U18%+(G55*W14)*T26%</f>
        <v>0</v>
      </c>
      <c r="H56" s="31">
        <f>SUM(C56:G56)</f>
        <v>201.96000000000004</v>
      </c>
      <c r="O56" s="51"/>
      <c r="P56"/>
    </row>
    <row r="57" spans="1:16" x14ac:dyDescent="0.35">
      <c r="A57" s="30" t="s">
        <v>59</v>
      </c>
      <c r="B57" s="30" t="s">
        <v>1</v>
      </c>
      <c r="C57" s="31">
        <f>SUM(D44*AB14)*U14%+(S30*AB14)*T30%</f>
        <v>0</v>
      </c>
      <c r="D57" s="31">
        <f>SUM(E44*AB14)*U14%+(D55*AB14)*T31%</f>
        <v>0</v>
      </c>
      <c r="E57" s="31">
        <f>SUM(E44*AB14)*U15%+(D55*AB14)*T32%</f>
        <v>0</v>
      </c>
      <c r="F57" s="31">
        <f>SUM(G45*AB15)*U18%+(F56*AB15)*T33%</f>
        <v>0</v>
      </c>
      <c r="G57" s="31" t="e">
        <f>SUM(H45*AB15)*U20%+(G56*AB15)*T34%</f>
        <v>#VALUE!</v>
      </c>
      <c r="H57" s="31" t="e">
        <f>SUM(C57:G57)</f>
        <v>#VALUE!</v>
      </c>
      <c r="O57" s="51"/>
      <c r="P57"/>
    </row>
  </sheetData>
  <mergeCells count="17">
    <mergeCell ref="A49:B49"/>
    <mergeCell ref="C49:H49"/>
    <mergeCell ref="A54:B54"/>
    <mergeCell ref="C54:H54"/>
    <mergeCell ref="Q10:W10"/>
    <mergeCell ref="Q18:W18"/>
    <mergeCell ref="K37:N37"/>
    <mergeCell ref="A44:B44"/>
    <mergeCell ref="A39:B39"/>
    <mergeCell ref="C44:H44"/>
    <mergeCell ref="C39:H39"/>
    <mergeCell ref="Q2:U2"/>
    <mergeCell ref="W2:Z2"/>
    <mergeCell ref="AB2:AE2"/>
    <mergeCell ref="A1:D1"/>
    <mergeCell ref="E1:I1"/>
    <mergeCell ref="L1:O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675AE-CE6A-421F-B4F1-971984F2DF44}">
  <dimension ref="A1"/>
  <sheetViews>
    <sheetView workbookViewId="0">
      <selection activeCell="L16" sqref="L16"/>
    </sheetView>
  </sheetViews>
  <sheetFormatPr defaultRowHeight="14.5" x14ac:dyDescent="0.35"/>
  <cols>
    <col min="1" max="1" width="11.179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Avnish Kumar</dc:creator>
  <cp:lastModifiedBy>Avnish Kumar</cp:lastModifiedBy>
  <dcterms:created xsi:type="dcterms:W3CDTF">2022-05-10T09:28:16Z</dcterms:created>
  <dcterms:modified xsi:type="dcterms:W3CDTF">2022-05-12T06:07:40Z</dcterms:modified>
</cp:coreProperties>
</file>