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797" firstSheet="3" activeTab="8"/>
  </bookViews>
  <sheets>
    <sheet name="T7 CELL HUT Inline" sheetId="1" r:id="rId1"/>
    <sheet name="1.STCV" sheetId="2" r:id="rId2"/>
    <sheet name="2.Turn Pin Up CV" sheetId="3" r:id="rId3"/>
    <sheet name="3.4Slot BF" sheetId="4" r:id="rId4"/>
    <sheet name="5(15).Clamp Turn Over" sheetId="12" r:id="rId5"/>
    <sheet name="6.2Slot Pin Stage" sheetId="8" r:id="rId6"/>
    <sheet name="7.6Slot BF" sheetId="6" r:id="rId7"/>
    <sheet name="9.Pin Stage" sheetId="10" r:id="rId8"/>
    <sheet name="10.5Slot BF" sheetId="7" r:id="rId9"/>
    <sheet name="12.2Slot Turn Stage" sheetId="9" r:id="rId10"/>
    <sheet name="14.15Slot BF+Scrap Stage" sheetId="11" r:id="rId11"/>
    <sheet name="16.18 Slot BF" sheetId="5" r:id="rId12"/>
  </sheets>
  <calcPr calcId="144525"/>
</workbook>
</file>

<file path=xl/sharedStrings.xml><?xml version="1.0" encoding="utf-8"?>
<sst xmlns="http://schemas.openxmlformats.org/spreadsheetml/2006/main" count="4933" uniqueCount="450">
  <si>
    <t>T7 CELL HUT Inline</t>
  </si>
  <si>
    <t>序号</t>
  </si>
  <si>
    <t>设备名</t>
  </si>
  <si>
    <t>数量</t>
  </si>
  <si>
    <t>单价</t>
  </si>
  <si>
    <t>总价</t>
  </si>
  <si>
    <t>说明</t>
  </si>
  <si>
    <t>STCV</t>
  </si>
  <si>
    <t>PL=1600；VCR 1EA；Roller Pitch 100 , Shaft Pitch 100 Drive Motor Servo</t>
  </si>
  <si>
    <t>Turn Pin Up CV</t>
  </si>
  <si>
    <t>PL=1600；Roller Pitch 100 , Shaft Pitch 100 Drive Motor Servo</t>
  </si>
  <si>
    <t>4Slot BF</t>
  </si>
  <si>
    <t>RB Fence</t>
  </si>
  <si>
    <t>5925x5930x7000</t>
  </si>
  <si>
    <t>Clamp Turn Over</t>
  </si>
  <si>
    <t>UVW 1EA；LINESENSOR 1EA</t>
  </si>
  <si>
    <t>2Slot Pin Stage</t>
  </si>
  <si>
    <t>UVW 2EA；LINESENSOR 2EA</t>
  </si>
  <si>
    <t>6Slot BF</t>
  </si>
  <si>
    <t>6000x14840x7000</t>
  </si>
  <si>
    <t>Pin Stage</t>
  </si>
  <si>
    <t>5Slot BF</t>
  </si>
  <si>
    <t>6000x15400x7000</t>
  </si>
  <si>
    <t>2Slot Turn Stage</t>
  </si>
  <si>
    <t>UVW 2EA；LINESENSOR 2EA；VCR 2EA</t>
  </si>
  <si>
    <t>15Slot BF+Scrap Stage</t>
  </si>
  <si>
    <t>18 Slot BF</t>
  </si>
  <si>
    <t>总计</t>
  </si>
  <si>
    <t>上海美客有限公司</t>
  </si>
  <si>
    <t>1.STCV报价成本清单</t>
  </si>
  <si>
    <t xml:space="preserve"> 项目代号/名称：</t>
  </si>
  <si>
    <t>编号：</t>
  </si>
  <si>
    <t>一 、机械（）</t>
  </si>
  <si>
    <t>名称</t>
  </si>
  <si>
    <t>品名</t>
  </si>
  <si>
    <t>规格型号</t>
  </si>
  <si>
    <t>厂家</t>
  </si>
  <si>
    <t>单位</t>
  </si>
  <si>
    <t>合计</t>
  </si>
  <si>
    <t>备注</t>
  </si>
  <si>
    <t>采购核价</t>
  </si>
  <si>
    <t>采购主管审核</t>
  </si>
  <si>
    <t>STCV（）</t>
  </si>
  <si>
    <t>1)、STCV关键件</t>
  </si>
  <si>
    <t>关键件</t>
  </si>
  <si>
    <t>Ionizer</t>
  </si>
  <si>
    <t>SIB4-3000</t>
  </si>
  <si>
    <t>SUNJE</t>
  </si>
  <si>
    <t>件</t>
  </si>
  <si>
    <t>EFU</t>
  </si>
  <si>
    <t>1167x1167</t>
  </si>
  <si>
    <t>meiya(H4型号）</t>
  </si>
  <si>
    <t>VCR</t>
  </si>
  <si>
    <t>X200,Y200,z20mm</t>
  </si>
  <si>
    <t>客户支给</t>
  </si>
  <si>
    <t>VCR直线模组</t>
  </si>
  <si>
    <t>VCR直线模组伺服电机</t>
  </si>
  <si>
    <t xml:space="preserve">HG-KR23B </t>
  </si>
  <si>
    <t>Mitsubishi</t>
  </si>
  <si>
    <t>VCR直线模组伺服电机驱动器</t>
  </si>
  <si>
    <t>规整气缸</t>
  </si>
  <si>
    <t>MGPL20-30Z-A93</t>
  </si>
  <si>
    <t>SMC</t>
  </si>
  <si>
    <t>调速阀</t>
  </si>
  <si>
    <t>AS1201F-M5-04S</t>
  </si>
  <si>
    <t>规整轮</t>
  </si>
  <si>
    <t xml:space="preserve">KOVE-191965-S-191007-04 </t>
  </si>
  <si>
    <t>KOVE</t>
  </si>
  <si>
    <t>导向轮</t>
  </si>
  <si>
    <t>KOVE-191965-S-191007-04</t>
  </si>
  <si>
    <t>导向轮轴</t>
  </si>
  <si>
    <t>A6061(直径12，长120)</t>
  </si>
  <si>
    <t>加工件</t>
  </si>
  <si>
    <t>传动伺服电机</t>
  </si>
  <si>
    <t>传动伺服电机驱动器</t>
  </si>
  <si>
    <t>传动减速器</t>
  </si>
  <si>
    <t>AE 15</t>
  </si>
  <si>
    <t>中国品牌</t>
  </si>
  <si>
    <t>联轴器</t>
  </si>
  <si>
    <t xml:space="preserve">LK5-C44K-1815 </t>
  </si>
  <si>
    <t>COUP-LINK</t>
  </si>
  <si>
    <t xml:space="preserve">LK5-C39-1515 </t>
  </si>
  <si>
    <t>主动轴轴承座</t>
  </si>
  <si>
    <t xml:space="preserve">YK-ZZZZ-0000002526 </t>
  </si>
  <si>
    <t>YK TECH</t>
  </si>
  <si>
    <t>主动轴轴承座盖</t>
  </si>
  <si>
    <t xml:space="preserve">YK-ZZZZ-0000002527 </t>
  </si>
  <si>
    <t>主动轴轴承</t>
  </si>
  <si>
    <t>MU002</t>
  </si>
  <si>
    <t>和仁昌</t>
  </si>
  <si>
    <t>主动轴磁力轮</t>
  </si>
  <si>
    <t>MCB354212-D15</t>
  </si>
  <si>
    <t>SEINFLEX</t>
  </si>
  <si>
    <t>滚轮轴磁力轮</t>
  </si>
  <si>
    <t>MCB354212-D20</t>
  </si>
  <si>
    <t>滚轮轴导电装置</t>
  </si>
  <si>
    <t>滚轮轴轴承座</t>
  </si>
  <si>
    <t>YKBH-M-80*52.7*18</t>
  </si>
  <si>
    <t>滚轮轴轴承</t>
  </si>
  <si>
    <t>SUR6904ZZ</t>
  </si>
  <si>
    <t>标准件</t>
  </si>
  <si>
    <t>轴用卡簧</t>
  </si>
  <si>
    <t>S20</t>
  </si>
  <si>
    <t>滚轮(带挡边)</t>
  </si>
  <si>
    <t>∅76x20 UHMW-PE(BLACK)</t>
  </si>
  <si>
    <t>MK</t>
  </si>
  <si>
    <t>滚轮</t>
  </si>
  <si>
    <t>∅76x10 UHMW-PE(BLACK)</t>
  </si>
  <si>
    <t>过渡轮</t>
  </si>
  <si>
    <t>KOVE-70296B-S-170904-01</t>
  </si>
  <si>
    <t>GLASS传感器</t>
  </si>
  <si>
    <t>PM2-LF10-C1</t>
  </si>
  <si>
    <t>SUNX</t>
  </si>
  <si>
    <t>门吸</t>
  </si>
  <si>
    <t>MK-PM-△20</t>
  </si>
  <si>
    <t>门把手</t>
  </si>
  <si>
    <t>Z-200</t>
  </si>
  <si>
    <t>急停按钮</t>
  </si>
  <si>
    <t>脚轮</t>
  </si>
  <si>
    <t>MK-CJHB75</t>
  </si>
  <si>
    <t>地脚</t>
  </si>
  <si>
    <t>MK- M20x150-D80</t>
  </si>
  <si>
    <t>膨胀螺丝</t>
  </si>
  <si>
    <t>M8x80L</t>
  </si>
  <si>
    <t>辅材</t>
  </si>
  <si>
    <t>批</t>
  </si>
  <si>
    <t>机械小计</t>
  </si>
  <si>
    <t>2)、STCV 框架</t>
  </si>
  <si>
    <t>平封槽条</t>
  </si>
  <si>
    <t>MK-SC-G-8</t>
  </si>
  <si>
    <t>米(m)</t>
  </si>
  <si>
    <t>板压条</t>
  </si>
  <si>
    <t>MK-PMS-G-8-40</t>
  </si>
  <si>
    <t>弹性螺母块</t>
  </si>
  <si>
    <t>MK-SN-C-M8-8-40</t>
  </si>
  <si>
    <t>弹性扣件</t>
  </si>
  <si>
    <t>MK-SF-C-M8x20</t>
  </si>
  <si>
    <t>内置连接件</t>
  </si>
  <si>
    <t>MK-AF-M8*25-40</t>
  </si>
  <si>
    <t>端面盖板</t>
  </si>
  <si>
    <t>MK-EC-B-4080</t>
  </si>
  <si>
    <t>个</t>
  </si>
  <si>
    <t>内六角圆柱头螺栓</t>
  </si>
  <si>
    <t>M8x85</t>
  </si>
  <si>
    <t>M8x45</t>
  </si>
  <si>
    <t>M8x25</t>
  </si>
  <si>
    <t>材料</t>
  </si>
  <si>
    <t>碳钢</t>
  </si>
  <si>
    <t>Q235-A</t>
  </si>
  <si>
    <t>国产</t>
  </si>
  <si>
    <t>kg</t>
  </si>
  <si>
    <t>网孔板</t>
  </si>
  <si>
    <t>t=1.2</t>
  </si>
  <si>
    <t>m^2</t>
  </si>
  <si>
    <t>6061铝合金</t>
  </si>
  <si>
    <t>本色喷砂阳极</t>
  </si>
  <si>
    <t>防静电PVC板</t>
  </si>
  <si>
    <t>1212*2424</t>
  </si>
  <si>
    <t>张</t>
  </si>
  <si>
    <t>门铝型材</t>
  </si>
  <si>
    <t>MK-6-2530</t>
  </si>
  <si>
    <t>米</t>
  </si>
  <si>
    <t>铝型材</t>
  </si>
  <si>
    <t>MK-8-4040</t>
  </si>
  <si>
    <t>MK-8-4080</t>
  </si>
  <si>
    <t>MK-8-2570</t>
  </si>
  <si>
    <t>MK-8-9370</t>
  </si>
  <si>
    <t>MK-8-93125</t>
  </si>
  <si>
    <t>滚轮轴</t>
  </si>
  <si>
    <t xml:space="preserve"> Φ20x3510</t>
  </si>
  <si>
    <t>根</t>
  </si>
  <si>
    <t>主动轴</t>
  </si>
  <si>
    <t>直径15，L=2000（SUS304）</t>
  </si>
  <si>
    <t>加工费</t>
  </si>
  <si>
    <t>套</t>
  </si>
  <si>
    <t>3)、STCV气路</t>
  </si>
  <si>
    <t>球阀</t>
  </si>
  <si>
    <t>SBV210-S-8</t>
  </si>
  <si>
    <t>BMT</t>
  </si>
  <si>
    <t>过滤减压阀</t>
  </si>
  <si>
    <t>SRH4010-03BG</t>
  </si>
  <si>
    <t>数显压力表</t>
  </si>
  <si>
    <t>ISE30A-01-C-L</t>
  </si>
  <si>
    <t>空气过滤器</t>
  </si>
  <si>
    <t>SFD200-C10</t>
  </si>
  <si>
    <t>2通电磁阀</t>
  </si>
  <si>
    <t>VQ21A1-5YZ-C8-F-X2</t>
  </si>
  <si>
    <t>流量计</t>
  </si>
  <si>
    <t>PFMB7102-04-C-R</t>
  </si>
  <si>
    <t>汇流板</t>
  </si>
  <si>
    <t>SS5Y3-41-07-C6</t>
  </si>
  <si>
    <t>汇流板盖板</t>
  </si>
  <si>
    <t xml:space="preserve">SY3000-26-9A </t>
  </si>
  <si>
    <t>电磁阀</t>
  </si>
  <si>
    <t>SY3240-5MZ</t>
  </si>
  <si>
    <t>接头</t>
  </si>
  <si>
    <t>接头、堵头、消音器等</t>
  </si>
  <si>
    <t>气管等</t>
  </si>
  <si>
    <t>加工</t>
  </si>
  <si>
    <t>安装板</t>
  </si>
  <si>
    <t>STCV 机械合计</t>
  </si>
  <si>
    <t>二、电气</t>
  </si>
  <si>
    <t>01.电气</t>
  </si>
  <si>
    <t>1)、PORT （ ）</t>
  </si>
  <si>
    <t>远程控制柜</t>
  </si>
  <si>
    <t>部件电气小计</t>
  </si>
  <si>
    <t>3）系统材料（  ）</t>
  </si>
  <si>
    <t>系统材料部件电气小计</t>
  </si>
  <si>
    <t>电气合计</t>
  </si>
  <si>
    <t>3.标准件、工具（控制部门：装配科、项目科、资材科）</t>
  </si>
  <si>
    <t>客户指定                    (是/否）</t>
  </si>
  <si>
    <t>1</t>
  </si>
  <si>
    <t>工具（包含安装辅助工具）</t>
  </si>
  <si>
    <t>升降车租赁，均分</t>
  </si>
  <si>
    <t>小计</t>
  </si>
  <si>
    <t>4.包装、运输（控制部门：物流仓储科）</t>
  </si>
  <si>
    <t>国内包    装方式</t>
  </si>
  <si>
    <t>真空包装</t>
  </si>
  <si>
    <t>2</t>
  </si>
  <si>
    <t>3</t>
  </si>
  <si>
    <t>保险费（140元/每10万元货物）</t>
  </si>
  <si>
    <t>运输费</t>
  </si>
  <si>
    <t>运输</t>
  </si>
  <si>
    <t>4</t>
  </si>
  <si>
    <t>进口部件关税</t>
  </si>
  <si>
    <t>报关服务费</t>
  </si>
  <si>
    <t>5.设计（外协须注明）（控制部门：机械设计科、电气设计科）</t>
  </si>
  <si>
    <t>设计人</t>
  </si>
  <si>
    <t>工作地点</t>
  </si>
  <si>
    <t>内部人员数</t>
  </si>
  <si>
    <t>外部人员数</t>
  </si>
  <si>
    <t>工作日（总计）</t>
  </si>
  <si>
    <t>设计程度                               （难/正常/易）</t>
  </si>
  <si>
    <t>机械</t>
  </si>
  <si>
    <t>上海</t>
  </si>
  <si>
    <t>7</t>
  </si>
  <si>
    <t>电气设计（硬件）</t>
  </si>
  <si>
    <t>公司</t>
  </si>
  <si>
    <t>电气设计（软件）</t>
  </si>
  <si>
    <t>设计</t>
  </si>
  <si>
    <t>6.内部安装（控制部门：装配科、品保科、机械一科、机械二科、电气一科、电气二科）</t>
  </si>
  <si>
    <t>形式</t>
  </si>
  <si>
    <t>安装程度                                  （难/正常/易）</t>
  </si>
  <si>
    <t>电装</t>
  </si>
  <si>
    <t>人工</t>
  </si>
  <si>
    <t>机械装配</t>
  </si>
  <si>
    <t>厂内初调试（生产部）</t>
  </si>
  <si>
    <t>厂内初调试（技术部机械）</t>
  </si>
  <si>
    <t>厂内初调试（技术部电气）</t>
  </si>
  <si>
    <t>整改（生产部）</t>
  </si>
  <si>
    <t>整改（技术部）</t>
  </si>
  <si>
    <t>7.现场（外协须注明）、差旅（控制部门：装配科、机械设计科、电气设计科）</t>
  </si>
  <si>
    <t>国内</t>
  </si>
  <si>
    <t>现场安装调试（机械安装）</t>
  </si>
  <si>
    <t>现场安装调试（电气安装）</t>
  </si>
  <si>
    <t>现场安装调试（机械设计）</t>
  </si>
  <si>
    <t>0.5</t>
  </si>
  <si>
    <t>5</t>
  </si>
  <si>
    <t>R/B  TEACHING</t>
  </si>
  <si>
    <t>现场调试（电气软件）</t>
  </si>
  <si>
    <t>现场生产测试</t>
  </si>
  <si>
    <t>差旅</t>
  </si>
  <si>
    <t>含税合计</t>
  </si>
  <si>
    <t>2.Turn Pin Up CV报价成本清单</t>
  </si>
  <si>
    <t>Turn Pin Up CV（）</t>
  </si>
  <si>
    <t>1)、Turn Pin Up CV关键件</t>
  </si>
  <si>
    <t>同步顶升器</t>
  </si>
  <si>
    <t>RJ10-4SHCJ-1800x1800-900-150ST_CAP-SM090-1_80-C12-UCP6</t>
  </si>
  <si>
    <t>SANGWOOSANGI</t>
  </si>
  <si>
    <t>同步顶升器伺服电机</t>
  </si>
  <si>
    <t>HG-SR102BK</t>
  </si>
  <si>
    <t>MITSUBISHI</t>
  </si>
  <si>
    <t>同步顶升器伺服电机驱动器</t>
  </si>
  <si>
    <t>同步顶升器伺服电机联轴器</t>
  </si>
  <si>
    <t>LK3-C56-1919WP</t>
  </si>
  <si>
    <t>升降传感器1</t>
  </si>
  <si>
    <t xml:space="preserve">EE-SPX303N </t>
  </si>
  <si>
    <t>OMRON</t>
  </si>
  <si>
    <t>升降传感器2</t>
  </si>
  <si>
    <t xml:space="preserve">EE-SPX403N </t>
  </si>
  <si>
    <t>DD马达</t>
  </si>
  <si>
    <t>ZM-25A1</t>
  </si>
  <si>
    <t xml:space="preserve"> SINFONIA</t>
  </si>
  <si>
    <t>DD马达驱动器</t>
  </si>
  <si>
    <t>DD-Motor位置传感器</t>
  </si>
  <si>
    <t xml:space="preserve">PM2-LF10-C1 </t>
  </si>
  <si>
    <t>机器人手臂传感器</t>
  </si>
  <si>
    <t>E3T-ST11</t>
  </si>
  <si>
    <t>Pin</t>
  </si>
  <si>
    <t>PEEK （直径8mm，长9mm）</t>
  </si>
  <si>
    <t>Pin杆</t>
  </si>
  <si>
    <t>A6061（直径8mm，长100mm）</t>
  </si>
  <si>
    <t>安全门锁</t>
  </si>
  <si>
    <t>D4SL-N2NFA-D</t>
  </si>
  <si>
    <t>安全门锁钥匙</t>
  </si>
  <si>
    <t>D4SL-NSK10-LK-H</t>
  </si>
  <si>
    <t>2)、Turn Pin Up CV框架</t>
  </si>
  <si>
    <t>MK-EC-B-8080</t>
  </si>
  <si>
    <t>pin铝型材</t>
  </si>
  <si>
    <t>MK-6-2040</t>
  </si>
  <si>
    <t>MK-8-40120</t>
  </si>
  <si>
    <t>MK-8-8080</t>
  </si>
  <si>
    <t xml:space="preserve"> Φ20x89</t>
  </si>
  <si>
    <t xml:space="preserve"> Φ20x223</t>
  </si>
  <si>
    <t xml:space="preserve"> Φ20x345</t>
  </si>
  <si>
    <t>3)、Turn Pin Up CV气路</t>
  </si>
  <si>
    <t>Turn Pin Up CV 机械合计</t>
  </si>
  <si>
    <t>15</t>
  </si>
  <si>
    <t>3.4Slot BF报价成本清单</t>
  </si>
  <si>
    <t>1)关键件</t>
  </si>
  <si>
    <t>PPA-CF （100mm）</t>
  </si>
  <si>
    <t>GLASS在位传感器</t>
  </si>
  <si>
    <t>碳纤维棒</t>
  </si>
  <si>
    <t>长2940mm</t>
  </si>
  <si>
    <t>长3500mm</t>
  </si>
  <si>
    <t>碳纤维棒安装支架</t>
  </si>
  <si>
    <t>A6061</t>
  </si>
  <si>
    <t>D4SL-NK2</t>
  </si>
  <si>
    <t>合页</t>
  </si>
  <si>
    <t>MK-G-ZAH4040</t>
  </si>
  <si>
    <t>门把手1</t>
  </si>
  <si>
    <t>MK-ANH-L115</t>
  </si>
  <si>
    <t>2)、4Slot BF框架</t>
  </si>
  <si>
    <t>直角件</t>
  </si>
  <si>
    <t>MK-ADCB-8080-8</t>
  </si>
  <si>
    <t>1212*2424*5</t>
  </si>
  <si>
    <t>三菱</t>
  </si>
  <si>
    <t>SUS430(T=1.2mm)</t>
  </si>
  <si>
    <t>A6061铝合金</t>
  </si>
  <si>
    <t>MK-6-2035</t>
  </si>
  <si>
    <t>踏台</t>
  </si>
  <si>
    <t>爬梯</t>
  </si>
  <si>
    <t>3)、4Slot BF气路</t>
  </si>
  <si>
    <t>4Slot BF 机械合计</t>
  </si>
  <si>
    <t>5(15).Clamp Turn Over报价成本清单</t>
  </si>
  <si>
    <t>翻转伺服电机</t>
  </si>
  <si>
    <t>HG-SR502BK</t>
  </si>
  <si>
    <t>翻转伺服电机驱动器</t>
  </si>
  <si>
    <t>翻转谐波减速器</t>
  </si>
  <si>
    <t>CSG-65B-160-F0-MSP756</t>
  </si>
  <si>
    <t xml:space="preserve"> SAMICK HDS</t>
  </si>
  <si>
    <t>翻转轴承</t>
  </si>
  <si>
    <t>7936C</t>
  </si>
  <si>
    <t>NSK</t>
  </si>
  <si>
    <t>翻转位置传感器</t>
  </si>
  <si>
    <t>PM-F25</t>
  </si>
  <si>
    <t>锁紧螺母</t>
  </si>
  <si>
    <t>AN36</t>
  </si>
  <si>
    <t>锁紧螺母垫片</t>
  </si>
  <si>
    <t>AW36</t>
  </si>
  <si>
    <t>UVW对位平台</t>
  </si>
  <si>
    <t>174531-A1-AA-01A (使用大的：1970x1970)</t>
  </si>
  <si>
    <t>DCT</t>
  </si>
  <si>
    <t xml:space="preserve"> UVW伺服电机</t>
  </si>
  <si>
    <t xml:space="preserve">HG-KR73B </t>
  </si>
  <si>
    <t xml:space="preserve"> UVW伺服电机驱动器</t>
  </si>
  <si>
    <t>Line Sensor</t>
  </si>
  <si>
    <t>IG-028</t>
  </si>
  <si>
    <t xml:space="preserve"> KEYENCE</t>
  </si>
  <si>
    <t>Line Sensor连接线</t>
  </si>
  <si>
    <t>OP-87058（10M）</t>
  </si>
  <si>
    <t>XY手动对位平台</t>
  </si>
  <si>
    <t>TGB-TSXY6022-SS2</t>
  </si>
  <si>
    <t>TGB</t>
  </si>
  <si>
    <t>吸盘</t>
  </si>
  <si>
    <t>P30QK-CP / P20Q-CFP</t>
  </si>
  <si>
    <t>GINIER</t>
  </si>
  <si>
    <t>吸盘杆</t>
  </si>
  <si>
    <t>A6061(直径15，长110)</t>
  </si>
  <si>
    <t>吸盘铝杆</t>
  </si>
  <si>
    <t>A6061(15x30x2920)</t>
  </si>
  <si>
    <t>旋转气缸</t>
  </si>
  <si>
    <t>CDRB1BW80-100D-T79S</t>
  </si>
  <si>
    <t>AS2201F-02-06S</t>
  </si>
  <si>
    <t>LK20-C55-17-24</t>
  </si>
  <si>
    <t>轴承</t>
  </si>
  <si>
    <t>6205VV</t>
  </si>
  <si>
    <t>S6200ZZ</t>
  </si>
  <si>
    <t>调节螺丝</t>
  </si>
  <si>
    <t>SANB12-60</t>
  </si>
  <si>
    <t>MISUMI</t>
  </si>
  <si>
    <t>液压缓冲器</t>
  </si>
  <si>
    <t>RBC2015</t>
  </si>
  <si>
    <t>PEEK（直径32，长18）</t>
  </si>
  <si>
    <t>LF1280ZZ(SUS)</t>
  </si>
  <si>
    <t>6007VV</t>
  </si>
  <si>
    <t>门把手2</t>
  </si>
  <si>
    <t>2)、Clamp Turn Over框架</t>
  </si>
  <si>
    <t>EFU铝型材</t>
  </si>
  <si>
    <t>MK-6-2020</t>
  </si>
  <si>
    <t>3)、Clamp Turn Over气路</t>
  </si>
  <si>
    <t>真空调压阀</t>
  </si>
  <si>
    <t>IRV20-LC10BG</t>
  </si>
  <si>
    <t>真空电磁阀</t>
  </si>
  <si>
    <t xml:space="preserve">SY5240R-5LZ-02 </t>
  </si>
  <si>
    <t>真空压力开关</t>
  </si>
  <si>
    <t xml:space="preserve">ZSE30A-01-C-LD </t>
  </si>
  <si>
    <t xml:space="preserve">SS5Y3-41-02-C6 </t>
  </si>
  <si>
    <t>Clamp Turn Over机械合计</t>
  </si>
  <si>
    <t>20</t>
  </si>
  <si>
    <t>6.2Slot Pin Stage报价成本清单</t>
  </si>
  <si>
    <t>DD-Motor</t>
  </si>
  <si>
    <t>ZM-20A1</t>
  </si>
  <si>
    <t>Sinfonia</t>
  </si>
  <si>
    <t>DD-Motor驱动器</t>
  </si>
  <si>
    <t xml:space="preserve">174532-A2-AA-01A </t>
  </si>
  <si>
    <t>2)、2Slot Pin Stage框架</t>
  </si>
  <si>
    <t>PIN铝型材</t>
  </si>
  <si>
    <t>MK-6-1530</t>
  </si>
  <si>
    <t>MK-8-80160</t>
  </si>
  <si>
    <t>3)、2Slot Pin Stage气路</t>
  </si>
  <si>
    <t>2Slot Pin Stage机械合计</t>
  </si>
  <si>
    <t>10</t>
  </si>
  <si>
    <t>7.6Slot BF报价成本清单</t>
  </si>
  <si>
    <t>2)、6Slot BF框架</t>
  </si>
  <si>
    <t>3)、6Slot BF气路</t>
  </si>
  <si>
    <t>6Slot BF 机械合计</t>
  </si>
  <si>
    <t>9.Pin Stage报价成本清单</t>
  </si>
  <si>
    <t>2)、Pin Stage框架</t>
  </si>
  <si>
    <t>3)、Pin Stage气路</t>
  </si>
  <si>
    <t>AR30-03B</t>
  </si>
  <si>
    <r>
      <rPr>
        <sz val="10"/>
        <rFont val="微软雅黑"/>
        <charset val="134"/>
      </rPr>
      <t>SY</t>
    </r>
    <r>
      <rPr>
        <sz val="10"/>
        <rFont val="微软雅黑"/>
        <charset val="134"/>
      </rPr>
      <t>3</t>
    </r>
    <r>
      <rPr>
        <sz val="10"/>
        <rFont val="微软雅黑"/>
        <charset val="134"/>
      </rPr>
      <t>240-5</t>
    </r>
    <r>
      <rPr>
        <sz val="10"/>
        <rFont val="微软雅黑"/>
        <charset val="134"/>
      </rPr>
      <t>M</t>
    </r>
    <r>
      <rPr>
        <sz val="10"/>
        <rFont val="微软雅黑"/>
        <charset val="134"/>
      </rPr>
      <t>Z</t>
    </r>
  </si>
  <si>
    <t>Pin Stage机械合计</t>
  </si>
  <si>
    <t>10.5Slot BF报价成本清单</t>
  </si>
  <si>
    <t>2)、5Slot BF框架</t>
  </si>
  <si>
    <t>3)、5Slot BF气路</t>
  </si>
  <si>
    <t>5Slot BF 机械合计</t>
  </si>
  <si>
    <t>12.2Slot Turn Stage报价成本清单</t>
  </si>
  <si>
    <t xml:space="preserve">174531-A1-AA-01A </t>
  </si>
  <si>
    <t>2)、2Slot Turn Stage框架</t>
  </si>
  <si>
    <t>MK-8-80120</t>
  </si>
  <si>
    <t>3)、2Slot Turn Stage气路</t>
  </si>
  <si>
    <t>2Slot Turn Stage机械合计</t>
  </si>
  <si>
    <t>14.15Slot BF+Scrap Stage报价成本清单</t>
  </si>
  <si>
    <t>scrap滚轮</t>
  </si>
  <si>
    <t>KOVE-70887-S-190222-01</t>
  </si>
  <si>
    <t>scrap支架</t>
  </si>
  <si>
    <t>钣金件</t>
  </si>
  <si>
    <t>scrap导向轮</t>
  </si>
  <si>
    <t>scrap导向轮轴</t>
  </si>
  <si>
    <t>scrap GLASS在位传感器</t>
  </si>
  <si>
    <t>E3T-FD11</t>
  </si>
  <si>
    <t>2)、15Slot BF+Scrap Stage框架</t>
  </si>
  <si>
    <t>3)、15Slot BF+Scrap Stage气路</t>
  </si>
  <si>
    <t>15Slot BF+Scrap Stage 机械合计</t>
  </si>
  <si>
    <t>16.18Slot BF报价成本清单</t>
  </si>
  <si>
    <t>18Slot BF</t>
  </si>
  <si>
    <t>2)、18Slot BF框架</t>
  </si>
  <si>
    <t>3)、18Slot BF气路</t>
  </si>
  <si>
    <t>18Slot BF 机械合计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</si>
</sst>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\¥#,##0_);[Red]\(\¥#,##0\)"/>
    <numFmt numFmtId="177" formatCode="0_ "/>
    <numFmt numFmtId="178" formatCode="[$CNY]\ #,##0;[$CNY]\ \-#,##0"/>
    <numFmt numFmtId="179" formatCode="0.00_ "/>
  </numFmts>
  <fonts count="40">
    <font>
      <sz val="11"/>
      <color theme="1"/>
      <name val="等线"/>
      <charset val="134"/>
      <scheme val="minor"/>
    </font>
    <font>
      <sz val="10"/>
      <name val="微软雅黑"/>
      <charset val="134"/>
    </font>
    <font>
      <sz val="12"/>
      <name val="宋体"/>
      <charset val="134"/>
    </font>
    <font>
      <sz val="10"/>
      <color indexed="8"/>
      <name val="微软雅黑"/>
      <charset val="134"/>
    </font>
    <font>
      <b/>
      <sz val="20"/>
      <name val="微软雅黑"/>
      <charset val="134"/>
    </font>
    <font>
      <b/>
      <u/>
      <sz val="16"/>
      <color indexed="8"/>
      <name val="微软雅黑"/>
      <charset val="134"/>
    </font>
    <font>
      <b/>
      <sz val="10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等线"/>
      <charset val="129"/>
      <scheme val="minor"/>
    </font>
    <font>
      <sz val="11"/>
      <color indexed="8"/>
      <name val="微软雅黑"/>
      <charset val="134"/>
    </font>
    <font>
      <sz val="9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FF0000"/>
      <name val="微软雅黑"/>
      <charset val="134"/>
    </font>
    <font>
      <b/>
      <sz val="16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0"/>
      <name val="Geneva"/>
      <charset val="134"/>
    </font>
    <font>
      <sz val="10"/>
      <name val="Helv"/>
      <charset val="134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4" fillId="1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178" fontId="38" fillId="0" borderId="0"/>
    <xf numFmtId="0" fontId="26" fillId="26" borderId="0" applyNumberFormat="0" applyBorder="0" applyAlignment="0" applyProtection="0">
      <alignment vertical="center"/>
    </xf>
    <xf numFmtId="0" fontId="22" fillId="12" borderId="12" applyNumberFormat="0" applyAlignment="0" applyProtection="0">
      <alignment vertical="center"/>
    </xf>
    <xf numFmtId="0" fontId="25" fillId="12" borderId="14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178" fontId="38" fillId="0" borderId="0"/>
    <xf numFmtId="178" fontId="0" fillId="0" borderId="0">
      <alignment vertical="center"/>
    </xf>
    <xf numFmtId="178" fontId="2" fillId="0" borderId="0"/>
    <xf numFmtId="178" fontId="37" fillId="0" borderId="0"/>
  </cellStyleXfs>
  <cellXfs count="198">
    <xf numFmtId="0" fontId="0" fillId="0" borderId="0" xfId="0"/>
    <xf numFmtId="49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178" fontId="0" fillId="0" borderId="0" xfId="0" applyNumberFormat="1" applyAlignment="1">
      <alignment vertical="center"/>
    </xf>
    <xf numFmtId="49" fontId="1" fillId="2" borderId="0" xfId="23" applyNumberFormat="1" applyFont="1" applyFill="1" applyAlignment="1">
      <alignment horizontal="left"/>
    </xf>
    <xf numFmtId="49" fontId="3" fillId="2" borderId="0" xfId="53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center"/>
    </xf>
    <xf numFmtId="177" fontId="1" fillId="2" borderId="0" xfId="0" applyNumberFormat="1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177" fontId="4" fillId="2" borderId="0" xfId="0" applyNumberFormat="1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177" fontId="5" fillId="2" borderId="0" xfId="0" applyNumberFormat="1" applyFont="1" applyFill="1" applyAlignment="1">
      <alignment horizontal="center"/>
    </xf>
    <xf numFmtId="49" fontId="3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right"/>
    </xf>
    <xf numFmtId="177" fontId="3" fillId="2" borderId="0" xfId="0" applyNumberFormat="1" applyFont="1" applyFill="1" applyAlignment="1">
      <alignment horizontal="right"/>
    </xf>
    <xf numFmtId="49" fontId="6" fillId="2" borderId="1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3" fillId="5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9" fillId="6" borderId="4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6" borderId="6" xfId="0" applyFont="1" applyFill="1" applyBorder="1" applyAlignment="1">
      <alignment horizontal="left" vertical="center"/>
    </xf>
    <xf numFmtId="177" fontId="6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/>
    </xf>
    <xf numFmtId="49" fontId="3" fillId="2" borderId="1" xfId="52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/>
    </xf>
    <xf numFmtId="49" fontId="10" fillId="2" borderId="1" xfId="52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 wrapText="1"/>
    </xf>
    <xf numFmtId="49" fontId="11" fillId="2" borderId="1" xfId="52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9" fillId="5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49" fontId="11" fillId="0" borderId="1" xfId="52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177" fontId="9" fillId="6" borderId="1" xfId="0" applyNumberFormat="1" applyFont="1" applyFill="1" applyBorder="1" applyAlignment="1">
      <alignment horizontal="center" vertical="center"/>
    </xf>
    <xf numFmtId="49" fontId="11" fillId="6" borderId="1" xfId="52" applyNumberFormat="1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/>
    </xf>
    <xf numFmtId="0" fontId="7" fillId="4" borderId="1" xfId="5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0" fontId="3" fillId="0" borderId="5" xfId="50" applyNumberFormat="1" applyFont="1" applyBorder="1" applyAlignment="1">
      <alignment horizontal="center" vertical="center"/>
    </xf>
    <xf numFmtId="0" fontId="1" fillId="0" borderId="1" xfId="50" applyNumberFormat="1" applyFont="1" applyBorder="1" applyAlignment="1">
      <alignment horizontal="center" vertical="center"/>
    </xf>
    <xf numFmtId="0" fontId="1" fillId="2" borderId="1" xfId="50" applyNumberFormat="1" applyFont="1" applyFill="1" applyBorder="1" applyAlignment="1">
      <alignment horizontal="center" vertical="center" wrapText="1"/>
    </xf>
    <xf numFmtId="0" fontId="3" fillId="2" borderId="2" xfId="50" applyNumberFormat="1" applyFont="1" applyFill="1" applyBorder="1" applyAlignment="1">
      <alignment horizontal="center"/>
    </xf>
    <xf numFmtId="177" fontId="1" fillId="0" borderId="1" xfId="50" applyNumberFormat="1" applyFont="1" applyBorder="1" applyAlignment="1">
      <alignment horizontal="center" vertical="center"/>
    </xf>
    <xf numFmtId="0" fontId="9" fillId="2" borderId="4" xfId="50" applyNumberFormat="1" applyFont="1" applyFill="1" applyBorder="1" applyAlignment="1">
      <alignment horizontal="center"/>
    </xf>
    <xf numFmtId="0" fontId="9" fillId="2" borderId="3" xfId="50" applyNumberFormat="1" applyFont="1" applyFill="1" applyBorder="1" applyAlignment="1">
      <alignment vertical="center"/>
    </xf>
    <xf numFmtId="0" fontId="9" fillId="2" borderId="2" xfId="50" applyNumberFormat="1" applyFont="1" applyFill="1" applyBorder="1" applyAlignment="1">
      <alignment horizontal="right" vertical="center"/>
    </xf>
    <xf numFmtId="0" fontId="9" fillId="2" borderId="3" xfId="50" applyNumberFormat="1" applyFont="1" applyFill="1" applyBorder="1" applyAlignment="1">
      <alignment horizontal="right" vertical="center"/>
    </xf>
    <xf numFmtId="177" fontId="9" fillId="2" borderId="6" xfId="50" applyNumberFormat="1" applyFont="1" applyFill="1" applyBorder="1" applyAlignment="1">
      <alignment horizontal="right" vertical="center"/>
    </xf>
    <xf numFmtId="0" fontId="1" fillId="0" borderId="1" xfId="50" applyNumberFormat="1" applyFont="1" applyBorder="1" applyAlignment="1">
      <alignment horizontal="center" vertical="center" wrapText="1"/>
    </xf>
    <xf numFmtId="177" fontId="1" fillId="0" borderId="1" xfId="50" applyNumberFormat="1" applyFont="1" applyBorder="1" applyAlignment="1">
      <alignment horizontal="center" vertical="center" wrapText="1"/>
    </xf>
    <xf numFmtId="0" fontId="1" fillId="0" borderId="2" xfId="50" applyNumberFormat="1" applyFont="1" applyBorder="1" applyAlignment="1">
      <alignment horizontal="center" vertical="center" wrapText="1"/>
    </xf>
    <xf numFmtId="0" fontId="1" fillId="0" borderId="3" xfId="50" applyNumberFormat="1" applyFont="1" applyBorder="1" applyAlignment="1">
      <alignment horizontal="center" vertical="center" wrapText="1"/>
    </xf>
    <xf numFmtId="177" fontId="1" fillId="0" borderId="6" xfId="50" applyNumberFormat="1" applyFont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/>
    </xf>
    <xf numFmtId="177" fontId="1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/>
    </xf>
    <xf numFmtId="177" fontId="3" fillId="2" borderId="1" xfId="0" applyNumberFormat="1" applyFont="1" applyFill="1" applyBorder="1" applyAlignment="1">
      <alignment vertical="center"/>
    </xf>
    <xf numFmtId="49" fontId="3" fillId="2" borderId="2" xfId="50" applyNumberFormat="1" applyFont="1" applyFill="1" applyBorder="1" applyAlignment="1">
      <alignment horizontal="center" vertical="center"/>
    </xf>
    <xf numFmtId="49" fontId="3" fillId="2" borderId="6" xfId="50" applyNumberFormat="1" applyFont="1" applyFill="1" applyBorder="1" applyAlignment="1">
      <alignment horizontal="center" vertical="center"/>
    </xf>
    <xf numFmtId="49" fontId="3" fillId="2" borderId="1" xfId="50" applyNumberFormat="1" applyFont="1" applyFill="1" applyBorder="1" applyAlignment="1">
      <alignment horizontal="center" vertical="center"/>
    </xf>
    <xf numFmtId="177" fontId="3" fillId="2" borderId="1" xfId="5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2" xfId="51" applyNumberFormat="1" applyFont="1" applyFill="1" applyBorder="1" applyAlignment="1">
      <alignment horizontal="center" vertical="center"/>
    </xf>
    <xf numFmtId="49" fontId="3" fillId="2" borderId="6" xfId="51" applyNumberFormat="1" applyFont="1" applyFill="1" applyBorder="1" applyAlignment="1">
      <alignment horizontal="center" vertical="center"/>
    </xf>
    <xf numFmtId="49" fontId="3" fillId="2" borderId="5" xfId="51" applyNumberFormat="1" applyFont="1" applyFill="1" applyBorder="1" applyAlignment="1">
      <alignment horizontal="center" vertical="center"/>
    </xf>
    <xf numFmtId="49" fontId="3" fillId="2" borderId="1" xfId="51" applyNumberFormat="1" applyFont="1" applyFill="1" applyBorder="1" applyAlignment="1">
      <alignment horizontal="center" vertical="center"/>
    </xf>
    <xf numFmtId="0" fontId="14" fillId="2" borderId="1" xfId="51" applyNumberFormat="1" applyFont="1" applyFill="1" applyBorder="1" applyAlignment="1">
      <alignment horizontal="center" vertical="center"/>
    </xf>
    <xf numFmtId="49" fontId="14" fillId="2" borderId="1" xfId="51" applyNumberFormat="1" applyFont="1" applyFill="1" applyBorder="1" applyAlignment="1">
      <alignment horizontal="center" vertical="center"/>
    </xf>
    <xf numFmtId="177" fontId="3" fillId="2" borderId="1" xfId="51" applyNumberFormat="1" applyFont="1" applyFill="1" applyBorder="1" applyAlignment="1">
      <alignment horizontal="center" vertical="center"/>
    </xf>
    <xf numFmtId="49" fontId="3" fillId="2" borderId="7" xfId="50" applyNumberFormat="1" applyFont="1" applyFill="1" applyBorder="1" applyAlignment="1">
      <alignment horizontal="center" vertical="center"/>
    </xf>
    <xf numFmtId="177" fontId="3" fillId="2" borderId="7" xfId="50" applyNumberFormat="1" applyFont="1" applyFill="1" applyBorder="1" applyAlignment="1">
      <alignment horizontal="center" vertical="center"/>
    </xf>
    <xf numFmtId="49" fontId="3" fillId="2" borderId="7" xfId="51" applyNumberFormat="1" applyFont="1" applyFill="1" applyBorder="1" applyAlignment="1">
      <alignment horizontal="center" vertical="center"/>
    </xf>
    <xf numFmtId="177" fontId="3" fillId="2" borderId="7" xfId="51" applyNumberFormat="1" applyFont="1" applyFill="1" applyBorder="1" applyAlignment="1">
      <alignment horizontal="center" vertical="center"/>
    </xf>
    <xf numFmtId="49" fontId="3" fillId="2" borderId="4" xfId="51" applyNumberFormat="1" applyFont="1" applyFill="1" applyBorder="1" applyAlignment="1">
      <alignment horizontal="right" vertical="center"/>
    </xf>
    <xf numFmtId="49" fontId="3" fillId="2" borderId="3" xfId="51" applyNumberFormat="1" applyFont="1" applyFill="1" applyBorder="1" applyAlignment="1">
      <alignment horizontal="right" vertical="center"/>
    </xf>
    <xf numFmtId="177" fontId="3" fillId="2" borderId="6" xfId="51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right" vertical="center"/>
    </xf>
    <xf numFmtId="177" fontId="3" fillId="2" borderId="1" xfId="0" applyNumberFormat="1" applyFont="1" applyFill="1" applyBorder="1" applyAlignment="1">
      <alignment horizontal="right" vertical="center"/>
    </xf>
    <xf numFmtId="49" fontId="3" fillId="2" borderId="0" xfId="0" applyNumberFormat="1" applyFont="1" applyFill="1" applyAlignment="1">
      <alignment horizontal="right" vertical="center"/>
    </xf>
    <xf numFmtId="177" fontId="3" fillId="2" borderId="0" xfId="0" applyNumberFormat="1" applyFont="1" applyFill="1" applyAlignment="1">
      <alignment horizontal="right" vertical="center"/>
    </xf>
    <xf numFmtId="49" fontId="3" fillId="2" borderId="0" xfId="23" applyNumberFormat="1" applyFont="1" applyFill="1" applyAlignment="1">
      <alignment horizontal="left" wrapText="1"/>
    </xf>
    <xf numFmtId="49" fontId="3" fillId="2" borderId="0" xfId="23" applyNumberFormat="1" applyFont="1" applyFill="1" applyAlignment="1">
      <alignment horizontal="center" wrapText="1"/>
    </xf>
    <xf numFmtId="177" fontId="3" fillId="2" borderId="0" xfId="23" applyNumberFormat="1" applyFont="1" applyFill="1" applyAlignment="1">
      <alignment horizontal="center" wrapText="1"/>
    </xf>
    <xf numFmtId="179" fontId="1" fillId="2" borderId="0" xfId="0" applyNumberFormat="1" applyFont="1" applyFill="1" applyAlignment="1">
      <alignment horizontal="center"/>
    </xf>
    <xf numFmtId="0" fontId="3" fillId="2" borderId="1" xfId="50" applyNumberFormat="1" applyFont="1" applyFill="1" applyBorder="1" applyAlignment="1">
      <alignment horizontal="center" vertical="center"/>
    </xf>
    <xf numFmtId="177" fontId="1" fillId="2" borderId="1" xfId="50" applyNumberFormat="1" applyFont="1" applyFill="1" applyBorder="1" applyAlignment="1">
      <alignment horizontal="center" vertical="center" wrapText="1"/>
    </xf>
    <xf numFmtId="0" fontId="1" fillId="2" borderId="1" xfId="50" applyNumberFormat="1" applyFont="1" applyFill="1" applyBorder="1" applyAlignment="1">
      <alignment horizontal="center" vertical="center"/>
    </xf>
    <xf numFmtId="177" fontId="1" fillId="2" borderId="1" xfId="50" applyNumberFormat="1" applyFont="1" applyFill="1" applyBorder="1" applyAlignment="1">
      <alignment horizontal="center" vertical="center"/>
    </xf>
    <xf numFmtId="177" fontId="7" fillId="6" borderId="1" xfId="50" applyNumberFormat="1" applyFont="1" applyFill="1" applyBorder="1" applyAlignment="1">
      <alignment horizontal="center" vertical="center"/>
    </xf>
    <xf numFmtId="0" fontId="9" fillId="2" borderId="1" xfId="50" applyNumberFormat="1" applyFont="1" applyFill="1" applyBorder="1" applyAlignment="1">
      <alignment horizontal="center" vertical="center" wrapText="1"/>
    </xf>
    <xf numFmtId="0" fontId="9" fillId="2" borderId="2" xfId="50" applyNumberFormat="1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 vertical="center"/>
    </xf>
    <xf numFmtId="177" fontId="6" fillId="6" borderId="1" xfId="0" applyNumberFormat="1" applyFont="1" applyFill="1" applyBorder="1" applyAlignment="1">
      <alignment horizontal="center" vertical="center"/>
    </xf>
    <xf numFmtId="177" fontId="6" fillId="6" borderId="1" xfId="51" applyNumberFormat="1" applyFont="1" applyFill="1" applyBorder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/>
    <xf numFmtId="49" fontId="1" fillId="2" borderId="0" xfId="0" applyNumberFormat="1" applyFont="1" applyFill="1" applyAlignment="1">
      <alignment horizontal="left" vertical="center"/>
    </xf>
    <xf numFmtId="49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 wrapText="1"/>
    </xf>
    <xf numFmtId="49" fontId="17" fillId="2" borderId="1" xfId="52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/>
    </xf>
    <xf numFmtId="49" fontId="1" fillId="7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7" fontId="3" fillId="7" borderId="1" xfId="0" applyNumberFormat="1" applyFont="1" applyFill="1" applyBorder="1" applyAlignment="1">
      <alignment horizontal="center" vertical="center" wrapText="1"/>
    </xf>
    <xf numFmtId="177" fontId="1" fillId="7" borderId="1" xfId="0" applyNumberFormat="1" applyFont="1" applyFill="1" applyBorder="1" applyAlignment="1">
      <alignment horizontal="center" vertical="center" wrapText="1"/>
    </xf>
    <xf numFmtId="49" fontId="10" fillId="7" borderId="1" xfId="52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6" borderId="0" xfId="0" applyNumberFormat="1" applyFont="1" applyFill="1" applyAlignment="1">
      <alignment horizontal="center"/>
    </xf>
    <xf numFmtId="49" fontId="16" fillId="7" borderId="0" xfId="0" applyNumberFormat="1" applyFont="1" applyFill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2" borderId="7" xfId="0" applyNumberFormat="1" applyFont="1" applyFill="1" applyBorder="1" applyAlignment="1">
      <alignment horizontal="center" vertical="center" wrapText="1"/>
    </xf>
    <xf numFmtId="177" fontId="3" fillId="2" borderId="8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77" fontId="11" fillId="7" borderId="1" xfId="0" applyNumberFormat="1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49" fontId="10" fillId="6" borderId="1" xfId="52" applyNumberFormat="1" applyFont="1" applyFill="1" applyBorder="1" applyAlignment="1">
      <alignment horizontal="center" vertical="center" wrapText="1"/>
    </xf>
    <xf numFmtId="49" fontId="17" fillId="7" borderId="1" xfId="52" applyNumberFormat="1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/>
    </xf>
    <xf numFmtId="49" fontId="1" fillId="8" borderId="0" xfId="0" applyNumberFormat="1" applyFont="1" applyFill="1" applyAlignment="1">
      <alignment horizontal="center"/>
    </xf>
    <xf numFmtId="177" fontId="3" fillId="0" borderId="7" xfId="0" applyNumberFormat="1" applyFont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7" fontId="3" fillId="8" borderId="8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 wrapText="1"/>
    </xf>
    <xf numFmtId="49" fontId="10" fillId="8" borderId="1" xfId="52" applyNumberFormat="1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177" fontId="3" fillId="0" borderId="8" xfId="0" applyNumberFormat="1" applyFont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49" fontId="10" fillId="0" borderId="1" xfId="52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/>
    </xf>
    <xf numFmtId="177" fontId="1" fillId="0" borderId="7" xfId="0" applyNumberFormat="1" applyFont="1" applyBorder="1" applyAlignment="1">
      <alignment horizontal="center" vertical="center" wrapText="1"/>
    </xf>
    <xf numFmtId="177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0" fontId="18" fillId="0" borderId="1" xfId="0" applyFont="1" applyBorder="1" applyAlignment="1">
      <alignment horizontal="right" vertical="center"/>
    </xf>
    <xf numFmtId="176" fontId="18" fillId="0" borderId="1" xfId="0" applyNumberFormat="1" applyFont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常规_报价清单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5" xfId="50"/>
    <cellStyle name="常规 3" xfId="51"/>
    <cellStyle name="常规_Sheet1_报价清单" xfId="52"/>
    <cellStyle name="常规_报价清单_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H18" sqref="H18"/>
    </sheetView>
  </sheetViews>
  <sheetFormatPr defaultColWidth="9" defaultRowHeight="13.8" outlineLevelCol="5"/>
  <cols>
    <col min="1" max="1" width="5.25" style="191" customWidth="1"/>
    <col min="2" max="2" width="21.25" style="191" customWidth="1"/>
    <col min="3" max="3" width="9" style="191"/>
    <col min="4" max="4" width="11.8796296296296" style="191" customWidth="1"/>
    <col min="5" max="5" width="16.5" style="191" customWidth="1"/>
    <col min="6" max="6" width="62.25" style="191" customWidth="1"/>
    <col min="7" max="16384" width="9" style="191"/>
  </cols>
  <sheetData>
    <row r="1" ht="20.4" spans="1:6">
      <c r="A1" s="192" t="s">
        <v>0</v>
      </c>
      <c r="B1" s="192"/>
      <c r="C1" s="192"/>
      <c r="D1" s="192"/>
      <c r="E1" s="192"/>
      <c r="F1" s="192"/>
    </row>
    <row r="2" spans="1:6">
      <c r="A2" s="29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29" t="s">
        <v>6</v>
      </c>
    </row>
    <row r="3" ht="27.6" spans="1:6">
      <c r="A3" s="29">
        <v>1</v>
      </c>
      <c r="B3" s="29" t="s">
        <v>7</v>
      </c>
      <c r="C3" s="29">
        <v>1</v>
      </c>
      <c r="D3" s="193">
        <f>'1.STCV'!I137</f>
        <v>153879.279</v>
      </c>
      <c r="E3" s="193">
        <f>C3*D3</f>
        <v>153879.279</v>
      </c>
      <c r="F3" s="194" t="s">
        <v>8</v>
      </c>
    </row>
    <row r="4" spans="1:6">
      <c r="A4" s="29">
        <v>2</v>
      </c>
      <c r="B4" s="29" t="s">
        <v>9</v>
      </c>
      <c r="C4" s="29">
        <v>1</v>
      </c>
      <c r="D4" s="193">
        <f>'2.Turn Pin Up CV'!I155</f>
        <v>370594.2425</v>
      </c>
      <c r="E4" s="193">
        <f t="shared" ref="E4:E18" si="0">C4*D4</f>
        <v>370594.2425</v>
      </c>
      <c r="F4" s="29" t="s">
        <v>10</v>
      </c>
    </row>
    <row r="5" spans="1:6">
      <c r="A5" s="29">
        <v>3</v>
      </c>
      <c r="B5" s="29" t="s">
        <v>11</v>
      </c>
      <c r="C5" s="29">
        <v>1</v>
      </c>
      <c r="D5" s="193">
        <f>'3.4Slot BF'!I111</f>
        <v>82574</v>
      </c>
      <c r="E5" s="193">
        <f t="shared" si="0"/>
        <v>82574</v>
      </c>
      <c r="F5" s="29"/>
    </row>
    <row r="6" spans="1:6">
      <c r="A6" s="157">
        <v>4</v>
      </c>
      <c r="B6" s="157" t="s">
        <v>12</v>
      </c>
      <c r="C6" s="157">
        <v>1</v>
      </c>
      <c r="D6" s="195"/>
      <c r="E6" s="195">
        <f t="shared" si="0"/>
        <v>0</v>
      </c>
      <c r="F6" s="157" t="s">
        <v>13</v>
      </c>
    </row>
    <row r="7" spans="1:6">
      <c r="A7" s="29">
        <v>5</v>
      </c>
      <c r="B7" s="29" t="s">
        <v>14</v>
      </c>
      <c r="C7" s="29">
        <v>1</v>
      </c>
      <c r="D7" s="193">
        <f>'5(15).Clamp Turn Over'!I147</f>
        <v>346520.8</v>
      </c>
      <c r="E7" s="193">
        <f t="shared" si="0"/>
        <v>346520.8</v>
      </c>
      <c r="F7" s="29" t="s">
        <v>15</v>
      </c>
    </row>
    <row r="8" spans="1:6">
      <c r="A8" s="29">
        <v>6</v>
      </c>
      <c r="B8" s="29" t="s">
        <v>16</v>
      </c>
      <c r="C8" s="29">
        <v>1</v>
      </c>
      <c r="D8" s="193">
        <f>'6.2Slot Pin Stage'!I125</f>
        <v>397414.75</v>
      </c>
      <c r="E8" s="193">
        <f t="shared" si="0"/>
        <v>397414.75</v>
      </c>
      <c r="F8" s="29" t="s">
        <v>17</v>
      </c>
    </row>
    <row r="9" spans="1:6">
      <c r="A9" s="29">
        <v>7</v>
      </c>
      <c r="B9" s="29" t="s">
        <v>18</v>
      </c>
      <c r="C9" s="29">
        <v>1</v>
      </c>
      <c r="D9" s="193">
        <f>'7.6Slot BF'!I110</f>
        <v>88194</v>
      </c>
      <c r="E9" s="193">
        <f t="shared" si="0"/>
        <v>88194</v>
      </c>
      <c r="F9" s="29"/>
    </row>
    <row r="10" spans="1:6">
      <c r="A10" s="157">
        <v>8</v>
      </c>
      <c r="B10" s="157" t="s">
        <v>12</v>
      </c>
      <c r="C10" s="157">
        <v>1</v>
      </c>
      <c r="D10" s="195"/>
      <c r="E10" s="195">
        <f t="shared" si="0"/>
        <v>0</v>
      </c>
      <c r="F10" s="157" t="s">
        <v>19</v>
      </c>
    </row>
    <row r="11" spans="1:6">
      <c r="A11" s="29">
        <v>9</v>
      </c>
      <c r="B11" s="29" t="s">
        <v>20</v>
      </c>
      <c r="C11" s="29">
        <v>1</v>
      </c>
      <c r="D11" s="193">
        <f>'9.Pin Stage'!I119</f>
        <v>125487.95</v>
      </c>
      <c r="E11" s="193">
        <f t="shared" si="0"/>
        <v>125487.95</v>
      </c>
      <c r="F11" s="29" t="s">
        <v>15</v>
      </c>
    </row>
    <row r="12" spans="1:6">
      <c r="A12" s="29">
        <v>10</v>
      </c>
      <c r="B12" s="29" t="s">
        <v>21</v>
      </c>
      <c r="C12" s="29">
        <v>1</v>
      </c>
      <c r="D12" s="193">
        <f>'10.5Slot BF'!I110</f>
        <v>85371</v>
      </c>
      <c r="E12" s="193">
        <f t="shared" si="0"/>
        <v>85371</v>
      </c>
      <c r="F12" s="29"/>
    </row>
    <row r="13" spans="1:6">
      <c r="A13" s="157">
        <v>11</v>
      </c>
      <c r="B13" s="157" t="s">
        <v>12</v>
      </c>
      <c r="C13" s="157">
        <v>1</v>
      </c>
      <c r="D13" s="195"/>
      <c r="E13" s="195">
        <f t="shared" si="0"/>
        <v>0</v>
      </c>
      <c r="F13" s="157" t="s">
        <v>22</v>
      </c>
    </row>
    <row r="14" spans="1:6">
      <c r="A14" s="29">
        <v>12</v>
      </c>
      <c r="B14" s="29" t="s">
        <v>23</v>
      </c>
      <c r="C14" s="29">
        <v>1</v>
      </c>
      <c r="D14" s="193">
        <f>'12.2Slot Turn Stage'!I127</f>
        <v>104560</v>
      </c>
      <c r="E14" s="193">
        <f t="shared" si="0"/>
        <v>104560</v>
      </c>
      <c r="F14" s="29" t="s">
        <v>24</v>
      </c>
    </row>
    <row r="15" spans="1:6">
      <c r="A15" s="157">
        <v>13</v>
      </c>
      <c r="B15" s="157" t="s">
        <v>12</v>
      </c>
      <c r="C15" s="157">
        <v>1</v>
      </c>
      <c r="D15" s="195"/>
      <c r="E15" s="195">
        <f t="shared" si="0"/>
        <v>0</v>
      </c>
      <c r="F15" s="157" t="s">
        <v>22</v>
      </c>
    </row>
    <row r="16" spans="1:6">
      <c r="A16" s="29">
        <v>14</v>
      </c>
      <c r="B16" s="29" t="s">
        <v>25</v>
      </c>
      <c r="C16" s="29">
        <v>1</v>
      </c>
      <c r="D16" s="193">
        <f>'14.15Slot BF+Scrap Stage'!I120</f>
        <v>111560</v>
      </c>
      <c r="E16" s="193">
        <f t="shared" si="0"/>
        <v>111560</v>
      </c>
      <c r="F16" s="29"/>
    </row>
    <row r="17" spans="1:6">
      <c r="A17" s="29">
        <v>15</v>
      </c>
      <c r="B17" s="29" t="s">
        <v>14</v>
      </c>
      <c r="C17" s="29">
        <v>1</v>
      </c>
      <c r="D17" s="193">
        <f>'5(15).Clamp Turn Over'!I147</f>
        <v>346520.8</v>
      </c>
      <c r="E17" s="193">
        <f t="shared" si="0"/>
        <v>346520.8</v>
      </c>
      <c r="F17" s="29" t="s">
        <v>15</v>
      </c>
    </row>
    <row r="18" spans="1:6">
      <c r="A18" s="29">
        <v>16</v>
      </c>
      <c r="B18" s="29" t="s">
        <v>26</v>
      </c>
      <c r="C18" s="29">
        <v>1</v>
      </c>
      <c r="D18" s="193">
        <f>'16.18 Slot BF'!I115</f>
        <v>114560</v>
      </c>
      <c r="E18" s="193">
        <f t="shared" si="0"/>
        <v>114560</v>
      </c>
      <c r="F18" s="29"/>
    </row>
    <row r="19" ht="20.4" spans="1:6">
      <c r="A19" s="196" t="s">
        <v>27</v>
      </c>
      <c r="B19" s="196"/>
      <c r="C19" s="196"/>
      <c r="D19" s="196"/>
      <c r="E19" s="197">
        <f>SUM(E3:E18)</f>
        <v>2327236.8215</v>
      </c>
      <c r="F19" s="29"/>
    </row>
  </sheetData>
  <mergeCells count="2">
    <mergeCell ref="A1:F1"/>
    <mergeCell ref="A19:D19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0"/>
  <sheetViews>
    <sheetView topLeftCell="A48" workbookViewId="0">
      <selection activeCell="G69" sqref="G69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427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23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309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pans="1:12">
      <c r="A8" s="26">
        <v>1</v>
      </c>
      <c r="B8" s="27" t="s">
        <v>44</v>
      </c>
      <c r="C8" s="28" t="s">
        <v>45</v>
      </c>
      <c r="D8" s="28" t="s">
        <v>46</v>
      </c>
      <c r="E8" s="29" t="s">
        <v>47</v>
      </c>
      <c r="F8" s="28" t="s">
        <v>48</v>
      </c>
      <c r="G8" s="28">
        <v>4</v>
      </c>
      <c r="H8" s="30"/>
      <c r="I8" s="56">
        <f t="shared" ref="I8:I36" si="0">G8*H8</f>
        <v>0</v>
      </c>
      <c r="J8" s="55"/>
      <c r="K8" s="45"/>
      <c r="L8" s="45"/>
    </row>
    <row r="9" spans="1:12">
      <c r="A9" s="26">
        <v>2</v>
      </c>
      <c r="B9" s="27" t="s">
        <v>44</v>
      </c>
      <c r="C9" s="28" t="s">
        <v>49</v>
      </c>
      <c r="D9" s="28" t="s">
        <v>50</v>
      </c>
      <c r="E9" s="29"/>
      <c r="F9" s="28" t="s">
        <v>48</v>
      </c>
      <c r="G9" s="28">
        <v>18</v>
      </c>
      <c r="H9" s="30"/>
      <c r="I9" s="56">
        <f t="shared" si="0"/>
        <v>0</v>
      </c>
      <c r="J9" s="55"/>
      <c r="K9" s="45"/>
      <c r="L9" s="45"/>
    </row>
    <row r="10" spans="1:12">
      <c r="A10" s="26">
        <v>3</v>
      </c>
      <c r="B10" s="27" t="s">
        <v>44</v>
      </c>
      <c r="C10" s="28" t="s">
        <v>52</v>
      </c>
      <c r="D10" s="28"/>
      <c r="E10" s="29"/>
      <c r="F10" s="28" t="s">
        <v>48</v>
      </c>
      <c r="G10" s="28">
        <v>2</v>
      </c>
      <c r="H10" s="30"/>
      <c r="I10" s="56">
        <f t="shared" si="0"/>
        <v>0</v>
      </c>
      <c r="J10" s="55"/>
      <c r="K10" s="45"/>
      <c r="L10" s="45"/>
    </row>
    <row r="11" spans="1:12">
      <c r="A11" s="26">
        <v>4</v>
      </c>
      <c r="B11" s="27" t="s">
        <v>44</v>
      </c>
      <c r="C11" s="28" t="s">
        <v>55</v>
      </c>
      <c r="D11" s="28"/>
      <c r="E11" s="29"/>
      <c r="F11" s="28" t="s">
        <v>48</v>
      </c>
      <c r="G11" s="28">
        <v>6</v>
      </c>
      <c r="H11" s="30"/>
      <c r="I11" s="56">
        <f t="shared" si="0"/>
        <v>0</v>
      </c>
      <c r="J11" s="55"/>
      <c r="K11" s="45"/>
      <c r="L11" s="45"/>
    </row>
    <row r="12" spans="1:12">
      <c r="A12" s="26">
        <v>5</v>
      </c>
      <c r="B12" s="27" t="s">
        <v>44</v>
      </c>
      <c r="C12" s="28" t="s">
        <v>56</v>
      </c>
      <c r="D12" s="28" t="s">
        <v>57</v>
      </c>
      <c r="E12" s="31" t="s">
        <v>58</v>
      </c>
      <c r="F12" s="28" t="s">
        <v>48</v>
      </c>
      <c r="G12" s="28">
        <v>6</v>
      </c>
      <c r="H12" s="30"/>
      <c r="I12" s="56">
        <f t="shared" si="0"/>
        <v>0</v>
      </c>
      <c r="J12" s="55"/>
      <c r="K12" s="45"/>
      <c r="L12" s="45"/>
    </row>
    <row r="13" spans="1:12">
      <c r="A13" s="26">
        <v>6</v>
      </c>
      <c r="B13" s="27" t="s">
        <v>44</v>
      </c>
      <c r="C13" s="28" t="s">
        <v>59</v>
      </c>
      <c r="D13" s="28"/>
      <c r="E13" s="31" t="s">
        <v>58</v>
      </c>
      <c r="F13" s="28" t="s">
        <v>48</v>
      </c>
      <c r="G13" s="28">
        <v>6</v>
      </c>
      <c r="H13" s="30"/>
      <c r="I13" s="56">
        <f t="shared" si="0"/>
        <v>0</v>
      </c>
      <c r="J13" s="55"/>
      <c r="K13" s="45"/>
      <c r="L13" s="45"/>
    </row>
    <row r="14" spans="1:12">
      <c r="A14" s="26">
        <v>7</v>
      </c>
      <c r="B14" s="135" t="s">
        <v>44</v>
      </c>
      <c r="C14" s="34" t="s">
        <v>401</v>
      </c>
      <c r="D14" s="34" t="s">
        <v>402</v>
      </c>
      <c r="E14" s="31" t="s">
        <v>403</v>
      </c>
      <c r="F14" s="34" t="s">
        <v>48</v>
      </c>
      <c r="G14" s="34">
        <v>2</v>
      </c>
      <c r="H14" s="33"/>
      <c r="I14" s="56">
        <f t="shared" si="0"/>
        <v>0</v>
      </c>
      <c r="J14" s="55"/>
      <c r="K14" s="45"/>
      <c r="L14" s="45"/>
    </row>
    <row r="15" spans="1:12">
      <c r="A15" s="26">
        <v>8</v>
      </c>
      <c r="B15" s="135" t="s">
        <v>44</v>
      </c>
      <c r="C15" s="34" t="s">
        <v>404</v>
      </c>
      <c r="D15" s="34"/>
      <c r="E15" s="31" t="s">
        <v>403</v>
      </c>
      <c r="F15" s="34" t="s">
        <v>48</v>
      </c>
      <c r="G15" s="34">
        <v>2</v>
      </c>
      <c r="H15" s="33"/>
      <c r="I15" s="56">
        <f t="shared" si="0"/>
        <v>0</v>
      </c>
      <c r="J15" s="55"/>
      <c r="K15" s="45"/>
      <c r="L15" s="45"/>
    </row>
    <row r="16" spans="1:12">
      <c r="A16" s="26">
        <v>9</v>
      </c>
      <c r="B16" s="135" t="s">
        <v>44</v>
      </c>
      <c r="C16" s="34" t="s">
        <v>284</v>
      </c>
      <c r="D16" s="34" t="s">
        <v>276</v>
      </c>
      <c r="E16" s="31" t="s">
        <v>277</v>
      </c>
      <c r="F16" s="34" t="s">
        <v>48</v>
      </c>
      <c r="G16" s="34">
        <v>10</v>
      </c>
      <c r="H16" s="33"/>
      <c r="I16" s="56">
        <f t="shared" si="0"/>
        <v>0</v>
      </c>
      <c r="J16" s="55"/>
      <c r="K16" s="45"/>
      <c r="L16" s="45"/>
    </row>
    <row r="17" spans="1:12">
      <c r="A17" s="26">
        <v>10</v>
      </c>
      <c r="B17" s="27" t="s">
        <v>44</v>
      </c>
      <c r="C17" s="28" t="s">
        <v>350</v>
      </c>
      <c r="D17" s="28" t="s">
        <v>428</v>
      </c>
      <c r="E17" s="29" t="s">
        <v>352</v>
      </c>
      <c r="F17" s="28" t="s">
        <v>48</v>
      </c>
      <c r="G17" s="28">
        <v>2</v>
      </c>
      <c r="H17" s="33"/>
      <c r="I17" s="56">
        <f t="shared" si="0"/>
        <v>0</v>
      </c>
      <c r="J17" s="55"/>
      <c r="K17" s="45"/>
      <c r="L17" s="45"/>
    </row>
    <row r="18" spans="1:12">
      <c r="A18" s="26">
        <v>11</v>
      </c>
      <c r="B18" s="27" t="s">
        <v>44</v>
      </c>
      <c r="C18" s="28" t="s">
        <v>353</v>
      </c>
      <c r="D18" s="28" t="s">
        <v>57</v>
      </c>
      <c r="E18" s="31" t="s">
        <v>58</v>
      </c>
      <c r="F18" s="28" t="s">
        <v>48</v>
      </c>
      <c r="G18" s="28">
        <v>6</v>
      </c>
      <c r="H18" s="33"/>
      <c r="I18" s="56">
        <f t="shared" si="0"/>
        <v>0</v>
      </c>
      <c r="J18" s="55"/>
      <c r="K18" s="45"/>
      <c r="L18" s="45"/>
    </row>
    <row r="19" spans="1:12">
      <c r="A19" s="26">
        <v>12</v>
      </c>
      <c r="B19" s="27" t="s">
        <v>44</v>
      </c>
      <c r="C19" s="28" t="s">
        <v>355</v>
      </c>
      <c r="D19" s="28"/>
      <c r="E19" s="31" t="s">
        <v>58</v>
      </c>
      <c r="F19" s="28" t="s">
        <v>48</v>
      </c>
      <c r="G19" s="28">
        <v>6</v>
      </c>
      <c r="H19" s="33"/>
      <c r="I19" s="56">
        <f t="shared" si="0"/>
        <v>0</v>
      </c>
      <c r="J19" s="55"/>
      <c r="K19" s="45"/>
      <c r="L19" s="45"/>
    </row>
    <row r="20" s="134" customFormat="1" spans="1:12">
      <c r="A20" s="26">
        <v>13</v>
      </c>
      <c r="B20" s="136" t="s">
        <v>44</v>
      </c>
      <c r="C20" s="137" t="s">
        <v>356</v>
      </c>
      <c r="D20" s="137" t="s">
        <v>357</v>
      </c>
      <c r="E20" s="138" t="s">
        <v>358</v>
      </c>
      <c r="F20" s="137" t="s">
        <v>48</v>
      </c>
      <c r="G20" s="137">
        <v>6</v>
      </c>
      <c r="H20" s="139"/>
      <c r="I20" s="56">
        <f t="shared" si="0"/>
        <v>0</v>
      </c>
      <c r="J20" s="140"/>
      <c r="K20" s="141"/>
      <c r="L20" s="141"/>
    </row>
    <row r="21" spans="1:12">
      <c r="A21" s="26">
        <v>14</v>
      </c>
      <c r="B21" s="136" t="s">
        <v>44</v>
      </c>
      <c r="C21" s="137" t="s">
        <v>359</v>
      </c>
      <c r="D21" s="28" t="s">
        <v>360</v>
      </c>
      <c r="E21" s="138" t="s">
        <v>358</v>
      </c>
      <c r="F21" s="137" t="s">
        <v>48</v>
      </c>
      <c r="G21" s="28">
        <v>12</v>
      </c>
      <c r="H21" s="33"/>
      <c r="I21" s="56">
        <f t="shared" si="0"/>
        <v>0</v>
      </c>
      <c r="J21" s="55"/>
      <c r="K21" s="45"/>
      <c r="L21" s="45"/>
    </row>
    <row r="22" spans="1:12">
      <c r="A22" s="26">
        <v>15</v>
      </c>
      <c r="B22" s="136" t="s">
        <v>44</v>
      </c>
      <c r="C22" s="137" t="s">
        <v>361</v>
      </c>
      <c r="D22" s="34" t="s">
        <v>362</v>
      </c>
      <c r="E22" s="31" t="s">
        <v>363</v>
      </c>
      <c r="F22" s="137" t="s">
        <v>48</v>
      </c>
      <c r="G22" s="34">
        <v>6</v>
      </c>
      <c r="H22" s="33"/>
      <c r="I22" s="56">
        <f t="shared" si="0"/>
        <v>0</v>
      </c>
      <c r="J22" s="55"/>
      <c r="K22" s="45"/>
      <c r="L22" s="45"/>
    </row>
    <row r="23" spans="1:12">
      <c r="A23" s="26">
        <v>16</v>
      </c>
      <c r="B23" s="27" t="s">
        <v>44</v>
      </c>
      <c r="C23" s="31" t="s">
        <v>288</v>
      </c>
      <c r="D23" s="28" t="s">
        <v>310</v>
      </c>
      <c r="E23" s="32" t="s">
        <v>72</v>
      </c>
      <c r="F23" s="28" t="s">
        <v>48</v>
      </c>
      <c r="G23" s="28">
        <v>280</v>
      </c>
      <c r="H23" s="33"/>
      <c r="I23" s="56">
        <f t="shared" si="0"/>
        <v>0</v>
      </c>
      <c r="J23" s="55"/>
      <c r="K23" s="45"/>
      <c r="L23" s="45"/>
    </row>
    <row r="24" spans="1:12">
      <c r="A24" s="26">
        <v>17</v>
      </c>
      <c r="B24" s="27" t="s">
        <v>44</v>
      </c>
      <c r="C24" s="28" t="s">
        <v>311</v>
      </c>
      <c r="D24" s="28" t="s">
        <v>285</v>
      </c>
      <c r="E24" s="31" t="s">
        <v>112</v>
      </c>
      <c r="F24" s="28" t="s">
        <v>48</v>
      </c>
      <c r="G24" s="28">
        <v>2</v>
      </c>
      <c r="H24" s="33"/>
      <c r="I24" s="56">
        <f t="shared" si="0"/>
        <v>0</v>
      </c>
      <c r="J24" s="55"/>
      <c r="K24" s="45"/>
      <c r="L24" s="45"/>
    </row>
    <row r="25" spans="1:12">
      <c r="A25" s="26">
        <v>18</v>
      </c>
      <c r="B25" s="27" t="s">
        <v>44</v>
      </c>
      <c r="C25" s="28" t="s">
        <v>286</v>
      </c>
      <c r="D25" s="28" t="s">
        <v>287</v>
      </c>
      <c r="E25" s="31" t="s">
        <v>277</v>
      </c>
      <c r="F25" s="28" t="s">
        <v>48</v>
      </c>
      <c r="G25" s="28">
        <v>4</v>
      </c>
      <c r="H25" s="33"/>
      <c r="I25" s="56">
        <f t="shared" si="0"/>
        <v>0</v>
      </c>
      <c r="J25" s="55"/>
      <c r="K25" s="45"/>
      <c r="L25" s="45"/>
    </row>
    <row r="26" spans="1:12">
      <c r="A26" s="26">
        <v>19</v>
      </c>
      <c r="B26" s="27" t="s">
        <v>44</v>
      </c>
      <c r="C26" s="28" t="s">
        <v>292</v>
      </c>
      <c r="D26" s="28" t="s">
        <v>293</v>
      </c>
      <c r="E26" s="31" t="s">
        <v>277</v>
      </c>
      <c r="F26" s="34" t="s">
        <v>48</v>
      </c>
      <c r="G26" s="28">
        <v>4</v>
      </c>
      <c r="H26" s="33"/>
      <c r="I26" s="56">
        <f t="shared" si="0"/>
        <v>0</v>
      </c>
      <c r="J26" s="55"/>
      <c r="K26" s="45"/>
      <c r="L26" s="45"/>
    </row>
    <row r="27" spans="1:12">
      <c r="A27" s="26">
        <v>20</v>
      </c>
      <c r="B27" s="27" t="s">
        <v>44</v>
      </c>
      <c r="C27" s="28" t="s">
        <v>294</v>
      </c>
      <c r="D27" s="28" t="s">
        <v>317</v>
      </c>
      <c r="E27" s="31" t="s">
        <v>277</v>
      </c>
      <c r="F27" s="34" t="s">
        <v>48</v>
      </c>
      <c r="G27" s="28">
        <v>4</v>
      </c>
      <c r="H27" s="33"/>
      <c r="I27" s="56">
        <f t="shared" si="0"/>
        <v>0</v>
      </c>
      <c r="J27" s="55"/>
      <c r="K27" s="45"/>
      <c r="L27" s="45"/>
    </row>
    <row r="28" spans="1:12">
      <c r="A28" s="26">
        <v>21</v>
      </c>
      <c r="B28" s="27" t="s">
        <v>44</v>
      </c>
      <c r="C28" s="28" t="s">
        <v>318</v>
      </c>
      <c r="D28" s="28" t="s">
        <v>319</v>
      </c>
      <c r="E28" s="31" t="s">
        <v>105</v>
      </c>
      <c r="F28" s="34" t="s">
        <v>48</v>
      </c>
      <c r="G28" s="28">
        <v>32</v>
      </c>
      <c r="H28" s="33"/>
      <c r="I28" s="56">
        <f t="shared" si="0"/>
        <v>0</v>
      </c>
      <c r="J28" s="55"/>
      <c r="K28" s="45"/>
      <c r="L28" s="45"/>
    </row>
    <row r="29" spans="1:12">
      <c r="A29" s="26">
        <v>22</v>
      </c>
      <c r="B29" s="27" t="s">
        <v>44</v>
      </c>
      <c r="C29" s="28" t="s">
        <v>113</v>
      </c>
      <c r="D29" s="28" t="s">
        <v>114</v>
      </c>
      <c r="E29" s="31" t="s">
        <v>105</v>
      </c>
      <c r="F29" s="34" t="s">
        <v>48</v>
      </c>
      <c r="G29" s="28">
        <v>36</v>
      </c>
      <c r="H29" s="33"/>
      <c r="I29" s="56">
        <f t="shared" si="0"/>
        <v>0</v>
      </c>
      <c r="J29" s="55"/>
      <c r="K29" s="45"/>
      <c r="L29" s="45"/>
    </row>
    <row r="30" spans="1:12">
      <c r="A30" s="26">
        <v>23</v>
      </c>
      <c r="B30" s="27" t="s">
        <v>44</v>
      </c>
      <c r="C30" s="28" t="s">
        <v>320</v>
      </c>
      <c r="D30" s="28" t="s">
        <v>321</v>
      </c>
      <c r="E30" s="31" t="s">
        <v>105</v>
      </c>
      <c r="F30" s="34" t="s">
        <v>48</v>
      </c>
      <c r="G30" s="28">
        <v>8</v>
      </c>
      <c r="H30" s="33"/>
      <c r="I30" s="56">
        <f t="shared" si="0"/>
        <v>0</v>
      </c>
      <c r="J30" s="55"/>
      <c r="K30" s="45"/>
      <c r="L30" s="45"/>
    </row>
    <row r="31" spans="1:12">
      <c r="A31" s="26">
        <v>24</v>
      </c>
      <c r="B31" s="27" t="s">
        <v>44</v>
      </c>
      <c r="C31" s="28" t="s">
        <v>386</v>
      </c>
      <c r="D31" s="28" t="s">
        <v>116</v>
      </c>
      <c r="E31" s="31" t="s">
        <v>105</v>
      </c>
      <c r="F31" s="34" t="s">
        <v>48</v>
      </c>
      <c r="G31" s="28">
        <v>12</v>
      </c>
      <c r="H31" s="33"/>
      <c r="I31" s="56">
        <f t="shared" si="0"/>
        <v>0</v>
      </c>
      <c r="J31" s="55"/>
      <c r="K31" s="45"/>
      <c r="L31" s="45"/>
    </row>
    <row r="32" spans="1:12">
      <c r="A32" s="26">
        <v>25</v>
      </c>
      <c r="B32" s="27" t="s">
        <v>44</v>
      </c>
      <c r="C32" s="28" t="s">
        <v>117</v>
      </c>
      <c r="D32" s="28"/>
      <c r="E32" s="28"/>
      <c r="F32" s="28" t="s">
        <v>48</v>
      </c>
      <c r="G32" s="28">
        <v>2</v>
      </c>
      <c r="H32" s="33"/>
      <c r="I32" s="56">
        <f t="shared" si="0"/>
        <v>0</v>
      </c>
      <c r="J32" s="57"/>
      <c r="K32" s="45"/>
      <c r="L32" s="45"/>
    </row>
    <row r="33" spans="1:12">
      <c r="A33" s="26">
        <v>26</v>
      </c>
      <c r="B33" s="27" t="s">
        <v>44</v>
      </c>
      <c r="C33" s="28" t="s">
        <v>118</v>
      </c>
      <c r="D33" s="28" t="s">
        <v>119</v>
      </c>
      <c r="E33" s="31" t="s">
        <v>105</v>
      </c>
      <c r="F33" s="28" t="s">
        <v>48</v>
      </c>
      <c r="G33" s="28">
        <v>20</v>
      </c>
      <c r="H33" s="33"/>
      <c r="I33" s="56">
        <f t="shared" si="0"/>
        <v>0</v>
      </c>
      <c r="J33" s="57"/>
      <c r="K33" s="45"/>
      <c r="L33" s="45"/>
    </row>
    <row r="34" spans="1:12">
      <c r="A34" s="26">
        <v>27</v>
      </c>
      <c r="B34" s="27" t="s">
        <v>44</v>
      </c>
      <c r="C34" s="28" t="s">
        <v>120</v>
      </c>
      <c r="D34" s="28" t="s">
        <v>121</v>
      </c>
      <c r="E34" s="31" t="s">
        <v>105</v>
      </c>
      <c r="F34" s="28" t="s">
        <v>48</v>
      </c>
      <c r="G34" s="28">
        <v>20</v>
      </c>
      <c r="H34" s="33"/>
      <c r="I34" s="56">
        <f t="shared" si="0"/>
        <v>0</v>
      </c>
      <c r="J34" s="57"/>
      <c r="K34" s="45"/>
      <c r="L34" s="45"/>
    </row>
    <row r="35" spans="1:12">
      <c r="A35" s="26">
        <v>28</v>
      </c>
      <c r="B35" s="27" t="s">
        <v>44</v>
      </c>
      <c r="C35" s="28" t="s">
        <v>122</v>
      </c>
      <c r="D35" s="28" t="s">
        <v>123</v>
      </c>
      <c r="E35" s="28" t="s">
        <v>100</v>
      </c>
      <c r="F35" s="28" t="s">
        <v>48</v>
      </c>
      <c r="G35" s="28">
        <v>20</v>
      </c>
      <c r="H35" s="33"/>
      <c r="I35" s="56">
        <f t="shared" si="0"/>
        <v>0</v>
      </c>
      <c r="J35" s="57"/>
      <c r="K35" s="45"/>
      <c r="L35" s="45"/>
    </row>
    <row r="36" spans="1:12">
      <c r="A36" s="26">
        <v>29</v>
      </c>
      <c r="B36" s="28" t="s">
        <v>124</v>
      </c>
      <c r="C36" s="28" t="s">
        <v>124</v>
      </c>
      <c r="D36" s="28"/>
      <c r="E36" s="28"/>
      <c r="F36" s="28" t="s">
        <v>125</v>
      </c>
      <c r="G36" s="28">
        <v>1</v>
      </c>
      <c r="H36" s="33"/>
      <c r="I36" s="58">
        <f t="shared" si="0"/>
        <v>0</v>
      </c>
      <c r="J36" s="57"/>
      <c r="K36" s="45"/>
      <c r="L36" s="45"/>
    </row>
    <row r="37" ht="15.6" spans="1:12">
      <c r="A37" s="35" t="s">
        <v>126</v>
      </c>
      <c r="B37" s="36"/>
      <c r="C37" s="36"/>
      <c r="D37" s="36"/>
      <c r="E37" s="36"/>
      <c r="F37" s="36"/>
      <c r="G37" s="36"/>
      <c r="H37" s="37"/>
      <c r="I37" s="59">
        <f>SUM(I8:I36)</f>
        <v>0</v>
      </c>
      <c r="J37" s="57"/>
      <c r="K37" s="45"/>
      <c r="L37" s="45"/>
    </row>
    <row r="38" ht="15.6" spans="1:12">
      <c r="A38" s="24" t="s">
        <v>429</v>
      </c>
      <c r="B38" s="25"/>
      <c r="C38" s="25"/>
      <c r="D38" s="25"/>
      <c r="E38" s="25"/>
      <c r="F38" s="25"/>
      <c r="G38" s="25"/>
      <c r="H38" s="25"/>
      <c r="I38" s="54"/>
      <c r="J38" s="57"/>
      <c r="K38" s="45"/>
      <c r="L38" s="45"/>
    </row>
    <row r="39" spans="1:12">
      <c r="A39" s="38">
        <v>1</v>
      </c>
      <c r="B39" s="39" t="s">
        <v>100</v>
      </c>
      <c r="C39" s="39" t="s">
        <v>128</v>
      </c>
      <c r="D39" s="39" t="s">
        <v>129</v>
      </c>
      <c r="E39" s="39" t="s">
        <v>105</v>
      </c>
      <c r="F39" s="39" t="s">
        <v>130</v>
      </c>
      <c r="G39" s="28">
        <v>4000</v>
      </c>
      <c r="H39" s="30"/>
      <c r="I39" s="58">
        <f>G39*H39</f>
        <v>0</v>
      </c>
      <c r="J39" s="57"/>
      <c r="K39" s="45"/>
      <c r="L39" s="45"/>
    </row>
    <row r="40" spans="1:12">
      <c r="A40" s="38">
        <v>2</v>
      </c>
      <c r="B40" s="39" t="s">
        <v>100</v>
      </c>
      <c r="C40" s="39" t="s">
        <v>131</v>
      </c>
      <c r="D40" s="39" t="s">
        <v>132</v>
      </c>
      <c r="E40" s="39" t="s">
        <v>105</v>
      </c>
      <c r="F40" s="39" t="s">
        <v>130</v>
      </c>
      <c r="G40" s="28">
        <v>800</v>
      </c>
      <c r="H40" s="30"/>
      <c r="I40" s="58">
        <f t="shared" ref="I40:I61" si="1">G40*H40</f>
        <v>0</v>
      </c>
      <c r="J40" s="57"/>
      <c r="K40" s="45"/>
      <c r="L40" s="45"/>
    </row>
    <row r="41" spans="1:12">
      <c r="A41" s="38">
        <v>3</v>
      </c>
      <c r="B41" s="39" t="s">
        <v>100</v>
      </c>
      <c r="C41" s="39" t="s">
        <v>133</v>
      </c>
      <c r="D41" s="39" t="s">
        <v>134</v>
      </c>
      <c r="E41" s="39" t="s">
        <v>105</v>
      </c>
      <c r="F41" s="39" t="s">
        <v>48</v>
      </c>
      <c r="G41" s="28">
        <v>200</v>
      </c>
      <c r="H41" s="30"/>
      <c r="I41" s="58">
        <f t="shared" si="1"/>
        <v>0</v>
      </c>
      <c r="J41" s="57"/>
      <c r="K41" s="45"/>
      <c r="L41" s="45"/>
    </row>
    <row r="42" spans="1:12">
      <c r="A42" s="38">
        <v>4</v>
      </c>
      <c r="B42" s="39" t="s">
        <v>100</v>
      </c>
      <c r="C42" s="39" t="s">
        <v>135</v>
      </c>
      <c r="D42" s="39" t="s">
        <v>136</v>
      </c>
      <c r="E42" s="39" t="s">
        <v>105</v>
      </c>
      <c r="F42" s="39" t="s">
        <v>48</v>
      </c>
      <c r="G42" s="28">
        <v>200</v>
      </c>
      <c r="H42" s="30"/>
      <c r="I42" s="58">
        <f t="shared" si="1"/>
        <v>0</v>
      </c>
      <c r="J42" s="57"/>
      <c r="K42" s="45"/>
      <c r="L42" s="45"/>
    </row>
    <row r="43" spans="1:12">
      <c r="A43" s="38">
        <v>5</v>
      </c>
      <c r="B43" s="39" t="s">
        <v>100</v>
      </c>
      <c r="C43" s="39" t="s">
        <v>137</v>
      </c>
      <c r="D43" s="39" t="s">
        <v>138</v>
      </c>
      <c r="E43" s="39" t="s">
        <v>105</v>
      </c>
      <c r="F43" s="39" t="s">
        <v>48</v>
      </c>
      <c r="G43" s="28">
        <v>800</v>
      </c>
      <c r="H43" s="30"/>
      <c r="I43" s="58">
        <f t="shared" si="1"/>
        <v>0</v>
      </c>
      <c r="J43" s="57"/>
      <c r="K43" s="45"/>
      <c r="L43" s="45"/>
    </row>
    <row r="44" spans="1:12">
      <c r="A44" s="38">
        <v>6</v>
      </c>
      <c r="B44" s="39" t="s">
        <v>100</v>
      </c>
      <c r="C44" s="39" t="s">
        <v>139</v>
      </c>
      <c r="D44" s="39" t="s">
        <v>140</v>
      </c>
      <c r="E44" s="39" t="s">
        <v>105</v>
      </c>
      <c r="F44" s="39" t="s">
        <v>141</v>
      </c>
      <c r="G44" s="39">
        <v>20</v>
      </c>
      <c r="H44" s="30"/>
      <c r="I44" s="58">
        <f t="shared" si="1"/>
        <v>0</v>
      </c>
      <c r="J44" s="57"/>
      <c r="K44" s="45"/>
      <c r="L44" s="45"/>
    </row>
    <row r="45" spans="1:12">
      <c r="A45" s="38">
        <v>7</v>
      </c>
      <c r="B45" s="39" t="s">
        <v>100</v>
      </c>
      <c r="C45" s="28" t="s">
        <v>323</v>
      </c>
      <c r="D45" s="28" t="s">
        <v>324</v>
      </c>
      <c r="E45" s="39" t="s">
        <v>105</v>
      </c>
      <c r="F45" s="28" t="s">
        <v>174</v>
      </c>
      <c r="G45" s="28">
        <v>30</v>
      </c>
      <c r="H45" s="30"/>
      <c r="I45" s="58">
        <f t="shared" si="1"/>
        <v>0</v>
      </c>
      <c r="J45" s="57"/>
      <c r="K45" s="45"/>
      <c r="L45" s="45"/>
    </row>
    <row r="46" spans="1:12">
      <c r="A46" s="38">
        <v>8</v>
      </c>
      <c r="B46" s="39" t="s">
        <v>100</v>
      </c>
      <c r="C46" s="28" t="s">
        <v>142</v>
      </c>
      <c r="D46" s="28" t="s">
        <v>143</v>
      </c>
      <c r="E46" s="39" t="s">
        <v>105</v>
      </c>
      <c r="F46" s="28" t="s">
        <v>141</v>
      </c>
      <c r="G46" s="28">
        <v>300</v>
      </c>
      <c r="H46" s="30"/>
      <c r="I46" s="58">
        <f t="shared" si="1"/>
        <v>0</v>
      </c>
      <c r="J46" s="57"/>
      <c r="K46" s="45"/>
      <c r="L46" s="45"/>
    </row>
    <row r="47" spans="1:12">
      <c r="A47" s="38">
        <v>9</v>
      </c>
      <c r="B47" s="39" t="s">
        <v>100</v>
      </c>
      <c r="C47" s="28" t="s">
        <v>142</v>
      </c>
      <c r="D47" s="28" t="s">
        <v>144</v>
      </c>
      <c r="E47" s="39" t="s">
        <v>105</v>
      </c>
      <c r="F47" s="28" t="s">
        <v>141</v>
      </c>
      <c r="G47" s="28">
        <v>200</v>
      </c>
      <c r="H47" s="30"/>
      <c r="I47" s="58">
        <f t="shared" si="1"/>
        <v>0</v>
      </c>
      <c r="J47" s="57"/>
      <c r="K47" s="45"/>
      <c r="L47" s="45"/>
    </row>
    <row r="48" spans="1:12">
      <c r="A48" s="38">
        <v>10</v>
      </c>
      <c r="B48" s="39" t="s">
        <v>100</v>
      </c>
      <c r="C48" s="28" t="s">
        <v>142</v>
      </c>
      <c r="D48" s="28" t="s">
        <v>145</v>
      </c>
      <c r="E48" s="39" t="s">
        <v>105</v>
      </c>
      <c r="F48" s="28" t="s">
        <v>141</v>
      </c>
      <c r="G48" s="28">
        <v>800</v>
      </c>
      <c r="H48" s="30"/>
      <c r="I48" s="58">
        <f t="shared" si="1"/>
        <v>0</v>
      </c>
      <c r="J48" s="57"/>
      <c r="K48" s="45"/>
      <c r="L48" s="45"/>
    </row>
    <row r="49" spans="1:12">
      <c r="A49" s="38">
        <v>11</v>
      </c>
      <c r="B49" s="28" t="s">
        <v>146</v>
      </c>
      <c r="C49" s="40" t="s">
        <v>156</v>
      </c>
      <c r="D49" s="40" t="s">
        <v>325</v>
      </c>
      <c r="E49" s="41" t="s">
        <v>326</v>
      </c>
      <c r="F49" s="40" t="s">
        <v>158</v>
      </c>
      <c r="G49" s="33">
        <v>23</v>
      </c>
      <c r="H49" s="30"/>
      <c r="I49" s="58">
        <f t="shared" si="1"/>
        <v>0</v>
      </c>
      <c r="J49" s="57"/>
      <c r="K49" s="45"/>
      <c r="L49" s="45"/>
    </row>
    <row r="50" spans="1:12">
      <c r="A50" s="38">
        <v>12</v>
      </c>
      <c r="B50" s="28" t="s">
        <v>146</v>
      </c>
      <c r="C50" s="34" t="s">
        <v>151</v>
      </c>
      <c r="D50" s="34" t="s">
        <v>327</v>
      </c>
      <c r="E50" s="34" t="s">
        <v>149</v>
      </c>
      <c r="F50" s="34" t="s">
        <v>153</v>
      </c>
      <c r="G50" s="34">
        <v>50</v>
      </c>
      <c r="H50" s="33"/>
      <c r="I50" s="58">
        <f t="shared" si="1"/>
        <v>0</v>
      </c>
      <c r="J50" s="57"/>
      <c r="K50" s="45"/>
      <c r="L50" s="45"/>
    </row>
    <row r="51" spans="1:12">
      <c r="A51" s="38">
        <v>13</v>
      </c>
      <c r="B51" s="34" t="s">
        <v>146</v>
      </c>
      <c r="C51" s="34" t="s">
        <v>328</v>
      </c>
      <c r="D51" s="34" t="s">
        <v>155</v>
      </c>
      <c r="E51" s="34" t="s">
        <v>149</v>
      </c>
      <c r="F51" s="34" t="s">
        <v>150</v>
      </c>
      <c r="G51" s="34">
        <v>160</v>
      </c>
      <c r="H51" s="33"/>
      <c r="I51" s="58">
        <f t="shared" si="1"/>
        <v>0</v>
      </c>
      <c r="J51" s="57"/>
      <c r="K51" s="45"/>
      <c r="L51" s="45"/>
    </row>
    <row r="52" spans="1:12">
      <c r="A52" s="38">
        <v>14</v>
      </c>
      <c r="B52" s="28" t="s">
        <v>146</v>
      </c>
      <c r="C52" s="34" t="s">
        <v>147</v>
      </c>
      <c r="D52" s="34" t="s">
        <v>148</v>
      </c>
      <c r="E52" s="34" t="s">
        <v>149</v>
      </c>
      <c r="F52" s="34" t="s">
        <v>150</v>
      </c>
      <c r="G52" s="34">
        <v>160</v>
      </c>
      <c r="H52" s="33"/>
      <c r="I52" s="58">
        <f t="shared" si="1"/>
        <v>0</v>
      </c>
      <c r="J52" s="57"/>
      <c r="K52" s="45"/>
      <c r="L52" s="45"/>
    </row>
    <row r="53" spans="1:12">
      <c r="A53" s="38">
        <v>15</v>
      </c>
      <c r="B53" s="28" t="s">
        <v>146</v>
      </c>
      <c r="C53" s="28" t="s">
        <v>407</v>
      </c>
      <c r="D53" s="42" t="s">
        <v>408</v>
      </c>
      <c r="E53" s="28" t="s">
        <v>105</v>
      </c>
      <c r="F53" s="42" t="s">
        <v>161</v>
      </c>
      <c r="G53" s="28">
        <v>100</v>
      </c>
      <c r="H53" s="33"/>
      <c r="I53" s="58">
        <f t="shared" si="1"/>
        <v>0</v>
      </c>
      <c r="J53" s="57"/>
      <c r="K53" s="45"/>
      <c r="L53" s="45"/>
    </row>
    <row r="54" spans="1:12">
      <c r="A54" s="38">
        <v>16</v>
      </c>
      <c r="B54" s="28" t="s">
        <v>146</v>
      </c>
      <c r="C54" s="28" t="s">
        <v>388</v>
      </c>
      <c r="D54" s="42" t="s">
        <v>389</v>
      </c>
      <c r="E54" s="28" t="s">
        <v>105</v>
      </c>
      <c r="F54" s="42" t="s">
        <v>161</v>
      </c>
      <c r="G54" s="28">
        <v>90</v>
      </c>
      <c r="H54" s="33"/>
      <c r="I54" s="58">
        <f t="shared" si="1"/>
        <v>0</v>
      </c>
      <c r="J54" s="57"/>
      <c r="K54" s="45"/>
      <c r="L54" s="45"/>
    </row>
    <row r="55" spans="1:12">
      <c r="A55" s="38">
        <v>17</v>
      </c>
      <c r="B55" s="28" t="s">
        <v>146</v>
      </c>
      <c r="C55" s="28" t="s">
        <v>159</v>
      </c>
      <c r="D55" s="42" t="s">
        <v>329</v>
      </c>
      <c r="E55" s="28" t="s">
        <v>105</v>
      </c>
      <c r="F55" s="42" t="s">
        <v>161</v>
      </c>
      <c r="G55" s="28">
        <v>60</v>
      </c>
      <c r="H55" s="33"/>
      <c r="I55" s="58">
        <f t="shared" si="1"/>
        <v>0</v>
      </c>
      <c r="J55" s="57"/>
      <c r="K55" s="45"/>
      <c r="L55" s="45"/>
    </row>
    <row r="56" spans="1:12">
      <c r="A56" s="38">
        <v>18</v>
      </c>
      <c r="B56" s="28" t="s">
        <v>146</v>
      </c>
      <c r="C56" s="28" t="s">
        <v>162</v>
      </c>
      <c r="D56" s="42" t="s">
        <v>163</v>
      </c>
      <c r="E56" s="28" t="s">
        <v>105</v>
      </c>
      <c r="F56" s="42" t="s">
        <v>161</v>
      </c>
      <c r="G56" s="28">
        <v>80</v>
      </c>
      <c r="H56" s="33"/>
      <c r="I56" s="58">
        <f t="shared" si="1"/>
        <v>0</v>
      </c>
      <c r="J56" s="57"/>
      <c r="K56" s="45"/>
      <c r="L56" s="45"/>
    </row>
    <row r="57" spans="1:12">
      <c r="A57" s="38">
        <v>19</v>
      </c>
      <c r="B57" s="28" t="s">
        <v>146</v>
      </c>
      <c r="C57" s="28" t="s">
        <v>162</v>
      </c>
      <c r="D57" s="42" t="s">
        <v>164</v>
      </c>
      <c r="E57" s="28" t="s">
        <v>105</v>
      </c>
      <c r="F57" s="42" t="s">
        <v>161</v>
      </c>
      <c r="G57" s="28">
        <v>180</v>
      </c>
      <c r="H57" s="30"/>
      <c r="I57" s="58">
        <f t="shared" si="1"/>
        <v>0</v>
      </c>
      <c r="J57" s="57"/>
      <c r="K57" s="45"/>
      <c r="L57" s="45"/>
    </row>
    <row r="58" spans="1:12">
      <c r="A58" s="38">
        <v>20</v>
      </c>
      <c r="B58" s="28" t="s">
        <v>146</v>
      </c>
      <c r="C58" s="28" t="s">
        <v>162</v>
      </c>
      <c r="D58" s="42" t="s">
        <v>301</v>
      </c>
      <c r="E58" s="28" t="s">
        <v>105</v>
      </c>
      <c r="F58" s="42" t="s">
        <v>161</v>
      </c>
      <c r="G58" s="28">
        <v>270</v>
      </c>
      <c r="H58" s="30"/>
      <c r="I58" s="58">
        <f t="shared" si="1"/>
        <v>0</v>
      </c>
      <c r="J58" s="57"/>
      <c r="K58" s="45"/>
      <c r="L58" s="45"/>
    </row>
    <row r="59" spans="1:12">
      <c r="A59" s="38">
        <v>21</v>
      </c>
      <c r="B59" s="28" t="s">
        <v>146</v>
      </c>
      <c r="C59" s="28" t="s">
        <v>162</v>
      </c>
      <c r="D59" s="42" t="s">
        <v>430</v>
      </c>
      <c r="E59" s="28" t="s">
        <v>105</v>
      </c>
      <c r="F59" s="42" t="s">
        <v>161</v>
      </c>
      <c r="G59" s="28">
        <v>120</v>
      </c>
      <c r="H59" s="30"/>
      <c r="I59" s="58">
        <f t="shared" ref="I59" si="2">G59*H59</f>
        <v>0</v>
      </c>
      <c r="J59" s="57"/>
      <c r="K59" s="45"/>
      <c r="L59" s="45"/>
    </row>
    <row r="60" spans="1:12">
      <c r="A60" s="38">
        <v>22</v>
      </c>
      <c r="B60" s="39" t="s">
        <v>146</v>
      </c>
      <c r="C60" s="43" t="s">
        <v>124</v>
      </c>
      <c r="D60" s="43"/>
      <c r="E60" s="43"/>
      <c r="F60" s="43" t="s">
        <v>125</v>
      </c>
      <c r="G60" s="43">
        <v>1</v>
      </c>
      <c r="H60" s="30"/>
      <c r="I60" s="58">
        <f t="shared" si="1"/>
        <v>0</v>
      </c>
      <c r="J60" s="57"/>
      <c r="K60" s="45"/>
      <c r="L60" s="45"/>
    </row>
    <row r="61" spans="1:12">
      <c r="A61" s="38">
        <v>23</v>
      </c>
      <c r="B61" s="39" t="s">
        <v>146</v>
      </c>
      <c r="C61" s="39" t="s">
        <v>173</v>
      </c>
      <c r="D61" s="39"/>
      <c r="E61" s="39"/>
      <c r="F61" s="39" t="s">
        <v>174</v>
      </c>
      <c r="G61" s="39">
        <v>1</v>
      </c>
      <c r="H61" s="30"/>
      <c r="I61" s="60">
        <f t="shared" si="1"/>
        <v>0</v>
      </c>
      <c r="J61" s="57"/>
      <c r="K61" s="45"/>
      <c r="L61" s="45"/>
    </row>
    <row r="62" ht="15.6" spans="1:12">
      <c r="A62" s="35" t="s">
        <v>126</v>
      </c>
      <c r="B62" s="36"/>
      <c r="C62" s="36"/>
      <c r="D62" s="36"/>
      <c r="E62" s="36"/>
      <c r="F62" s="36"/>
      <c r="G62" s="36"/>
      <c r="H62" s="37"/>
      <c r="I62" s="59">
        <f>SUM(I39:I61)</f>
        <v>0</v>
      </c>
      <c r="J62" s="57"/>
      <c r="K62" s="45"/>
      <c r="L62" s="45"/>
    </row>
    <row r="63" ht="15.6" spans="1:12">
      <c r="A63" s="24" t="s">
        <v>431</v>
      </c>
      <c r="B63" s="25"/>
      <c r="C63" s="25"/>
      <c r="D63" s="25"/>
      <c r="E63" s="25"/>
      <c r="F63" s="25"/>
      <c r="G63" s="25"/>
      <c r="H63" s="25"/>
      <c r="I63" s="54"/>
      <c r="J63" s="57"/>
      <c r="K63" s="45"/>
      <c r="L63" s="45"/>
    </row>
    <row r="64" spans="1:12">
      <c r="A64" s="38">
        <v>1</v>
      </c>
      <c r="B64" s="39" t="s">
        <v>44</v>
      </c>
      <c r="C64" s="43" t="s">
        <v>176</v>
      </c>
      <c r="D64" s="43" t="s">
        <v>177</v>
      </c>
      <c r="E64" s="43" t="s">
        <v>178</v>
      </c>
      <c r="F64" s="43" t="s">
        <v>48</v>
      </c>
      <c r="G64" s="44">
        <v>2</v>
      </c>
      <c r="H64" s="33"/>
      <c r="I64" s="56">
        <f t="shared" ref="I64:I72" si="3">G64*H64</f>
        <v>0</v>
      </c>
      <c r="J64" s="57"/>
      <c r="K64" s="45"/>
      <c r="L64" s="45"/>
    </row>
    <row r="65" spans="1:12">
      <c r="A65" s="38">
        <v>2</v>
      </c>
      <c r="B65" s="39" t="s">
        <v>44</v>
      </c>
      <c r="C65" s="43" t="s">
        <v>179</v>
      </c>
      <c r="D65" s="43" t="s">
        <v>420</v>
      </c>
      <c r="E65" s="43" t="s">
        <v>62</v>
      </c>
      <c r="F65" s="43" t="s">
        <v>48</v>
      </c>
      <c r="G65" s="44">
        <v>2</v>
      </c>
      <c r="H65" s="33"/>
      <c r="I65" s="56">
        <f t="shared" si="3"/>
        <v>0</v>
      </c>
      <c r="J65" s="57"/>
      <c r="K65" s="45"/>
      <c r="L65" s="45"/>
    </row>
    <row r="66" spans="1:12">
      <c r="A66" s="38">
        <v>3</v>
      </c>
      <c r="B66" s="39" t="s">
        <v>44</v>
      </c>
      <c r="C66" s="43" t="s">
        <v>181</v>
      </c>
      <c r="D66" s="43" t="s">
        <v>182</v>
      </c>
      <c r="E66" s="43" t="s">
        <v>62</v>
      </c>
      <c r="F66" s="43" t="s">
        <v>48</v>
      </c>
      <c r="G66" s="44">
        <v>2</v>
      </c>
      <c r="H66" s="33"/>
      <c r="I66" s="56">
        <f t="shared" si="3"/>
        <v>0</v>
      </c>
      <c r="J66" s="57"/>
      <c r="K66" s="45"/>
      <c r="L66" s="45"/>
    </row>
    <row r="67" spans="1:12">
      <c r="A67" s="38">
        <v>4</v>
      </c>
      <c r="B67" s="39" t="s">
        <v>44</v>
      </c>
      <c r="C67" s="43" t="s">
        <v>183</v>
      </c>
      <c r="D67" s="43" t="s">
        <v>184</v>
      </c>
      <c r="E67" s="43" t="s">
        <v>62</v>
      </c>
      <c r="F67" s="43" t="s">
        <v>48</v>
      </c>
      <c r="G67" s="44">
        <v>4</v>
      </c>
      <c r="H67" s="33"/>
      <c r="I67" s="56">
        <f t="shared" si="3"/>
        <v>0</v>
      </c>
      <c r="J67" s="57"/>
      <c r="K67" s="45"/>
      <c r="L67" s="45"/>
    </row>
    <row r="68" spans="1:12">
      <c r="A68" s="38">
        <v>5</v>
      </c>
      <c r="B68" s="39" t="s">
        <v>44</v>
      </c>
      <c r="C68" s="43" t="s">
        <v>185</v>
      </c>
      <c r="D68" s="44" t="s">
        <v>186</v>
      </c>
      <c r="E68" s="43" t="s">
        <v>62</v>
      </c>
      <c r="F68" s="43" t="s">
        <v>48</v>
      </c>
      <c r="G68" s="44">
        <v>4</v>
      </c>
      <c r="H68" s="33"/>
      <c r="I68" s="56">
        <f t="shared" si="3"/>
        <v>0</v>
      </c>
      <c r="J68" s="57"/>
      <c r="K68" s="45"/>
      <c r="L68" s="45"/>
    </row>
    <row r="69" spans="1:12">
      <c r="A69" s="38">
        <v>6</v>
      </c>
      <c r="B69" s="28" t="s">
        <v>44</v>
      </c>
      <c r="C69" s="28" t="s">
        <v>187</v>
      </c>
      <c r="D69" s="28" t="s">
        <v>188</v>
      </c>
      <c r="E69" s="43" t="s">
        <v>62</v>
      </c>
      <c r="F69" s="44" t="s">
        <v>48</v>
      </c>
      <c r="G69" s="44">
        <v>2</v>
      </c>
      <c r="H69" s="33"/>
      <c r="I69" s="56">
        <f t="shared" si="3"/>
        <v>0</v>
      </c>
      <c r="J69" s="61"/>
      <c r="K69" s="62"/>
      <c r="L69" s="62"/>
    </row>
    <row r="70" spans="1:12">
      <c r="A70" s="38">
        <v>7</v>
      </c>
      <c r="B70" s="39" t="s">
        <v>100</v>
      </c>
      <c r="C70" s="43" t="s">
        <v>195</v>
      </c>
      <c r="D70" s="43" t="s">
        <v>196</v>
      </c>
      <c r="E70" s="43" t="s">
        <v>62</v>
      </c>
      <c r="F70" s="43" t="s">
        <v>174</v>
      </c>
      <c r="G70" s="44">
        <v>1</v>
      </c>
      <c r="H70" s="33"/>
      <c r="I70" s="56">
        <f t="shared" si="3"/>
        <v>0</v>
      </c>
      <c r="J70" s="57"/>
      <c r="K70" s="45"/>
      <c r="L70" s="45"/>
    </row>
    <row r="71" spans="1:12">
      <c r="A71" s="38">
        <v>8</v>
      </c>
      <c r="B71" s="39" t="s">
        <v>124</v>
      </c>
      <c r="C71" s="43" t="s">
        <v>124</v>
      </c>
      <c r="D71" s="43" t="s">
        <v>197</v>
      </c>
      <c r="E71" s="43"/>
      <c r="F71" s="43" t="s">
        <v>125</v>
      </c>
      <c r="G71" s="43">
        <v>1</v>
      </c>
      <c r="H71" s="33"/>
      <c r="I71" s="56">
        <f t="shared" si="3"/>
        <v>0</v>
      </c>
      <c r="J71" s="57"/>
      <c r="K71" s="45"/>
      <c r="L71" s="45"/>
    </row>
    <row r="72" spans="1:12">
      <c r="A72" s="38">
        <v>9</v>
      </c>
      <c r="B72" s="45" t="s">
        <v>198</v>
      </c>
      <c r="C72" s="39" t="s">
        <v>199</v>
      </c>
      <c r="D72" s="43"/>
      <c r="E72" s="43"/>
      <c r="F72" s="43"/>
      <c r="G72" s="43">
        <v>1</v>
      </c>
      <c r="H72" s="33"/>
      <c r="I72" s="56">
        <f t="shared" si="3"/>
        <v>0</v>
      </c>
      <c r="J72" s="57"/>
      <c r="K72" s="45"/>
      <c r="L72" s="45"/>
    </row>
    <row r="73" ht="15.6" spans="1:12">
      <c r="A73" s="35" t="s">
        <v>126</v>
      </c>
      <c r="B73" s="36"/>
      <c r="C73" s="36"/>
      <c r="D73" s="36"/>
      <c r="E73" s="36"/>
      <c r="F73" s="36"/>
      <c r="G73" s="36"/>
      <c r="H73" s="37"/>
      <c r="I73" s="59">
        <f>SUM(I64:I72)</f>
        <v>0</v>
      </c>
      <c r="J73" s="57"/>
      <c r="K73" s="45"/>
      <c r="L73" s="45"/>
    </row>
    <row r="74" ht="15.6" spans="1:12">
      <c r="A74" s="46" t="s">
        <v>432</v>
      </c>
      <c r="B74" s="47"/>
      <c r="C74" s="47"/>
      <c r="D74" s="47"/>
      <c r="E74" s="47"/>
      <c r="F74" s="47"/>
      <c r="G74" s="47"/>
      <c r="H74" s="48"/>
      <c r="I74" s="63">
        <f>(I37+I62+I73)</f>
        <v>0</v>
      </c>
      <c r="J74" s="64"/>
      <c r="K74" s="65"/>
      <c r="L74" s="65"/>
    </row>
    <row r="75" ht="15.6" spans="1:12">
      <c r="A75" s="17" t="s">
        <v>201</v>
      </c>
      <c r="B75" s="17"/>
      <c r="C75" s="17"/>
      <c r="D75" s="17"/>
      <c r="E75" s="17"/>
      <c r="F75" s="17"/>
      <c r="G75" s="17"/>
      <c r="H75" s="49"/>
      <c r="I75" s="19"/>
      <c r="J75" s="17"/>
      <c r="K75" s="17"/>
      <c r="L75" s="17"/>
    </row>
    <row r="76" ht="15.6" spans="1:12">
      <c r="A76" s="17" t="s">
        <v>202</v>
      </c>
      <c r="B76" s="17"/>
      <c r="C76" s="17"/>
      <c r="D76" s="17"/>
      <c r="E76" s="17"/>
      <c r="F76" s="17"/>
      <c r="G76" s="17"/>
      <c r="H76" s="49"/>
      <c r="I76" s="19"/>
      <c r="J76" s="17"/>
      <c r="K76" s="17"/>
      <c r="L76" s="17"/>
    </row>
    <row r="77" ht="30" spans="1:12">
      <c r="A77" s="20" t="s">
        <v>1</v>
      </c>
      <c r="B77" s="20" t="s">
        <v>33</v>
      </c>
      <c r="C77" s="20" t="s">
        <v>34</v>
      </c>
      <c r="D77" s="20" t="s">
        <v>35</v>
      </c>
      <c r="E77" s="20" t="s">
        <v>36</v>
      </c>
      <c r="F77" s="20" t="s">
        <v>37</v>
      </c>
      <c r="G77" s="20" t="s">
        <v>3</v>
      </c>
      <c r="H77" s="21" t="s">
        <v>4</v>
      </c>
      <c r="I77" s="21" t="s">
        <v>38</v>
      </c>
      <c r="J77" s="20" t="s">
        <v>39</v>
      </c>
      <c r="K77" s="51" t="s">
        <v>40</v>
      </c>
      <c r="L77" s="51" t="s">
        <v>41</v>
      </c>
    </row>
    <row r="78" s="2" customFormat="1" ht="15.6" spans="1:12">
      <c r="A78" s="66" t="s">
        <v>203</v>
      </c>
      <c r="B78" s="67"/>
      <c r="C78" s="67"/>
      <c r="D78" s="67"/>
      <c r="E78" s="67"/>
      <c r="F78" s="67"/>
      <c r="G78" s="67"/>
      <c r="H78" s="68"/>
      <c r="I78" s="68"/>
      <c r="J78" s="119"/>
      <c r="K78" s="72"/>
      <c r="L78" s="79"/>
    </row>
    <row r="79" s="2" customFormat="1" spans="1:12">
      <c r="A79" s="69">
        <v>1</v>
      </c>
      <c r="B79" s="70" t="s">
        <v>146</v>
      </c>
      <c r="C79" s="71" t="s">
        <v>204</v>
      </c>
      <c r="D79" s="71"/>
      <c r="E79" s="71"/>
      <c r="F79" s="71" t="s">
        <v>141</v>
      </c>
      <c r="G79" s="72">
        <v>1</v>
      </c>
      <c r="H79" s="73">
        <v>0</v>
      </c>
      <c r="I79" s="120">
        <f>H79*G79</f>
        <v>0</v>
      </c>
      <c r="J79" s="121"/>
      <c r="K79" s="72"/>
      <c r="L79" s="79"/>
    </row>
    <row r="80" s="2" customFormat="1" ht="15.6" spans="1:12">
      <c r="A80" s="74"/>
      <c r="B80" s="75"/>
      <c r="C80" s="75"/>
      <c r="D80" s="76" t="s">
        <v>205</v>
      </c>
      <c r="E80" s="77"/>
      <c r="F80" s="77"/>
      <c r="G80" s="77"/>
      <c r="H80" s="78"/>
      <c r="I80" s="122">
        <f>SUM(I79:I79)</f>
        <v>0</v>
      </c>
      <c r="J80" s="121"/>
      <c r="K80" s="72"/>
      <c r="L80" s="79"/>
    </row>
    <row r="81" s="2" customFormat="1" ht="15.6" spans="1:12">
      <c r="A81" s="66" t="s">
        <v>206</v>
      </c>
      <c r="B81" s="67"/>
      <c r="C81" s="67"/>
      <c r="D81" s="67"/>
      <c r="E81" s="67"/>
      <c r="F81" s="67"/>
      <c r="G81" s="67"/>
      <c r="H81" s="68"/>
      <c r="I81" s="68"/>
      <c r="J81" s="121"/>
      <c r="K81" s="72"/>
      <c r="L81" s="79"/>
    </row>
    <row r="82" s="3" customFormat="1" ht="15.6" spans="1:23">
      <c r="A82" s="79">
        <v>1</v>
      </c>
      <c r="B82" s="79" t="s">
        <v>44</v>
      </c>
      <c r="C82" s="79"/>
      <c r="D82" s="79"/>
      <c r="E82" s="79"/>
      <c r="F82" s="79" t="s">
        <v>141</v>
      </c>
      <c r="G82" s="79">
        <v>1</v>
      </c>
      <c r="H82" s="80">
        <v>0</v>
      </c>
      <c r="I82" s="80">
        <f>G82*H82</f>
        <v>0</v>
      </c>
      <c r="J82" s="79"/>
      <c r="K82" s="79"/>
      <c r="L82" s="79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="3" customFormat="1" ht="17.25" customHeight="1" spans="1:24">
      <c r="A83" s="81" t="s">
        <v>207</v>
      </c>
      <c r="B83" s="82"/>
      <c r="C83" s="82"/>
      <c r="D83" s="82"/>
      <c r="E83" s="82"/>
      <c r="F83" s="82"/>
      <c r="G83" s="82"/>
      <c r="H83" s="83"/>
      <c r="I83" s="80">
        <f>SUM(I82:I82)</f>
        <v>0</v>
      </c>
      <c r="J83" s="79"/>
      <c r="K83" s="79"/>
      <c r="L83" s="79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="2" customFormat="1" ht="31.2" spans="1:12">
      <c r="A84" s="84"/>
      <c r="B84" s="84"/>
      <c r="C84" s="84"/>
      <c r="D84" s="84"/>
      <c r="E84" s="84"/>
      <c r="F84" s="84"/>
      <c r="G84" s="84"/>
      <c r="H84" s="85" t="s">
        <v>208</v>
      </c>
      <c r="I84" s="123">
        <f>+I83+I80</f>
        <v>0</v>
      </c>
      <c r="J84" s="124"/>
      <c r="K84" s="125"/>
      <c r="L84" s="79"/>
    </row>
    <row r="85" ht="15.6" spans="1:14">
      <c r="A85" s="17" t="s">
        <v>209</v>
      </c>
      <c r="B85" s="18"/>
      <c r="C85" s="18"/>
      <c r="D85" s="18"/>
      <c r="E85" s="18"/>
      <c r="F85" s="18"/>
      <c r="G85" s="18"/>
      <c r="H85" s="19"/>
      <c r="I85" s="19"/>
      <c r="J85" s="17"/>
      <c r="K85" s="17"/>
      <c r="L85" s="126"/>
      <c r="M85" s="2"/>
      <c r="N85" s="2"/>
    </row>
    <row r="86" ht="60" spans="1:13">
      <c r="A86" s="20" t="s">
        <v>1</v>
      </c>
      <c r="B86" s="20" t="s">
        <v>33</v>
      </c>
      <c r="C86" s="20"/>
      <c r="D86" s="20" t="s">
        <v>35</v>
      </c>
      <c r="E86" s="20" t="s">
        <v>36</v>
      </c>
      <c r="F86" s="20" t="s">
        <v>37</v>
      </c>
      <c r="G86" s="20" t="s">
        <v>3</v>
      </c>
      <c r="H86" s="21" t="s">
        <v>4</v>
      </c>
      <c r="I86" s="21" t="s">
        <v>38</v>
      </c>
      <c r="J86" s="86" t="s">
        <v>210</v>
      </c>
      <c r="K86" s="127"/>
      <c r="L86" s="128"/>
      <c r="M86" s="2"/>
    </row>
    <row r="87" spans="1:12">
      <c r="A87" s="20">
        <v>1</v>
      </c>
      <c r="B87" s="20" t="s">
        <v>100</v>
      </c>
      <c r="C87" s="20"/>
      <c r="D87" s="86"/>
      <c r="E87" s="20"/>
      <c r="F87" s="86" t="s">
        <v>174</v>
      </c>
      <c r="G87" s="20" t="s">
        <v>211</v>
      </c>
      <c r="H87" s="21">
        <v>500</v>
      </c>
      <c r="I87" s="21">
        <f t="shared" ref="I87:I92" si="4">G87*H87</f>
        <v>500</v>
      </c>
      <c r="J87" s="20"/>
      <c r="K87" s="127"/>
      <c r="L87" s="128"/>
    </row>
    <row r="88" spans="1:12">
      <c r="A88" s="20">
        <v>2</v>
      </c>
      <c r="B88" s="20" t="s">
        <v>212</v>
      </c>
      <c r="C88" s="20"/>
      <c r="D88" s="86" t="s">
        <v>213</v>
      </c>
      <c r="E88" s="20"/>
      <c r="F88" s="86" t="s">
        <v>174</v>
      </c>
      <c r="G88" s="20" t="s">
        <v>211</v>
      </c>
      <c r="H88" s="21">
        <v>200</v>
      </c>
      <c r="I88" s="21">
        <f t="shared" si="4"/>
        <v>200</v>
      </c>
      <c r="J88" s="20"/>
      <c r="K88" s="127"/>
      <c r="L88" s="128"/>
    </row>
    <row r="89" ht="15.6" spans="1:12">
      <c r="A89" s="20" t="s">
        <v>214</v>
      </c>
      <c r="B89" s="20"/>
      <c r="C89" s="20"/>
      <c r="D89" s="20"/>
      <c r="E89" s="20"/>
      <c r="F89" s="20"/>
      <c r="G89" s="20"/>
      <c r="H89" s="21"/>
      <c r="I89" s="129">
        <f>SUM(I87:I88)</f>
        <v>700</v>
      </c>
      <c r="J89" s="20"/>
      <c r="K89" s="127"/>
      <c r="L89" s="128"/>
    </row>
    <row r="90" ht="15.6" spans="1:12">
      <c r="A90" s="17" t="s">
        <v>215</v>
      </c>
      <c r="B90" s="18"/>
      <c r="C90" s="18"/>
      <c r="D90" s="18"/>
      <c r="E90" s="18"/>
      <c r="F90" s="18"/>
      <c r="G90" s="18"/>
      <c r="H90" s="19"/>
      <c r="I90" s="19"/>
      <c r="J90" s="17"/>
      <c r="K90" s="127"/>
      <c r="L90" s="128"/>
    </row>
    <row r="91" ht="60" spans="1:12">
      <c r="A91" s="20" t="s">
        <v>1</v>
      </c>
      <c r="B91" s="20"/>
      <c r="C91" s="20"/>
      <c r="D91" s="20" t="s">
        <v>35</v>
      </c>
      <c r="E91" s="20" t="s">
        <v>36</v>
      </c>
      <c r="F91" s="20" t="s">
        <v>37</v>
      </c>
      <c r="G91" s="20" t="s">
        <v>3</v>
      </c>
      <c r="H91" s="21" t="s">
        <v>4</v>
      </c>
      <c r="I91" s="21" t="s">
        <v>38</v>
      </c>
      <c r="J91" s="86" t="s">
        <v>216</v>
      </c>
      <c r="K91" s="127"/>
      <c r="L91" s="128"/>
    </row>
    <row r="92" spans="1:12">
      <c r="A92" s="20">
        <v>1</v>
      </c>
      <c r="B92" s="20" t="s">
        <v>217</v>
      </c>
      <c r="C92" s="20"/>
      <c r="D92" s="20"/>
      <c r="E92" s="20"/>
      <c r="F92" s="20" t="s">
        <v>48</v>
      </c>
      <c r="G92" s="20" t="s">
        <v>211</v>
      </c>
      <c r="H92" s="21">
        <v>42000</v>
      </c>
      <c r="I92" s="21">
        <f t="shared" si="4"/>
        <v>42000</v>
      </c>
      <c r="J92" s="20"/>
      <c r="K92" s="127"/>
      <c r="L92" s="128"/>
    </row>
    <row r="93" spans="1:12">
      <c r="A93" s="20" t="s">
        <v>218</v>
      </c>
      <c r="B93" s="20" t="s">
        <v>217</v>
      </c>
      <c r="C93" s="20"/>
      <c r="D93" s="20"/>
      <c r="E93" s="20"/>
      <c r="F93" s="20" t="s">
        <v>48</v>
      </c>
      <c r="G93" s="20" t="s">
        <v>211</v>
      </c>
      <c r="H93" s="21"/>
      <c r="I93" s="21"/>
      <c r="J93" s="20"/>
      <c r="K93" s="127"/>
      <c r="L93" s="128"/>
    </row>
    <row r="94" spans="1:12">
      <c r="A94" s="20" t="s">
        <v>219</v>
      </c>
      <c r="B94" s="20" t="s">
        <v>220</v>
      </c>
      <c r="C94" s="20"/>
      <c r="D94" s="20"/>
      <c r="E94" s="87"/>
      <c r="F94" s="87"/>
      <c r="G94" s="87"/>
      <c r="H94" s="88"/>
      <c r="I94" s="21"/>
      <c r="J94" s="20"/>
      <c r="K94" s="127"/>
      <c r="L94" s="128"/>
    </row>
    <row r="95" spans="1:12">
      <c r="A95" s="20">
        <v>3</v>
      </c>
      <c r="B95" s="20" t="s">
        <v>221</v>
      </c>
      <c r="C95" s="20"/>
      <c r="D95" s="20" t="s">
        <v>222</v>
      </c>
      <c r="E95" s="20"/>
      <c r="F95" s="20" t="s">
        <v>174</v>
      </c>
      <c r="G95" s="20" t="s">
        <v>211</v>
      </c>
      <c r="H95" s="21">
        <v>0</v>
      </c>
      <c r="I95" s="21">
        <f>G95*H95</f>
        <v>0</v>
      </c>
      <c r="J95" s="20"/>
      <c r="K95" s="127"/>
      <c r="L95" s="128"/>
    </row>
    <row r="96" spans="1:12">
      <c r="A96" s="20" t="s">
        <v>223</v>
      </c>
      <c r="B96" s="20" t="s">
        <v>224</v>
      </c>
      <c r="C96" s="20"/>
      <c r="D96" s="20"/>
      <c r="E96" s="20"/>
      <c r="F96" s="20"/>
      <c r="G96" s="20"/>
      <c r="H96" s="21"/>
      <c r="I96" s="21"/>
      <c r="J96" s="20"/>
      <c r="K96" s="127"/>
      <c r="L96" s="128"/>
    </row>
    <row r="97" spans="1:12">
      <c r="A97" s="20">
        <v>4</v>
      </c>
      <c r="B97" s="20" t="s">
        <v>225</v>
      </c>
      <c r="C97" s="20"/>
      <c r="D97" s="20"/>
      <c r="E97" s="20"/>
      <c r="F97" s="20"/>
      <c r="G97" s="20"/>
      <c r="H97" s="21"/>
      <c r="I97" s="21"/>
      <c r="J97" s="20"/>
      <c r="K97" s="127"/>
      <c r="L97" s="128"/>
    </row>
    <row r="98" ht="15.6" spans="1:12">
      <c r="A98" s="20" t="s">
        <v>214</v>
      </c>
      <c r="B98" s="20"/>
      <c r="C98" s="20"/>
      <c r="D98" s="20"/>
      <c r="E98" s="20"/>
      <c r="F98" s="20"/>
      <c r="G98" s="20"/>
      <c r="H98" s="21"/>
      <c r="I98" s="129">
        <f>SUM(I92:I97)</f>
        <v>42000</v>
      </c>
      <c r="J98" s="20"/>
      <c r="K98" s="127"/>
      <c r="L98" s="128"/>
    </row>
    <row r="99" ht="15.6" spans="1:12">
      <c r="A99" s="17" t="s">
        <v>226</v>
      </c>
      <c r="B99" s="18"/>
      <c r="C99" s="18"/>
      <c r="D99" s="18"/>
      <c r="E99" s="18"/>
      <c r="F99" s="18"/>
      <c r="G99" s="18"/>
      <c r="H99" s="19"/>
      <c r="I99" s="19"/>
      <c r="J99" s="17"/>
      <c r="K99" s="17"/>
      <c r="L99" s="126"/>
    </row>
    <row r="100" ht="75" spans="1:12">
      <c r="A100" s="20" t="s">
        <v>1</v>
      </c>
      <c r="B100" s="20" t="s">
        <v>227</v>
      </c>
      <c r="C100" s="20"/>
      <c r="D100" s="20" t="s">
        <v>228</v>
      </c>
      <c r="E100" s="20" t="s">
        <v>229</v>
      </c>
      <c r="F100" s="20" t="s">
        <v>230</v>
      </c>
      <c r="G100" s="20" t="s">
        <v>231</v>
      </c>
      <c r="H100" s="21" t="s">
        <v>4</v>
      </c>
      <c r="I100" s="21" t="s">
        <v>38</v>
      </c>
      <c r="J100" s="86" t="s">
        <v>232</v>
      </c>
      <c r="K100" s="127"/>
      <c r="L100" s="128"/>
    </row>
    <row r="101" spans="1:12">
      <c r="A101" s="20">
        <v>1</v>
      </c>
      <c r="B101" s="20" t="s">
        <v>233</v>
      </c>
      <c r="C101" s="20"/>
      <c r="D101" s="20" t="s">
        <v>234</v>
      </c>
      <c r="E101" s="20" t="s">
        <v>211</v>
      </c>
      <c r="F101" s="20"/>
      <c r="G101" s="20" t="s">
        <v>257</v>
      </c>
      <c r="H101" s="21">
        <v>500</v>
      </c>
      <c r="I101" s="21">
        <f>E101*G101*H101</f>
        <v>2500</v>
      </c>
      <c r="J101" s="20"/>
      <c r="K101" s="127"/>
      <c r="L101" s="128"/>
    </row>
    <row r="102" spans="1:12">
      <c r="A102" s="20">
        <v>2</v>
      </c>
      <c r="B102" s="89" t="s">
        <v>236</v>
      </c>
      <c r="C102" s="90"/>
      <c r="D102" s="91" t="s">
        <v>237</v>
      </c>
      <c r="E102" s="91"/>
      <c r="F102" s="91"/>
      <c r="G102" s="91"/>
      <c r="H102" s="92"/>
      <c r="I102" s="21"/>
      <c r="J102" s="20"/>
      <c r="K102" s="127"/>
      <c r="L102" s="128"/>
    </row>
    <row r="103" spans="1:12">
      <c r="A103" s="20">
        <v>3</v>
      </c>
      <c r="B103" s="89" t="s">
        <v>238</v>
      </c>
      <c r="C103" s="90"/>
      <c r="D103" s="91" t="s">
        <v>237</v>
      </c>
      <c r="E103" s="91"/>
      <c r="F103" s="91"/>
      <c r="G103" s="91"/>
      <c r="H103" s="92"/>
      <c r="I103" s="92"/>
      <c r="J103" s="20"/>
      <c r="K103" s="127"/>
      <c r="L103" s="128"/>
    </row>
    <row r="104" spans="1:12">
      <c r="A104" s="20">
        <v>4</v>
      </c>
      <c r="B104" s="89" t="s">
        <v>239</v>
      </c>
      <c r="C104" s="90"/>
      <c r="D104" s="91" t="s">
        <v>237</v>
      </c>
      <c r="E104" s="91"/>
      <c r="F104" s="91"/>
      <c r="G104" s="91"/>
      <c r="H104" s="92"/>
      <c r="I104" s="92"/>
      <c r="J104" s="20"/>
      <c r="K104" s="127"/>
      <c r="L104" s="128"/>
    </row>
    <row r="105" ht="15.6" spans="1:12">
      <c r="A105" s="20" t="s">
        <v>214</v>
      </c>
      <c r="B105" s="20"/>
      <c r="C105" s="50"/>
      <c r="D105" s="50"/>
      <c r="E105" s="50"/>
      <c r="F105" s="50"/>
      <c r="G105" s="50"/>
      <c r="H105" s="93"/>
      <c r="I105" s="129">
        <f>SUM(I101:I104)</f>
        <v>2500</v>
      </c>
      <c r="J105" s="20"/>
      <c r="K105" s="127"/>
      <c r="L105" s="128"/>
    </row>
    <row r="106" ht="15.6" spans="1:12">
      <c r="A106" s="17" t="s">
        <v>240</v>
      </c>
      <c r="B106" s="18"/>
      <c r="C106" s="18"/>
      <c r="D106" s="18"/>
      <c r="E106" s="18"/>
      <c r="F106" s="18"/>
      <c r="G106" s="18"/>
      <c r="H106" s="19"/>
      <c r="I106" s="19"/>
      <c r="J106" s="17"/>
      <c r="K106" s="17"/>
      <c r="L106" s="126"/>
    </row>
    <row r="107" ht="75" spans="1:12">
      <c r="A107" s="20" t="s">
        <v>1</v>
      </c>
      <c r="B107" s="20" t="s">
        <v>33</v>
      </c>
      <c r="C107" s="20"/>
      <c r="D107" s="20" t="s">
        <v>241</v>
      </c>
      <c r="E107" s="20" t="s">
        <v>229</v>
      </c>
      <c r="F107" s="20" t="s">
        <v>230</v>
      </c>
      <c r="G107" s="20" t="s">
        <v>231</v>
      </c>
      <c r="H107" s="21" t="s">
        <v>4</v>
      </c>
      <c r="I107" s="21" t="s">
        <v>38</v>
      </c>
      <c r="J107" s="86" t="s">
        <v>242</v>
      </c>
      <c r="K107" s="127"/>
      <c r="L107" s="128"/>
    </row>
    <row r="108" ht="15.6" spans="1:12">
      <c r="A108" s="20">
        <v>1</v>
      </c>
      <c r="B108" s="20" t="s">
        <v>243</v>
      </c>
      <c r="C108" s="20"/>
      <c r="D108" s="20" t="s">
        <v>244</v>
      </c>
      <c r="E108" s="94"/>
      <c r="F108" s="95"/>
      <c r="G108" s="94"/>
      <c r="H108" s="21"/>
      <c r="I108" s="21"/>
      <c r="J108" s="20"/>
      <c r="K108" s="127"/>
      <c r="L108" s="128"/>
    </row>
    <row r="109" ht="15.6" spans="1:12">
      <c r="A109" s="20">
        <v>2</v>
      </c>
      <c r="B109" s="20" t="s">
        <v>245</v>
      </c>
      <c r="C109" s="20"/>
      <c r="D109" s="20" t="s">
        <v>244</v>
      </c>
      <c r="E109" s="94">
        <v>4</v>
      </c>
      <c r="F109" s="95"/>
      <c r="G109" s="94">
        <v>28</v>
      </c>
      <c r="H109" s="21">
        <v>320</v>
      </c>
      <c r="I109" s="21">
        <f>E109*G109*H109</f>
        <v>35840</v>
      </c>
      <c r="J109" s="20"/>
      <c r="K109" s="127"/>
      <c r="L109" s="128"/>
    </row>
    <row r="110" ht="15.6" spans="1:12">
      <c r="A110" s="20">
        <v>3</v>
      </c>
      <c r="B110" s="20" t="s">
        <v>246</v>
      </c>
      <c r="C110" s="20"/>
      <c r="D110" s="20" t="s">
        <v>244</v>
      </c>
      <c r="E110" s="95"/>
      <c r="F110" s="95"/>
      <c r="G110" s="95"/>
      <c r="H110" s="21"/>
      <c r="I110" s="21">
        <f>E110*G110*H110</f>
        <v>0</v>
      </c>
      <c r="J110" s="20"/>
      <c r="K110" s="127"/>
      <c r="L110" s="128"/>
    </row>
    <row r="111" ht="15.6" spans="1:12">
      <c r="A111" s="20">
        <v>4</v>
      </c>
      <c r="B111" s="20" t="s">
        <v>247</v>
      </c>
      <c r="C111" s="20"/>
      <c r="D111" s="20" t="s">
        <v>244</v>
      </c>
      <c r="E111" s="95"/>
      <c r="F111" s="95"/>
      <c r="G111" s="95"/>
      <c r="H111" s="21"/>
      <c r="I111" s="21"/>
      <c r="J111" s="20"/>
      <c r="K111" s="127"/>
      <c r="L111" s="128"/>
    </row>
    <row r="112" spans="1:12">
      <c r="A112" s="20">
        <v>4</v>
      </c>
      <c r="B112" s="20" t="s">
        <v>248</v>
      </c>
      <c r="C112" s="20"/>
      <c r="D112" s="20" t="s">
        <v>244</v>
      </c>
      <c r="E112" s="20"/>
      <c r="F112" s="20"/>
      <c r="G112" s="20"/>
      <c r="H112" s="21"/>
      <c r="I112" s="21"/>
      <c r="J112" s="20"/>
      <c r="K112" s="127"/>
      <c r="L112" s="128"/>
    </row>
    <row r="113" ht="15.6" spans="1:12">
      <c r="A113" s="20">
        <v>5</v>
      </c>
      <c r="B113" s="20" t="s">
        <v>249</v>
      </c>
      <c r="C113" s="20"/>
      <c r="D113" s="20" t="s">
        <v>244</v>
      </c>
      <c r="E113" s="94"/>
      <c r="F113" s="95"/>
      <c r="G113" s="94"/>
      <c r="H113" s="21"/>
      <c r="I113" s="21"/>
      <c r="J113" s="20"/>
      <c r="K113" s="127"/>
      <c r="L113" s="128"/>
    </row>
    <row r="114" spans="1:12">
      <c r="A114" s="20">
        <v>6</v>
      </c>
      <c r="B114" s="20" t="s">
        <v>250</v>
      </c>
      <c r="C114" s="20"/>
      <c r="D114" s="20" t="s">
        <v>244</v>
      </c>
      <c r="E114" s="20"/>
      <c r="F114" s="20"/>
      <c r="G114" s="20"/>
      <c r="H114" s="21"/>
      <c r="I114" s="21"/>
      <c r="J114" s="20"/>
      <c r="K114" s="127"/>
      <c r="L114" s="128"/>
    </row>
    <row r="115" ht="15.6" spans="1:12">
      <c r="A115" s="20" t="s">
        <v>214</v>
      </c>
      <c r="B115" s="20"/>
      <c r="C115" s="20"/>
      <c r="D115" s="20"/>
      <c r="E115" s="20"/>
      <c r="F115" s="20"/>
      <c r="G115" s="20"/>
      <c r="H115" s="21"/>
      <c r="I115" s="129">
        <f>SUM(I108:I114)</f>
        <v>35840</v>
      </c>
      <c r="J115" s="20"/>
      <c r="K115" s="127"/>
      <c r="L115" s="128"/>
    </row>
    <row r="116" ht="15.6" spans="1:12">
      <c r="A116" s="17" t="s">
        <v>251</v>
      </c>
      <c r="B116" s="18"/>
      <c r="C116" s="18"/>
      <c r="D116" s="18"/>
      <c r="E116" s="20"/>
      <c r="F116" s="20"/>
      <c r="G116" s="20"/>
      <c r="H116" s="21"/>
      <c r="I116" s="21"/>
      <c r="J116" s="20"/>
      <c r="K116" s="127"/>
      <c r="L116" s="128"/>
    </row>
    <row r="117" spans="1:12">
      <c r="A117" s="20" t="s">
        <v>1</v>
      </c>
      <c r="B117" s="20" t="s">
        <v>33</v>
      </c>
      <c r="C117" s="20"/>
      <c r="D117" s="20" t="s">
        <v>241</v>
      </c>
      <c r="E117" s="20" t="s">
        <v>229</v>
      </c>
      <c r="F117" s="20" t="s">
        <v>230</v>
      </c>
      <c r="G117" s="20" t="s">
        <v>231</v>
      </c>
      <c r="H117" s="21" t="s">
        <v>4</v>
      </c>
      <c r="I117" s="21" t="s">
        <v>38</v>
      </c>
      <c r="J117" s="20" t="s">
        <v>252</v>
      </c>
      <c r="K117" s="127"/>
      <c r="L117" s="128"/>
    </row>
    <row r="118" ht="15.6" spans="1:12">
      <c r="A118" s="96">
        <v>1</v>
      </c>
      <c r="B118" s="97" t="s">
        <v>253</v>
      </c>
      <c r="C118" s="98"/>
      <c r="D118" s="20"/>
      <c r="E118" s="94">
        <v>4</v>
      </c>
      <c r="F118" s="95"/>
      <c r="G118" s="94">
        <v>14</v>
      </c>
      <c r="H118" s="21">
        <v>420</v>
      </c>
      <c r="I118" s="21">
        <f>E118*G118*H118</f>
        <v>23520</v>
      </c>
      <c r="J118" s="20"/>
      <c r="K118" s="127"/>
      <c r="L118" s="128"/>
    </row>
    <row r="119" ht="15.6" spans="1:12">
      <c r="A119" s="99">
        <v>2</v>
      </c>
      <c r="B119" s="97" t="s">
        <v>254</v>
      </c>
      <c r="C119" s="98"/>
      <c r="D119" s="100" t="s">
        <v>244</v>
      </c>
      <c r="E119" s="101"/>
      <c r="F119" s="102"/>
      <c r="G119" s="101"/>
      <c r="H119" s="103"/>
      <c r="I119" s="21"/>
      <c r="J119" s="20"/>
      <c r="K119" s="127"/>
      <c r="L119" s="128"/>
    </row>
    <row r="120" spans="1:12">
      <c r="A120" s="96">
        <v>3</v>
      </c>
      <c r="B120" s="97" t="s">
        <v>255</v>
      </c>
      <c r="C120" s="98"/>
      <c r="D120" s="100" t="s">
        <v>244</v>
      </c>
      <c r="E120" s="100"/>
      <c r="F120" s="100"/>
      <c r="G120" s="100"/>
      <c r="H120" s="103"/>
      <c r="I120" s="21"/>
      <c r="J120" s="20"/>
      <c r="K120" s="127"/>
      <c r="L120" s="128"/>
    </row>
    <row r="121" spans="1:12">
      <c r="A121" s="99" t="s">
        <v>257</v>
      </c>
      <c r="B121" s="89" t="s">
        <v>258</v>
      </c>
      <c r="C121" s="90"/>
      <c r="D121" s="91"/>
      <c r="E121" s="104"/>
      <c r="F121" s="104"/>
      <c r="G121" s="104"/>
      <c r="H121" s="105"/>
      <c r="I121" s="21"/>
      <c r="J121" s="20"/>
      <c r="K121" s="127"/>
      <c r="L121" s="128"/>
    </row>
    <row r="122" spans="1:12">
      <c r="A122" s="99">
        <v>4</v>
      </c>
      <c r="B122" s="89" t="s">
        <v>259</v>
      </c>
      <c r="C122" s="90"/>
      <c r="D122" s="91" t="s">
        <v>244</v>
      </c>
      <c r="E122" s="91"/>
      <c r="F122" s="91"/>
      <c r="G122" s="91"/>
      <c r="H122" s="92"/>
      <c r="I122" s="21"/>
      <c r="J122" s="20"/>
      <c r="K122" s="127"/>
      <c r="L122" s="128"/>
    </row>
    <row r="123" spans="1:12">
      <c r="A123" s="99">
        <v>12</v>
      </c>
      <c r="B123" s="97" t="s">
        <v>260</v>
      </c>
      <c r="C123" s="98"/>
      <c r="D123" s="100" t="s">
        <v>244</v>
      </c>
      <c r="E123" s="106"/>
      <c r="F123" s="106"/>
      <c r="G123" s="106"/>
      <c r="H123" s="107"/>
      <c r="I123" s="21"/>
      <c r="J123" s="20"/>
      <c r="K123" s="127"/>
      <c r="L123" s="128"/>
    </row>
    <row r="124" spans="1:12">
      <c r="A124" s="99">
        <v>14</v>
      </c>
      <c r="B124" s="97" t="s">
        <v>261</v>
      </c>
      <c r="C124" s="98"/>
      <c r="D124" s="100" t="s">
        <v>244</v>
      </c>
      <c r="E124" s="106"/>
      <c r="F124" s="106"/>
      <c r="G124" s="106"/>
      <c r="H124" s="107"/>
      <c r="I124" s="21"/>
      <c r="J124" s="20"/>
      <c r="K124" s="127"/>
      <c r="L124" s="128"/>
    </row>
    <row r="125" spans="1:12">
      <c r="A125" s="99"/>
      <c r="B125" s="97"/>
      <c r="C125" s="98"/>
      <c r="D125" s="100"/>
      <c r="E125" s="100"/>
      <c r="F125" s="100"/>
      <c r="G125" s="100"/>
      <c r="H125" s="103"/>
      <c r="I125" s="21">
        <f>E125*G125*H125</f>
        <v>0</v>
      </c>
      <c r="J125" s="20"/>
      <c r="K125" s="127"/>
      <c r="L125" s="128"/>
    </row>
    <row r="126" ht="15.6" spans="1:12">
      <c r="A126" s="108" t="s">
        <v>214</v>
      </c>
      <c r="B126" s="109"/>
      <c r="C126" s="109"/>
      <c r="D126" s="109"/>
      <c r="E126" s="109"/>
      <c r="F126" s="109"/>
      <c r="G126" s="109"/>
      <c r="H126" s="110"/>
      <c r="I126" s="130">
        <f>SUM(I118:I125)</f>
        <v>23520</v>
      </c>
      <c r="J126" s="20"/>
      <c r="K126" s="127"/>
      <c r="L126" s="128"/>
    </row>
    <row r="127" ht="15.6" spans="1:12">
      <c r="A127" s="111" t="s">
        <v>262</v>
      </c>
      <c r="B127" s="111"/>
      <c r="C127" s="111"/>
      <c r="D127" s="111"/>
      <c r="E127" s="111"/>
      <c r="F127" s="111"/>
      <c r="G127" s="111"/>
      <c r="H127" s="112"/>
      <c r="I127" s="129">
        <f>I126+I115+I105+I98+I89+I84+I74</f>
        <v>104560</v>
      </c>
      <c r="J127" s="20"/>
      <c r="K127" s="127"/>
      <c r="L127" s="128"/>
    </row>
    <row r="128" s="4" customFormat="1" spans="1:22">
      <c r="A128" s="113"/>
      <c r="B128" s="113"/>
      <c r="C128" s="113"/>
      <c r="D128" s="113"/>
      <c r="E128" s="113"/>
      <c r="F128" s="113"/>
      <c r="G128" s="113"/>
      <c r="H128" s="114"/>
      <c r="I128" s="131"/>
      <c r="J128" s="14"/>
      <c r="K128" s="132"/>
      <c r="L128" s="133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="5" customFormat="1" spans="1:12">
      <c r="A129" s="115"/>
      <c r="B129" s="115"/>
      <c r="C129" s="116"/>
      <c r="D129" s="116"/>
      <c r="E129" s="116"/>
      <c r="F129" s="116"/>
      <c r="G129" s="116"/>
      <c r="H129" s="117"/>
      <c r="I129" s="117"/>
      <c r="J129" s="116"/>
      <c r="K129" s="116"/>
      <c r="L129" s="116"/>
    </row>
    <row r="130" s="6" customFormat="1" spans="1:12">
      <c r="A130" s="115"/>
      <c r="B130" s="115"/>
      <c r="C130" s="116"/>
      <c r="D130" s="116"/>
      <c r="E130" s="116"/>
      <c r="F130" s="116"/>
      <c r="G130" s="116"/>
      <c r="H130" s="117"/>
      <c r="I130" s="117"/>
      <c r="J130" s="116"/>
      <c r="K130" s="116"/>
      <c r="L130" s="116"/>
    </row>
    <row r="133" spans="4:9">
      <c r="D133" s="118"/>
      <c r="E133" s="118"/>
      <c r="F133" s="118"/>
      <c r="G133" s="118"/>
      <c r="H133" s="118"/>
      <c r="I133" s="118"/>
    </row>
    <row r="134" spans="4:9">
      <c r="D134" s="118"/>
      <c r="E134" s="118"/>
      <c r="F134" s="118"/>
      <c r="G134" s="118"/>
      <c r="H134" s="118"/>
      <c r="I134" s="118"/>
    </row>
    <row r="135" spans="4:9">
      <c r="D135" s="118"/>
      <c r="E135" s="118"/>
      <c r="F135" s="118"/>
      <c r="G135" s="118"/>
      <c r="H135" s="118"/>
      <c r="I135" s="118"/>
    </row>
    <row r="136" spans="4:9">
      <c r="D136" s="118"/>
      <c r="E136" s="118"/>
      <c r="F136" s="118"/>
      <c r="G136" s="118"/>
      <c r="H136" s="118"/>
      <c r="I136" s="118"/>
    </row>
    <row r="137" spans="4:9">
      <c r="D137" s="118"/>
      <c r="E137" s="118"/>
      <c r="F137" s="118"/>
      <c r="G137" s="118"/>
      <c r="H137" s="118"/>
      <c r="I137" s="118"/>
    </row>
    <row r="138" spans="4:9">
      <c r="D138" s="118"/>
      <c r="E138" s="118"/>
      <c r="F138" s="118"/>
      <c r="G138" s="118"/>
      <c r="H138" s="118"/>
      <c r="I138" s="118"/>
    </row>
    <row r="139" spans="4:9">
      <c r="D139" s="118"/>
      <c r="E139" s="118"/>
      <c r="F139" s="118"/>
      <c r="G139" s="118"/>
      <c r="H139" s="118"/>
      <c r="I139" s="118"/>
    </row>
    <row r="140" spans="4:9">
      <c r="D140" s="118"/>
      <c r="E140" s="118"/>
      <c r="F140" s="118"/>
      <c r="G140" s="118"/>
      <c r="H140" s="118"/>
      <c r="I140" s="118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37:H37"/>
    <mergeCell ref="A38:I38"/>
    <mergeCell ref="A62:H62"/>
    <mergeCell ref="A63:I63"/>
    <mergeCell ref="A74:H74"/>
    <mergeCell ref="A75:L75"/>
    <mergeCell ref="A76:L76"/>
    <mergeCell ref="A78:I78"/>
    <mergeCell ref="A81:I81"/>
    <mergeCell ref="A83:H83"/>
    <mergeCell ref="A84:G84"/>
    <mergeCell ref="A85:K85"/>
    <mergeCell ref="B86:C86"/>
    <mergeCell ref="B87:C87"/>
    <mergeCell ref="B88:C88"/>
    <mergeCell ref="A89:H89"/>
    <mergeCell ref="A90:J90"/>
    <mergeCell ref="B91:C91"/>
    <mergeCell ref="B92:C92"/>
    <mergeCell ref="B93:C93"/>
    <mergeCell ref="B94:C94"/>
    <mergeCell ref="B95:C95"/>
    <mergeCell ref="B96:C96"/>
    <mergeCell ref="B97:C97"/>
    <mergeCell ref="A98:H98"/>
    <mergeCell ref="A99:K99"/>
    <mergeCell ref="B100:C100"/>
    <mergeCell ref="B101:C101"/>
    <mergeCell ref="B102:C102"/>
    <mergeCell ref="B103:C103"/>
    <mergeCell ref="B104:C104"/>
    <mergeCell ref="A105:H105"/>
    <mergeCell ref="A106:K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A115:H115"/>
    <mergeCell ref="A116:I116"/>
    <mergeCell ref="B117:C117"/>
    <mergeCell ref="B118:C118"/>
    <mergeCell ref="B119:C119"/>
    <mergeCell ref="B120:C120"/>
    <mergeCell ref="B122:C122"/>
    <mergeCell ref="B123:C123"/>
    <mergeCell ref="B124:C124"/>
    <mergeCell ref="B125:C125"/>
    <mergeCell ref="A126:H126"/>
    <mergeCell ref="A127:H127"/>
    <mergeCell ref="A129:L129"/>
    <mergeCell ref="A130:L130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3"/>
  <sheetViews>
    <sheetView topLeftCell="A37" workbookViewId="0">
      <selection activeCell="G61" sqref="G61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433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25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309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pans="1:12">
      <c r="A8" s="26">
        <v>1</v>
      </c>
      <c r="B8" s="27" t="s">
        <v>44</v>
      </c>
      <c r="C8" s="28" t="s">
        <v>45</v>
      </c>
      <c r="D8" s="28" t="s">
        <v>46</v>
      </c>
      <c r="E8" s="29" t="s">
        <v>47</v>
      </c>
      <c r="F8" s="28" t="s">
        <v>48</v>
      </c>
      <c r="G8" s="28">
        <v>2</v>
      </c>
      <c r="H8" s="30"/>
      <c r="I8" s="56">
        <f t="shared" ref="I8:I29" si="0">G8*H8</f>
        <v>0</v>
      </c>
      <c r="J8" s="55"/>
      <c r="K8" s="45"/>
      <c r="L8" s="45"/>
    </row>
    <row r="9" spans="1:12">
      <c r="A9" s="26">
        <v>2</v>
      </c>
      <c r="B9" s="27" t="s">
        <v>44</v>
      </c>
      <c r="C9" s="28" t="s">
        <v>49</v>
      </c>
      <c r="D9" s="28" t="s">
        <v>50</v>
      </c>
      <c r="E9" s="29"/>
      <c r="F9" s="28" t="s">
        <v>48</v>
      </c>
      <c r="G9" s="28">
        <v>0</v>
      </c>
      <c r="H9" s="30"/>
      <c r="I9" s="56">
        <f t="shared" si="0"/>
        <v>0</v>
      </c>
      <c r="J9" s="55"/>
      <c r="K9" s="45"/>
      <c r="L9" s="45"/>
    </row>
    <row r="10" spans="1:12">
      <c r="A10" s="26">
        <v>3</v>
      </c>
      <c r="B10" s="27" t="s">
        <v>44</v>
      </c>
      <c r="C10" s="31" t="s">
        <v>288</v>
      </c>
      <c r="D10" s="28" t="s">
        <v>310</v>
      </c>
      <c r="E10" s="32" t="s">
        <v>72</v>
      </c>
      <c r="F10" s="28" t="s">
        <v>48</v>
      </c>
      <c r="G10" s="28">
        <v>1485</v>
      </c>
      <c r="H10" s="33"/>
      <c r="I10" s="56">
        <f t="shared" si="0"/>
        <v>0</v>
      </c>
      <c r="J10" s="55"/>
      <c r="K10" s="45"/>
      <c r="L10" s="45"/>
    </row>
    <row r="11" spans="1:12">
      <c r="A11" s="26">
        <v>4</v>
      </c>
      <c r="B11" s="27" t="s">
        <v>44</v>
      </c>
      <c r="C11" s="28" t="s">
        <v>311</v>
      </c>
      <c r="D11" s="28" t="s">
        <v>285</v>
      </c>
      <c r="E11" s="31" t="s">
        <v>112</v>
      </c>
      <c r="F11" s="28" t="s">
        <v>48</v>
      </c>
      <c r="G11" s="28">
        <v>30</v>
      </c>
      <c r="H11" s="33"/>
      <c r="I11" s="56">
        <f t="shared" si="0"/>
        <v>0</v>
      </c>
      <c r="J11" s="55"/>
      <c r="K11" s="45"/>
      <c r="L11" s="45"/>
    </row>
    <row r="12" spans="1:12">
      <c r="A12" s="26">
        <v>5</v>
      </c>
      <c r="B12" s="27" t="s">
        <v>44</v>
      </c>
      <c r="C12" s="31" t="s">
        <v>312</v>
      </c>
      <c r="D12" s="28" t="s">
        <v>313</v>
      </c>
      <c r="E12" s="32" t="s">
        <v>72</v>
      </c>
      <c r="F12" s="28" t="s">
        <v>48</v>
      </c>
      <c r="G12" s="28">
        <v>165</v>
      </c>
      <c r="H12" s="33"/>
      <c r="I12" s="56">
        <f t="shared" si="0"/>
        <v>0</v>
      </c>
      <c r="J12" s="55"/>
      <c r="K12" s="45"/>
      <c r="L12" s="45"/>
    </row>
    <row r="13" spans="1:12">
      <c r="A13" s="26">
        <v>6</v>
      </c>
      <c r="B13" s="27" t="s">
        <v>44</v>
      </c>
      <c r="C13" s="31" t="s">
        <v>315</v>
      </c>
      <c r="D13" s="28" t="s">
        <v>316</v>
      </c>
      <c r="E13" s="32" t="s">
        <v>72</v>
      </c>
      <c r="F13" s="28" t="s">
        <v>48</v>
      </c>
      <c r="G13" s="28">
        <v>330</v>
      </c>
      <c r="H13" s="33"/>
      <c r="I13" s="56">
        <f t="shared" si="0"/>
        <v>0</v>
      </c>
      <c r="J13" s="55"/>
      <c r="K13" s="45"/>
      <c r="L13" s="45"/>
    </row>
    <row r="14" spans="1:12">
      <c r="A14" s="26">
        <v>7</v>
      </c>
      <c r="B14" s="27" t="s">
        <v>44</v>
      </c>
      <c r="C14" s="28" t="s">
        <v>434</v>
      </c>
      <c r="D14" s="28" t="s">
        <v>435</v>
      </c>
      <c r="E14" s="31" t="s">
        <v>67</v>
      </c>
      <c r="F14" s="34" t="s">
        <v>48</v>
      </c>
      <c r="G14" s="28">
        <v>168</v>
      </c>
      <c r="H14" s="33"/>
      <c r="I14" s="56">
        <f t="shared" si="0"/>
        <v>0</v>
      </c>
      <c r="J14" s="55"/>
      <c r="K14" s="45"/>
      <c r="L14" s="45"/>
    </row>
    <row r="15" spans="1:12">
      <c r="A15" s="26">
        <v>8</v>
      </c>
      <c r="B15" s="27" t="s">
        <v>44</v>
      </c>
      <c r="C15" s="28" t="s">
        <v>436</v>
      </c>
      <c r="D15" s="28"/>
      <c r="E15" s="31" t="s">
        <v>437</v>
      </c>
      <c r="F15" s="34" t="s">
        <v>48</v>
      </c>
      <c r="G15" s="28">
        <v>168</v>
      </c>
      <c r="H15" s="33"/>
      <c r="I15" s="56">
        <f t="shared" si="0"/>
        <v>0</v>
      </c>
      <c r="J15" s="55"/>
      <c r="K15" s="45"/>
      <c r="L15" s="45"/>
    </row>
    <row r="16" spans="1:12">
      <c r="A16" s="26">
        <v>9</v>
      </c>
      <c r="B16" s="27" t="s">
        <v>44</v>
      </c>
      <c r="C16" s="28" t="s">
        <v>438</v>
      </c>
      <c r="D16" s="28" t="s">
        <v>69</v>
      </c>
      <c r="E16" s="31" t="s">
        <v>67</v>
      </c>
      <c r="F16" s="34" t="s">
        <v>48</v>
      </c>
      <c r="G16" s="28">
        <v>10</v>
      </c>
      <c r="H16" s="33"/>
      <c r="I16" s="56">
        <f t="shared" si="0"/>
        <v>0</v>
      </c>
      <c r="J16" s="55"/>
      <c r="K16" s="45"/>
      <c r="L16" s="45"/>
    </row>
    <row r="17" spans="1:12">
      <c r="A17" s="26">
        <v>10</v>
      </c>
      <c r="B17" s="27" t="s">
        <v>44</v>
      </c>
      <c r="C17" s="28" t="s">
        <v>439</v>
      </c>
      <c r="D17" s="28" t="s">
        <v>71</v>
      </c>
      <c r="E17" s="31" t="s">
        <v>72</v>
      </c>
      <c r="F17" s="34" t="s">
        <v>48</v>
      </c>
      <c r="G17" s="28">
        <v>10</v>
      </c>
      <c r="H17" s="33"/>
      <c r="I17" s="56">
        <f t="shared" si="0"/>
        <v>0</v>
      </c>
      <c r="J17" s="55"/>
      <c r="K17" s="45"/>
      <c r="L17" s="45"/>
    </row>
    <row r="18" spans="1:12">
      <c r="A18" s="26">
        <v>11</v>
      </c>
      <c r="B18" s="27" t="s">
        <v>44</v>
      </c>
      <c r="C18" s="28" t="s">
        <v>440</v>
      </c>
      <c r="D18" s="28" t="s">
        <v>441</v>
      </c>
      <c r="E18" s="31" t="s">
        <v>277</v>
      </c>
      <c r="F18" s="34" t="s">
        <v>48</v>
      </c>
      <c r="G18" s="28">
        <v>1</v>
      </c>
      <c r="H18" s="33"/>
      <c r="I18" s="56">
        <f t="shared" si="0"/>
        <v>0</v>
      </c>
      <c r="J18" s="55"/>
      <c r="K18" s="45"/>
      <c r="L18" s="45"/>
    </row>
    <row r="19" spans="1:12">
      <c r="A19" s="26">
        <v>12</v>
      </c>
      <c r="B19" s="27" t="s">
        <v>44</v>
      </c>
      <c r="C19" s="28" t="s">
        <v>292</v>
      </c>
      <c r="D19" s="28" t="s">
        <v>293</v>
      </c>
      <c r="E19" s="31" t="s">
        <v>277</v>
      </c>
      <c r="F19" s="34" t="s">
        <v>48</v>
      </c>
      <c r="G19" s="28">
        <v>2</v>
      </c>
      <c r="H19" s="33"/>
      <c r="I19" s="56">
        <f t="shared" si="0"/>
        <v>0</v>
      </c>
      <c r="J19" s="55"/>
      <c r="K19" s="45"/>
      <c r="L19" s="45"/>
    </row>
    <row r="20" spans="1:12">
      <c r="A20" s="26">
        <v>13</v>
      </c>
      <c r="B20" s="27" t="s">
        <v>44</v>
      </c>
      <c r="C20" s="28" t="s">
        <v>294</v>
      </c>
      <c r="D20" s="28" t="s">
        <v>317</v>
      </c>
      <c r="E20" s="31" t="s">
        <v>277</v>
      </c>
      <c r="F20" s="34" t="s">
        <v>48</v>
      </c>
      <c r="G20" s="28">
        <v>2</v>
      </c>
      <c r="H20" s="33"/>
      <c r="I20" s="56">
        <f t="shared" si="0"/>
        <v>0</v>
      </c>
      <c r="J20" s="55"/>
      <c r="K20" s="45"/>
      <c r="L20" s="45"/>
    </row>
    <row r="21" spans="1:12">
      <c r="A21" s="26">
        <v>14</v>
      </c>
      <c r="B21" s="27" t="s">
        <v>44</v>
      </c>
      <c r="C21" s="28" t="s">
        <v>318</v>
      </c>
      <c r="D21" s="28" t="s">
        <v>319</v>
      </c>
      <c r="E21" s="31" t="s">
        <v>105</v>
      </c>
      <c r="F21" s="34" t="s">
        <v>48</v>
      </c>
      <c r="G21" s="28">
        <v>16</v>
      </c>
      <c r="H21" s="33"/>
      <c r="I21" s="56">
        <f t="shared" si="0"/>
        <v>0</v>
      </c>
      <c r="J21" s="55"/>
      <c r="K21" s="45"/>
      <c r="L21" s="45"/>
    </row>
    <row r="22" spans="1:12">
      <c r="A22" s="26">
        <v>15</v>
      </c>
      <c r="B22" s="27" t="s">
        <v>44</v>
      </c>
      <c r="C22" s="28" t="s">
        <v>113</v>
      </c>
      <c r="D22" s="28" t="s">
        <v>114</v>
      </c>
      <c r="E22" s="31" t="s">
        <v>105</v>
      </c>
      <c r="F22" s="34" t="s">
        <v>48</v>
      </c>
      <c r="G22" s="28">
        <v>12</v>
      </c>
      <c r="H22" s="33"/>
      <c r="I22" s="56">
        <f t="shared" si="0"/>
        <v>0</v>
      </c>
      <c r="J22" s="55"/>
      <c r="K22" s="45"/>
      <c r="L22" s="45"/>
    </row>
    <row r="23" spans="1:12">
      <c r="A23" s="26">
        <v>16</v>
      </c>
      <c r="B23" s="27" t="s">
        <v>44</v>
      </c>
      <c r="C23" s="28" t="s">
        <v>320</v>
      </c>
      <c r="D23" s="28" t="s">
        <v>321</v>
      </c>
      <c r="E23" s="31" t="s">
        <v>105</v>
      </c>
      <c r="F23" s="34" t="s">
        <v>48</v>
      </c>
      <c r="G23" s="28">
        <v>4</v>
      </c>
      <c r="H23" s="33"/>
      <c r="I23" s="56">
        <f t="shared" si="0"/>
        <v>0</v>
      </c>
      <c r="J23" s="55"/>
      <c r="K23" s="45"/>
      <c r="L23" s="45"/>
    </row>
    <row r="24" spans="1:12">
      <c r="A24" s="26">
        <v>17</v>
      </c>
      <c r="B24" s="27" t="s">
        <v>44</v>
      </c>
      <c r="C24" s="28" t="s">
        <v>386</v>
      </c>
      <c r="D24" s="28" t="s">
        <v>116</v>
      </c>
      <c r="E24" s="31" t="s">
        <v>105</v>
      </c>
      <c r="F24" s="34" t="s">
        <v>48</v>
      </c>
      <c r="G24" s="28">
        <v>4</v>
      </c>
      <c r="H24" s="33"/>
      <c r="I24" s="56">
        <f t="shared" si="0"/>
        <v>0</v>
      </c>
      <c r="J24" s="55"/>
      <c r="K24" s="45"/>
      <c r="L24" s="45"/>
    </row>
    <row r="25" spans="1:12">
      <c r="A25" s="26">
        <v>18</v>
      </c>
      <c r="B25" s="27" t="s">
        <v>44</v>
      </c>
      <c r="C25" s="28" t="s">
        <v>117</v>
      </c>
      <c r="D25" s="28"/>
      <c r="E25" s="28"/>
      <c r="F25" s="28" t="s">
        <v>48</v>
      </c>
      <c r="G25" s="28">
        <v>2</v>
      </c>
      <c r="H25" s="33"/>
      <c r="I25" s="56">
        <f t="shared" si="0"/>
        <v>0</v>
      </c>
      <c r="J25" s="57"/>
      <c r="K25" s="45"/>
      <c r="L25" s="45"/>
    </row>
    <row r="26" spans="1:12">
      <c r="A26" s="26">
        <v>19</v>
      </c>
      <c r="B26" s="27" t="s">
        <v>44</v>
      </c>
      <c r="C26" s="28" t="s">
        <v>118</v>
      </c>
      <c r="D26" s="28" t="s">
        <v>119</v>
      </c>
      <c r="E26" s="31" t="s">
        <v>105</v>
      </c>
      <c r="F26" s="28" t="s">
        <v>48</v>
      </c>
      <c r="G26" s="28">
        <v>16</v>
      </c>
      <c r="H26" s="33"/>
      <c r="I26" s="56">
        <f t="shared" si="0"/>
        <v>0</v>
      </c>
      <c r="J26" s="57"/>
      <c r="K26" s="45"/>
      <c r="L26" s="45"/>
    </row>
    <row r="27" spans="1:12">
      <c r="A27" s="26">
        <v>20</v>
      </c>
      <c r="B27" s="27" t="s">
        <v>44</v>
      </c>
      <c r="C27" s="28" t="s">
        <v>120</v>
      </c>
      <c r="D27" s="28" t="s">
        <v>121</v>
      </c>
      <c r="E27" s="31" t="s">
        <v>105</v>
      </c>
      <c r="F27" s="28" t="s">
        <v>48</v>
      </c>
      <c r="G27" s="28">
        <v>16</v>
      </c>
      <c r="H27" s="33"/>
      <c r="I27" s="56">
        <f t="shared" si="0"/>
        <v>0</v>
      </c>
      <c r="J27" s="57"/>
      <c r="K27" s="45"/>
      <c r="L27" s="45"/>
    </row>
    <row r="28" spans="1:12">
      <c r="A28" s="26">
        <v>21</v>
      </c>
      <c r="B28" s="27" t="s">
        <v>44</v>
      </c>
      <c r="C28" s="28" t="s">
        <v>122</v>
      </c>
      <c r="D28" s="28" t="s">
        <v>123</v>
      </c>
      <c r="E28" s="28" t="s">
        <v>100</v>
      </c>
      <c r="F28" s="28" t="s">
        <v>48</v>
      </c>
      <c r="G28" s="28">
        <v>16</v>
      </c>
      <c r="H28" s="33"/>
      <c r="I28" s="56">
        <f t="shared" si="0"/>
        <v>0</v>
      </c>
      <c r="J28" s="57"/>
      <c r="K28" s="45"/>
      <c r="L28" s="45"/>
    </row>
    <row r="29" spans="1:12">
      <c r="A29" s="26">
        <v>22</v>
      </c>
      <c r="B29" s="28" t="s">
        <v>124</v>
      </c>
      <c r="C29" s="28" t="s">
        <v>124</v>
      </c>
      <c r="D29" s="28"/>
      <c r="E29" s="28"/>
      <c r="F29" s="28" t="s">
        <v>125</v>
      </c>
      <c r="G29" s="28">
        <v>1</v>
      </c>
      <c r="H29" s="33"/>
      <c r="I29" s="58">
        <f t="shared" si="0"/>
        <v>0</v>
      </c>
      <c r="J29" s="57"/>
      <c r="K29" s="45"/>
      <c r="L29" s="45"/>
    </row>
    <row r="30" ht="15.6" spans="1:12">
      <c r="A30" s="35" t="s">
        <v>126</v>
      </c>
      <c r="B30" s="36"/>
      <c r="C30" s="36"/>
      <c r="D30" s="36"/>
      <c r="E30" s="36"/>
      <c r="F30" s="36"/>
      <c r="G30" s="36"/>
      <c r="H30" s="37"/>
      <c r="I30" s="59">
        <f>SUM(I8:I29)</f>
        <v>0</v>
      </c>
      <c r="J30" s="57"/>
      <c r="K30" s="45"/>
      <c r="L30" s="45"/>
    </row>
    <row r="31" ht="15.6" spans="1:12">
      <c r="A31" s="24" t="s">
        <v>442</v>
      </c>
      <c r="B31" s="25"/>
      <c r="C31" s="25"/>
      <c r="D31" s="25"/>
      <c r="E31" s="25"/>
      <c r="F31" s="25"/>
      <c r="G31" s="25"/>
      <c r="H31" s="25"/>
      <c r="I31" s="54"/>
      <c r="J31" s="57"/>
      <c r="K31" s="45"/>
      <c r="L31" s="45"/>
    </row>
    <row r="32" spans="1:12">
      <c r="A32" s="38">
        <v>1</v>
      </c>
      <c r="B32" s="39" t="s">
        <v>100</v>
      </c>
      <c r="C32" s="39" t="s">
        <v>128</v>
      </c>
      <c r="D32" s="39" t="s">
        <v>129</v>
      </c>
      <c r="E32" s="39" t="s">
        <v>105</v>
      </c>
      <c r="F32" s="39" t="s">
        <v>130</v>
      </c>
      <c r="G32" s="28">
        <v>1800</v>
      </c>
      <c r="H32" s="30"/>
      <c r="I32" s="58">
        <f>G32*H32</f>
        <v>0</v>
      </c>
      <c r="J32" s="57"/>
      <c r="K32" s="45"/>
      <c r="L32" s="45"/>
    </row>
    <row r="33" spans="1:12">
      <c r="A33" s="38">
        <v>2</v>
      </c>
      <c r="B33" s="39" t="s">
        <v>100</v>
      </c>
      <c r="C33" s="39" t="s">
        <v>131</v>
      </c>
      <c r="D33" s="39" t="s">
        <v>132</v>
      </c>
      <c r="E33" s="39" t="s">
        <v>105</v>
      </c>
      <c r="F33" s="39" t="s">
        <v>130</v>
      </c>
      <c r="G33" s="28">
        <v>600</v>
      </c>
      <c r="H33" s="30"/>
      <c r="I33" s="58">
        <f t="shared" ref="I33:I54" si="1">G33*H33</f>
        <v>0</v>
      </c>
      <c r="J33" s="57"/>
      <c r="K33" s="45"/>
      <c r="L33" s="45"/>
    </row>
    <row r="34" spans="1:12">
      <c r="A34" s="38">
        <v>3</v>
      </c>
      <c r="B34" s="39" t="s">
        <v>100</v>
      </c>
      <c r="C34" s="39" t="s">
        <v>133</v>
      </c>
      <c r="D34" s="39" t="s">
        <v>134</v>
      </c>
      <c r="E34" s="39" t="s">
        <v>105</v>
      </c>
      <c r="F34" s="39" t="s">
        <v>48</v>
      </c>
      <c r="G34" s="28">
        <v>200</v>
      </c>
      <c r="H34" s="30"/>
      <c r="I34" s="58">
        <f t="shared" si="1"/>
        <v>0</v>
      </c>
      <c r="J34" s="57"/>
      <c r="K34" s="45"/>
      <c r="L34" s="45"/>
    </row>
    <row r="35" spans="1:12">
      <c r="A35" s="38">
        <v>4</v>
      </c>
      <c r="B35" s="39" t="s">
        <v>100</v>
      </c>
      <c r="C35" s="39" t="s">
        <v>135</v>
      </c>
      <c r="D35" s="39" t="s">
        <v>136</v>
      </c>
      <c r="E35" s="39" t="s">
        <v>105</v>
      </c>
      <c r="F35" s="39" t="s">
        <v>48</v>
      </c>
      <c r="G35" s="28">
        <v>200</v>
      </c>
      <c r="H35" s="30"/>
      <c r="I35" s="58">
        <f t="shared" si="1"/>
        <v>0</v>
      </c>
      <c r="J35" s="57"/>
      <c r="K35" s="45"/>
      <c r="L35" s="45"/>
    </row>
    <row r="36" spans="1:12">
      <c r="A36" s="38">
        <v>5</v>
      </c>
      <c r="B36" s="39" t="s">
        <v>100</v>
      </c>
      <c r="C36" s="39" t="s">
        <v>137</v>
      </c>
      <c r="D36" s="39" t="s">
        <v>138</v>
      </c>
      <c r="E36" s="39" t="s">
        <v>105</v>
      </c>
      <c r="F36" s="39" t="s">
        <v>48</v>
      </c>
      <c r="G36" s="28">
        <v>400</v>
      </c>
      <c r="H36" s="30"/>
      <c r="I36" s="58">
        <f t="shared" si="1"/>
        <v>0</v>
      </c>
      <c r="J36" s="57"/>
      <c r="K36" s="45"/>
      <c r="L36" s="45"/>
    </row>
    <row r="37" spans="1:12">
      <c r="A37" s="38">
        <v>6</v>
      </c>
      <c r="B37" s="39" t="s">
        <v>100</v>
      </c>
      <c r="C37" s="39" t="s">
        <v>139</v>
      </c>
      <c r="D37" s="39" t="s">
        <v>140</v>
      </c>
      <c r="E37" s="39" t="s">
        <v>105</v>
      </c>
      <c r="F37" s="39" t="s">
        <v>141</v>
      </c>
      <c r="G37" s="39">
        <v>20</v>
      </c>
      <c r="H37" s="30"/>
      <c r="I37" s="58">
        <f t="shared" si="1"/>
        <v>0</v>
      </c>
      <c r="J37" s="57"/>
      <c r="K37" s="45"/>
      <c r="L37" s="45"/>
    </row>
    <row r="38" spans="1:12">
      <c r="A38" s="38">
        <v>7</v>
      </c>
      <c r="B38" s="39" t="s">
        <v>100</v>
      </c>
      <c r="C38" s="28" t="s">
        <v>323</v>
      </c>
      <c r="D38" s="28" t="s">
        <v>324</v>
      </c>
      <c r="E38" s="39" t="s">
        <v>105</v>
      </c>
      <c r="F38" s="28" t="s">
        <v>174</v>
      </c>
      <c r="G38" s="28">
        <v>10</v>
      </c>
      <c r="H38" s="30"/>
      <c r="I38" s="58">
        <f t="shared" si="1"/>
        <v>0</v>
      </c>
      <c r="J38" s="57"/>
      <c r="K38" s="45"/>
      <c r="L38" s="45"/>
    </row>
    <row r="39" spans="1:12">
      <c r="A39" s="38">
        <v>8</v>
      </c>
      <c r="B39" s="39" t="s">
        <v>100</v>
      </c>
      <c r="C39" s="28" t="s">
        <v>142</v>
      </c>
      <c r="D39" s="28" t="s">
        <v>143</v>
      </c>
      <c r="E39" s="39" t="s">
        <v>105</v>
      </c>
      <c r="F39" s="28" t="s">
        <v>141</v>
      </c>
      <c r="G39" s="28">
        <v>200</v>
      </c>
      <c r="H39" s="30"/>
      <c r="I39" s="58">
        <f t="shared" si="1"/>
        <v>0</v>
      </c>
      <c r="J39" s="57"/>
      <c r="K39" s="45"/>
      <c r="L39" s="45"/>
    </row>
    <row r="40" spans="1:12">
      <c r="A40" s="38">
        <v>9</v>
      </c>
      <c r="B40" s="39" t="s">
        <v>100</v>
      </c>
      <c r="C40" s="28" t="s">
        <v>142</v>
      </c>
      <c r="D40" s="28" t="s">
        <v>144</v>
      </c>
      <c r="E40" s="39" t="s">
        <v>105</v>
      </c>
      <c r="F40" s="28" t="s">
        <v>141</v>
      </c>
      <c r="G40" s="28">
        <v>100</v>
      </c>
      <c r="H40" s="30"/>
      <c r="I40" s="58">
        <f t="shared" si="1"/>
        <v>0</v>
      </c>
      <c r="J40" s="57"/>
      <c r="K40" s="45"/>
      <c r="L40" s="45"/>
    </row>
    <row r="41" spans="1:12">
      <c r="A41" s="38">
        <v>10</v>
      </c>
      <c r="B41" s="39" t="s">
        <v>100</v>
      </c>
      <c r="C41" s="28" t="s">
        <v>142</v>
      </c>
      <c r="D41" s="28" t="s">
        <v>145</v>
      </c>
      <c r="E41" s="39" t="s">
        <v>105</v>
      </c>
      <c r="F41" s="28" t="s">
        <v>141</v>
      </c>
      <c r="G41" s="28">
        <v>400</v>
      </c>
      <c r="H41" s="30"/>
      <c r="I41" s="58">
        <f t="shared" si="1"/>
        <v>0</v>
      </c>
      <c r="J41" s="57"/>
      <c r="K41" s="45"/>
      <c r="L41" s="45"/>
    </row>
    <row r="42" spans="1:12">
      <c r="A42" s="38">
        <v>11</v>
      </c>
      <c r="B42" s="28" t="s">
        <v>146</v>
      </c>
      <c r="C42" s="40" t="s">
        <v>156</v>
      </c>
      <c r="D42" s="40" t="s">
        <v>325</v>
      </c>
      <c r="E42" s="41" t="s">
        <v>326</v>
      </c>
      <c r="F42" s="40" t="s">
        <v>158</v>
      </c>
      <c r="G42" s="33">
        <v>17</v>
      </c>
      <c r="H42" s="30"/>
      <c r="I42" s="58">
        <f t="shared" si="1"/>
        <v>0</v>
      </c>
      <c r="J42" s="57"/>
      <c r="K42" s="45"/>
      <c r="L42" s="45"/>
    </row>
    <row r="43" spans="1:12">
      <c r="A43" s="38">
        <v>12</v>
      </c>
      <c r="B43" s="28" t="s">
        <v>146</v>
      </c>
      <c r="C43" s="34" t="s">
        <v>151</v>
      </c>
      <c r="D43" s="34" t="s">
        <v>327</v>
      </c>
      <c r="E43" s="34" t="s">
        <v>149</v>
      </c>
      <c r="F43" s="34" t="s">
        <v>153</v>
      </c>
      <c r="G43" s="34">
        <v>16</v>
      </c>
      <c r="H43" s="33"/>
      <c r="I43" s="58">
        <f t="shared" si="1"/>
        <v>0</v>
      </c>
      <c r="J43" s="57"/>
      <c r="K43" s="45"/>
      <c r="L43" s="45"/>
    </row>
    <row r="44" spans="1:12">
      <c r="A44" s="38">
        <v>13</v>
      </c>
      <c r="B44" s="34" t="s">
        <v>146</v>
      </c>
      <c r="C44" s="34" t="s">
        <v>328</v>
      </c>
      <c r="D44" s="34" t="s">
        <v>155</v>
      </c>
      <c r="E44" s="34" t="s">
        <v>149</v>
      </c>
      <c r="F44" s="34" t="s">
        <v>150</v>
      </c>
      <c r="G44" s="34">
        <v>10</v>
      </c>
      <c r="H44" s="33"/>
      <c r="I44" s="58">
        <f t="shared" si="1"/>
        <v>0</v>
      </c>
      <c r="J44" s="57"/>
      <c r="K44" s="45"/>
      <c r="L44" s="45"/>
    </row>
    <row r="45" spans="1:12">
      <c r="A45" s="38">
        <v>14</v>
      </c>
      <c r="B45" s="28" t="s">
        <v>146</v>
      </c>
      <c r="C45" s="34" t="s">
        <v>147</v>
      </c>
      <c r="D45" s="34" t="s">
        <v>148</v>
      </c>
      <c r="E45" s="34" t="s">
        <v>149</v>
      </c>
      <c r="F45" s="34" t="s">
        <v>150</v>
      </c>
      <c r="G45" s="34">
        <v>20</v>
      </c>
      <c r="H45" s="33"/>
      <c r="I45" s="58">
        <f t="shared" si="1"/>
        <v>0</v>
      </c>
      <c r="J45" s="57"/>
      <c r="K45" s="45"/>
      <c r="L45" s="45"/>
    </row>
    <row r="46" spans="1:12">
      <c r="A46" s="38">
        <v>15</v>
      </c>
      <c r="B46" s="28" t="s">
        <v>146</v>
      </c>
      <c r="C46" s="28" t="s">
        <v>388</v>
      </c>
      <c r="D46" s="42" t="s">
        <v>389</v>
      </c>
      <c r="E46" s="28" t="s">
        <v>105</v>
      </c>
      <c r="F46" s="42" t="s">
        <v>161</v>
      </c>
      <c r="G46" s="28">
        <v>30</v>
      </c>
      <c r="H46" s="33"/>
      <c r="I46" s="58">
        <f t="shared" si="1"/>
        <v>0</v>
      </c>
      <c r="J46" s="57"/>
      <c r="K46" s="45"/>
      <c r="L46" s="45"/>
    </row>
    <row r="47" spans="1:12">
      <c r="A47" s="38">
        <v>16</v>
      </c>
      <c r="B47" s="28" t="s">
        <v>146</v>
      </c>
      <c r="C47" s="28" t="s">
        <v>159</v>
      </c>
      <c r="D47" s="42" t="s">
        <v>329</v>
      </c>
      <c r="E47" s="28" t="s">
        <v>105</v>
      </c>
      <c r="F47" s="42" t="s">
        <v>161</v>
      </c>
      <c r="G47" s="28">
        <v>30</v>
      </c>
      <c r="H47" s="33"/>
      <c r="I47" s="58">
        <f t="shared" si="1"/>
        <v>0</v>
      </c>
      <c r="J47" s="57"/>
      <c r="K47" s="45"/>
      <c r="L47" s="45"/>
    </row>
    <row r="48" spans="1:12">
      <c r="A48" s="38">
        <v>17</v>
      </c>
      <c r="B48" s="28" t="s">
        <v>146</v>
      </c>
      <c r="C48" s="28" t="s">
        <v>162</v>
      </c>
      <c r="D48" s="42" t="s">
        <v>164</v>
      </c>
      <c r="E48" s="28" t="s">
        <v>105</v>
      </c>
      <c r="F48" s="42" t="s">
        <v>161</v>
      </c>
      <c r="G48" s="28">
        <v>50</v>
      </c>
      <c r="H48" s="30"/>
      <c r="I48" s="58">
        <f t="shared" si="1"/>
        <v>0</v>
      </c>
      <c r="J48" s="57"/>
      <c r="K48" s="45"/>
      <c r="L48" s="45"/>
    </row>
    <row r="49" spans="1:12">
      <c r="A49" s="38">
        <v>18</v>
      </c>
      <c r="B49" s="28" t="s">
        <v>146</v>
      </c>
      <c r="C49" s="28" t="s">
        <v>162</v>
      </c>
      <c r="D49" s="42" t="s">
        <v>301</v>
      </c>
      <c r="E49" s="28" t="s">
        <v>105</v>
      </c>
      <c r="F49" s="42" t="s">
        <v>161</v>
      </c>
      <c r="G49" s="28">
        <v>160</v>
      </c>
      <c r="H49" s="30"/>
      <c r="I49" s="58">
        <f t="shared" si="1"/>
        <v>0</v>
      </c>
      <c r="J49" s="57"/>
      <c r="K49" s="45"/>
      <c r="L49" s="45"/>
    </row>
    <row r="50" spans="1:12">
      <c r="A50" s="38">
        <v>19</v>
      </c>
      <c r="B50" s="28" t="s">
        <v>146</v>
      </c>
      <c r="C50" s="28" t="s">
        <v>162</v>
      </c>
      <c r="D50" s="42" t="s">
        <v>409</v>
      </c>
      <c r="E50" s="28" t="s">
        <v>105</v>
      </c>
      <c r="F50" s="42" t="s">
        <v>161</v>
      </c>
      <c r="G50" s="28">
        <v>40</v>
      </c>
      <c r="H50" s="30"/>
      <c r="I50" s="58">
        <f t="shared" si="1"/>
        <v>0</v>
      </c>
      <c r="J50" s="57"/>
      <c r="K50" s="45"/>
      <c r="L50" s="45"/>
    </row>
    <row r="51" spans="1:12">
      <c r="A51" s="38">
        <v>20</v>
      </c>
      <c r="B51" s="28" t="s">
        <v>146</v>
      </c>
      <c r="C51" s="28" t="s">
        <v>330</v>
      </c>
      <c r="D51" s="42"/>
      <c r="E51" s="28" t="s">
        <v>105</v>
      </c>
      <c r="F51" s="42" t="s">
        <v>174</v>
      </c>
      <c r="G51" s="28">
        <v>2</v>
      </c>
      <c r="H51" s="30">
        <v>3000</v>
      </c>
      <c r="I51" s="58">
        <f t="shared" si="1"/>
        <v>6000</v>
      </c>
      <c r="J51" s="57"/>
      <c r="K51" s="45"/>
      <c r="L51" s="45"/>
    </row>
    <row r="52" spans="1:12">
      <c r="A52" s="38">
        <v>21</v>
      </c>
      <c r="B52" s="28" t="s">
        <v>146</v>
      </c>
      <c r="C52" s="28" t="s">
        <v>331</v>
      </c>
      <c r="D52" s="42"/>
      <c r="E52" s="28" t="s">
        <v>105</v>
      </c>
      <c r="F52" s="42" t="s">
        <v>174</v>
      </c>
      <c r="G52" s="28">
        <v>1</v>
      </c>
      <c r="H52" s="30">
        <v>1000</v>
      </c>
      <c r="I52" s="58">
        <f t="shared" si="1"/>
        <v>1000</v>
      </c>
      <c r="J52" s="57"/>
      <c r="K52" s="45"/>
      <c r="L52" s="45"/>
    </row>
    <row r="53" spans="1:12">
      <c r="A53" s="38">
        <v>22</v>
      </c>
      <c r="B53" s="39" t="s">
        <v>146</v>
      </c>
      <c r="C53" s="43" t="s">
        <v>124</v>
      </c>
      <c r="D53" s="43"/>
      <c r="E53" s="43"/>
      <c r="F53" s="43" t="s">
        <v>125</v>
      </c>
      <c r="G53" s="43">
        <v>1</v>
      </c>
      <c r="H53" s="30"/>
      <c r="I53" s="58">
        <f t="shared" si="1"/>
        <v>0</v>
      </c>
      <c r="J53" s="57"/>
      <c r="K53" s="45"/>
      <c r="L53" s="45"/>
    </row>
    <row r="54" spans="1:12">
      <c r="A54" s="38">
        <v>23</v>
      </c>
      <c r="B54" s="39" t="s">
        <v>146</v>
      </c>
      <c r="C54" s="39" t="s">
        <v>173</v>
      </c>
      <c r="D54" s="39"/>
      <c r="E54" s="39"/>
      <c r="F54" s="39" t="s">
        <v>174</v>
      </c>
      <c r="G54" s="39">
        <v>1</v>
      </c>
      <c r="H54" s="30"/>
      <c r="I54" s="60">
        <f t="shared" si="1"/>
        <v>0</v>
      </c>
      <c r="J54" s="57"/>
      <c r="K54" s="45"/>
      <c r="L54" s="45"/>
    </row>
    <row r="55" ht="15.6" spans="1:12">
      <c r="A55" s="35" t="s">
        <v>126</v>
      </c>
      <c r="B55" s="36"/>
      <c r="C55" s="36"/>
      <c r="D55" s="36"/>
      <c r="E55" s="36"/>
      <c r="F55" s="36"/>
      <c r="G55" s="36"/>
      <c r="H55" s="37"/>
      <c r="I55" s="59">
        <f>SUM(I32:I54)</f>
        <v>7000</v>
      </c>
      <c r="J55" s="57"/>
      <c r="K55" s="45"/>
      <c r="L55" s="45"/>
    </row>
    <row r="56" ht="15.6" spans="1:12">
      <c r="A56" s="24" t="s">
        <v>443</v>
      </c>
      <c r="B56" s="25"/>
      <c r="C56" s="25"/>
      <c r="D56" s="25"/>
      <c r="E56" s="25"/>
      <c r="F56" s="25"/>
      <c r="G56" s="25"/>
      <c r="H56" s="25"/>
      <c r="I56" s="54"/>
      <c r="J56" s="57"/>
      <c r="K56" s="45"/>
      <c r="L56" s="45"/>
    </row>
    <row r="57" spans="1:12">
      <c r="A57" s="38">
        <v>1</v>
      </c>
      <c r="B57" s="39" t="s">
        <v>44</v>
      </c>
      <c r="C57" s="43" t="s">
        <v>176</v>
      </c>
      <c r="D57" s="43" t="s">
        <v>177</v>
      </c>
      <c r="E57" s="43" t="s">
        <v>178</v>
      </c>
      <c r="F57" s="43" t="s">
        <v>48</v>
      </c>
      <c r="G57" s="44">
        <v>1</v>
      </c>
      <c r="H57" s="33"/>
      <c r="I57" s="56">
        <f t="shared" ref="I57:I65" si="2">G57*H57</f>
        <v>0</v>
      </c>
      <c r="J57" s="57"/>
      <c r="K57" s="45"/>
      <c r="L57" s="45"/>
    </row>
    <row r="58" spans="1:12">
      <c r="A58" s="38">
        <v>2</v>
      </c>
      <c r="B58" s="39" t="s">
        <v>44</v>
      </c>
      <c r="C58" s="43" t="s">
        <v>179</v>
      </c>
      <c r="D58" s="43" t="s">
        <v>420</v>
      </c>
      <c r="E58" s="43" t="s">
        <v>62</v>
      </c>
      <c r="F58" s="43" t="s">
        <v>48</v>
      </c>
      <c r="G58" s="44">
        <v>1</v>
      </c>
      <c r="H58" s="33"/>
      <c r="I58" s="56">
        <f t="shared" si="2"/>
        <v>0</v>
      </c>
      <c r="J58" s="57"/>
      <c r="K58" s="45"/>
      <c r="L58" s="45"/>
    </row>
    <row r="59" spans="1:12">
      <c r="A59" s="38">
        <v>3</v>
      </c>
      <c r="B59" s="39" t="s">
        <v>44</v>
      </c>
      <c r="C59" s="43" t="s">
        <v>181</v>
      </c>
      <c r="D59" s="43" t="s">
        <v>182</v>
      </c>
      <c r="E59" s="43" t="s">
        <v>62</v>
      </c>
      <c r="F59" s="43" t="s">
        <v>48</v>
      </c>
      <c r="G59" s="44">
        <v>1</v>
      </c>
      <c r="H59" s="33"/>
      <c r="I59" s="56">
        <f t="shared" si="2"/>
        <v>0</v>
      </c>
      <c r="J59" s="57"/>
      <c r="K59" s="45"/>
      <c r="L59" s="45"/>
    </row>
    <row r="60" spans="1:12">
      <c r="A60" s="38">
        <v>4</v>
      </c>
      <c r="B60" s="39" t="s">
        <v>44</v>
      </c>
      <c r="C60" s="43" t="s">
        <v>183</v>
      </c>
      <c r="D60" s="43" t="s">
        <v>184</v>
      </c>
      <c r="E60" s="43" t="s">
        <v>62</v>
      </c>
      <c r="F60" s="43" t="s">
        <v>48</v>
      </c>
      <c r="G60" s="44">
        <v>2</v>
      </c>
      <c r="H60" s="33"/>
      <c r="I60" s="56">
        <f t="shared" si="2"/>
        <v>0</v>
      </c>
      <c r="J60" s="57"/>
      <c r="K60" s="45"/>
      <c r="L60" s="45"/>
    </row>
    <row r="61" spans="1:12">
      <c r="A61" s="38">
        <v>5</v>
      </c>
      <c r="B61" s="39" t="s">
        <v>44</v>
      </c>
      <c r="C61" s="43" t="s">
        <v>185</v>
      </c>
      <c r="D61" s="44" t="s">
        <v>186</v>
      </c>
      <c r="E61" s="43" t="s">
        <v>62</v>
      </c>
      <c r="F61" s="43" t="s">
        <v>48</v>
      </c>
      <c r="G61" s="44">
        <v>2</v>
      </c>
      <c r="H61" s="33"/>
      <c r="I61" s="56">
        <f t="shared" si="2"/>
        <v>0</v>
      </c>
      <c r="J61" s="57"/>
      <c r="K61" s="45"/>
      <c r="L61" s="45"/>
    </row>
    <row r="62" spans="1:12">
      <c r="A62" s="38">
        <v>6</v>
      </c>
      <c r="B62" s="28" t="s">
        <v>44</v>
      </c>
      <c r="C62" s="28" t="s">
        <v>187</v>
      </c>
      <c r="D62" s="28" t="s">
        <v>188</v>
      </c>
      <c r="E62" s="43" t="s">
        <v>62</v>
      </c>
      <c r="F62" s="44" t="s">
        <v>48</v>
      </c>
      <c r="G62" s="44">
        <v>1</v>
      </c>
      <c r="H62" s="33"/>
      <c r="I62" s="56">
        <f t="shared" si="2"/>
        <v>0</v>
      </c>
      <c r="J62" s="61"/>
      <c r="K62" s="62"/>
      <c r="L62" s="62"/>
    </row>
    <row r="63" spans="1:12">
      <c r="A63" s="38">
        <v>7</v>
      </c>
      <c r="B63" s="39" t="s">
        <v>100</v>
      </c>
      <c r="C63" s="43" t="s">
        <v>195</v>
      </c>
      <c r="D63" s="43" t="s">
        <v>196</v>
      </c>
      <c r="E63" s="43" t="s">
        <v>62</v>
      </c>
      <c r="F63" s="43" t="s">
        <v>174</v>
      </c>
      <c r="G63" s="44">
        <v>1</v>
      </c>
      <c r="H63" s="33"/>
      <c r="I63" s="56">
        <f t="shared" si="2"/>
        <v>0</v>
      </c>
      <c r="J63" s="57"/>
      <c r="K63" s="45"/>
      <c r="L63" s="45"/>
    </row>
    <row r="64" spans="1:12">
      <c r="A64" s="38">
        <v>8</v>
      </c>
      <c r="B64" s="39" t="s">
        <v>124</v>
      </c>
      <c r="C64" s="43" t="s">
        <v>124</v>
      </c>
      <c r="D64" s="43" t="s">
        <v>197</v>
      </c>
      <c r="E64" s="43"/>
      <c r="F64" s="43" t="s">
        <v>125</v>
      </c>
      <c r="G64" s="43">
        <v>1</v>
      </c>
      <c r="H64" s="33"/>
      <c r="I64" s="56">
        <f t="shared" si="2"/>
        <v>0</v>
      </c>
      <c r="J64" s="57"/>
      <c r="K64" s="45"/>
      <c r="L64" s="45"/>
    </row>
    <row r="65" spans="1:12">
      <c r="A65" s="38">
        <v>9</v>
      </c>
      <c r="B65" s="45" t="s">
        <v>198</v>
      </c>
      <c r="C65" s="39" t="s">
        <v>199</v>
      </c>
      <c r="D65" s="43"/>
      <c r="E65" s="43"/>
      <c r="F65" s="43"/>
      <c r="G65" s="43">
        <v>1</v>
      </c>
      <c r="H65" s="33"/>
      <c r="I65" s="56">
        <f t="shared" si="2"/>
        <v>0</v>
      </c>
      <c r="J65" s="57"/>
      <c r="K65" s="45"/>
      <c r="L65" s="45"/>
    </row>
    <row r="66" ht="15.6" spans="1:12">
      <c r="A66" s="35" t="s">
        <v>126</v>
      </c>
      <c r="B66" s="36"/>
      <c r="C66" s="36"/>
      <c r="D66" s="36"/>
      <c r="E66" s="36"/>
      <c r="F66" s="36"/>
      <c r="G66" s="36"/>
      <c r="H66" s="37"/>
      <c r="I66" s="59">
        <f>SUM(I57:I65)</f>
        <v>0</v>
      </c>
      <c r="J66" s="57"/>
      <c r="K66" s="45"/>
      <c r="L66" s="45"/>
    </row>
    <row r="67" ht="15.6" spans="1:12">
      <c r="A67" s="46" t="s">
        <v>444</v>
      </c>
      <c r="B67" s="47"/>
      <c r="C67" s="47"/>
      <c r="D67" s="47"/>
      <c r="E67" s="47"/>
      <c r="F67" s="47"/>
      <c r="G67" s="47"/>
      <c r="H67" s="48"/>
      <c r="I67" s="63">
        <f>(I30+I55+I66)</f>
        <v>7000</v>
      </c>
      <c r="J67" s="64"/>
      <c r="K67" s="65"/>
      <c r="L67" s="65"/>
    </row>
    <row r="68" ht="15.6" spans="1:12">
      <c r="A68" s="17" t="s">
        <v>201</v>
      </c>
      <c r="B68" s="17"/>
      <c r="C68" s="17"/>
      <c r="D68" s="17"/>
      <c r="E68" s="17"/>
      <c r="F68" s="17"/>
      <c r="G68" s="17"/>
      <c r="H68" s="49"/>
      <c r="I68" s="19"/>
      <c r="J68" s="17"/>
      <c r="K68" s="17"/>
      <c r="L68" s="17"/>
    </row>
    <row r="69" ht="15.6" spans="1:12">
      <c r="A69" s="17" t="s">
        <v>202</v>
      </c>
      <c r="B69" s="17"/>
      <c r="C69" s="17"/>
      <c r="D69" s="17"/>
      <c r="E69" s="17"/>
      <c r="F69" s="17"/>
      <c r="G69" s="17"/>
      <c r="H69" s="49"/>
      <c r="I69" s="19"/>
      <c r="J69" s="17"/>
      <c r="K69" s="17"/>
      <c r="L69" s="17"/>
    </row>
    <row r="70" ht="30" spans="1:12">
      <c r="A70" s="20" t="s">
        <v>1</v>
      </c>
      <c r="B70" s="20" t="s">
        <v>33</v>
      </c>
      <c r="C70" s="20" t="s">
        <v>34</v>
      </c>
      <c r="D70" s="20" t="s">
        <v>35</v>
      </c>
      <c r="E70" s="20" t="s">
        <v>36</v>
      </c>
      <c r="F70" s="20" t="s">
        <v>37</v>
      </c>
      <c r="G70" s="20" t="s">
        <v>3</v>
      </c>
      <c r="H70" s="21" t="s">
        <v>4</v>
      </c>
      <c r="I70" s="21" t="s">
        <v>38</v>
      </c>
      <c r="J70" s="20" t="s">
        <v>39</v>
      </c>
      <c r="K70" s="51" t="s">
        <v>40</v>
      </c>
      <c r="L70" s="51" t="s">
        <v>41</v>
      </c>
    </row>
    <row r="71" s="2" customFormat="1" ht="15.6" spans="1:12">
      <c r="A71" s="66" t="s">
        <v>203</v>
      </c>
      <c r="B71" s="67"/>
      <c r="C71" s="67"/>
      <c r="D71" s="67"/>
      <c r="E71" s="67"/>
      <c r="F71" s="67"/>
      <c r="G71" s="67"/>
      <c r="H71" s="68"/>
      <c r="I71" s="68"/>
      <c r="J71" s="119"/>
      <c r="K71" s="72"/>
      <c r="L71" s="79"/>
    </row>
    <row r="72" s="2" customFormat="1" spans="1:12">
      <c r="A72" s="69">
        <v>1</v>
      </c>
      <c r="B72" s="70" t="s">
        <v>146</v>
      </c>
      <c r="C72" s="71" t="s">
        <v>204</v>
      </c>
      <c r="D72" s="71"/>
      <c r="E72" s="71"/>
      <c r="F72" s="71" t="s">
        <v>141</v>
      </c>
      <c r="G72" s="72">
        <v>1</v>
      </c>
      <c r="H72" s="73">
        <v>0</v>
      </c>
      <c r="I72" s="120">
        <f>H72*G72</f>
        <v>0</v>
      </c>
      <c r="J72" s="121"/>
      <c r="K72" s="72"/>
      <c r="L72" s="79"/>
    </row>
    <row r="73" s="2" customFormat="1" ht="15.6" spans="1:12">
      <c r="A73" s="74"/>
      <c r="B73" s="75"/>
      <c r="C73" s="75"/>
      <c r="D73" s="76" t="s">
        <v>205</v>
      </c>
      <c r="E73" s="77"/>
      <c r="F73" s="77"/>
      <c r="G73" s="77"/>
      <c r="H73" s="78"/>
      <c r="I73" s="122">
        <f>SUM(I72:I72)</f>
        <v>0</v>
      </c>
      <c r="J73" s="121"/>
      <c r="K73" s="72"/>
      <c r="L73" s="79"/>
    </row>
    <row r="74" s="2" customFormat="1" ht="15.6" spans="1:12">
      <c r="A74" s="66" t="s">
        <v>206</v>
      </c>
      <c r="B74" s="67"/>
      <c r="C74" s="67"/>
      <c r="D74" s="67"/>
      <c r="E74" s="67"/>
      <c r="F74" s="67"/>
      <c r="G74" s="67"/>
      <c r="H74" s="68"/>
      <c r="I74" s="68"/>
      <c r="J74" s="121"/>
      <c r="K74" s="72"/>
      <c r="L74" s="79"/>
    </row>
    <row r="75" s="3" customFormat="1" ht="15.6" spans="1:23">
      <c r="A75" s="79">
        <v>1</v>
      </c>
      <c r="B75" s="79" t="s">
        <v>44</v>
      </c>
      <c r="C75" s="79"/>
      <c r="D75" s="79"/>
      <c r="E75" s="79"/>
      <c r="F75" s="79" t="s">
        <v>141</v>
      </c>
      <c r="G75" s="79">
        <v>1</v>
      </c>
      <c r="H75" s="80">
        <v>0</v>
      </c>
      <c r="I75" s="80">
        <f>G75*H75</f>
        <v>0</v>
      </c>
      <c r="J75" s="79"/>
      <c r="K75" s="79"/>
      <c r="L75" s="7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="3" customFormat="1" ht="17.25" customHeight="1" spans="1:24">
      <c r="A76" s="81" t="s">
        <v>207</v>
      </c>
      <c r="B76" s="82"/>
      <c r="C76" s="82"/>
      <c r="D76" s="82"/>
      <c r="E76" s="82"/>
      <c r="F76" s="82"/>
      <c r="G76" s="82"/>
      <c r="H76" s="83"/>
      <c r="I76" s="80">
        <f>SUM(I75:I75)</f>
        <v>0</v>
      </c>
      <c r="J76" s="79"/>
      <c r="K76" s="79"/>
      <c r="L76" s="79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="2" customFormat="1" ht="31.2" spans="1:12">
      <c r="A77" s="84"/>
      <c r="B77" s="84"/>
      <c r="C77" s="84"/>
      <c r="D77" s="84"/>
      <c r="E77" s="84"/>
      <c r="F77" s="84"/>
      <c r="G77" s="84"/>
      <c r="H77" s="85" t="s">
        <v>208</v>
      </c>
      <c r="I77" s="123">
        <f>+I76+I73</f>
        <v>0</v>
      </c>
      <c r="J77" s="124"/>
      <c r="K77" s="125"/>
      <c r="L77" s="79"/>
    </row>
    <row r="78" ht="15.6" spans="1:14">
      <c r="A78" s="17" t="s">
        <v>209</v>
      </c>
      <c r="B78" s="18"/>
      <c r="C78" s="18"/>
      <c r="D78" s="18"/>
      <c r="E78" s="18"/>
      <c r="F78" s="18"/>
      <c r="G78" s="18"/>
      <c r="H78" s="19"/>
      <c r="I78" s="19"/>
      <c r="J78" s="17"/>
      <c r="K78" s="17"/>
      <c r="L78" s="126"/>
      <c r="M78" s="2"/>
      <c r="N78" s="2"/>
    </row>
    <row r="79" ht="60" spans="1:13">
      <c r="A79" s="20" t="s">
        <v>1</v>
      </c>
      <c r="B79" s="20" t="s">
        <v>33</v>
      </c>
      <c r="C79" s="20"/>
      <c r="D79" s="20" t="s">
        <v>35</v>
      </c>
      <c r="E79" s="20" t="s">
        <v>36</v>
      </c>
      <c r="F79" s="20" t="s">
        <v>37</v>
      </c>
      <c r="G79" s="20" t="s">
        <v>3</v>
      </c>
      <c r="H79" s="21" t="s">
        <v>4</v>
      </c>
      <c r="I79" s="21" t="s">
        <v>38</v>
      </c>
      <c r="J79" s="86" t="s">
        <v>210</v>
      </c>
      <c r="K79" s="127"/>
      <c r="L79" s="128"/>
      <c r="M79" s="2"/>
    </row>
    <row r="80" spans="1:12">
      <c r="A80" s="20">
        <v>1</v>
      </c>
      <c r="B80" s="20" t="s">
        <v>100</v>
      </c>
      <c r="C80" s="20"/>
      <c r="D80" s="86"/>
      <c r="E80" s="20"/>
      <c r="F80" s="86" t="s">
        <v>174</v>
      </c>
      <c r="G80" s="20" t="s">
        <v>211</v>
      </c>
      <c r="H80" s="21">
        <v>500</v>
      </c>
      <c r="I80" s="21">
        <f t="shared" ref="I80:I85" si="3">G80*H80</f>
        <v>500</v>
      </c>
      <c r="J80" s="20"/>
      <c r="K80" s="127"/>
      <c r="L80" s="128"/>
    </row>
    <row r="81" spans="1:12">
      <c r="A81" s="20">
        <v>2</v>
      </c>
      <c r="B81" s="20" t="s">
        <v>212</v>
      </c>
      <c r="C81" s="20"/>
      <c r="D81" s="86" t="s">
        <v>213</v>
      </c>
      <c r="E81" s="20"/>
      <c r="F81" s="86" t="s">
        <v>174</v>
      </c>
      <c r="G81" s="20" t="s">
        <v>211</v>
      </c>
      <c r="H81" s="21">
        <v>200</v>
      </c>
      <c r="I81" s="21">
        <f t="shared" si="3"/>
        <v>200</v>
      </c>
      <c r="J81" s="20"/>
      <c r="K81" s="127"/>
      <c r="L81" s="128"/>
    </row>
    <row r="82" ht="15.6" spans="1:12">
      <c r="A82" s="20" t="s">
        <v>214</v>
      </c>
      <c r="B82" s="20"/>
      <c r="C82" s="20"/>
      <c r="D82" s="20"/>
      <c r="E82" s="20"/>
      <c r="F82" s="20"/>
      <c r="G82" s="20"/>
      <c r="H82" s="21"/>
      <c r="I82" s="129">
        <f>SUM(I80:I81)</f>
        <v>700</v>
      </c>
      <c r="J82" s="20"/>
      <c r="K82" s="127"/>
      <c r="L82" s="128"/>
    </row>
    <row r="83" ht="15.6" spans="1:12">
      <c r="A83" s="17" t="s">
        <v>215</v>
      </c>
      <c r="B83" s="18"/>
      <c r="C83" s="18"/>
      <c r="D83" s="18"/>
      <c r="E83" s="18"/>
      <c r="F83" s="18"/>
      <c r="G83" s="18"/>
      <c r="H83" s="19"/>
      <c r="I83" s="19"/>
      <c r="J83" s="17"/>
      <c r="K83" s="127"/>
      <c r="L83" s="128"/>
    </row>
    <row r="84" ht="60" spans="1:12">
      <c r="A84" s="20" t="s">
        <v>1</v>
      </c>
      <c r="B84" s="20"/>
      <c r="C84" s="20"/>
      <c r="D84" s="20" t="s">
        <v>35</v>
      </c>
      <c r="E84" s="20" t="s">
        <v>36</v>
      </c>
      <c r="F84" s="20" t="s">
        <v>37</v>
      </c>
      <c r="G84" s="20" t="s">
        <v>3</v>
      </c>
      <c r="H84" s="21" t="s">
        <v>4</v>
      </c>
      <c r="I84" s="21" t="s">
        <v>38</v>
      </c>
      <c r="J84" s="86" t="s">
        <v>216</v>
      </c>
      <c r="K84" s="127"/>
      <c r="L84" s="128"/>
    </row>
    <row r="85" spans="1:12">
      <c r="A85" s="20">
        <v>1</v>
      </c>
      <c r="B85" s="20" t="s">
        <v>217</v>
      </c>
      <c r="C85" s="20"/>
      <c r="D85" s="20"/>
      <c r="E85" s="20"/>
      <c r="F85" s="20" t="s">
        <v>48</v>
      </c>
      <c r="G85" s="20" t="s">
        <v>211</v>
      </c>
      <c r="H85" s="21">
        <v>42000</v>
      </c>
      <c r="I85" s="21">
        <f t="shared" si="3"/>
        <v>42000</v>
      </c>
      <c r="J85" s="20"/>
      <c r="K85" s="127"/>
      <c r="L85" s="128"/>
    </row>
    <row r="86" spans="1:12">
      <c r="A86" s="20" t="s">
        <v>218</v>
      </c>
      <c r="B86" s="20" t="s">
        <v>217</v>
      </c>
      <c r="C86" s="20"/>
      <c r="D86" s="20"/>
      <c r="E86" s="20"/>
      <c r="F86" s="20" t="s">
        <v>48</v>
      </c>
      <c r="G86" s="20" t="s">
        <v>211</v>
      </c>
      <c r="H86" s="21"/>
      <c r="I86" s="21"/>
      <c r="J86" s="20"/>
      <c r="K86" s="127"/>
      <c r="L86" s="128"/>
    </row>
    <row r="87" spans="1:12">
      <c r="A87" s="20" t="s">
        <v>219</v>
      </c>
      <c r="B87" s="20" t="s">
        <v>220</v>
      </c>
      <c r="C87" s="20"/>
      <c r="D87" s="20"/>
      <c r="E87" s="87"/>
      <c r="F87" s="87"/>
      <c r="G87" s="87"/>
      <c r="H87" s="88"/>
      <c r="I87" s="21"/>
      <c r="J87" s="20"/>
      <c r="K87" s="127"/>
      <c r="L87" s="128"/>
    </row>
    <row r="88" spans="1:12">
      <c r="A88" s="20">
        <v>3</v>
      </c>
      <c r="B88" s="20" t="s">
        <v>221</v>
      </c>
      <c r="C88" s="20"/>
      <c r="D88" s="20" t="s">
        <v>222</v>
      </c>
      <c r="E88" s="20"/>
      <c r="F88" s="20" t="s">
        <v>174</v>
      </c>
      <c r="G88" s="20" t="s">
        <v>211</v>
      </c>
      <c r="H88" s="21">
        <v>0</v>
      </c>
      <c r="I88" s="21">
        <f>G88*H88</f>
        <v>0</v>
      </c>
      <c r="J88" s="20"/>
      <c r="K88" s="127"/>
      <c r="L88" s="128"/>
    </row>
    <row r="89" spans="1:12">
      <c r="A89" s="20" t="s">
        <v>223</v>
      </c>
      <c r="B89" s="20" t="s">
        <v>224</v>
      </c>
      <c r="C89" s="20"/>
      <c r="D89" s="20"/>
      <c r="E89" s="20"/>
      <c r="F89" s="20"/>
      <c r="G89" s="20"/>
      <c r="H89" s="21"/>
      <c r="I89" s="21"/>
      <c r="J89" s="20"/>
      <c r="K89" s="127"/>
      <c r="L89" s="128"/>
    </row>
    <row r="90" spans="1:12">
      <c r="A90" s="20">
        <v>4</v>
      </c>
      <c r="B90" s="20" t="s">
        <v>225</v>
      </c>
      <c r="C90" s="20"/>
      <c r="D90" s="20"/>
      <c r="E90" s="20"/>
      <c r="F90" s="20"/>
      <c r="G90" s="20"/>
      <c r="H90" s="21"/>
      <c r="I90" s="21"/>
      <c r="J90" s="20"/>
      <c r="K90" s="127"/>
      <c r="L90" s="128"/>
    </row>
    <row r="91" ht="15.6" spans="1:12">
      <c r="A91" s="20" t="s">
        <v>214</v>
      </c>
      <c r="B91" s="20"/>
      <c r="C91" s="20"/>
      <c r="D91" s="20"/>
      <c r="E91" s="20"/>
      <c r="F91" s="20"/>
      <c r="G91" s="20"/>
      <c r="H91" s="21"/>
      <c r="I91" s="129">
        <f>SUM(I85:I90)</f>
        <v>42000</v>
      </c>
      <c r="J91" s="20"/>
      <c r="K91" s="127"/>
      <c r="L91" s="128"/>
    </row>
    <row r="92" ht="15.6" spans="1:12">
      <c r="A92" s="17" t="s">
        <v>226</v>
      </c>
      <c r="B92" s="18"/>
      <c r="C92" s="18"/>
      <c r="D92" s="18"/>
      <c r="E92" s="18"/>
      <c r="F92" s="18"/>
      <c r="G92" s="18"/>
      <c r="H92" s="19"/>
      <c r="I92" s="19"/>
      <c r="J92" s="17"/>
      <c r="K92" s="17"/>
      <c r="L92" s="126"/>
    </row>
    <row r="93" ht="75" spans="1:12">
      <c r="A93" s="20" t="s">
        <v>1</v>
      </c>
      <c r="B93" s="20" t="s">
        <v>227</v>
      </c>
      <c r="C93" s="20"/>
      <c r="D93" s="20" t="s">
        <v>228</v>
      </c>
      <c r="E93" s="20" t="s">
        <v>229</v>
      </c>
      <c r="F93" s="20" t="s">
        <v>230</v>
      </c>
      <c r="G93" s="20" t="s">
        <v>231</v>
      </c>
      <c r="H93" s="21" t="s">
        <v>4</v>
      </c>
      <c r="I93" s="21" t="s">
        <v>38</v>
      </c>
      <c r="J93" s="86" t="s">
        <v>232</v>
      </c>
      <c r="K93" s="127"/>
      <c r="L93" s="128"/>
    </row>
    <row r="94" spans="1:12">
      <c r="A94" s="20">
        <v>1</v>
      </c>
      <c r="B94" s="20" t="s">
        <v>233</v>
      </c>
      <c r="C94" s="20"/>
      <c r="D94" s="20" t="s">
        <v>234</v>
      </c>
      <c r="E94" s="20" t="s">
        <v>211</v>
      </c>
      <c r="F94" s="20"/>
      <c r="G94" s="20" t="s">
        <v>257</v>
      </c>
      <c r="H94" s="21">
        <v>500</v>
      </c>
      <c r="I94" s="21">
        <f>E94*G94*H94</f>
        <v>2500</v>
      </c>
      <c r="J94" s="20"/>
      <c r="K94" s="127"/>
      <c r="L94" s="128"/>
    </row>
    <row r="95" spans="1:12">
      <c r="A95" s="20">
        <v>2</v>
      </c>
      <c r="B95" s="89" t="s">
        <v>236</v>
      </c>
      <c r="C95" s="90"/>
      <c r="D95" s="91" t="s">
        <v>237</v>
      </c>
      <c r="E95" s="91"/>
      <c r="F95" s="91"/>
      <c r="G95" s="91"/>
      <c r="H95" s="92"/>
      <c r="I95" s="21"/>
      <c r="J95" s="20"/>
      <c r="K95" s="127"/>
      <c r="L95" s="128"/>
    </row>
    <row r="96" spans="1:12">
      <c r="A96" s="20">
        <v>3</v>
      </c>
      <c r="B96" s="89" t="s">
        <v>238</v>
      </c>
      <c r="C96" s="90"/>
      <c r="D96" s="91" t="s">
        <v>237</v>
      </c>
      <c r="E96" s="91"/>
      <c r="F96" s="91"/>
      <c r="G96" s="91"/>
      <c r="H96" s="92"/>
      <c r="I96" s="92"/>
      <c r="J96" s="20"/>
      <c r="K96" s="127"/>
      <c r="L96" s="128"/>
    </row>
    <row r="97" spans="1:12">
      <c r="A97" s="20">
        <v>4</v>
      </c>
      <c r="B97" s="89" t="s">
        <v>239</v>
      </c>
      <c r="C97" s="90"/>
      <c r="D97" s="91" t="s">
        <v>237</v>
      </c>
      <c r="E97" s="91"/>
      <c r="F97" s="91"/>
      <c r="G97" s="91"/>
      <c r="H97" s="92"/>
      <c r="I97" s="92"/>
      <c r="J97" s="20"/>
      <c r="K97" s="127"/>
      <c r="L97" s="128"/>
    </row>
    <row r="98" ht="15.6" spans="1:12">
      <c r="A98" s="20" t="s">
        <v>214</v>
      </c>
      <c r="B98" s="20"/>
      <c r="C98" s="50"/>
      <c r="D98" s="50"/>
      <c r="E98" s="50"/>
      <c r="F98" s="50"/>
      <c r="G98" s="50"/>
      <c r="H98" s="93"/>
      <c r="I98" s="129">
        <f>SUM(I94:I97)</f>
        <v>2500</v>
      </c>
      <c r="J98" s="20"/>
      <c r="K98" s="127"/>
      <c r="L98" s="128"/>
    </row>
    <row r="99" ht="15.6" spans="1:12">
      <c r="A99" s="17" t="s">
        <v>240</v>
      </c>
      <c r="B99" s="18"/>
      <c r="C99" s="18"/>
      <c r="D99" s="18"/>
      <c r="E99" s="18"/>
      <c r="F99" s="18"/>
      <c r="G99" s="18"/>
      <c r="H99" s="19"/>
      <c r="I99" s="19"/>
      <c r="J99" s="17"/>
      <c r="K99" s="17"/>
      <c r="L99" s="126"/>
    </row>
    <row r="100" ht="75" spans="1:12">
      <c r="A100" s="20" t="s">
        <v>1</v>
      </c>
      <c r="B100" s="20" t="s">
        <v>33</v>
      </c>
      <c r="C100" s="20"/>
      <c r="D100" s="20" t="s">
        <v>241</v>
      </c>
      <c r="E100" s="20" t="s">
        <v>229</v>
      </c>
      <c r="F100" s="20" t="s">
        <v>230</v>
      </c>
      <c r="G100" s="20" t="s">
        <v>231</v>
      </c>
      <c r="H100" s="21" t="s">
        <v>4</v>
      </c>
      <c r="I100" s="21" t="s">
        <v>38</v>
      </c>
      <c r="J100" s="86" t="s">
        <v>242</v>
      </c>
      <c r="K100" s="127"/>
      <c r="L100" s="128"/>
    </row>
    <row r="101" ht="15.6" spans="1:12">
      <c r="A101" s="20">
        <v>1</v>
      </c>
      <c r="B101" s="20" t="s">
        <v>243</v>
      </c>
      <c r="C101" s="20"/>
      <c r="D101" s="20" t="s">
        <v>244</v>
      </c>
      <c r="E101" s="94"/>
      <c r="F101" s="95"/>
      <c r="G101" s="94"/>
      <c r="H101" s="21"/>
      <c r="I101" s="21"/>
      <c r="J101" s="20"/>
      <c r="K101" s="127"/>
      <c r="L101" s="128"/>
    </row>
    <row r="102" ht="15.6" spans="1:12">
      <c r="A102" s="20">
        <v>2</v>
      </c>
      <c r="B102" s="20" t="s">
        <v>245</v>
      </c>
      <c r="C102" s="20"/>
      <c r="D102" s="20" t="s">
        <v>244</v>
      </c>
      <c r="E102" s="94">
        <v>4</v>
      </c>
      <c r="F102" s="95"/>
      <c r="G102" s="94">
        <v>28</v>
      </c>
      <c r="H102" s="21">
        <v>320</v>
      </c>
      <c r="I102" s="21">
        <f>E102*G102*H102</f>
        <v>35840</v>
      </c>
      <c r="J102" s="20"/>
      <c r="K102" s="127"/>
      <c r="L102" s="128"/>
    </row>
    <row r="103" ht="15.6" spans="1:12">
      <c r="A103" s="20">
        <v>3</v>
      </c>
      <c r="B103" s="20" t="s">
        <v>246</v>
      </c>
      <c r="C103" s="20"/>
      <c r="D103" s="20" t="s">
        <v>244</v>
      </c>
      <c r="E103" s="95"/>
      <c r="F103" s="95"/>
      <c r="G103" s="95"/>
      <c r="H103" s="21"/>
      <c r="I103" s="21">
        <f>E103*G103*H103</f>
        <v>0</v>
      </c>
      <c r="J103" s="20"/>
      <c r="K103" s="127"/>
      <c r="L103" s="128"/>
    </row>
    <row r="104" ht="15.6" spans="1:12">
      <c r="A104" s="20">
        <v>4</v>
      </c>
      <c r="B104" s="20" t="s">
        <v>247</v>
      </c>
      <c r="C104" s="20"/>
      <c r="D104" s="20" t="s">
        <v>244</v>
      </c>
      <c r="E104" s="95"/>
      <c r="F104" s="95"/>
      <c r="G104" s="95"/>
      <c r="H104" s="21"/>
      <c r="I104" s="21"/>
      <c r="J104" s="20"/>
      <c r="K104" s="127"/>
      <c r="L104" s="128"/>
    </row>
    <row r="105" spans="1:12">
      <c r="A105" s="20">
        <v>4</v>
      </c>
      <c r="B105" s="20" t="s">
        <v>248</v>
      </c>
      <c r="C105" s="20"/>
      <c r="D105" s="20" t="s">
        <v>244</v>
      </c>
      <c r="E105" s="20"/>
      <c r="F105" s="20"/>
      <c r="G105" s="20"/>
      <c r="H105" s="21"/>
      <c r="I105" s="21"/>
      <c r="J105" s="20"/>
      <c r="K105" s="127"/>
      <c r="L105" s="128"/>
    </row>
    <row r="106" ht="15.6" spans="1:12">
      <c r="A106" s="20">
        <v>5</v>
      </c>
      <c r="B106" s="20" t="s">
        <v>249</v>
      </c>
      <c r="C106" s="20"/>
      <c r="D106" s="20" t="s">
        <v>244</v>
      </c>
      <c r="E106" s="94"/>
      <c r="F106" s="95"/>
      <c r="G106" s="94"/>
      <c r="H106" s="21"/>
      <c r="I106" s="21"/>
      <c r="J106" s="20"/>
      <c r="K106" s="127"/>
      <c r="L106" s="128"/>
    </row>
    <row r="107" spans="1:12">
      <c r="A107" s="20">
        <v>6</v>
      </c>
      <c r="B107" s="20" t="s">
        <v>250</v>
      </c>
      <c r="C107" s="20"/>
      <c r="D107" s="20" t="s">
        <v>244</v>
      </c>
      <c r="E107" s="20"/>
      <c r="F107" s="20"/>
      <c r="G107" s="20"/>
      <c r="H107" s="21"/>
      <c r="I107" s="21"/>
      <c r="J107" s="20"/>
      <c r="K107" s="127"/>
      <c r="L107" s="128"/>
    </row>
    <row r="108" ht="15.6" spans="1:12">
      <c r="A108" s="20" t="s">
        <v>214</v>
      </c>
      <c r="B108" s="20"/>
      <c r="C108" s="20"/>
      <c r="D108" s="20"/>
      <c r="E108" s="20"/>
      <c r="F108" s="20"/>
      <c r="G108" s="20"/>
      <c r="H108" s="21"/>
      <c r="I108" s="129">
        <f>SUM(I101:I107)</f>
        <v>35840</v>
      </c>
      <c r="J108" s="20"/>
      <c r="K108" s="127"/>
      <c r="L108" s="128"/>
    </row>
    <row r="109" ht="15.6" spans="1:12">
      <c r="A109" s="17" t="s">
        <v>251</v>
      </c>
      <c r="B109" s="18"/>
      <c r="C109" s="18"/>
      <c r="D109" s="18"/>
      <c r="E109" s="20"/>
      <c r="F109" s="20"/>
      <c r="G109" s="20"/>
      <c r="H109" s="21"/>
      <c r="I109" s="21"/>
      <c r="J109" s="20"/>
      <c r="K109" s="127"/>
      <c r="L109" s="128"/>
    </row>
    <row r="110" spans="1:12">
      <c r="A110" s="20" t="s">
        <v>1</v>
      </c>
      <c r="B110" s="20" t="s">
        <v>33</v>
      </c>
      <c r="C110" s="20"/>
      <c r="D110" s="20" t="s">
        <v>241</v>
      </c>
      <c r="E110" s="20" t="s">
        <v>229</v>
      </c>
      <c r="F110" s="20" t="s">
        <v>230</v>
      </c>
      <c r="G110" s="20" t="s">
        <v>231</v>
      </c>
      <c r="H110" s="21" t="s">
        <v>4</v>
      </c>
      <c r="I110" s="21" t="s">
        <v>38</v>
      </c>
      <c r="J110" s="20" t="s">
        <v>252</v>
      </c>
      <c r="K110" s="127"/>
      <c r="L110" s="128"/>
    </row>
    <row r="111" ht="15.6" spans="1:12">
      <c r="A111" s="96">
        <v>1</v>
      </c>
      <c r="B111" s="97" t="s">
        <v>253</v>
      </c>
      <c r="C111" s="98"/>
      <c r="D111" s="20"/>
      <c r="E111" s="94">
        <v>4</v>
      </c>
      <c r="F111" s="95"/>
      <c r="G111" s="94">
        <v>14</v>
      </c>
      <c r="H111" s="21">
        <v>420</v>
      </c>
      <c r="I111" s="21">
        <f>E111*G111*H111</f>
        <v>23520</v>
      </c>
      <c r="J111" s="20"/>
      <c r="K111" s="127"/>
      <c r="L111" s="128"/>
    </row>
    <row r="112" ht="15.6" spans="1:12">
      <c r="A112" s="99">
        <v>2</v>
      </c>
      <c r="B112" s="97" t="s">
        <v>254</v>
      </c>
      <c r="C112" s="98"/>
      <c r="D112" s="100" t="s">
        <v>244</v>
      </c>
      <c r="E112" s="101"/>
      <c r="F112" s="102"/>
      <c r="G112" s="101"/>
      <c r="H112" s="103"/>
      <c r="I112" s="21"/>
      <c r="J112" s="20"/>
      <c r="K112" s="127"/>
      <c r="L112" s="128"/>
    </row>
    <row r="113" spans="1:12">
      <c r="A113" s="96">
        <v>3</v>
      </c>
      <c r="B113" s="97" t="s">
        <v>255</v>
      </c>
      <c r="C113" s="98"/>
      <c r="D113" s="100" t="s">
        <v>244</v>
      </c>
      <c r="E113" s="100"/>
      <c r="F113" s="100"/>
      <c r="G113" s="100"/>
      <c r="H113" s="103"/>
      <c r="I113" s="21"/>
      <c r="J113" s="20"/>
      <c r="K113" s="127"/>
      <c r="L113" s="128"/>
    </row>
    <row r="114" spans="1:12">
      <c r="A114" s="99" t="s">
        <v>257</v>
      </c>
      <c r="B114" s="89" t="s">
        <v>258</v>
      </c>
      <c r="C114" s="90"/>
      <c r="D114" s="91"/>
      <c r="E114" s="104"/>
      <c r="F114" s="104"/>
      <c r="G114" s="104"/>
      <c r="H114" s="105"/>
      <c r="I114" s="21"/>
      <c r="J114" s="20"/>
      <c r="K114" s="127"/>
      <c r="L114" s="128"/>
    </row>
    <row r="115" spans="1:12">
      <c r="A115" s="99">
        <v>4</v>
      </c>
      <c r="B115" s="89" t="s">
        <v>259</v>
      </c>
      <c r="C115" s="90"/>
      <c r="D115" s="91" t="s">
        <v>244</v>
      </c>
      <c r="E115" s="91"/>
      <c r="F115" s="91"/>
      <c r="G115" s="91"/>
      <c r="H115" s="92"/>
      <c r="I115" s="21"/>
      <c r="J115" s="20"/>
      <c r="K115" s="127"/>
      <c r="L115" s="128"/>
    </row>
    <row r="116" spans="1:12">
      <c r="A116" s="99">
        <v>12</v>
      </c>
      <c r="B116" s="97" t="s">
        <v>260</v>
      </c>
      <c r="C116" s="98"/>
      <c r="D116" s="100" t="s">
        <v>244</v>
      </c>
      <c r="E116" s="106"/>
      <c r="F116" s="106"/>
      <c r="G116" s="106"/>
      <c r="H116" s="107"/>
      <c r="I116" s="21"/>
      <c r="J116" s="20"/>
      <c r="K116" s="127"/>
      <c r="L116" s="128"/>
    </row>
    <row r="117" spans="1:12">
      <c r="A117" s="99">
        <v>14</v>
      </c>
      <c r="B117" s="97" t="s">
        <v>261</v>
      </c>
      <c r="C117" s="98"/>
      <c r="D117" s="100" t="s">
        <v>244</v>
      </c>
      <c r="E117" s="106"/>
      <c r="F117" s="106"/>
      <c r="G117" s="106"/>
      <c r="H117" s="107"/>
      <c r="I117" s="21"/>
      <c r="J117" s="20"/>
      <c r="K117" s="127"/>
      <c r="L117" s="128"/>
    </row>
    <row r="118" spans="1:12">
      <c r="A118" s="99"/>
      <c r="B118" s="97"/>
      <c r="C118" s="98"/>
      <c r="D118" s="100"/>
      <c r="E118" s="100"/>
      <c r="F118" s="100"/>
      <c r="G118" s="100"/>
      <c r="H118" s="103"/>
      <c r="I118" s="21">
        <f>E118*G118*H118</f>
        <v>0</v>
      </c>
      <c r="J118" s="20"/>
      <c r="K118" s="127"/>
      <c r="L118" s="128"/>
    </row>
    <row r="119" ht="15.6" spans="1:12">
      <c r="A119" s="108" t="s">
        <v>214</v>
      </c>
      <c r="B119" s="109"/>
      <c r="C119" s="109"/>
      <c r="D119" s="109"/>
      <c r="E119" s="109"/>
      <c r="F119" s="109"/>
      <c r="G119" s="109"/>
      <c r="H119" s="110"/>
      <c r="I119" s="130">
        <f>SUM(I111:I118)</f>
        <v>23520</v>
      </c>
      <c r="J119" s="20"/>
      <c r="K119" s="127"/>
      <c r="L119" s="128"/>
    </row>
    <row r="120" ht="15.6" spans="1:12">
      <c r="A120" s="111" t="s">
        <v>262</v>
      </c>
      <c r="B120" s="111"/>
      <c r="C120" s="111"/>
      <c r="D120" s="111"/>
      <c r="E120" s="111"/>
      <c r="F120" s="111"/>
      <c r="G120" s="111"/>
      <c r="H120" s="112"/>
      <c r="I120" s="129">
        <f>I119+I108+I98+I91+I82+I77+I67</f>
        <v>111560</v>
      </c>
      <c r="J120" s="20"/>
      <c r="K120" s="127"/>
      <c r="L120" s="128"/>
    </row>
    <row r="121" s="4" customFormat="1" spans="1:22">
      <c r="A121" s="113"/>
      <c r="B121" s="113"/>
      <c r="C121" s="113"/>
      <c r="D121" s="113"/>
      <c r="E121" s="113"/>
      <c r="F121" s="113"/>
      <c r="G121" s="113"/>
      <c r="H121" s="114"/>
      <c r="I121" s="131"/>
      <c r="J121" s="14"/>
      <c r="K121" s="132"/>
      <c r="L121" s="133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="5" customFormat="1" spans="1:12">
      <c r="A122" s="115"/>
      <c r="B122" s="115"/>
      <c r="C122" s="116"/>
      <c r="D122" s="116"/>
      <c r="E122" s="116"/>
      <c r="F122" s="116"/>
      <c r="G122" s="116"/>
      <c r="H122" s="117"/>
      <c r="I122" s="117"/>
      <c r="J122" s="116"/>
      <c r="K122" s="116"/>
      <c r="L122" s="116"/>
    </row>
    <row r="123" s="6" customFormat="1" spans="1:12">
      <c r="A123" s="115"/>
      <c r="B123" s="115"/>
      <c r="C123" s="116"/>
      <c r="D123" s="116"/>
      <c r="E123" s="116"/>
      <c r="F123" s="116"/>
      <c r="G123" s="116"/>
      <c r="H123" s="117"/>
      <c r="I123" s="117"/>
      <c r="J123" s="116"/>
      <c r="K123" s="116"/>
      <c r="L123" s="116"/>
    </row>
    <row r="126" spans="4:9">
      <c r="D126" s="118"/>
      <c r="E126" s="118"/>
      <c r="F126" s="118"/>
      <c r="G126" s="118"/>
      <c r="H126" s="118"/>
      <c r="I126" s="118"/>
    </row>
    <row r="127" spans="4:9">
      <c r="D127" s="118"/>
      <c r="E127" s="118"/>
      <c r="F127" s="118"/>
      <c r="G127" s="118"/>
      <c r="H127" s="118"/>
      <c r="I127" s="118"/>
    </row>
    <row r="128" spans="4:9">
      <c r="D128" s="118"/>
      <c r="E128" s="118"/>
      <c r="F128" s="118"/>
      <c r="G128" s="118"/>
      <c r="H128" s="118"/>
      <c r="I128" s="118"/>
    </row>
    <row r="129" spans="4:9">
      <c r="D129" s="118"/>
      <c r="E129" s="118"/>
      <c r="F129" s="118"/>
      <c r="G129" s="118"/>
      <c r="H129" s="118"/>
      <c r="I129" s="118"/>
    </row>
    <row r="130" spans="4:9">
      <c r="D130" s="118"/>
      <c r="E130" s="118"/>
      <c r="F130" s="118"/>
      <c r="G130" s="118"/>
      <c r="H130" s="118"/>
      <c r="I130" s="118"/>
    </row>
    <row r="131" spans="4:9">
      <c r="D131" s="118"/>
      <c r="E131" s="118"/>
      <c r="F131" s="118"/>
      <c r="G131" s="118"/>
      <c r="H131" s="118"/>
      <c r="I131" s="118"/>
    </row>
    <row r="132" spans="4:9">
      <c r="D132" s="118"/>
      <c r="E132" s="118"/>
      <c r="F132" s="118"/>
      <c r="G132" s="118"/>
      <c r="H132" s="118"/>
      <c r="I132" s="118"/>
    </row>
    <row r="133" spans="4:9">
      <c r="D133" s="118"/>
      <c r="E133" s="118"/>
      <c r="F133" s="118"/>
      <c r="G133" s="118"/>
      <c r="H133" s="118"/>
      <c r="I133" s="118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30:H30"/>
    <mergeCell ref="A31:I31"/>
    <mergeCell ref="A55:H55"/>
    <mergeCell ref="A56:I56"/>
    <mergeCell ref="A67:H67"/>
    <mergeCell ref="A68:L68"/>
    <mergeCell ref="A69:L69"/>
    <mergeCell ref="A71:I71"/>
    <mergeCell ref="A74:I74"/>
    <mergeCell ref="A76:H76"/>
    <mergeCell ref="A77:G77"/>
    <mergeCell ref="A78:K78"/>
    <mergeCell ref="B79:C79"/>
    <mergeCell ref="B80:C80"/>
    <mergeCell ref="B81:C81"/>
    <mergeCell ref="A82:H82"/>
    <mergeCell ref="A83:J83"/>
    <mergeCell ref="B84:C84"/>
    <mergeCell ref="B85:C85"/>
    <mergeCell ref="B86:C86"/>
    <mergeCell ref="B87:C87"/>
    <mergeCell ref="B88:C88"/>
    <mergeCell ref="B89:C89"/>
    <mergeCell ref="B90:C90"/>
    <mergeCell ref="A91:H91"/>
    <mergeCell ref="A92:K92"/>
    <mergeCell ref="B93:C93"/>
    <mergeCell ref="B94:C94"/>
    <mergeCell ref="B95:C95"/>
    <mergeCell ref="B96:C96"/>
    <mergeCell ref="B97:C97"/>
    <mergeCell ref="A98:H98"/>
    <mergeCell ref="A99:K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A108:H108"/>
    <mergeCell ref="A109:I109"/>
    <mergeCell ref="B110:C110"/>
    <mergeCell ref="B111:C111"/>
    <mergeCell ref="B112:C112"/>
    <mergeCell ref="B113:C113"/>
    <mergeCell ref="B115:C115"/>
    <mergeCell ref="B116:C116"/>
    <mergeCell ref="B117:C117"/>
    <mergeCell ref="B118:C118"/>
    <mergeCell ref="A119:H119"/>
    <mergeCell ref="A120:H120"/>
    <mergeCell ref="A122:L122"/>
    <mergeCell ref="A123:L123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8"/>
  <sheetViews>
    <sheetView workbookViewId="0">
      <selection activeCell="C16" sqref="C16:G16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445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446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309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pans="1:12">
      <c r="A8" s="26">
        <v>1</v>
      </c>
      <c r="B8" s="27" t="s">
        <v>44</v>
      </c>
      <c r="C8" s="28" t="s">
        <v>45</v>
      </c>
      <c r="D8" s="28" t="s">
        <v>46</v>
      </c>
      <c r="E8" s="29" t="s">
        <v>47</v>
      </c>
      <c r="F8" s="28" t="s">
        <v>48</v>
      </c>
      <c r="G8" s="28">
        <v>2</v>
      </c>
      <c r="H8" s="30"/>
      <c r="I8" s="56">
        <f t="shared" ref="I8:I24" si="0">G8*H8</f>
        <v>0</v>
      </c>
      <c r="J8" s="55"/>
      <c r="K8" s="45"/>
      <c r="L8" s="45"/>
    </row>
    <row r="9" spans="1:12">
      <c r="A9" s="26">
        <v>2</v>
      </c>
      <c r="B9" s="27" t="s">
        <v>44</v>
      </c>
      <c r="C9" s="28" t="s">
        <v>49</v>
      </c>
      <c r="D9" s="28" t="s">
        <v>50</v>
      </c>
      <c r="E9" s="29"/>
      <c r="F9" s="28" t="s">
        <v>48</v>
      </c>
      <c r="G9" s="28">
        <v>9</v>
      </c>
      <c r="H9" s="30"/>
      <c r="I9" s="56">
        <f t="shared" si="0"/>
        <v>0</v>
      </c>
      <c r="J9" s="55"/>
      <c r="K9" s="45"/>
      <c r="L9" s="45"/>
    </row>
    <row r="10" spans="1:12">
      <c r="A10" s="26">
        <v>3</v>
      </c>
      <c r="B10" s="27" t="s">
        <v>44</v>
      </c>
      <c r="C10" s="31" t="s">
        <v>288</v>
      </c>
      <c r="D10" s="28" t="s">
        <v>310</v>
      </c>
      <c r="E10" s="32" t="s">
        <v>72</v>
      </c>
      <c r="F10" s="28" t="s">
        <v>48</v>
      </c>
      <c r="G10" s="28">
        <v>1782</v>
      </c>
      <c r="H10" s="33"/>
      <c r="I10" s="56">
        <f t="shared" si="0"/>
        <v>0</v>
      </c>
      <c r="J10" s="55"/>
      <c r="K10" s="45"/>
      <c r="L10" s="45"/>
    </row>
    <row r="11" spans="1:12">
      <c r="A11" s="26">
        <v>4</v>
      </c>
      <c r="B11" s="27" t="s">
        <v>44</v>
      </c>
      <c r="C11" s="28" t="s">
        <v>311</v>
      </c>
      <c r="D11" s="28" t="s">
        <v>285</v>
      </c>
      <c r="E11" s="31" t="s">
        <v>112</v>
      </c>
      <c r="F11" s="28" t="s">
        <v>48</v>
      </c>
      <c r="G11" s="28">
        <v>36</v>
      </c>
      <c r="H11" s="33"/>
      <c r="I11" s="56">
        <f t="shared" si="0"/>
        <v>0</v>
      </c>
      <c r="J11" s="55"/>
      <c r="K11" s="45"/>
      <c r="L11" s="45"/>
    </row>
    <row r="12" spans="1:12">
      <c r="A12" s="26">
        <v>5</v>
      </c>
      <c r="B12" s="27" t="s">
        <v>44</v>
      </c>
      <c r="C12" s="31" t="s">
        <v>312</v>
      </c>
      <c r="D12" s="28" t="s">
        <v>313</v>
      </c>
      <c r="E12" s="32" t="s">
        <v>72</v>
      </c>
      <c r="F12" s="28" t="s">
        <v>48</v>
      </c>
      <c r="G12" s="28">
        <v>198</v>
      </c>
      <c r="H12" s="33"/>
      <c r="I12" s="56">
        <f t="shared" si="0"/>
        <v>0</v>
      </c>
      <c r="J12" s="55"/>
      <c r="K12" s="45"/>
      <c r="L12" s="45"/>
    </row>
    <row r="13" spans="1:12">
      <c r="A13" s="26">
        <v>6</v>
      </c>
      <c r="B13" s="27" t="s">
        <v>44</v>
      </c>
      <c r="C13" s="31" t="s">
        <v>315</v>
      </c>
      <c r="D13" s="28" t="s">
        <v>316</v>
      </c>
      <c r="E13" s="32" t="s">
        <v>72</v>
      </c>
      <c r="F13" s="28" t="s">
        <v>48</v>
      </c>
      <c r="G13" s="28">
        <v>396</v>
      </c>
      <c r="H13" s="33"/>
      <c r="I13" s="56">
        <f t="shared" si="0"/>
        <v>0</v>
      </c>
      <c r="J13" s="55"/>
      <c r="K13" s="45"/>
      <c r="L13" s="45"/>
    </row>
    <row r="14" spans="1:12">
      <c r="A14" s="26">
        <v>7</v>
      </c>
      <c r="B14" s="27" t="s">
        <v>44</v>
      </c>
      <c r="C14" s="28" t="s">
        <v>292</v>
      </c>
      <c r="D14" s="28" t="s">
        <v>293</v>
      </c>
      <c r="E14" s="31" t="s">
        <v>277</v>
      </c>
      <c r="F14" s="34" t="s">
        <v>48</v>
      </c>
      <c r="G14" s="28">
        <v>6</v>
      </c>
      <c r="H14" s="33"/>
      <c r="I14" s="56">
        <f t="shared" si="0"/>
        <v>0</v>
      </c>
      <c r="J14" s="55"/>
      <c r="K14" s="45"/>
      <c r="L14" s="45"/>
    </row>
    <row r="15" spans="1:12">
      <c r="A15" s="26">
        <v>8</v>
      </c>
      <c r="B15" s="27" t="s">
        <v>44</v>
      </c>
      <c r="C15" s="28" t="s">
        <v>294</v>
      </c>
      <c r="D15" s="28" t="s">
        <v>317</v>
      </c>
      <c r="E15" s="31" t="s">
        <v>277</v>
      </c>
      <c r="F15" s="34" t="s">
        <v>48</v>
      </c>
      <c r="G15" s="28">
        <v>6</v>
      </c>
      <c r="H15" s="33"/>
      <c r="I15" s="56">
        <f t="shared" si="0"/>
        <v>0</v>
      </c>
      <c r="J15" s="55"/>
      <c r="K15" s="45"/>
      <c r="L15" s="45"/>
    </row>
    <row r="16" spans="1:12">
      <c r="A16" s="26">
        <v>9</v>
      </c>
      <c r="B16" s="27" t="s">
        <v>44</v>
      </c>
      <c r="C16" s="28" t="s">
        <v>318</v>
      </c>
      <c r="D16" s="28" t="s">
        <v>319</v>
      </c>
      <c r="E16" s="31" t="s">
        <v>105</v>
      </c>
      <c r="F16" s="34" t="s">
        <v>48</v>
      </c>
      <c r="G16" s="28">
        <v>48</v>
      </c>
      <c r="H16" s="33"/>
      <c r="I16" s="56">
        <f t="shared" si="0"/>
        <v>0</v>
      </c>
      <c r="J16" s="55"/>
      <c r="K16" s="45"/>
      <c r="L16" s="45"/>
    </row>
    <row r="17" spans="1:12">
      <c r="A17" s="26">
        <v>10</v>
      </c>
      <c r="B17" s="27" t="s">
        <v>44</v>
      </c>
      <c r="C17" s="28" t="s">
        <v>113</v>
      </c>
      <c r="D17" s="28" t="s">
        <v>114</v>
      </c>
      <c r="E17" s="31" t="s">
        <v>105</v>
      </c>
      <c r="F17" s="34" t="s">
        <v>48</v>
      </c>
      <c r="G17" s="28">
        <v>36</v>
      </c>
      <c r="H17" s="33"/>
      <c r="I17" s="56">
        <f t="shared" si="0"/>
        <v>0</v>
      </c>
      <c r="J17" s="55"/>
      <c r="K17" s="45"/>
      <c r="L17" s="45"/>
    </row>
    <row r="18" spans="1:12">
      <c r="A18" s="26">
        <v>11</v>
      </c>
      <c r="B18" s="27" t="s">
        <v>44</v>
      </c>
      <c r="C18" s="28" t="s">
        <v>320</v>
      </c>
      <c r="D18" s="28" t="s">
        <v>321</v>
      </c>
      <c r="E18" s="31" t="s">
        <v>105</v>
      </c>
      <c r="F18" s="34" t="s">
        <v>48</v>
      </c>
      <c r="G18" s="28">
        <v>12</v>
      </c>
      <c r="H18" s="33"/>
      <c r="I18" s="56">
        <f t="shared" si="0"/>
        <v>0</v>
      </c>
      <c r="J18" s="55"/>
      <c r="K18" s="45"/>
      <c r="L18" s="45"/>
    </row>
    <row r="19" spans="1:12">
      <c r="A19" s="26">
        <v>12</v>
      </c>
      <c r="B19" s="27" t="s">
        <v>44</v>
      </c>
      <c r="C19" s="28" t="s">
        <v>386</v>
      </c>
      <c r="D19" s="28" t="s">
        <v>116</v>
      </c>
      <c r="E19" s="31" t="s">
        <v>105</v>
      </c>
      <c r="F19" s="34" t="s">
        <v>48</v>
      </c>
      <c r="G19" s="28">
        <v>4</v>
      </c>
      <c r="H19" s="33"/>
      <c r="I19" s="56">
        <f t="shared" si="0"/>
        <v>0</v>
      </c>
      <c r="J19" s="55"/>
      <c r="K19" s="45"/>
      <c r="L19" s="45"/>
    </row>
    <row r="20" spans="1:12">
      <c r="A20" s="26">
        <v>13</v>
      </c>
      <c r="B20" s="27" t="s">
        <v>44</v>
      </c>
      <c r="C20" s="28" t="s">
        <v>117</v>
      </c>
      <c r="D20" s="28"/>
      <c r="E20" s="28"/>
      <c r="F20" s="28" t="s">
        <v>48</v>
      </c>
      <c r="G20" s="28">
        <v>3</v>
      </c>
      <c r="H20" s="33"/>
      <c r="I20" s="56">
        <f t="shared" si="0"/>
        <v>0</v>
      </c>
      <c r="J20" s="57"/>
      <c r="K20" s="45"/>
      <c r="L20" s="45"/>
    </row>
    <row r="21" spans="1:12">
      <c r="A21" s="26">
        <v>14</v>
      </c>
      <c r="B21" s="27" t="s">
        <v>44</v>
      </c>
      <c r="C21" s="28" t="s">
        <v>118</v>
      </c>
      <c r="D21" s="28" t="s">
        <v>119</v>
      </c>
      <c r="E21" s="31" t="s">
        <v>105</v>
      </c>
      <c r="F21" s="28" t="s">
        <v>48</v>
      </c>
      <c r="G21" s="28">
        <v>16</v>
      </c>
      <c r="H21" s="33"/>
      <c r="I21" s="56">
        <f t="shared" si="0"/>
        <v>0</v>
      </c>
      <c r="J21" s="57"/>
      <c r="K21" s="45"/>
      <c r="L21" s="45"/>
    </row>
    <row r="22" spans="1:12">
      <c r="A22" s="26">
        <v>15</v>
      </c>
      <c r="B22" s="27" t="s">
        <v>44</v>
      </c>
      <c r="C22" s="28" t="s">
        <v>120</v>
      </c>
      <c r="D22" s="28" t="s">
        <v>121</v>
      </c>
      <c r="E22" s="31" t="s">
        <v>105</v>
      </c>
      <c r="F22" s="28" t="s">
        <v>48</v>
      </c>
      <c r="G22" s="28">
        <v>16</v>
      </c>
      <c r="H22" s="33"/>
      <c r="I22" s="56">
        <f t="shared" si="0"/>
        <v>0</v>
      </c>
      <c r="J22" s="57"/>
      <c r="K22" s="45"/>
      <c r="L22" s="45"/>
    </row>
    <row r="23" spans="1:12">
      <c r="A23" s="26">
        <v>16</v>
      </c>
      <c r="B23" s="27" t="s">
        <v>44</v>
      </c>
      <c r="C23" s="28" t="s">
        <v>122</v>
      </c>
      <c r="D23" s="28" t="s">
        <v>123</v>
      </c>
      <c r="E23" s="28" t="s">
        <v>100</v>
      </c>
      <c r="F23" s="28" t="s">
        <v>48</v>
      </c>
      <c r="G23" s="28">
        <v>16</v>
      </c>
      <c r="H23" s="33"/>
      <c r="I23" s="56">
        <f t="shared" si="0"/>
        <v>0</v>
      </c>
      <c r="J23" s="57"/>
      <c r="K23" s="45"/>
      <c r="L23" s="45"/>
    </row>
    <row r="24" spans="1:12">
      <c r="A24" s="26">
        <v>17</v>
      </c>
      <c r="B24" s="28" t="s">
        <v>124</v>
      </c>
      <c r="C24" s="28" t="s">
        <v>124</v>
      </c>
      <c r="D24" s="28"/>
      <c r="E24" s="28"/>
      <c r="F24" s="28" t="s">
        <v>125</v>
      </c>
      <c r="G24" s="28">
        <v>1</v>
      </c>
      <c r="H24" s="33"/>
      <c r="I24" s="58">
        <f t="shared" si="0"/>
        <v>0</v>
      </c>
      <c r="J24" s="57"/>
      <c r="K24" s="45"/>
      <c r="L24" s="45"/>
    </row>
    <row r="25" ht="15.6" spans="1:12">
      <c r="A25" s="35" t="s">
        <v>126</v>
      </c>
      <c r="B25" s="36"/>
      <c r="C25" s="36"/>
      <c r="D25" s="36"/>
      <c r="E25" s="36"/>
      <c r="F25" s="36"/>
      <c r="G25" s="36"/>
      <c r="H25" s="37"/>
      <c r="I25" s="59">
        <f>SUM(I8:I24)</f>
        <v>0</v>
      </c>
      <c r="J25" s="57"/>
      <c r="K25" s="45"/>
      <c r="L25" s="45"/>
    </row>
    <row r="26" ht="15.6" spans="1:12">
      <c r="A26" s="24" t="s">
        <v>447</v>
      </c>
      <c r="B26" s="25"/>
      <c r="C26" s="25"/>
      <c r="D26" s="25"/>
      <c r="E26" s="25"/>
      <c r="F26" s="25"/>
      <c r="G26" s="25"/>
      <c r="H26" s="25"/>
      <c r="I26" s="54"/>
      <c r="J26" s="57"/>
      <c r="K26" s="45"/>
      <c r="L26" s="45"/>
    </row>
    <row r="27" spans="1:12">
      <c r="A27" s="38">
        <v>1</v>
      </c>
      <c r="B27" s="39" t="s">
        <v>100</v>
      </c>
      <c r="C27" s="39" t="s">
        <v>128</v>
      </c>
      <c r="D27" s="39" t="s">
        <v>129</v>
      </c>
      <c r="E27" s="39" t="s">
        <v>105</v>
      </c>
      <c r="F27" s="39" t="s">
        <v>130</v>
      </c>
      <c r="G27" s="28">
        <v>2000</v>
      </c>
      <c r="H27" s="30"/>
      <c r="I27" s="58">
        <f>G27*H27</f>
        <v>0</v>
      </c>
      <c r="J27" s="57"/>
      <c r="K27" s="45"/>
      <c r="L27" s="45"/>
    </row>
    <row r="28" spans="1:12">
      <c r="A28" s="38">
        <v>2</v>
      </c>
      <c r="B28" s="39" t="s">
        <v>100</v>
      </c>
      <c r="C28" s="39" t="s">
        <v>131</v>
      </c>
      <c r="D28" s="39" t="s">
        <v>132</v>
      </c>
      <c r="E28" s="39" t="s">
        <v>105</v>
      </c>
      <c r="F28" s="39" t="s">
        <v>130</v>
      </c>
      <c r="G28" s="28">
        <v>800</v>
      </c>
      <c r="H28" s="30"/>
      <c r="I28" s="58">
        <f t="shared" ref="I28:I49" si="1">G28*H28</f>
        <v>0</v>
      </c>
      <c r="J28" s="57"/>
      <c r="K28" s="45"/>
      <c r="L28" s="45"/>
    </row>
    <row r="29" spans="1:12">
      <c r="A29" s="38">
        <v>3</v>
      </c>
      <c r="B29" s="39" t="s">
        <v>100</v>
      </c>
      <c r="C29" s="39" t="s">
        <v>133</v>
      </c>
      <c r="D29" s="39" t="s">
        <v>134</v>
      </c>
      <c r="E29" s="39" t="s">
        <v>105</v>
      </c>
      <c r="F29" s="39" t="s">
        <v>48</v>
      </c>
      <c r="G29" s="28">
        <v>200</v>
      </c>
      <c r="H29" s="30"/>
      <c r="I29" s="58">
        <f t="shared" si="1"/>
        <v>0</v>
      </c>
      <c r="J29" s="57"/>
      <c r="K29" s="45"/>
      <c r="L29" s="45"/>
    </row>
    <row r="30" spans="1:12">
      <c r="A30" s="38">
        <v>4</v>
      </c>
      <c r="B30" s="39" t="s">
        <v>100</v>
      </c>
      <c r="C30" s="39" t="s">
        <v>135</v>
      </c>
      <c r="D30" s="39" t="s">
        <v>136</v>
      </c>
      <c r="E30" s="39" t="s">
        <v>105</v>
      </c>
      <c r="F30" s="39" t="s">
        <v>48</v>
      </c>
      <c r="G30" s="28">
        <v>200</v>
      </c>
      <c r="H30" s="30"/>
      <c r="I30" s="58">
        <f t="shared" si="1"/>
        <v>0</v>
      </c>
      <c r="J30" s="57"/>
      <c r="K30" s="45"/>
      <c r="L30" s="45"/>
    </row>
    <row r="31" spans="1:12">
      <c r="A31" s="38">
        <v>5</v>
      </c>
      <c r="B31" s="39" t="s">
        <v>100</v>
      </c>
      <c r="C31" s="39" t="s">
        <v>137</v>
      </c>
      <c r="D31" s="39" t="s">
        <v>138</v>
      </c>
      <c r="E31" s="39" t="s">
        <v>105</v>
      </c>
      <c r="F31" s="39" t="s">
        <v>48</v>
      </c>
      <c r="G31" s="28">
        <v>400</v>
      </c>
      <c r="H31" s="30"/>
      <c r="I31" s="58">
        <f t="shared" si="1"/>
        <v>0</v>
      </c>
      <c r="J31" s="57"/>
      <c r="K31" s="45"/>
      <c r="L31" s="45"/>
    </row>
    <row r="32" spans="1:12">
      <c r="A32" s="38">
        <v>6</v>
      </c>
      <c r="B32" s="39" t="s">
        <v>100</v>
      </c>
      <c r="C32" s="39" t="s">
        <v>139</v>
      </c>
      <c r="D32" s="39" t="s">
        <v>140</v>
      </c>
      <c r="E32" s="39" t="s">
        <v>105</v>
      </c>
      <c r="F32" s="39" t="s">
        <v>141</v>
      </c>
      <c r="G32" s="39">
        <v>20</v>
      </c>
      <c r="H32" s="30"/>
      <c r="I32" s="58">
        <f t="shared" si="1"/>
        <v>0</v>
      </c>
      <c r="J32" s="57"/>
      <c r="K32" s="45"/>
      <c r="L32" s="45"/>
    </row>
    <row r="33" spans="1:12">
      <c r="A33" s="38">
        <v>7</v>
      </c>
      <c r="B33" s="39" t="s">
        <v>100</v>
      </c>
      <c r="C33" s="28" t="s">
        <v>323</v>
      </c>
      <c r="D33" s="28" t="s">
        <v>324</v>
      </c>
      <c r="E33" s="39" t="s">
        <v>105</v>
      </c>
      <c r="F33" s="28" t="s">
        <v>174</v>
      </c>
      <c r="G33" s="28">
        <v>10</v>
      </c>
      <c r="H33" s="30"/>
      <c r="I33" s="58">
        <f t="shared" si="1"/>
        <v>0</v>
      </c>
      <c r="J33" s="57"/>
      <c r="K33" s="45"/>
      <c r="L33" s="45"/>
    </row>
    <row r="34" spans="1:12">
      <c r="A34" s="38">
        <v>8</v>
      </c>
      <c r="B34" s="39" t="s">
        <v>100</v>
      </c>
      <c r="C34" s="28" t="s">
        <v>142</v>
      </c>
      <c r="D34" s="28" t="s">
        <v>143</v>
      </c>
      <c r="E34" s="39" t="s">
        <v>105</v>
      </c>
      <c r="F34" s="28" t="s">
        <v>141</v>
      </c>
      <c r="G34" s="28">
        <v>200</v>
      </c>
      <c r="H34" s="30"/>
      <c r="I34" s="58">
        <f t="shared" si="1"/>
        <v>0</v>
      </c>
      <c r="J34" s="57"/>
      <c r="K34" s="45"/>
      <c r="L34" s="45"/>
    </row>
    <row r="35" spans="1:12">
      <c r="A35" s="38">
        <v>9</v>
      </c>
      <c r="B35" s="39" t="s">
        <v>100</v>
      </c>
      <c r="C35" s="28" t="s">
        <v>142</v>
      </c>
      <c r="D35" s="28" t="s">
        <v>144</v>
      </c>
      <c r="E35" s="39" t="s">
        <v>105</v>
      </c>
      <c r="F35" s="28" t="s">
        <v>141</v>
      </c>
      <c r="G35" s="28">
        <v>100</v>
      </c>
      <c r="H35" s="30"/>
      <c r="I35" s="58">
        <f t="shared" si="1"/>
        <v>0</v>
      </c>
      <c r="J35" s="57"/>
      <c r="K35" s="45"/>
      <c r="L35" s="45"/>
    </row>
    <row r="36" spans="1:12">
      <c r="A36" s="38">
        <v>10</v>
      </c>
      <c r="B36" s="39" t="s">
        <v>100</v>
      </c>
      <c r="C36" s="28" t="s">
        <v>142</v>
      </c>
      <c r="D36" s="28" t="s">
        <v>145</v>
      </c>
      <c r="E36" s="39" t="s">
        <v>105</v>
      </c>
      <c r="F36" s="28" t="s">
        <v>141</v>
      </c>
      <c r="G36" s="28">
        <v>400</v>
      </c>
      <c r="H36" s="30"/>
      <c r="I36" s="58">
        <f t="shared" si="1"/>
        <v>0</v>
      </c>
      <c r="J36" s="57"/>
      <c r="K36" s="45"/>
      <c r="L36" s="45"/>
    </row>
    <row r="37" spans="1:12">
      <c r="A37" s="38">
        <v>11</v>
      </c>
      <c r="B37" s="28" t="s">
        <v>146</v>
      </c>
      <c r="C37" s="40" t="s">
        <v>156</v>
      </c>
      <c r="D37" s="40" t="s">
        <v>325</v>
      </c>
      <c r="E37" s="41" t="s">
        <v>326</v>
      </c>
      <c r="F37" s="40" t="s">
        <v>158</v>
      </c>
      <c r="G37" s="33">
        <v>25</v>
      </c>
      <c r="H37" s="30"/>
      <c r="I37" s="58">
        <f t="shared" si="1"/>
        <v>0</v>
      </c>
      <c r="J37" s="57"/>
      <c r="K37" s="45"/>
      <c r="L37" s="45"/>
    </row>
    <row r="38" spans="1:12">
      <c r="A38" s="38">
        <v>12</v>
      </c>
      <c r="B38" s="28" t="s">
        <v>146</v>
      </c>
      <c r="C38" s="34" t="s">
        <v>151</v>
      </c>
      <c r="D38" s="34" t="s">
        <v>327</v>
      </c>
      <c r="E38" s="34" t="s">
        <v>149</v>
      </c>
      <c r="F38" s="34" t="s">
        <v>153</v>
      </c>
      <c r="G38" s="34">
        <v>17</v>
      </c>
      <c r="H38" s="33"/>
      <c r="I38" s="58">
        <f t="shared" si="1"/>
        <v>0</v>
      </c>
      <c r="J38" s="57"/>
      <c r="K38" s="45"/>
      <c r="L38" s="45"/>
    </row>
    <row r="39" spans="1:12">
      <c r="A39" s="38">
        <v>13</v>
      </c>
      <c r="B39" s="34" t="s">
        <v>146</v>
      </c>
      <c r="C39" s="34" t="s">
        <v>328</v>
      </c>
      <c r="D39" s="34" t="s">
        <v>155</v>
      </c>
      <c r="E39" s="34" t="s">
        <v>149</v>
      </c>
      <c r="F39" s="34" t="s">
        <v>150</v>
      </c>
      <c r="G39" s="34">
        <v>10</v>
      </c>
      <c r="H39" s="33"/>
      <c r="I39" s="58">
        <f t="shared" si="1"/>
        <v>0</v>
      </c>
      <c r="J39" s="57"/>
      <c r="K39" s="45"/>
      <c r="L39" s="45"/>
    </row>
    <row r="40" spans="1:12">
      <c r="A40" s="38">
        <v>14</v>
      </c>
      <c r="B40" s="28" t="s">
        <v>146</v>
      </c>
      <c r="C40" s="34" t="s">
        <v>147</v>
      </c>
      <c r="D40" s="34" t="s">
        <v>148</v>
      </c>
      <c r="E40" s="34" t="s">
        <v>149</v>
      </c>
      <c r="F40" s="34" t="s">
        <v>150</v>
      </c>
      <c r="G40" s="34">
        <v>20</v>
      </c>
      <c r="H40" s="33"/>
      <c r="I40" s="58">
        <f t="shared" si="1"/>
        <v>0</v>
      </c>
      <c r="J40" s="57"/>
      <c r="K40" s="45"/>
      <c r="L40" s="45"/>
    </row>
    <row r="41" spans="1:12">
      <c r="A41" s="38">
        <v>15</v>
      </c>
      <c r="B41" s="28" t="s">
        <v>146</v>
      </c>
      <c r="C41" s="28" t="s">
        <v>388</v>
      </c>
      <c r="D41" s="42" t="s">
        <v>389</v>
      </c>
      <c r="E41" s="28" t="s">
        <v>105</v>
      </c>
      <c r="F41" s="42" t="s">
        <v>161</v>
      </c>
      <c r="G41" s="28">
        <v>45</v>
      </c>
      <c r="H41" s="33"/>
      <c r="I41" s="58">
        <f t="shared" si="1"/>
        <v>0</v>
      </c>
      <c r="J41" s="57"/>
      <c r="K41" s="45"/>
      <c r="L41" s="45"/>
    </row>
    <row r="42" spans="1:12">
      <c r="A42" s="38">
        <v>16</v>
      </c>
      <c r="B42" s="28" t="s">
        <v>146</v>
      </c>
      <c r="C42" s="28" t="s">
        <v>159</v>
      </c>
      <c r="D42" s="42" t="s">
        <v>329</v>
      </c>
      <c r="E42" s="28" t="s">
        <v>105</v>
      </c>
      <c r="F42" s="42" t="s">
        <v>161</v>
      </c>
      <c r="G42" s="28">
        <v>40</v>
      </c>
      <c r="H42" s="33"/>
      <c r="I42" s="58">
        <f t="shared" si="1"/>
        <v>0</v>
      </c>
      <c r="J42" s="57"/>
      <c r="K42" s="45"/>
      <c r="L42" s="45"/>
    </row>
    <row r="43" spans="1:12">
      <c r="A43" s="38">
        <v>17</v>
      </c>
      <c r="B43" s="28" t="s">
        <v>146</v>
      </c>
      <c r="C43" s="28" t="s">
        <v>162</v>
      </c>
      <c r="D43" s="42" t="s">
        <v>164</v>
      </c>
      <c r="E43" s="28" t="s">
        <v>105</v>
      </c>
      <c r="F43" s="42" t="s">
        <v>161</v>
      </c>
      <c r="G43" s="28">
        <v>50</v>
      </c>
      <c r="H43" s="30"/>
      <c r="I43" s="58">
        <f t="shared" si="1"/>
        <v>0</v>
      </c>
      <c r="J43" s="57"/>
      <c r="K43" s="45"/>
      <c r="L43" s="45"/>
    </row>
    <row r="44" spans="1:12">
      <c r="A44" s="38">
        <v>18</v>
      </c>
      <c r="B44" s="28" t="s">
        <v>146</v>
      </c>
      <c r="C44" s="28" t="s">
        <v>162</v>
      </c>
      <c r="D44" s="42" t="s">
        <v>301</v>
      </c>
      <c r="E44" s="28" t="s">
        <v>105</v>
      </c>
      <c r="F44" s="42" t="s">
        <v>161</v>
      </c>
      <c r="G44" s="28">
        <v>200</v>
      </c>
      <c r="H44" s="30"/>
      <c r="I44" s="58">
        <f t="shared" si="1"/>
        <v>0</v>
      </c>
      <c r="J44" s="57"/>
      <c r="K44" s="45"/>
      <c r="L44" s="45"/>
    </row>
    <row r="45" spans="1:12">
      <c r="A45" s="38">
        <v>19</v>
      </c>
      <c r="B45" s="28" t="s">
        <v>146</v>
      </c>
      <c r="C45" s="28" t="s">
        <v>162</v>
      </c>
      <c r="D45" s="42" t="s">
        <v>409</v>
      </c>
      <c r="E45" s="28" t="s">
        <v>105</v>
      </c>
      <c r="F45" s="42" t="s">
        <v>161</v>
      </c>
      <c r="G45" s="28">
        <v>50</v>
      </c>
      <c r="H45" s="30"/>
      <c r="I45" s="58">
        <f t="shared" si="1"/>
        <v>0</v>
      </c>
      <c r="J45" s="57"/>
      <c r="K45" s="45"/>
      <c r="L45" s="45"/>
    </row>
    <row r="46" spans="1:12">
      <c r="A46" s="38">
        <v>20</v>
      </c>
      <c r="B46" s="28" t="s">
        <v>146</v>
      </c>
      <c r="C46" s="28" t="s">
        <v>330</v>
      </c>
      <c r="D46" s="42"/>
      <c r="E46" s="28" t="s">
        <v>105</v>
      </c>
      <c r="F46" s="42" t="s">
        <v>174</v>
      </c>
      <c r="G46" s="28">
        <v>3</v>
      </c>
      <c r="H46" s="30">
        <v>3000</v>
      </c>
      <c r="I46" s="58">
        <f t="shared" si="1"/>
        <v>9000</v>
      </c>
      <c r="J46" s="57"/>
      <c r="K46" s="45"/>
      <c r="L46" s="45"/>
    </row>
    <row r="47" spans="1:12">
      <c r="A47" s="38">
        <v>21</v>
      </c>
      <c r="B47" s="28" t="s">
        <v>146</v>
      </c>
      <c r="C47" s="28" t="s">
        <v>331</v>
      </c>
      <c r="D47" s="42"/>
      <c r="E47" s="28" t="s">
        <v>105</v>
      </c>
      <c r="F47" s="42" t="s">
        <v>174</v>
      </c>
      <c r="G47" s="28">
        <v>1</v>
      </c>
      <c r="H47" s="30">
        <v>1000</v>
      </c>
      <c r="I47" s="58">
        <f t="shared" si="1"/>
        <v>1000</v>
      </c>
      <c r="J47" s="57"/>
      <c r="K47" s="45"/>
      <c r="L47" s="45"/>
    </row>
    <row r="48" spans="1:12">
      <c r="A48" s="38">
        <v>22</v>
      </c>
      <c r="B48" s="39" t="s">
        <v>146</v>
      </c>
      <c r="C48" s="43" t="s">
        <v>124</v>
      </c>
      <c r="D48" s="43"/>
      <c r="E48" s="43"/>
      <c r="F48" s="43" t="s">
        <v>125</v>
      </c>
      <c r="G48" s="43">
        <v>1</v>
      </c>
      <c r="H48" s="30"/>
      <c r="I48" s="58">
        <f t="shared" si="1"/>
        <v>0</v>
      </c>
      <c r="J48" s="57"/>
      <c r="K48" s="45"/>
      <c r="L48" s="45"/>
    </row>
    <row r="49" spans="1:12">
      <c r="A49" s="38">
        <v>23</v>
      </c>
      <c r="B49" s="39" t="s">
        <v>146</v>
      </c>
      <c r="C49" s="39" t="s">
        <v>173</v>
      </c>
      <c r="D49" s="39"/>
      <c r="E49" s="39"/>
      <c r="F49" s="39" t="s">
        <v>174</v>
      </c>
      <c r="G49" s="39">
        <v>1</v>
      </c>
      <c r="H49" s="30"/>
      <c r="I49" s="60">
        <f t="shared" si="1"/>
        <v>0</v>
      </c>
      <c r="J49" s="57"/>
      <c r="K49" s="45"/>
      <c r="L49" s="45"/>
    </row>
    <row r="50" ht="15.6" spans="1:12">
      <c r="A50" s="35" t="s">
        <v>126</v>
      </c>
      <c r="B50" s="36"/>
      <c r="C50" s="36"/>
      <c r="D50" s="36"/>
      <c r="E50" s="36"/>
      <c r="F50" s="36"/>
      <c r="G50" s="36"/>
      <c r="H50" s="37"/>
      <c r="I50" s="59">
        <f>SUM(I27:I49)</f>
        <v>10000</v>
      </c>
      <c r="J50" s="57"/>
      <c r="K50" s="45"/>
      <c r="L50" s="45"/>
    </row>
    <row r="51" ht="15.6" spans="1:12">
      <c r="A51" s="24" t="s">
        <v>448</v>
      </c>
      <c r="B51" s="25"/>
      <c r="C51" s="25"/>
      <c r="D51" s="25"/>
      <c r="E51" s="25"/>
      <c r="F51" s="25"/>
      <c r="G51" s="25"/>
      <c r="H51" s="25"/>
      <c r="I51" s="54"/>
      <c r="J51" s="57"/>
      <c r="K51" s="45"/>
      <c r="L51" s="45"/>
    </row>
    <row r="52" spans="1:12">
      <c r="A52" s="38">
        <v>1</v>
      </c>
      <c r="B52" s="39" t="s">
        <v>44</v>
      </c>
      <c r="C52" s="43" t="s">
        <v>176</v>
      </c>
      <c r="D52" s="43" t="s">
        <v>177</v>
      </c>
      <c r="E52" s="43" t="s">
        <v>178</v>
      </c>
      <c r="F52" s="43" t="s">
        <v>48</v>
      </c>
      <c r="G52" s="44">
        <v>1</v>
      </c>
      <c r="H52" s="33"/>
      <c r="I52" s="56">
        <f t="shared" ref="I52:I60" si="2">G52*H52</f>
        <v>0</v>
      </c>
      <c r="J52" s="57"/>
      <c r="K52" s="45"/>
      <c r="L52" s="45"/>
    </row>
    <row r="53" spans="1:12">
      <c r="A53" s="38">
        <v>2</v>
      </c>
      <c r="B53" s="39" t="s">
        <v>44</v>
      </c>
      <c r="C53" s="43" t="s">
        <v>179</v>
      </c>
      <c r="D53" s="43" t="s">
        <v>420</v>
      </c>
      <c r="E53" s="43" t="s">
        <v>62</v>
      </c>
      <c r="F53" s="43" t="s">
        <v>48</v>
      </c>
      <c r="G53" s="44">
        <v>1</v>
      </c>
      <c r="H53" s="33"/>
      <c r="I53" s="56">
        <f t="shared" si="2"/>
        <v>0</v>
      </c>
      <c r="J53" s="57"/>
      <c r="K53" s="45"/>
      <c r="L53" s="45"/>
    </row>
    <row r="54" spans="1:12">
      <c r="A54" s="38">
        <v>3</v>
      </c>
      <c r="B54" s="39" t="s">
        <v>44</v>
      </c>
      <c r="C54" s="43" t="s">
        <v>181</v>
      </c>
      <c r="D54" s="43" t="s">
        <v>182</v>
      </c>
      <c r="E54" s="43" t="s">
        <v>62</v>
      </c>
      <c r="F54" s="43" t="s">
        <v>48</v>
      </c>
      <c r="G54" s="44">
        <v>1</v>
      </c>
      <c r="H54" s="33"/>
      <c r="I54" s="56">
        <f t="shared" si="2"/>
        <v>0</v>
      </c>
      <c r="J54" s="57"/>
      <c r="K54" s="45"/>
      <c r="L54" s="45"/>
    </row>
    <row r="55" spans="1:12">
      <c r="A55" s="38">
        <v>4</v>
      </c>
      <c r="B55" s="39" t="s">
        <v>44</v>
      </c>
      <c r="C55" s="43" t="s">
        <v>183</v>
      </c>
      <c r="D55" s="43" t="s">
        <v>184</v>
      </c>
      <c r="E55" s="43" t="s">
        <v>62</v>
      </c>
      <c r="F55" s="43" t="s">
        <v>48</v>
      </c>
      <c r="G55" s="44">
        <v>2</v>
      </c>
      <c r="H55" s="33"/>
      <c r="I55" s="56">
        <f t="shared" si="2"/>
        <v>0</v>
      </c>
      <c r="J55" s="57"/>
      <c r="K55" s="45"/>
      <c r="L55" s="45"/>
    </row>
    <row r="56" spans="1:12">
      <c r="A56" s="38">
        <v>5</v>
      </c>
      <c r="B56" s="39" t="s">
        <v>44</v>
      </c>
      <c r="C56" s="43" t="s">
        <v>185</v>
      </c>
      <c r="D56" s="44" t="s">
        <v>186</v>
      </c>
      <c r="E56" s="43" t="s">
        <v>62</v>
      </c>
      <c r="F56" s="43" t="s">
        <v>48</v>
      </c>
      <c r="G56" s="44">
        <v>2</v>
      </c>
      <c r="H56" s="33"/>
      <c r="I56" s="56">
        <f t="shared" si="2"/>
        <v>0</v>
      </c>
      <c r="J56" s="57"/>
      <c r="K56" s="45"/>
      <c r="L56" s="45"/>
    </row>
    <row r="57" spans="1:12">
      <c r="A57" s="38">
        <v>6</v>
      </c>
      <c r="B57" s="28" t="s">
        <v>44</v>
      </c>
      <c r="C57" s="28" t="s">
        <v>187</v>
      </c>
      <c r="D57" s="28" t="s">
        <v>188</v>
      </c>
      <c r="E57" s="43" t="s">
        <v>62</v>
      </c>
      <c r="F57" s="44" t="s">
        <v>48</v>
      </c>
      <c r="G57" s="44">
        <v>1</v>
      </c>
      <c r="H57" s="33"/>
      <c r="I57" s="56">
        <f t="shared" si="2"/>
        <v>0</v>
      </c>
      <c r="J57" s="61"/>
      <c r="K57" s="62"/>
      <c r="L57" s="62"/>
    </row>
    <row r="58" spans="1:12">
      <c r="A58" s="38">
        <v>7</v>
      </c>
      <c r="B58" s="39" t="s">
        <v>100</v>
      </c>
      <c r="C58" s="43" t="s">
        <v>195</v>
      </c>
      <c r="D58" s="43" t="s">
        <v>196</v>
      </c>
      <c r="E58" s="43" t="s">
        <v>62</v>
      </c>
      <c r="F58" s="43" t="s">
        <v>174</v>
      </c>
      <c r="G58" s="44">
        <v>1</v>
      </c>
      <c r="H58" s="33"/>
      <c r="I58" s="56">
        <f t="shared" si="2"/>
        <v>0</v>
      </c>
      <c r="J58" s="57"/>
      <c r="K58" s="45"/>
      <c r="L58" s="45"/>
    </row>
    <row r="59" spans="1:12">
      <c r="A59" s="38">
        <v>8</v>
      </c>
      <c r="B59" s="39" t="s">
        <v>124</v>
      </c>
      <c r="C59" s="43" t="s">
        <v>124</v>
      </c>
      <c r="D59" s="43" t="s">
        <v>197</v>
      </c>
      <c r="E59" s="43"/>
      <c r="F59" s="43" t="s">
        <v>125</v>
      </c>
      <c r="G59" s="43">
        <v>1</v>
      </c>
      <c r="H59" s="33"/>
      <c r="I59" s="56">
        <f t="shared" si="2"/>
        <v>0</v>
      </c>
      <c r="J59" s="57"/>
      <c r="K59" s="45"/>
      <c r="L59" s="45"/>
    </row>
    <row r="60" spans="1:12">
      <c r="A60" s="38">
        <v>9</v>
      </c>
      <c r="B60" s="45" t="s">
        <v>198</v>
      </c>
      <c r="C60" s="39" t="s">
        <v>199</v>
      </c>
      <c r="D60" s="43"/>
      <c r="E60" s="43"/>
      <c r="F60" s="43"/>
      <c r="G60" s="43">
        <v>1</v>
      </c>
      <c r="H60" s="33"/>
      <c r="I60" s="56">
        <f t="shared" si="2"/>
        <v>0</v>
      </c>
      <c r="J60" s="57"/>
      <c r="K60" s="45"/>
      <c r="L60" s="45"/>
    </row>
    <row r="61" ht="15.6" spans="1:12">
      <c r="A61" s="35" t="s">
        <v>126</v>
      </c>
      <c r="B61" s="36"/>
      <c r="C61" s="36"/>
      <c r="D61" s="36"/>
      <c r="E61" s="36"/>
      <c r="F61" s="36"/>
      <c r="G61" s="36"/>
      <c r="H61" s="37"/>
      <c r="I61" s="59">
        <f>SUM(I52:I60)</f>
        <v>0</v>
      </c>
      <c r="J61" s="57"/>
      <c r="K61" s="45"/>
      <c r="L61" s="45"/>
    </row>
    <row r="62" ht="15.6" spans="1:12">
      <c r="A62" s="46" t="s">
        <v>449</v>
      </c>
      <c r="B62" s="47"/>
      <c r="C62" s="47"/>
      <c r="D62" s="47"/>
      <c r="E62" s="47"/>
      <c r="F62" s="47"/>
      <c r="G62" s="47"/>
      <c r="H62" s="48"/>
      <c r="I62" s="63">
        <f>(I25+I50+I61)</f>
        <v>10000</v>
      </c>
      <c r="J62" s="64"/>
      <c r="K62" s="65"/>
      <c r="L62" s="65"/>
    </row>
    <row r="63" ht="15.6" spans="1:12">
      <c r="A63" s="17" t="s">
        <v>201</v>
      </c>
      <c r="B63" s="17"/>
      <c r="C63" s="17"/>
      <c r="D63" s="17"/>
      <c r="E63" s="17"/>
      <c r="F63" s="17"/>
      <c r="G63" s="17"/>
      <c r="H63" s="49"/>
      <c r="I63" s="19"/>
      <c r="J63" s="17"/>
      <c r="K63" s="17"/>
      <c r="L63" s="17"/>
    </row>
    <row r="64" ht="15.6" spans="1:12">
      <c r="A64" s="17" t="s">
        <v>202</v>
      </c>
      <c r="B64" s="17"/>
      <c r="C64" s="17"/>
      <c r="D64" s="17"/>
      <c r="E64" s="17"/>
      <c r="F64" s="17"/>
      <c r="G64" s="17"/>
      <c r="H64" s="49"/>
      <c r="I64" s="19"/>
      <c r="J64" s="17"/>
      <c r="K64" s="17"/>
      <c r="L64" s="17"/>
    </row>
    <row r="65" ht="30" spans="1:12">
      <c r="A65" s="20" t="s">
        <v>1</v>
      </c>
      <c r="B65" s="20" t="s">
        <v>33</v>
      </c>
      <c r="C65" s="20" t="s">
        <v>34</v>
      </c>
      <c r="D65" s="20" t="s">
        <v>35</v>
      </c>
      <c r="E65" s="20" t="s">
        <v>36</v>
      </c>
      <c r="F65" s="20" t="s">
        <v>37</v>
      </c>
      <c r="G65" s="20" t="s">
        <v>3</v>
      </c>
      <c r="H65" s="21" t="s">
        <v>4</v>
      </c>
      <c r="I65" s="21" t="s">
        <v>38</v>
      </c>
      <c r="J65" s="20" t="s">
        <v>39</v>
      </c>
      <c r="K65" s="51" t="s">
        <v>40</v>
      </c>
      <c r="L65" s="51" t="s">
        <v>41</v>
      </c>
    </row>
    <row r="66" s="2" customFormat="1" ht="15.6" spans="1:12">
      <c r="A66" s="66" t="s">
        <v>203</v>
      </c>
      <c r="B66" s="67"/>
      <c r="C66" s="67"/>
      <c r="D66" s="67"/>
      <c r="E66" s="67"/>
      <c r="F66" s="67"/>
      <c r="G66" s="67"/>
      <c r="H66" s="68"/>
      <c r="I66" s="68"/>
      <c r="J66" s="119"/>
      <c r="K66" s="72"/>
      <c r="L66" s="79"/>
    </row>
    <row r="67" s="2" customFormat="1" spans="1:12">
      <c r="A67" s="69">
        <v>1</v>
      </c>
      <c r="B67" s="70" t="s">
        <v>146</v>
      </c>
      <c r="C67" s="71" t="s">
        <v>204</v>
      </c>
      <c r="D67" s="71"/>
      <c r="E67" s="71"/>
      <c r="F67" s="71" t="s">
        <v>141</v>
      </c>
      <c r="G67" s="72">
        <v>1</v>
      </c>
      <c r="H67" s="73">
        <v>0</v>
      </c>
      <c r="I67" s="120">
        <f>H67*G67</f>
        <v>0</v>
      </c>
      <c r="J67" s="121"/>
      <c r="K67" s="72"/>
      <c r="L67" s="79"/>
    </row>
    <row r="68" s="2" customFormat="1" ht="15.6" spans="1:12">
      <c r="A68" s="74"/>
      <c r="B68" s="75"/>
      <c r="C68" s="75"/>
      <c r="D68" s="76" t="s">
        <v>205</v>
      </c>
      <c r="E68" s="77"/>
      <c r="F68" s="77"/>
      <c r="G68" s="77"/>
      <c r="H68" s="78"/>
      <c r="I68" s="122">
        <f>SUM(I67:I67)</f>
        <v>0</v>
      </c>
      <c r="J68" s="121"/>
      <c r="K68" s="72"/>
      <c r="L68" s="79"/>
    </row>
    <row r="69" s="2" customFormat="1" ht="15.6" spans="1:12">
      <c r="A69" s="66" t="s">
        <v>206</v>
      </c>
      <c r="B69" s="67"/>
      <c r="C69" s="67"/>
      <c r="D69" s="67"/>
      <c r="E69" s="67"/>
      <c r="F69" s="67"/>
      <c r="G69" s="67"/>
      <c r="H69" s="68"/>
      <c r="I69" s="68"/>
      <c r="J69" s="121"/>
      <c r="K69" s="72"/>
      <c r="L69" s="79"/>
    </row>
    <row r="70" s="3" customFormat="1" ht="15.6" spans="1:23">
      <c r="A70" s="79">
        <v>1</v>
      </c>
      <c r="B70" s="79" t="s">
        <v>44</v>
      </c>
      <c r="C70" s="79"/>
      <c r="D70" s="79"/>
      <c r="E70" s="79"/>
      <c r="F70" s="79" t="s">
        <v>141</v>
      </c>
      <c r="G70" s="79">
        <v>1</v>
      </c>
      <c r="H70" s="80">
        <v>0</v>
      </c>
      <c r="I70" s="80">
        <f>G70*H70</f>
        <v>0</v>
      </c>
      <c r="J70" s="79"/>
      <c r="K70" s="79"/>
      <c r="L70" s="7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="3" customFormat="1" ht="17.25" customHeight="1" spans="1:24">
      <c r="A71" s="81" t="s">
        <v>207</v>
      </c>
      <c r="B71" s="82"/>
      <c r="C71" s="82"/>
      <c r="D71" s="82"/>
      <c r="E71" s="82"/>
      <c r="F71" s="82"/>
      <c r="G71" s="82"/>
      <c r="H71" s="83"/>
      <c r="I71" s="80">
        <f>SUM(I70:I70)</f>
        <v>0</v>
      </c>
      <c r="J71" s="79"/>
      <c r="K71" s="79"/>
      <c r="L71" s="79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="2" customFormat="1" ht="31.2" spans="1:12">
      <c r="A72" s="84"/>
      <c r="B72" s="84"/>
      <c r="C72" s="84"/>
      <c r="D72" s="84"/>
      <c r="E72" s="84"/>
      <c r="F72" s="84"/>
      <c r="G72" s="84"/>
      <c r="H72" s="85" t="s">
        <v>208</v>
      </c>
      <c r="I72" s="123">
        <f>+I71+I68</f>
        <v>0</v>
      </c>
      <c r="J72" s="124"/>
      <c r="K72" s="125"/>
      <c r="L72" s="79"/>
    </row>
    <row r="73" ht="15.6" spans="1:14">
      <c r="A73" s="17" t="s">
        <v>209</v>
      </c>
      <c r="B73" s="18"/>
      <c r="C73" s="18"/>
      <c r="D73" s="18"/>
      <c r="E73" s="18"/>
      <c r="F73" s="18"/>
      <c r="G73" s="18"/>
      <c r="H73" s="19"/>
      <c r="I73" s="19"/>
      <c r="J73" s="17"/>
      <c r="K73" s="17"/>
      <c r="L73" s="126"/>
      <c r="M73" s="2"/>
      <c r="N73" s="2"/>
    </row>
    <row r="74" ht="60" spans="1:13">
      <c r="A74" s="20" t="s">
        <v>1</v>
      </c>
      <c r="B74" s="20" t="s">
        <v>33</v>
      </c>
      <c r="C74" s="20"/>
      <c r="D74" s="20" t="s">
        <v>35</v>
      </c>
      <c r="E74" s="20" t="s">
        <v>36</v>
      </c>
      <c r="F74" s="20" t="s">
        <v>37</v>
      </c>
      <c r="G74" s="20" t="s">
        <v>3</v>
      </c>
      <c r="H74" s="21" t="s">
        <v>4</v>
      </c>
      <c r="I74" s="21" t="s">
        <v>38</v>
      </c>
      <c r="J74" s="86" t="s">
        <v>210</v>
      </c>
      <c r="K74" s="127"/>
      <c r="L74" s="128"/>
      <c r="M74" s="2"/>
    </row>
    <row r="75" spans="1:12">
      <c r="A75" s="20">
        <v>1</v>
      </c>
      <c r="B75" s="20" t="s">
        <v>100</v>
      </c>
      <c r="C75" s="20"/>
      <c r="D75" s="86"/>
      <c r="E75" s="20"/>
      <c r="F75" s="86" t="s">
        <v>174</v>
      </c>
      <c r="G75" s="20" t="s">
        <v>211</v>
      </c>
      <c r="H75" s="21">
        <v>500</v>
      </c>
      <c r="I75" s="21">
        <f t="shared" ref="I75:I80" si="3">G75*H75</f>
        <v>500</v>
      </c>
      <c r="J75" s="20"/>
      <c r="K75" s="127"/>
      <c r="L75" s="128"/>
    </row>
    <row r="76" spans="1:12">
      <c r="A76" s="20">
        <v>2</v>
      </c>
      <c r="B76" s="20" t="s">
        <v>212</v>
      </c>
      <c r="C76" s="20"/>
      <c r="D76" s="86" t="s">
        <v>213</v>
      </c>
      <c r="E76" s="20"/>
      <c r="F76" s="86" t="s">
        <v>174</v>
      </c>
      <c r="G76" s="20" t="s">
        <v>211</v>
      </c>
      <c r="H76" s="21">
        <v>200</v>
      </c>
      <c r="I76" s="21">
        <f t="shared" si="3"/>
        <v>200</v>
      </c>
      <c r="J76" s="20"/>
      <c r="K76" s="127"/>
      <c r="L76" s="128"/>
    </row>
    <row r="77" ht="15.6" spans="1:12">
      <c r="A77" s="20" t="s">
        <v>214</v>
      </c>
      <c r="B77" s="20"/>
      <c r="C77" s="20"/>
      <c r="D77" s="20"/>
      <c r="E77" s="20"/>
      <c r="F77" s="20"/>
      <c r="G77" s="20"/>
      <c r="H77" s="21"/>
      <c r="I77" s="129">
        <f>SUM(I75:I76)</f>
        <v>700</v>
      </c>
      <c r="J77" s="20"/>
      <c r="K77" s="127"/>
      <c r="L77" s="128"/>
    </row>
    <row r="78" ht="15.6" spans="1:12">
      <c r="A78" s="17" t="s">
        <v>215</v>
      </c>
      <c r="B78" s="18"/>
      <c r="C78" s="18"/>
      <c r="D78" s="18"/>
      <c r="E78" s="18"/>
      <c r="F78" s="18"/>
      <c r="G78" s="18"/>
      <c r="H78" s="19"/>
      <c r="I78" s="19"/>
      <c r="J78" s="17"/>
      <c r="K78" s="127"/>
      <c r="L78" s="128"/>
    </row>
    <row r="79" ht="60" spans="1:12">
      <c r="A79" s="20" t="s">
        <v>1</v>
      </c>
      <c r="B79" s="20"/>
      <c r="C79" s="20"/>
      <c r="D79" s="20" t="s">
        <v>35</v>
      </c>
      <c r="E79" s="20" t="s">
        <v>36</v>
      </c>
      <c r="F79" s="20" t="s">
        <v>37</v>
      </c>
      <c r="G79" s="20" t="s">
        <v>3</v>
      </c>
      <c r="H79" s="21" t="s">
        <v>4</v>
      </c>
      <c r="I79" s="21" t="s">
        <v>38</v>
      </c>
      <c r="J79" s="86" t="s">
        <v>216</v>
      </c>
      <c r="K79" s="127"/>
      <c r="L79" s="128"/>
    </row>
    <row r="80" spans="1:12">
      <c r="A80" s="20">
        <v>1</v>
      </c>
      <c r="B80" s="20" t="s">
        <v>217</v>
      </c>
      <c r="C80" s="20"/>
      <c r="D80" s="20"/>
      <c r="E80" s="20"/>
      <c r="F80" s="20" t="s">
        <v>48</v>
      </c>
      <c r="G80" s="20" t="s">
        <v>211</v>
      </c>
      <c r="H80" s="21">
        <v>42000</v>
      </c>
      <c r="I80" s="21">
        <f t="shared" si="3"/>
        <v>42000</v>
      </c>
      <c r="J80" s="20"/>
      <c r="K80" s="127"/>
      <c r="L80" s="128"/>
    </row>
    <row r="81" spans="1:12">
      <c r="A81" s="20" t="s">
        <v>218</v>
      </c>
      <c r="B81" s="20" t="s">
        <v>217</v>
      </c>
      <c r="C81" s="20"/>
      <c r="D81" s="20"/>
      <c r="E81" s="20"/>
      <c r="F81" s="20" t="s">
        <v>48</v>
      </c>
      <c r="G81" s="20" t="s">
        <v>211</v>
      </c>
      <c r="H81" s="21"/>
      <c r="I81" s="21"/>
      <c r="J81" s="20"/>
      <c r="K81" s="127"/>
      <c r="L81" s="128"/>
    </row>
    <row r="82" spans="1:12">
      <c r="A82" s="20" t="s">
        <v>219</v>
      </c>
      <c r="B82" s="20" t="s">
        <v>220</v>
      </c>
      <c r="C82" s="20"/>
      <c r="D82" s="20"/>
      <c r="E82" s="87"/>
      <c r="F82" s="87"/>
      <c r="G82" s="87"/>
      <c r="H82" s="88"/>
      <c r="I82" s="21"/>
      <c r="J82" s="20"/>
      <c r="K82" s="127"/>
      <c r="L82" s="128"/>
    </row>
    <row r="83" spans="1:12">
      <c r="A83" s="20">
        <v>3</v>
      </c>
      <c r="B83" s="20" t="s">
        <v>221</v>
      </c>
      <c r="C83" s="20"/>
      <c r="D83" s="20" t="s">
        <v>222</v>
      </c>
      <c r="E83" s="20"/>
      <c r="F83" s="20" t="s">
        <v>174</v>
      </c>
      <c r="G83" s="20" t="s">
        <v>211</v>
      </c>
      <c r="H83" s="21">
        <v>0</v>
      </c>
      <c r="I83" s="21">
        <f>G83*H83</f>
        <v>0</v>
      </c>
      <c r="J83" s="20"/>
      <c r="K83" s="127"/>
      <c r="L83" s="128"/>
    </row>
    <row r="84" spans="1:12">
      <c r="A84" s="20" t="s">
        <v>223</v>
      </c>
      <c r="B84" s="20" t="s">
        <v>224</v>
      </c>
      <c r="C84" s="20"/>
      <c r="D84" s="20"/>
      <c r="E84" s="20"/>
      <c r="F84" s="20"/>
      <c r="G84" s="20"/>
      <c r="H84" s="21"/>
      <c r="I84" s="21"/>
      <c r="J84" s="20"/>
      <c r="K84" s="127"/>
      <c r="L84" s="128"/>
    </row>
    <row r="85" spans="1:12">
      <c r="A85" s="20">
        <v>4</v>
      </c>
      <c r="B85" s="20" t="s">
        <v>225</v>
      </c>
      <c r="C85" s="20"/>
      <c r="D85" s="20"/>
      <c r="E85" s="20"/>
      <c r="F85" s="20"/>
      <c r="G85" s="20"/>
      <c r="H85" s="21"/>
      <c r="I85" s="21"/>
      <c r="J85" s="20"/>
      <c r="K85" s="127"/>
      <c r="L85" s="128"/>
    </row>
    <row r="86" ht="15.6" spans="1:12">
      <c r="A86" s="20" t="s">
        <v>214</v>
      </c>
      <c r="B86" s="20"/>
      <c r="C86" s="20"/>
      <c r="D86" s="20"/>
      <c r="E86" s="20"/>
      <c r="F86" s="20"/>
      <c r="G86" s="20"/>
      <c r="H86" s="21"/>
      <c r="I86" s="129">
        <f>SUM(I80:I85)</f>
        <v>42000</v>
      </c>
      <c r="J86" s="20"/>
      <c r="K86" s="127"/>
      <c r="L86" s="128"/>
    </row>
    <row r="87" ht="15.6" spans="1:12">
      <c r="A87" s="17" t="s">
        <v>226</v>
      </c>
      <c r="B87" s="18"/>
      <c r="C87" s="18"/>
      <c r="D87" s="18"/>
      <c r="E87" s="18"/>
      <c r="F87" s="18"/>
      <c r="G87" s="18"/>
      <c r="H87" s="19"/>
      <c r="I87" s="19"/>
      <c r="J87" s="17"/>
      <c r="K87" s="17"/>
      <c r="L87" s="126"/>
    </row>
    <row r="88" ht="75" spans="1:12">
      <c r="A88" s="20" t="s">
        <v>1</v>
      </c>
      <c r="B88" s="20" t="s">
        <v>227</v>
      </c>
      <c r="C88" s="20"/>
      <c r="D88" s="20" t="s">
        <v>228</v>
      </c>
      <c r="E88" s="20" t="s">
        <v>229</v>
      </c>
      <c r="F88" s="20" t="s">
        <v>230</v>
      </c>
      <c r="G88" s="20" t="s">
        <v>231</v>
      </c>
      <c r="H88" s="21" t="s">
        <v>4</v>
      </c>
      <c r="I88" s="21" t="s">
        <v>38</v>
      </c>
      <c r="J88" s="86" t="s">
        <v>232</v>
      </c>
      <c r="K88" s="127"/>
      <c r="L88" s="128"/>
    </row>
    <row r="89" spans="1:12">
      <c r="A89" s="20">
        <v>1</v>
      </c>
      <c r="B89" s="20" t="s">
        <v>233</v>
      </c>
      <c r="C89" s="20"/>
      <c r="D89" s="20" t="s">
        <v>234</v>
      </c>
      <c r="E89" s="20" t="s">
        <v>211</v>
      </c>
      <c r="F89" s="20"/>
      <c r="G89" s="20" t="s">
        <v>257</v>
      </c>
      <c r="H89" s="21">
        <v>500</v>
      </c>
      <c r="I89" s="21">
        <f>E89*G89*H89</f>
        <v>2500</v>
      </c>
      <c r="J89" s="20"/>
      <c r="K89" s="127"/>
      <c r="L89" s="128"/>
    </row>
    <row r="90" spans="1:12">
      <c r="A90" s="20">
        <v>2</v>
      </c>
      <c r="B90" s="89" t="s">
        <v>236</v>
      </c>
      <c r="C90" s="90"/>
      <c r="D90" s="91" t="s">
        <v>237</v>
      </c>
      <c r="E90" s="91"/>
      <c r="F90" s="91"/>
      <c r="G90" s="91"/>
      <c r="H90" s="92"/>
      <c r="I90" s="21"/>
      <c r="J90" s="20"/>
      <c r="K90" s="127"/>
      <c r="L90" s="128"/>
    </row>
    <row r="91" spans="1:12">
      <c r="A91" s="20">
        <v>3</v>
      </c>
      <c r="B91" s="89" t="s">
        <v>238</v>
      </c>
      <c r="C91" s="90"/>
      <c r="D91" s="91" t="s">
        <v>237</v>
      </c>
      <c r="E91" s="91"/>
      <c r="F91" s="91"/>
      <c r="G91" s="91"/>
      <c r="H91" s="92"/>
      <c r="I91" s="92"/>
      <c r="J91" s="20"/>
      <c r="K91" s="127"/>
      <c r="L91" s="128"/>
    </row>
    <row r="92" spans="1:12">
      <c r="A92" s="20">
        <v>4</v>
      </c>
      <c r="B92" s="89" t="s">
        <v>239</v>
      </c>
      <c r="C92" s="90"/>
      <c r="D92" s="91" t="s">
        <v>237</v>
      </c>
      <c r="E92" s="91"/>
      <c r="F92" s="91"/>
      <c r="G92" s="91"/>
      <c r="H92" s="92"/>
      <c r="I92" s="92"/>
      <c r="J92" s="20"/>
      <c r="K92" s="127"/>
      <c r="L92" s="128"/>
    </row>
    <row r="93" ht="15.6" spans="1:12">
      <c r="A93" s="20" t="s">
        <v>214</v>
      </c>
      <c r="B93" s="20"/>
      <c r="C93" s="50"/>
      <c r="D93" s="50"/>
      <c r="E93" s="50"/>
      <c r="F93" s="50"/>
      <c r="G93" s="50"/>
      <c r="H93" s="93"/>
      <c r="I93" s="129">
        <f>SUM(I89:I92)</f>
        <v>2500</v>
      </c>
      <c r="J93" s="20"/>
      <c r="K93" s="127"/>
      <c r="L93" s="128"/>
    </row>
    <row r="94" ht="15.6" spans="1:12">
      <c r="A94" s="17" t="s">
        <v>240</v>
      </c>
      <c r="B94" s="18"/>
      <c r="C94" s="18"/>
      <c r="D94" s="18"/>
      <c r="E94" s="18"/>
      <c r="F94" s="18"/>
      <c r="G94" s="18"/>
      <c r="H94" s="19"/>
      <c r="I94" s="19"/>
      <c r="J94" s="17"/>
      <c r="K94" s="17"/>
      <c r="L94" s="126"/>
    </row>
    <row r="95" ht="75" spans="1:12">
      <c r="A95" s="20" t="s">
        <v>1</v>
      </c>
      <c r="B95" s="20" t="s">
        <v>33</v>
      </c>
      <c r="C95" s="20"/>
      <c r="D95" s="20" t="s">
        <v>241</v>
      </c>
      <c r="E95" s="20" t="s">
        <v>229</v>
      </c>
      <c r="F95" s="20" t="s">
        <v>230</v>
      </c>
      <c r="G95" s="20" t="s">
        <v>231</v>
      </c>
      <c r="H95" s="21" t="s">
        <v>4</v>
      </c>
      <c r="I95" s="21" t="s">
        <v>38</v>
      </c>
      <c r="J95" s="86" t="s">
        <v>242</v>
      </c>
      <c r="K95" s="127"/>
      <c r="L95" s="128"/>
    </row>
    <row r="96" ht="15.6" spans="1:12">
      <c r="A96" s="20">
        <v>1</v>
      </c>
      <c r="B96" s="20" t="s">
        <v>243</v>
      </c>
      <c r="C96" s="20"/>
      <c r="D96" s="20" t="s">
        <v>244</v>
      </c>
      <c r="E96" s="94"/>
      <c r="F96" s="95"/>
      <c r="G96" s="94"/>
      <c r="H96" s="21"/>
      <c r="I96" s="21"/>
      <c r="J96" s="20"/>
      <c r="K96" s="127"/>
      <c r="L96" s="128"/>
    </row>
    <row r="97" ht="15.6" spans="1:12">
      <c r="A97" s="20">
        <v>2</v>
      </c>
      <c r="B97" s="20" t="s">
        <v>245</v>
      </c>
      <c r="C97" s="20"/>
      <c r="D97" s="20" t="s">
        <v>244</v>
      </c>
      <c r="E97" s="94">
        <v>4</v>
      </c>
      <c r="F97" s="95"/>
      <c r="G97" s="94">
        <v>28</v>
      </c>
      <c r="H97" s="21">
        <v>320</v>
      </c>
      <c r="I97" s="21">
        <f>E97*G97*H97</f>
        <v>35840</v>
      </c>
      <c r="J97" s="20"/>
      <c r="K97" s="127"/>
      <c r="L97" s="128"/>
    </row>
    <row r="98" ht="15.6" spans="1:12">
      <c r="A98" s="20">
        <v>3</v>
      </c>
      <c r="B98" s="20" t="s">
        <v>246</v>
      </c>
      <c r="C98" s="20"/>
      <c r="D98" s="20" t="s">
        <v>244</v>
      </c>
      <c r="E98" s="95"/>
      <c r="F98" s="95"/>
      <c r="G98" s="95"/>
      <c r="H98" s="21"/>
      <c r="I98" s="21">
        <f>E98*G98*H98</f>
        <v>0</v>
      </c>
      <c r="J98" s="20"/>
      <c r="K98" s="127"/>
      <c r="L98" s="128"/>
    </row>
    <row r="99" ht="15.6" spans="1:12">
      <c r="A99" s="20">
        <v>4</v>
      </c>
      <c r="B99" s="20" t="s">
        <v>247</v>
      </c>
      <c r="C99" s="20"/>
      <c r="D99" s="20" t="s">
        <v>244</v>
      </c>
      <c r="E99" s="95"/>
      <c r="F99" s="95"/>
      <c r="G99" s="95"/>
      <c r="H99" s="21"/>
      <c r="I99" s="21"/>
      <c r="J99" s="20"/>
      <c r="K99" s="127"/>
      <c r="L99" s="128"/>
    </row>
    <row r="100" spans="1:12">
      <c r="A100" s="20">
        <v>4</v>
      </c>
      <c r="B100" s="20" t="s">
        <v>248</v>
      </c>
      <c r="C100" s="20"/>
      <c r="D100" s="20" t="s">
        <v>244</v>
      </c>
      <c r="E100" s="20"/>
      <c r="F100" s="20"/>
      <c r="G100" s="20"/>
      <c r="H100" s="21"/>
      <c r="I100" s="21"/>
      <c r="J100" s="20"/>
      <c r="K100" s="127"/>
      <c r="L100" s="128"/>
    </row>
    <row r="101" ht="15.6" spans="1:12">
      <c r="A101" s="20">
        <v>5</v>
      </c>
      <c r="B101" s="20" t="s">
        <v>249</v>
      </c>
      <c r="C101" s="20"/>
      <c r="D101" s="20" t="s">
        <v>244</v>
      </c>
      <c r="E101" s="94"/>
      <c r="F101" s="95"/>
      <c r="G101" s="94"/>
      <c r="H101" s="21"/>
      <c r="I101" s="21"/>
      <c r="J101" s="20"/>
      <c r="K101" s="127"/>
      <c r="L101" s="128"/>
    </row>
    <row r="102" spans="1:12">
      <c r="A102" s="20">
        <v>6</v>
      </c>
      <c r="B102" s="20" t="s">
        <v>250</v>
      </c>
      <c r="C102" s="20"/>
      <c r="D102" s="20" t="s">
        <v>244</v>
      </c>
      <c r="E102" s="20"/>
      <c r="F102" s="20"/>
      <c r="G102" s="20"/>
      <c r="H102" s="21"/>
      <c r="I102" s="21"/>
      <c r="J102" s="20"/>
      <c r="K102" s="127"/>
      <c r="L102" s="128"/>
    </row>
    <row r="103" ht="15.6" spans="1:12">
      <c r="A103" s="20" t="s">
        <v>214</v>
      </c>
      <c r="B103" s="20"/>
      <c r="C103" s="20"/>
      <c r="D103" s="20"/>
      <c r="E103" s="20"/>
      <c r="F103" s="20"/>
      <c r="G103" s="20"/>
      <c r="H103" s="21"/>
      <c r="I103" s="129">
        <f>SUM(I96:I102)</f>
        <v>35840</v>
      </c>
      <c r="J103" s="20"/>
      <c r="K103" s="127"/>
      <c r="L103" s="128"/>
    </row>
    <row r="104" ht="15.6" spans="1:12">
      <c r="A104" s="17" t="s">
        <v>251</v>
      </c>
      <c r="B104" s="18"/>
      <c r="C104" s="18"/>
      <c r="D104" s="18"/>
      <c r="E104" s="20"/>
      <c r="F104" s="20"/>
      <c r="G104" s="20"/>
      <c r="H104" s="21"/>
      <c r="I104" s="21"/>
      <c r="J104" s="20"/>
      <c r="K104" s="127"/>
      <c r="L104" s="128"/>
    </row>
    <row r="105" spans="1:12">
      <c r="A105" s="20" t="s">
        <v>1</v>
      </c>
      <c r="B105" s="20" t="s">
        <v>33</v>
      </c>
      <c r="C105" s="20"/>
      <c r="D105" s="20" t="s">
        <v>241</v>
      </c>
      <c r="E105" s="20" t="s">
        <v>229</v>
      </c>
      <c r="F105" s="20" t="s">
        <v>230</v>
      </c>
      <c r="G105" s="20" t="s">
        <v>231</v>
      </c>
      <c r="H105" s="21" t="s">
        <v>4</v>
      </c>
      <c r="I105" s="21" t="s">
        <v>38</v>
      </c>
      <c r="J105" s="20" t="s">
        <v>252</v>
      </c>
      <c r="K105" s="127"/>
      <c r="L105" s="128"/>
    </row>
    <row r="106" ht="15.6" spans="1:12">
      <c r="A106" s="96">
        <v>1</v>
      </c>
      <c r="B106" s="97" t="s">
        <v>253</v>
      </c>
      <c r="C106" s="98"/>
      <c r="D106" s="20"/>
      <c r="E106" s="94">
        <v>4</v>
      </c>
      <c r="F106" s="95"/>
      <c r="G106" s="94">
        <v>14</v>
      </c>
      <c r="H106" s="21">
        <v>420</v>
      </c>
      <c r="I106" s="21">
        <f>E106*G106*H106</f>
        <v>23520</v>
      </c>
      <c r="J106" s="20"/>
      <c r="K106" s="127"/>
      <c r="L106" s="128"/>
    </row>
    <row r="107" ht="15.6" spans="1:12">
      <c r="A107" s="99">
        <v>2</v>
      </c>
      <c r="B107" s="97" t="s">
        <v>254</v>
      </c>
      <c r="C107" s="98"/>
      <c r="D107" s="100" t="s">
        <v>244</v>
      </c>
      <c r="E107" s="101"/>
      <c r="F107" s="102"/>
      <c r="G107" s="101"/>
      <c r="H107" s="103"/>
      <c r="I107" s="21"/>
      <c r="J107" s="20"/>
      <c r="K107" s="127"/>
      <c r="L107" s="128"/>
    </row>
    <row r="108" spans="1:12">
      <c r="A108" s="96">
        <v>3</v>
      </c>
      <c r="B108" s="97" t="s">
        <v>255</v>
      </c>
      <c r="C108" s="98"/>
      <c r="D108" s="100" t="s">
        <v>244</v>
      </c>
      <c r="E108" s="100"/>
      <c r="F108" s="100"/>
      <c r="G108" s="100"/>
      <c r="H108" s="103"/>
      <c r="I108" s="21"/>
      <c r="J108" s="20"/>
      <c r="K108" s="127"/>
      <c r="L108" s="128"/>
    </row>
    <row r="109" spans="1:12">
      <c r="A109" s="99" t="s">
        <v>257</v>
      </c>
      <c r="B109" s="89" t="s">
        <v>258</v>
      </c>
      <c r="C109" s="90"/>
      <c r="D109" s="91"/>
      <c r="E109" s="104"/>
      <c r="F109" s="104"/>
      <c r="G109" s="104"/>
      <c r="H109" s="105"/>
      <c r="I109" s="21"/>
      <c r="J109" s="20"/>
      <c r="K109" s="127"/>
      <c r="L109" s="128"/>
    </row>
    <row r="110" spans="1:12">
      <c r="A110" s="99">
        <v>4</v>
      </c>
      <c r="B110" s="89" t="s">
        <v>259</v>
      </c>
      <c r="C110" s="90"/>
      <c r="D110" s="91" t="s">
        <v>244</v>
      </c>
      <c r="E110" s="91"/>
      <c r="F110" s="91"/>
      <c r="G110" s="91"/>
      <c r="H110" s="92"/>
      <c r="I110" s="21"/>
      <c r="J110" s="20"/>
      <c r="K110" s="127"/>
      <c r="L110" s="128"/>
    </row>
    <row r="111" spans="1:12">
      <c r="A111" s="99">
        <v>12</v>
      </c>
      <c r="B111" s="97" t="s">
        <v>260</v>
      </c>
      <c r="C111" s="98"/>
      <c r="D111" s="100" t="s">
        <v>244</v>
      </c>
      <c r="E111" s="106"/>
      <c r="F111" s="106"/>
      <c r="G111" s="106"/>
      <c r="H111" s="107"/>
      <c r="I111" s="21"/>
      <c r="J111" s="20"/>
      <c r="K111" s="127"/>
      <c r="L111" s="128"/>
    </row>
    <row r="112" spans="1:12">
      <c r="A112" s="99">
        <v>14</v>
      </c>
      <c r="B112" s="97" t="s">
        <v>261</v>
      </c>
      <c r="C112" s="98"/>
      <c r="D112" s="100" t="s">
        <v>244</v>
      </c>
      <c r="E112" s="106"/>
      <c r="F112" s="106"/>
      <c r="G112" s="106"/>
      <c r="H112" s="107"/>
      <c r="I112" s="21"/>
      <c r="J112" s="20"/>
      <c r="K112" s="127"/>
      <c r="L112" s="128"/>
    </row>
    <row r="113" spans="1:12">
      <c r="A113" s="99"/>
      <c r="B113" s="97"/>
      <c r="C113" s="98"/>
      <c r="D113" s="100"/>
      <c r="E113" s="100"/>
      <c r="F113" s="100"/>
      <c r="G113" s="100"/>
      <c r="H113" s="103"/>
      <c r="I113" s="21">
        <f>E113*G113*H113</f>
        <v>0</v>
      </c>
      <c r="J113" s="20"/>
      <c r="K113" s="127"/>
      <c r="L113" s="128"/>
    </row>
    <row r="114" ht="15.6" spans="1:12">
      <c r="A114" s="108" t="s">
        <v>214</v>
      </c>
      <c r="B114" s="109"/>
      <c r="C114" s="109"/>
      <c r="D114" s="109"/>
      <c r="E114" s="109"/>
      <c r="F114" s="109"/>
      <c r="G114" s="109"/>
      <c r="H114" s="110"/>
      <c r="I114" s="130">
        <f>SUM(I106:I113)</f>
        <v>23520</v>
      </c>
      <c r="J114" s="20"/>
      <c r="K114" s="127"/>
      <c r="L114" s="128"/>
    </row>
    <row r="115" ht="15.6" spans="1:12">
      <c r="A115" s="111" t="s">
        <v>262</v>
      </c>
      <c r="B115" s="111"/>
      <c r="C115" s="111"/>
      <c r="D115" s="111"/>
      <c r="E115" s="111"/>
      <c r="F115" s="111"/>
      <c r="G115" s="111"/>
      <c r="H115" s="112"/>
      <c r="I115" s="129">
        <f>I114+I103+I93+I86+I77+I72+I62</f>
        <v>114560</v>
      </c>
      <c r="J115" s="20"/>
      <c r="K115" s="127"/>
      <c r="L115" s="128"/>
    </row>
    <row r="116" s="4" customFormat="1" spans="1:22">
      <c r="A116" s="113"/>
      <c r="B116" s="113"/>
      <c r="C116" s="113"/>
      <c r="D116" s="113"/>
      <c r="E116" s="113"/>
      <c r="F116" s="113"/>
      <c r="G116" s="113"/>
      <c r="H116" s="114"/>
      <c r="I116" s="131"/>
      <c r="J116" s="14"/>
      <c r="K116" s="132"/>
      <c r="L116" s="133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="5" customFormat="1" spans="1:12">
      <c r="A117" s="115"/>
      <c r="B117" s="115"/>
      <c r="C117" s="116"/>
      <c r="D117" s="116"/>
      <c r="E117" s="116"/>
      <c r="F117" s="116"/>
      <c r="G117" s="116"/>
      <c r="H117" s="117"/>
      <c r="I117" s="117"/>
      <c r="J117" s="116"/>
      <c r="K117" s="116"/>
      <c r="L117" s="116"/>
    </row>
    <row r="118" s="6" customFormat="1" spans="1:12">
      <c r="A118" s="115"/>
      <c r="B118" s="115"/>
      <c r="C118" s="116"/>
      <c r="D118" s="116"/>
      <c r="E118" s="116"/>
      <c r="F118" s="116"/>
      <c r="G118" s="116"/>
      <c r="H118" s="117"/>
      <c r="I118" s="117"/>
      <c r="J118" s="116"/>
      <c r="K118" s="116"/>
      <c r="L118" s="116"/>
    </row>
    <row r="121" spans="4:9">
      <c r="D121" s="118"/>
      <c r="E121" s="118"/>
      <c r="F121" s="118"/>
      <c r="G121" s="118"/>
      <c r="H121" s="118"/>
      <c r="I121" s="118"/>
    </row>
    <row r="122" spans="4:9">
      <c r="D122" s="118"/>
      <c r="E122" s="118"/>
      <c r="F122" s="118"/>
      <c r="G122" s="118"/>
      <c r="H122" s="118"/>
      <c r="I122" s="118"/>
    </row>
    <row r="123" spans="4:9">
      <c r="D123" s="118"/>
      <c r="E123" s="118"/>
      <c r="F123" s="118"/>
      <c r="G123" s="118"/>
      <c r="H123" s="118"/>
      <c r="I123" s="118"/>
    </row>
    <row r="124" spans="4:9">
      <c r="D124" s="118"/>
      <c r="E124" s="118"/>
      <c r="F124" s="118"/>
      <c r="G124" s="118"/>
      <c r="H124" s="118"/>
      <c r="I124" s="118"/>
    </row>
    <row r="125" spans="4:9">
      <c r="D125" s="118"/>
      <c r="E125" s="118"/>
      <c r="F125" s="118"/>
      <c r="G125" s="118"/>
      <c r="H125" s="118"/>
      <c r="I125" s="118"/>
    </row>
    <row r="126" spans="4:9">
      <c r="D126" s="118"/>
      <c r="E126" s="118"/>
      <c r="F126" s="118"/>
      <c r="G126" s="118"/>
      <c r="H126" s="118"/>
      <c r="I126" s="118"/>
    </row>
    <row r="127" spans="4:9">
      <c r="D127" s="118"/>
      <c r="E127" s="118"/>
      <c r="F127" s="118"/>
      <c r="G127" s="118"/>
      <c r="H127" s="118"/>
      <c r="I127" s="118"/>
    </row>
    <row r="128" spans="4:9">
      <c r="D128" s="118"/>
      <c r="E128" s="118"/>
      <c r="F128" s="118"/>
      <c r="G128" s="118"/>
      <c r="H128" s="118"/>
      <c r="I128" s="118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25:H25"/>
    <mergeCell ref="A26:I26"/>
    <mergeCell ref="A50:H50"/>
    <mergeCell ref="A51:I51"/>
    <mergeCell ref="A62:H62"/>
    <mergeCell ref="A63:L63"/>
    <mergeCell ref="A64:L64"/>
    <mergeCell ref="A66:I66"/>
    <mergeCell ref="A69:I69"/>
    <mergeCell ref="A71:H71"/>
    <mergeCell ref="A72:G72"/>
    <mergeCell ref="A73:K73"/>
    <mergeCell ref="B74:C74"/>
    <mergeCell ref="B75:C75"/>
    <mergeCell ref="B76:C76"/>
    <mergeCell ref="A77:H77"/>
    <mergeCell ref="A78:J78"/>
    <mergeCell ref="B79:C79"/>
    <mergeCell ref="B80:C80"/>
    <mergeCell ref="B81:C81"/>
    <mergeCell ref="B82:C82"/>
    <mergeCell ref="B83:C83"/>
    <mergeCell ref="B84:C84"/>
    <mergeCell ref="B85:C85"/>
    <mergeCell ref="A86:H86"/>
    <mergeCell ref="A87:K87"/>
    <mergeCell ref="B88:C88"/>
    <mergeCell ref="B89:C89"/>
    <mergeCell ref="B90:C90"/>
    <mergeCell ref="B91:C91"/>
    <mergeCell ref="B92:C92"/>
    <mergeCell ref="A93:H93"/>
    <mergeCell ref="A94:K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A103:H103"/>
    <mergeCell ref="A104:I104"/>
    <mergeCell ref="B105:C105"/>
    <mergeCell ref="B106:C106"/>
    <mergeCell ref="B107:C107"/>
    <mergeCell ref="B108:C108"/>
    <mergeCell ref="B110:C110"/>
    <mergeCell ref="B111:C111"/>
    <mergeCell ref="B112:C112"/>
    <mergeCell ref="B113:C113"/>
    <mergeCell ref="A114:H114"/>
    <mergeCell ref="A115:H115"/>
    <mergeCell ref="A117:L117"/>
    <mergeCell ref="A118:L11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7"/>
  <sheetViews>
    <sheetView workbookViewId="0">
      <selection activeCell="A8" sqref="$A8:$XFD8"/>
    </sheetView>
  </sheetViews>
  <sheetFormatPr defaultColWidth="7.87962962962963" defaultRowHeight="15"/>
  <cols>
    <col min="1" max="1" width="4.75" style="7" customWidth="1"/>
    <col min="2" max="2" width="14" style="7" customWidth="1"/>
    <col min="3" max="3" width="24" style="7" customWidth="1"/>
    <col min="4" max="4" width="29.75" style="7" customWidth="1"/>
    <col min="5" max="5" width="15" style="7" customWidth="1"/>
    <col min="6" max="6" width="9.62962962962963" style="7" customWidth="1"/>
    <col min="7" max="7" width="13.6296296296296" style="7" customWidth="1"/>
    <col min="8" max="8" width="8" style="8" customWidth="1"/>
    <col min="9" max="9" width="12.6296296296296" style="8" customWidth="1"/>
    <col min="10" max="11" width="5.37962962962963" style="7" customWidth="1"/>
    <col min="12" max="12" width="9.25" style="7" customWidth="1"/>
    <col min="13" max="16384" width="7.87962962962963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29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42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43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="142" customFormat="1" spans="1:12">
      <c r="A8" s="143">
        <v>1</v>
      </c>
      <c r="B8" s="144" t="s">
        <v>44</v>
      </c>
      <c r="C8" s="145" t="s">
        <v>45</v>
      </c>
      <c r="D8" s="145" t="s">
        <v>46</v>
      </c>
      <c r="E8" s="146" t="s">
        <v>47</v>
      </c>
      <c r="F8" s="145" t="s">
        <v>48</v>
      </c>
      <c r="G8" s="145">
        <v>2</v>
      </c>
      <c r="H8" s="147"/>
      <c r="I8" s="148">
        <f t="shared" ref="I8:I43" si="0">G8*H8</f>
        <v>0</v>
      </c>
      <c r="J8" s="149"/>
      <c r="K8" s="150"/>
      <c r="L8" s="150"/>
    </row>
    <row r="9" spans="1:12">
      <c r="A9" s="26">
        <v>2</v>
      </c>
      <c r="B9" s="27" t="s">
        <v>44</v>
      </c>
      <c r="C9" s="28" t="s">
        <v>49</v>
      </c>
      <c r="D9" s="28" t="s">
        <v>50</v>
      </c>
      <c r="E9" s="29" t="s">
        <v>51</v>
      </c>
      <c r="F9" s="28" t="s">
        <v>48</v>
      </c>
      <c r="G9" s="28">
        <v>0</v>
      </c>
      <c r="H9" s="30">
        <v>2330</v>
      </c>
      <c r="I9" s="56">
        <f t="shared" si="0"/>
        <v>0</v>
      </c>
      <c r="J9" s="55"/>
      <c r="K9" s="45"/>
      <c r="L9" s="45"/>
    </row>
    <row r="10" ht="26.4" spans="1:12">
      <c r="A10" s="26">
        <v>3</v>
      </c>
      <c r="B10" s="27" t="s">
        <v>44</v>
      </c>
      <c r="C10" s="28" t="s">
        <v>52</v>
      </c>
      <c r="D10" s="28" t="s">
        <v>53</v>
      </c>
      <c r="E10" s="29"/>
      <c r="F10" s="28" t="s">
        <v>48</v>
      </c>
      <c r="G10" s="28">
        <v>1</v>
      </c>
      <c r="H10" s="8">
        <v>0</v>
      </c>
      <c r="J10" s="55" t="s">
        <v>54</v>
      </c>
      <c r="K10" s="45"/>
      <c r="L10" s="45"/>
    </row>
    <row r="11" spans="1:12">
      <c r="A11" s="26">
        <v>4</v>
      </c>
      <c r="B11" s="27" t="s">
        <v>44</v>
      </c>
      <c r="C11" s="28" t="s">
        <v>55</v>
      </c>
      <c r="D11" s="28"/>
      <c r="E11" s="29"/>
      <c r="F11" s="28" t="s">
        <v>48</v>
      </c>
      <c r="G11" s="28">
        <v>3</v>
      </c>
      <c r="H11" s="30">
        <v>3000</v>
      </c>
      <c r="I11" s="56">
        <f>G10*H11</f>
        <v>3000</v>
      </c>
      <c r="J11" s="55"/>
      <c r="K11" s="45"/>
      <c r="L11" s="45"/>
    </row>
    <row r="12" spans="1:12">
      <c r="A12" s="26">
        <v>5</v>
      </c>
      <c r="B12" s="27" t="s">
        <v>44</v>
      </c>
      <c r="C12" s="28" t="s">
        <v>56</v>
      </c>
      <c r="D12" s="28" t="s">
        <v>57</v>
      </c>
      <c r="E12" s="31" t="s">
        <v>58</v>
      </c>
      <c r="F12" s="28" t="s">
        <v>48</v>
      </c>
      <c r="G12" s="28">
        <v>3</v>
      </c>
      <c r="H12" s="170">
        <v>5500</v>
      </c>
      <c r="I12" s="189">
        <f t="shared" si="0"/>
        <v>16500</v>
      </c>
      <c r="J12" s="55"/>
      <c r="K12" s="45"/>
      <c r="L12" s="45"/>
    </row>
    <row r="13" spans="1:12">
      <c r="A13" s="26">
        <v>6</v>
      </c>
      <c r="B13" s="27" t="s">
        <v>44</v>
      </c>
      <c r="C13" s="28" t="s">
        <v>59</v>
      </c>
      <c r="D13" s="28"/>
      <c r="E13" s="31" t="s">
        <v>58</v>
      </c>
      <c r="F13" s="28" t="s">
        <v>48</v>
      </c>
      <c r="G13" s="28">
        <v>3</v>
      </c>
      <c r="H13" s="185"/>
      <c r="I13" s="190"/>
      <c r="J13" s="55"/>
      <c r="K13" s="45"/>
      <c r="L13" s="45"/>
    </row>
    <row r="14" spans="1:12">
      <c r="A14" s="26">
        <v>7</v>
      </c>
      <c r="B14" s="27" t="s">
        <v>44</v>
      </c>
      <c r="C14" s="28" t="s">
        <v>60</v>
      </c>
      <c r="D14" s="28" t="s">
        <v>61</v>
      </c>
      <c r="E14" s="31" t="s">
        <v>62</v>
      </c>
      <c r="F14" s="28" t="s">
        <v>48</v>
      </c>
      <c r="G14" s="28">
        <v>22</v>
      </c>
      <c r="H14" s="30">
        <v>420</v>
      </c>
      <c r="I14" s="56">
        <f t="shared" si="0"/>
        <v>9240</v>
      </c>
      <c r="J14" s="55"/>
      <c r="K14" s="45"/>
      <c r="L14" s="45"/>
    </row>
    <row r="15" spans="1:12">
      <c r="A15" s="26">
        <v>8</v>
      </c>
      <c r="B15" s="27" t="s">
        <v>44</v>
      </c>
      <c r="C15" s="28" t="s">
        <v>63</v>
      </c>
      <c r="D15" s="28" t="s">
        <v>64</v>
      </c>
      <c r="E15" s="31" t="s">
        <v>62</v>
      </c>
      <c r="F15" s="28" t="s">
        <v>48</v>
      </c>
      <c r="G15" s="28">
        <v>44</v>
      </c>
      <c r="H15" s="30">
        <v>14</v>
      </c>
      <c r="I15" s="56">
        <f t="shared" si="0"/>
        <v>616</v>
      </c>
      <c r="J15" s="55"/>
      <c r="K15" s="45"/>
      <c r="L15" s="45"/>
    </row>
    <row r="16" spans="1:12">
      <c r="A16" s="26">
        <v>9</v>
      </c>
      <c r="B16" s="27" t="s">
        <v>44</v>
      </c>
      <c r="C16" s="151" t="s">
        <v>65</v>
      </c>
      <c r="D16" s="28" t="s">
        <v>66</v>
      </c>
      <c r="E16" s="28" t="s">
        <v>67</v>
      </c>
      <c r="F16" s="28" t="s">
        <v>48</v>
      </c>
      <c r="G16" s="28">
        <v>22</v>
      </c>
      <c r="H16" s="33">
        <v>15</v>
      </c>
      <c r="I16" s="56">
        <f t="shared" si="0"/>
        <v>330</v>
      </c>
      <c r="J16" s="55"/>
      <c r="K16" s="45"/>
      <c r="L16" s="45"/>
    </row>
    <row r="17" spans="1:12">
      <c r="A17" s="26">
        <v>10</v>
      </c>
      <c r="B17" s="27" t="s">
        <v>44</v>
      </c>
      <c r="C17" s="28" t="s">
        <v>68</v>
      </c>
      <c r="D17" s="28" t="s">
        <v>69</v>
      </c>
      <c r="E17" s="31" t="s">
        <v>67</v>
      </c>
      <c r="F17" s="34" t="s">
        <v>48</v>
      </c>
      <c r="G17" s="28">
        <v>12</v>
      </c>
      <c r="H17" s="33">
        <v>15</v>
      </c>
      <c r="I17" s="56">
        <f t="shared" si="0"/>
        <v>180</v>
      </c>
      <c r="J17" s="57"/>
      <c r="K17" s="45"/>
      <c r="L17" s="45"/>
    </row>
    <row r="18" spans="1:12">
      <c r="A18" s="26">
        <v>11</v>
      </c>
      <c r="B18" s="27" t="s">
        <v>44</v>
      </c>
      <c r="C18" s="28" t="s">
        <v>70</v>
      </c>
      <c r="D18" s="28" t="s">
        <v>71</v>
      </c>
      <c r="E18" s="31" t="s">
        <v>72</v>
      </c>
      <c r="F18" s="34" t="s">
        <v>48</v>
      </c>
      <c r="G18" s="28">
        <v>12</v>
      </c>
      <c r="H18" s="33">
        <v>20</v>
      </c>
      <c r="I18" s="56">
        <f t="shared" si="0"/>
        <v>240</v>
      </c>
      <c r="J18" s="57"/>
      <c r="K18" s="45"/>
      <c r="L18" s="45"/>
    </row>
    <row r="19" spans="1:12">
      <c r="A19" s="26">
        <v>12</v>
      </c>
      <c r="B19" s="27" t="s">
        <v>44</v>
      </c>
      <c r="C19" s="151" t="s">
        <v>73</v>
      </c>
      <c r="D19" s="28" t="s">
        <v>57</v>
      </c>
      <c r="E19" s="31" t="s">
        <v>58</v>
      </c>
      <c r="F19" s="28" t="s">
        <v>48</v>
      </c>
      <c r="G19" s="28">
        <v>1</v>
      </c>
      <c r="H19" s="170">
        <v>5500</v>
      </c>
      <c r="I19" s="56">
        <f t="shared" si="0"/>
        <v>5500</v>
      </c>
      <c r="J19" s="57"/>
      <c r="K19" s="45"/>
      <c r="L19" s="45"/>
    </row>
    <row r="20" spans="1:12">
      <c r="A20" s="26">
        <v>13</v>
      </c>
      <c r="B20" s="27" t="s">
        <v>44</v>
      </c>
      <c r="C20" s="151" t="s">
        <v>74</v>
      </c>
      <c r="D20" s="28"/>
      <c r="E20" s="31" t="s">
        <v>58</v>
      </c>
      <c r="F20" s="28" t="s">
        <v>48</v>
      </c>
      <c r="G20" s="28">
        <v>1</v>
      </c>
      <c r="H20" s="185"/>
      <c r="I20" s="56">
        <f t="shared" si="0"/>
        <v>0</v>
      </c>
      <c r="J20" s="57"/>
      <c r="K20" s="45"/>
      <c r="L20" s="45"/>
    </row>
    <row r="21" ht="30" spans="1:12">
      <c r="A21" s="26">
        <v>14</v>
      </c>
      <c r="B21" s="28" t="s">
        <v>44</v>
      </c>
      <c r="C21" s="151" t="s">
        <v>75</v>
      </c>
      <c r="D21" s="28" t="s">
        <v>76</v>
      </c>
      <c r="E21" s="28"/>
      <c r="F21" s="28" t="s">
        <v>48</v>
      </c>
      <c r="G21" s="28">
        <v>1</v>
      </c>
      <c r="H21" s="33">
        <v>800</v>
      </c>
      <c r="I21" s="56">
        <f t="shared" si="0"/>
        <v>800</v>
      </c>
      <c r="J21" s="57" t="s">
        <v>77</v>
      </c>
      <c r="K21" s="45"/>
      <c r="L21" s="45"/>
    </row>
    <row r="22" spans="1:12">
      <c r="A22" s="26">
        <v>15</v>
      </c>
      <c r="B22" s="27" t="s">
        <v>44</v>
      </c>
      <c r="C22" s="151" t="s">
        <v>78</v>
      </c>
      <c r="D22" s="28" t="s">
        <v>79</v>
      </c>
      <c r="E22" s="28" t="s">
        <v>80</v>
      </c>
      <c r="F22" s="28" t="s">
        <v>48</v>
      </c>
      <c r="G22" s="28">
        <v>1</v>
      </c>
      <c r="H22" s="33">
        <v>110</v>
      </c>
      <c r="I22" s="56">
        <f t="shared" si="0"/>
        <v>110</v>
      </c>
      <c r="J22" s="57"/>
      <c r="K22" s="45"/>
      <c r="L22" s="45"/>
    </row>
    <row r="23" spans="1:12">
      <c r="A23" s="26">
        <v>16</v>
      </c>
      <c r="B23" s="27" t="s">
        <v>44</v>
      </c>
      <c r="C23" s="151" t="s">
        <v>78</v>
      </c>
      <c r="D23" s="28" t="s">
        <v>81</v>
      </c>
      <c r="E23" s="28" t="s">
        <v>80</v>
      </c>
      <c r="F23" s="28" t="s">
        <v>48</v>
      </c>
      <c r="G23" s="28">
        <v>2</v>
      </c>
      <c r="H23" s="33">
        <v>85</v>
      </c>
      <c r="I23" s="56">
        <f t="shared" si="0"/>
        <v>170</v>
      </c>
      <c r="J23" s="57"/>
      <c r="K23" s="45"/>
      <c r="L23" s="45"/>
    </row>
    <row r="24" spans="1:12">
      <c r="A24" s="26">
        <v>17</v>
      </c>
      <c r="B24" s="27" t="s">
        <v>44</v>
      </c>
      <c r="C24" s="151" t="s">
        <v>82</v>
      </c>
      <c r="D24" s="28" t="s">
        <v>83</v>
      </c>
      <c r="E24" s="28" t="s">
        <v>84</v>
      </c>
      <c r="F24" s="28" t="s">
        <v>48</v>
      </c>
      <c r="G24" s="28">
        <v>25</v>
      </c>
      <c r="H24" s="159">
        <v>16</v>
      </c>
      <c r="I24" s="56">
        <f t="shared" si="0"/>
        <v>400</v>
      </c>
      <c r="J24" s="57"/>
      <c r="K24" s="45"/>
      <c r="L24" s="45"/>
    </row>
    <row r="25" spans="1:12">
      <c r="A25" s="26">
        <v>18</v>
      </c>
      <c r="B25" s="27" t="s">
        <v>44</v>
      </c>
      <c r="C25" s="151" t="s">
        <v>85</v>
      </c>
      <c r="D25" s="28" t="s">
        <v>86</v>
      </c>
      <c r="E25" s="28" t="s">
        <v>84</v>
      </c>
      <c r="F25" s="28" t="s">
        <v>48</v>
      </c>
      <c r="G25" s="28">
        <v>25</v>
      </c>
      <c r="H25" s="160"/>
      <c r="I25" s="56">
        <f t="shared" si="0"/>
        <v>0</v>
      </c>
      <c r="J25" s="57"/>
      <c r="K25" s="45"/>
      <c r="L25" s="45"/>
    </row>
    <row r="26" spans="1:12">
      <c r="A26" s="26">
        <v>19</v>
      </c>
      <c r="B26" s="27" t="s">
        <v>44</v>
      </c>
      <c r="C26" s="151" t="s">
        <v>87</v>
      </c>
      <c r="D26" s="28" t="s">
        <v>88</v>
      </c>
      <c r="E26" s="28" t="s">
        <v>89</v>
      </c>
      <c r="F26" s="28" t="s">
        <v>48</v>
      </c>
      <c r="G26" s="28">
        <v>25</v>
      </c>
      <c r="H26" s="33">
        <v>16</v>
      </c>
      <c r="I26" s="56">
        <f t="shared" si="0"/>
        <v>400</v>
      </c>
      <c r="J26" s="57"/>
      <c r="K26" s="45"/>
      <c r="L26" s="45"/>
    </row>
    <row r="27" spans="1:12">
      <c r="A27" s="26">
        <v>20</v>
      </c>
      <c r="B27" s="27" t="s">
        <v>44</v>
      </c>
      <c r="C27" s="151" t="s">
        <v>90</v>
      </c>
      <c r="D27" s="28" t="s">
        <v>91</v>
      </c>
      <c r="E27" s="28" t="s">
        <v>92</v>
      </c>
      <c r="F27" s="28" t="s">
        <v>48</v>
      </c>
      <c r="G27" s="28">
        <v>44</v>
      </c>
      <c r="H27" s="33">
        <v>135</v>
      </c>
      <c r="I27" s="56">
        <f t="shared" si="0"/>
        <v>5940</v>
      </c>
      <c r="J27" s="57"/>
      <c r="K27" s="45"/>
      <c r="L27" s="45"/>
    </row>
    <row r="28" spans="1:12">
      <c r="A28" s="26">
        <v>21</v>
      </c>
      <c r="B28" s="27" t="s">
        <v>44</v>
      </c>
      <c r="C28" s="151" t="s">
        <v>93</v>
      </c>
      <c r="D28" s="28" t="s">
        <v>94</v>
      </c>
      <c r="E28" s="28" t="s">
        <v>92</v>
      </c>
      <c r="F28" s="28" t="s">
        <v>48</v>
      </c>
      <c r="G28" s="28">
        <v>44</v>
      </c>
      <c r="H28" s="33">
        <v>135</v>
      </c>
      <c r="I28" s="56">
        <f t="shared" si="0"/>
        <v>5940</v>
      </c>
      <c r="J28" s="57"/>
      <c r="K28" s="45"/>
      <c r="L28" s="45"/>
    </row>
    <row r="29" spans="1:12">
      <c r="A29" s="26">
        <v>22</v>
      </c>
      <c r="B29" s="27" t="s">
        <v>44</v>
      </c>
      <c r="C29" s="151" t="s">
        <v>95</v>
      </c>
      <c r="D29" s="28"/>
      <c r="E29" s="28"/>
      <c r="F29" s="28" t="s">
        <v>48</v>
      </c>
      <c r="G29" s="28">
        <v>42</v>
      </c>
      <c r="H29" s="33">
        <v>90</v>
      </c>
      <c r="I29" s="56">
        <f t="shared" si="0"/>
        <v>3780</v>
      </c>
      <c r="J29" s="57"/>
      <c r="K29" s="45"/>
      <c r="L29" s="45"/>
    </row>
    <row r="30" spans="1:12">
      <c r="A30" s="26">
        <v>23</v>
      </c>
      <c r="B30" s="27" t="s">
        <v>44</v>
      </c>
      <c r="C30" s="151" t="s">
        <v>96</v>
      </c>
      <c r="D30" s="28" t="s">
        <v>97</v>
      </c>
      <c r="E30" s="28" t="s">
        <v>84</v>
      </c>
      <c r="F30" s="28" t="s">
        <v>48</v>
      </c>
      <c r="G30" s="28">
        <v>168</v>
      </c>
      <c r="H30" s="33">
        <v>19</v>
      </c>
      <c r="I30" s="56">
        <f t="shared" si="0"/>
        <v>3192</v>
      </c>
      <c r="J30" s="57"/>
      <c r="K30" s="45"/>
      <c r="L30" s="45"/>
    </row>
    <row r="31" spans="1:12">
      <c r="A31" s="26">
        <v>24</v>
      </c>
      <c r="B31" s="27" t="s">
        <v>44</v>
      </c>
      <c r="C31" s="151" t="s">
        <v>98</v>
      </c>
      <c r="D31" s="28" t="s">
        <v>99</v>
      </c>
      <c r="E31" s="28" t="s">
        <v>100</v>
      </c>
      <c r="F31" s="28" t="s">
        <v>48</v>
      </c>
      <c r="G31" s="28">
        <v>168</v>
      </c>
      <c r="H31" s="33">
        <v>15</v>
      </c>
      <c r="I31" s="56">
        <f t="shared" si="0"/>
        <v>2520</v>
      </c>
      <c r="J31" s="57"/>
      <c r="K31" s="45"/>
      <c r="L31" s="45"/>
    </row>
    <row r="32" spans="1:12">
      <c r="A32" s="26">
        <v>25</v>
      </c>
      <c r="B32" s="27" t="s">
        <v>44</v>
      </c>
      <c r="C32" s="151" t="s">
        <v>101</v>
      </c>
      <c r="D32" s="28" t="s">
        <v>102</v>
      </c>
      <c r="E32" s="28" t="s">
        <v>100</v>
      </c>
      <c r="F32" s="28" t="s">
        <v>48</v>
      </c>
      <c r="G32" s="28">
        <v>336</v>
      </c>
      <c r="H32" s="33">
        <v>0.5</v>
      </c>
      <c r="I32" s="56">
        <f t="shared" si="0"/>
        <v>168</v>
      </c>
      <c r="J32" s="57"/>
      <c r="K32" s="45"/>
      <c r="L32" s="45"/>
    </row>
    <row r="33" spans="1:12">
      <c r="A33" s="26">
        <v>26</v>
      </c>
      <c r="B33" s="27" t="s">
        <v>44</v>
      </c>
      <c r="C33" s="151" t="s">
        <v>103</v>
      </c>
      <c r="D33" s="28" t="s">
        <v>104</v>
      </c>
      <c r="E33" s="28" t="s">
        <v>105</v>
      </c>
      <c r="F33" s="28" t="s">
        <v>48</v>
      </c>
      <c r="G33" s="28">
        <v>42</v>
      </c>
      <c r="H33" s="33">
        <v>15</v>
      </c>
      <c r="I33" s="56">
        <f t="shared" si="0"/>
        <v>630</v>
      </c>
      <c r="J33" s="57"/>
      <c r="K33" s="45"/>
      <c r="L33" s="45"/>
    </row>
    <row r="34" spans="1:12">
      <c r="A34" s="26">
        <v>27</v>
      </c>
      <c r="B34" s="27" t="s">
        <v>44</v>
      </c>
      <c r="C34" s="151" t="s">
        <v>106</v>
      </c>
      <c r="D34" s="28" t="s">
        <v>107</v>
      </c>
      <c r="E34" s="28" t="s">
        <v>105</v>
      </c>
      <c r="F34" s="28" t="s">
        <v>48</v>
      </c>
      <c r="G34" s="28">
        <v>1512</v>
      </c>
      <c r="H34" s="33">
        <v>8.5</v>
      </c>
      <c r="I34" s="56">
        <f t="shared" si="0"/>
        <v>12852</v>
      </c>
      <c r="J34" s="57"/>
      <c r="K34" s="45"/>
      <c r="L34" s="45"/>
    </row>
    <row r="35" spans="1:12">
      <c r="A35" s="26">
        <v>28</v>
      </c>
      <c r="B35" s="27" t="s">
        <v>44</v>
      </c>
      <c r="C35" s="151" t="s">
        <v>108</v>
      </c>
      <c r="D35" s="28" t="s">
        <v>109</v>
      </c>
      <c r="E35" s="31" t="s">
        <v>67</v>
      </c>
      <c r="F35" s="28" t="s">
        <v>48</v>
      </c>
      <c r="G35" s="28">
        <v>72</v>
      </c>
      <c r="H35" s="33">
        <v>25</v>
      </c>
      <c r="I35" s="56">
        <f t="shared" si="0"/>
        <v>1800</v>
      </c>
      <c r="J35" s="57"/>
      <c r="K35" s="45"/>
      <c r="L35" s="45"/>
    </row>
    <row r="36" spans="1:12">
      <c r="A36" s="26">
        <v>29</v>
      </c>
      <c r="B36" s="27" t="s">
        <v>44</v>
      </c>
      <c r="C36" s="151" t="s">
        <v>110</v>
      </c>
      <c r="D36" s="28" t="s">
        <v>111</v>
      </c>
      <c r="E36" s="28" t="s">
        <v>112</v>
      </c>
      <c r="F36" s="28" t="s">
        <v>48</v>
      </c>
      <c r="G36" s="28">
        <v>5</v>
      </c>
      <c r="H36" s="33">
        <v>127</v>
      </c>
      <c r="I36" s="56">
        <f t="shared" si="0"/>
        <v>635</v>
      </c>
      <c r="J36" s="57"/>
      <c r="K36" s="45"/>
      <c r="L36" s="45"/>
    </row>
    <row r="37" spans="1:12">
      <c r="A37" s="26">
        <v>30</v>
      </c>
      <c r="B37" s="27" t="s">
        <v>44</v>
      </c>
      <c r="C37" s="28" t="s">
        <v>113</v>
      </c>
      <c r="D37" s="28" t="s">
        <v>114</v>
      </c>
      <c r="E37" s="31" t="s">
        <v>105</v>
      </c>
      <c r="F37" s="34" t="s">
        <v>48</v>
      </c>
      <c r="G37" s="28">
        <v>24</v>
      </c>
      <c r="H37" s="33">
        <v>3.4</v>
      </c>
      <c r="I37" s="56">
        <f t="shared" si="0"/>
        <v>81.6</v>
      </c>
      <c r="J37" s="55"/>
      <c r="K37" s="45"/>
      <c r="L37" s="45"/>
    </row>
    <row r="38" spans="1:12">
      <c r="A38" s="26">
        <v>31</v>
      </c>
      <c r="B38" s="27" t="s">
        <v>44</v>
      </c>
      <c r="C38" s="28" t="s">
        <v>115</v>
      </c>
      <c r="D38" s="28" t="s">
        <v>116</v>
      </c>
      <c r="E38" s="31" t="s">
        <v>105</v>
      </c>
      <c r="F38" s="34" t="s">
        <v>48</v>
      </c>
      <c r="G38" s="28">
        <v>12</v>
      </c>
      <c r="H38" s="33">
        <v>3.5</v>
      </c>
      <c r="I38" s="56">
        <f t="shared" si="0"/>
        <v>42</v>
      </c>
      <c r="J38" s="55"/>
      <c r="K38" s="45"/>
      <c r="L38" s="45"/>
    </row>
    <row r="39" spans="1:12">
      <c r="A39" s="26">
        <v>32</v>
      </c>
      <c r="B39" s="27" t="s">
        <v>44</v>
      </c>
      <c r="C39" s="28" t="s">
        <v>117</v>
      </c>
      <c r="D39" s="28"/>
      <c r="E39" s="28"/>
      <c r="F39" s="28" t="s">
        <v>48</v>
      </c>
      <c r="G39" s="28">
        <v>2</v>
      </c>
      <c r="H39" s="33">
        <v>45</v>
      </c>
      <c r="I39" s="56">
        <f t="shared" si="0"/>
        <v>90</v>
      </c>
      <c r="J39" s="57"/>
      <c r="K39" s="45"/>
      <c r="L39" s="45"/>
    </row>
    <row r="40" spans="1:12">
      <c r="A40" s="26">
        <v>33</v>
      </c>
      <c r="B40" s="27" t="s">
        <v>44</v>
      </c>
      <c r="C40" s="28" t="s">
        <v>118</v>
      </c>
      <c r="D40" s="28" t="s">
        <v>119</v>
      </c>
      <c r="E40" s="31" t="s">
        <v>105</v>
      </c>
      <c r="F40" s="28" t="s">
        <v>48</v>
      </c>
      <c r="G40" s="28">
        <v>20</v>
      </c>
      <c r="H40" s="33">
        <v>17</v>
      </c>
      <c r="I40" s="56">
        <f t="shared" si="0"/>
        <v>340</v>
      </c>
      <c r="J40" s="57"/>
      <c r="K40" s="45"/>
      <c r="L40" s="45"/>
    </row>
    <row r="41" spans="1:12">
      <c r="A41" s="26">
        <v>34</v>
      </c>
      <c r="B41" s="27" t="s">
        <v>44</v>
      </c>
      <c r="C41" s="28" t="s">
        <v>120</v>
      </c>
      <c r="D41" s="28" t="s">
        <v>121</v>
      </c>
      <c r="E41" s="31" t="s">
        <v>105</v>
      </c>
      <c r="F41" s="28" t="s">
        <v>48</v>
      </c>
      <c r="G41" s="28">
        <v>20</v>
      </c>
      <c r="H41" s="33">
        <v>26.8</v>
      </c>
      <c r="I41" s="56">
        <f t="shared" si="0"/>
        <v>536</v>
      </c>
      <c r="J41" s="57"/>
      <c r="K41" s="45"/>
      <c r="L41" s="45"/>
    </row>
    <row r="42" spans="1:12">
      <c r="A42" s="26">
        <v>35</v>
      </c>
      <c r="B42" s="27" t="s">
        <v>44</v>
      </c>
      <c r="C42" s="28" t="s">
        <v>122</v>
      </c>
      <c r="D42" s="28" t="s">
        <v>123</v>
      </c>
      <c r="E42" s="28" t="s">
        <v>100</v>
      </c>
      <c r="F42" s="28" t="s">
        <v>48</v>
      </c>
      <c r="G42" s="28">
        <v>10</v>
      </c>
      <c r="H42" s="33">
        <v>2</v>
      </c>
      <c r="I42" s="56">
        <f t="shared" si="0"/>
        <v>20</v>
      </c>
      <c r="J42" s="57"/>
      <c r="K42" s="45"/>
      <c r="L42" s="45"/>
    </row>
    <row r="43" spans="1:12">
      <c r="A43" s="26">
        <v>36</v>
      </c>
      <c r="B43" s="28" t="s">
        <v>124</v>
      </c>
      <c r="C43" s="28" t="s">
        <v>124</v>
      </c>
      <c r="D43" s="28"/>
      <c r="E43" s="28"/>
      <c r="F43" s="28" t="s">
        <v>125</v>
      </c>
      <c r="G43" s="28">
        <v>1</v>
      </c>
      <c r="H43" s="33">
        <v>1000</v>
      </c>
      <c r="I43" s="56">
        <f t="shared" si="0"/>
        <v>1000</v>
      </c>
      <c r="J43" s="57"/>
      <c r="K43" s="45"/>
      <c r="L43" s="45"/>
    </row>
    <row r="44" ht="15.6" spans="1:12">
      <c r="A44" s="35" t="s">
        <v>126</v>
      </c>
      <c r="B44" s="36"/>
      <c r="C44" s="36"/>
      <c r="D44" s="36"/>
      <c r="E44" s="36"/>
      <c r="F44" s="36"/>
      <c r="G44" s="36"/>
      <c r="H44" s="37"/>
      <c r="I44" s="59">
        <f>SUM(I8:I43)</f>
        <v>77052.6</v>
      </c>
      <c r="J44" s="57"/>
      <c r="K44" s="45"/>
      <c r="L44" s="45"/>
    </row>
    <row r="45" ht="15.6" spans="1:12">
      <c r="A45" s="24" t="s">
        <v>127</v>
      </c>
      <c r="B45" s="25"/>
      <c r="C45" s="25"/>
      <c r="D45" s="25"/>
      <c r="E45" s="25"/>
      <c r="F45" s="25"/>
      <c r="G45" s="25"/>
      <c r="H45" s="25"/>
      <c r="I45" s="54"/>
      <c r="J45" s="57"/>
      <c r="K45" s="45"/>
      <c r="L45" s="45"/>
    </row>
    <row r="46" spans="1:12">
      <c r="A46" s="38">
        <v>1</v>
      </c>
      <c r="B46" s="39" t="s">
        <v>100</v>
      </c>
      <c r="C46" s="39" t="s">
        <v>128</v>
      </c>
      <c r="D46" s="39" t="s">
        <v>129</v>
      </c>
      <c r="E46" s="39" t="s">
        <v>105</v>
      </c>
      <c r="F46" s="39" t="s">
        <v>130</v>
      </c>
      <c r="G46" s="28">
        <v>900</v>
      </c>
      <c r="H46" s="30">
        <v>0.58</v>
      </c>
      <c r="I46" s="58">
        <f t="shared" ref="I46:I68" si="1">G46*H46</f>
        <v>522</v>
      </c>
      <c r="J46" s="57"/>
      <c r="K46" s="45"/>
      <c r="L46" s="45"/>
    </row>
    <row r="47" spans="1:12">
      <c r="A47" s="38">
        <v>2</v>
      </c>
      <c r="B47" s="39" t="s">
        <v>100</v>
      </c>
      <c r="C47" s="39" t="s">
        <v>131</v>
      </c>
      <c r="D47" s="39" t="s">
        <v>132</v>
      </c>
      <c r="E47" s="39" t="s">
        <v>105</v>
      </c>
      <c r="F47" s="39" t="s">
        <v>130</v>
      </c>
      <c r="G47" s="28">
        <v>150</v>
      </c>
      <c r="H47" s="30">
        <v>4.5</v>
      </c>
      <c r="I47" s="58">
        <f t="shared" si="1"/>
        <v>675</v>
      </c>
      <c r="J47" s="57"/>
      <c r="K47" s="45"/>
      <c r="L47" s="45"/>
    </row>
    <row r="48" spans="1:12">
      <c r="A48" s="38">
        <v>3</v>
      </c>
      <c r="B48" s="39" t="s">
        <v>100</v>
      </c>
      <c r="C48" s="39" t="s">
        <v>133</v>
      </c>
      <c r="D48" s="39" t="s">
        <v>134</v>
      </c>
      <c r="E48" s="39" t="s">
        <v>105</v>
      </c>
      <c r="F48" s="39" t="s">
        <v>48</v>
      </c>
      <c r="G48" s="28">
        <v>200</v>
      </c>
      <c r="H48" s="30">
        <v>0.5</v>
      </c>
      <c r="I48" s="58">
        <f t="shared" si="1"/>
        <v>100</v>
      </c>
      <c r="J48" s="57"/>
      <c r="K48" s="45"/>
      <c r="L48" s="45"/>
    </row>
    <row r="49" spans="1:12">
      <c r="A49" s="38">
        <v>4</v>
      </c>
      <c r="B49" s="39" t="s">
        <v>100</v>
      </c>
      <c r="C49" s="39" t="s">
        <v>135</v>
      </c>
      <c r="D49" s="39" t="s">
        <v>136</v>
      </c>
      <c r="E49" s="39" t="s">
        <v>105</v>
      </c>
      <c r="F49" s="39" t="s">
        <v>48</v>
      </c>
      <c r="G49" s="28">
        <v>100</v>
      </c>
      <c r="H49" s="30">
        <v>0.8</v>
      </c>
      <c r="I49" s="58">
        <f t="shared" si="1"/>
        <v>80</v>
      </c>
      <c r="J49" s="57"/>
      <c r="K49" s="45"/>
      <c r="L49" s="45"/>
    </row>
    <row r="50" spans="1:12">
      <c r="A50" s="38">
        <v>5</v>
      </c>
      <c r="B50" s="39" t="s">
        <v>100</v>
      </c>
      <c r="C50" s="39" t="s">
        <v>137</v>
      </c>
      <c r="D50" s="39" t="s">
        <v>138</v>
      </c>
      <c r="E50" s="39" t="s">
        <v>105</v>
      </c>
      <c r="F50" s="39" t="s">
        <v>48</v>
      </c>
      <c r="G50" s="28">
        <v>200</v>
      </c>
      <c r="H50" s="30">
        <v>1.5</v>
      </c>
      <c r="I50" s="58">
        <f t="shared" si="1"/>
        <v>300</v>
      </c>
      <c r="J50" s="57"/>
      <c r="K50" s="45"/>
      <c r="L50" s="45"/>
    </row>
    <row r="51" spans="1:12">
      <c r="A51" s="38">
        <v>6</v>
      </c>
      <c r="B51" s="39" t="s">
        <v>100</v>
      </c>
      <c r="C51" s="39" t="s">
        <v>139</v>
      </c>
      <c r="D51" s="39" t="s">
        <v>140</v>
      </c>
      <c r="E51" s="39" t="s">
        <v>105</v>
      </c>
      <c r="F51" s="39" t="s">
        <v>141</v>
      </c>
      <c r="G51" s="39">
        <v>10</v>
      </c>
      <c r="H51" s="30">
        <v>1</v>
      </c>
      <c r="I51" s="58">
        <f t="shared" si="1"/>
        <v>10</v>
      </c>
      <c r="J51" s="57"/>
      <c r="K51" s="45"/>
      <c r="L51" s="45"/>
    </row>
    <row r="52" spans="1:12">
      <c r="A52" s="38">
        <v>7</v>
      </c>
      <c r="B52" s="39" t="s">
        <v>100</v>
      </c>
      <c r="C52" s="28" t="s">
        <v>142</v>
      </c>
      <c r="D52" s="28" t="s">
        <v>143</v>
      </c>
      <c r="E52" s="39" t="s">
        <v>105</v>
      </c>
      <c r="F52" s="28" t="s">
        <v>141</v>
      </c>
      <c r="G52" s="28">
        <v>100</v>
      </c>
      <c r="H52" s="30">
        <v>0.65</v>
      </c>
      <c r="I52" s="58">
        <f t="shared" si="1"/>
        <v>65</v>
      </c>
      <c r="J52" s="57"/>
      <c r="K52" s="45"/>
      <c r="L52" s="45"/>
    </row>
    <row r="53" spans="1:12">
      <c r="A53" s="38">
        <v>8</v>
      </c>
      <c r="B53" s="39" t="s">
        <v>100</v>
      </c>
      <c r="C53" s="28" t="s">
        <v>142</v>
      </c>
      <c r="D53" s="28" t="s">
        <v>144</v>
      </c>
      <c r="E53" s="39" t="s">
        <v>105</v>
      </c>
      <c r="F53" s="28" t="s">
        <v>141</v>
      </c>
      <c r="G53" s="28">
        <v>100</v>
      </c>
      <c r="H53" s="30">
        <v>0.4</v>
      </c>
      <c r="I53" s="58">
        <f t="shared" si="1"/>
        <v>40</v>
      </c>
      <c r="J53" s="57"/>
      <c r="K53" s="45"/>
      <c r="L53" s="45"/>
    </row>
    <row r="54" spans="1:12">
      <c r="A54" s="38">
        <v>9</v>
      </c>
      <c r="B54" s="39" t="s">
        <v>100</v>
      </c>
      <c r="C54" s="28" t="s">
        <v>142</v>
      </c>
      <c r="D54" s="28" t="s">
        <v>145</v>
      </c>
      <c r="E54" s="39" t="s">
        <v>105</v>
      </c>
      <c r="F54" s="28" t="s">
        <v>141</v>
      </c>
      <c r="G54" s="28">
        <v>200</v>
      </c>
      <c r="H54" s="30">
        <v>0.3</v>
      </c>
      <c r="I54" s="58">
        <f t="shared" si="1"/>
        <v>60</v>
      </c>
      <c r="J54" s="57"/>
      <c r="K54" s="45"/>
      <c r="L54" s="45"/>
    </row>
    <row r="55" spans="1:12">
      <c r="A55" s="38">
        <v>10</v>
      </c>
      <c r="B55" s="28" t="s">
        <v>146</v>
      </c>
      <c r="C55" s="28" t="s">
        <v>147</v>
      </c>
      <c r="D55" s="28" t="s">
        <v>148</v>
      </c>
      <c r="E55" s="28" t="s">
        <v>149</v>
      </c>
      <c r="F55" s="28" t="s">
        <v>150</v>
      </c>
      <c r="G55" s="34">
        <v>20</v>
      </c>
      <c r="H55" s="30">
        <v>12.5</v>
      </c>
      <c r="I55" s="58">
        <f t="shared" si="1"/>
        <v>250</v>
      </c>
      <c r="J55" s="57"/>
      <c r="K55" s="45"/>
      <c r="L55" s="45"/>
    </row>
    <row r="56" spans="1:12">
      <c r="A56" s="38">
        <v>11</v>
      </c>
      <c r="B56" s="28" t="s">
        <v>146</v>
      </c>
      <c r="C56" s="28" t="s">
        <v>151</v>
      </c>
      <c r="D56" s="28" t="s">
        <v>152</v>
      </c>
      <c r="E56" s="28" t="s">
        <v>149</v>
      </c>
      <c r="F56" s="28" t="s">
        <v>153</v>
      </c>
      <c r="G56" s="34">
        <v>16</v>
      </c>
      <c r="H56" s="30">
        <v>350</v>
      </c>
      <c r="I56" s="30">
        <f t="shared" si="1"/>
        <v>5600</v>
      </c>
      <c r="J56" s="57"/>
      <c r="K56" s="45"/>
      <c r="L56" s="45"/>
    </row>
    <row r="57" spans="1:12">
      <c r="A57" s="38">
        <v>12</v>
      </c>
      <c r="B57" s="28" t="s">
        <v>146</v>
      </c>
      <c r="C57" s="28" t="s">
        <v>154</v>
      </c>
      <c r="D57" s="28" t="s">
        <v>155</v>
      </c>
      <c r="E57" s="28" t="s">
        <v>149</v>
      </c>
      <c r="F57" s="28" t="s">
        <v>150</v>
      </c>
      <c r="G57" s="34">
        <v>10</v>
      </c>
      <c r="H57" s="30">
        <v>69</v>
      </c>
      <c r="I57" s="30">
        <f t="shared" si="1"/>
        <v>690</v>
      </c>
      <c r="J57" s="57"/>
      <c r="K57" s="45"/>
      <c r="L57" s="45"/>
    </row>
    <row r="58" spans="1:12">
      <c r="A58" s="38">
        <v>13</v>
      </c>
      <c r="B58" s="28" t="s">
        <v>146</v>
      </c>
      <c r="C58" s="40" t="s">
        <v>156</v>
      </c>
      <c r="D58" s="40" t="s">
        <v>157</v>
      </c>
      <c r="E58" s="41" t="s">
        <v>149</v>
      </c>
      <c r="F58" s="40" t="s">
        <v>158</v>
      </c>
      <c r="G58" s="33">
        <v>14</v>
      </c>
      <c r="H58" s="30">
        <v>650</v>
      </c>
      <c r="I58" s="30">
        <f t="shared" si="1"/>
        <v>9100</v>
      </c>
      <c r="J58" s="57"/>
      <c r="K58" s="45"/>
      <c r="L58" s="45"/>
    </row>
    <row r="59" spans="1:12">
      <c r="A59" s="38">
        <v>14</v>
      </c>
      <c r="B59" s="28" t="s">
        <v>146</v>
      </c>
      <c r="C59" s="28" t="s">
        <v>159</v>
      </c>
      <c r="D59" s="42" t="s">
        <v>160</v>
      </c>
      <c r="E59" s="28" t="s">
        <v>105</v>
      </c>
      <c r="F59" s="42" t="s">
        <v>161</v>
      </c>
      <c r="G59" s="28">
        <v>25</v>
      </c>
      <c r="H59" s="30">
        <v>19.5</v>
      </c>
      <c r="I59" s="30">
        <f t="shared" ref="I59" si="2">G59*H59</f>
        <v>487.5</v>
      </c>
      <c r="J59" s="57"/>
      <c r="K59" s="45"/>
      <c r="L59" s="45"/>
    </row>
    <row r="60" spans="1:12">
      <c r="A60" s="38">
        <v>15</v>
      </c>
      <c r="B60" s="28" t="s">
        <v>146</v>
      </c>
      <c r="C60" s="28" t="s">
        <v>162</v>
      </c>
      <c r="D60" s="42" t="s">
        <v>163</v>
      </c>
      <c r="E60" s="28" t="s">
        <v>105</v>
      </c>
      <c r="F60" s="42" t="s">
        <v>161</v>
      </c>
      <c r="G60" s="28">
        <v>10</v>
      </c>
      <c r="H60" s="30">
        <v>32.7</v>
      </c>
      <c r="I60" s="30">
        <f t="shared" si="1"/>
        <v>327</v>
      </c>
      <c r="J60" s="57"/>
      <c r="K60" s="45"/>
      <c r="L60" s="45"/>
    </row>
    <row r="61" spans="1:12">
      <c r="A61" s="38">
        <v>16</v>
      </c>
      <c r="B61" s="28" t="s">
        <v>146</v>
      </c>
      <c r="C61" s="28" t="s">
        <v>162</v>
      </c>
      <c r="D61" s="42" t="s">
        <v>164</v>
      </c>
      <c r="E61" s="28" t="s">
        <v>105</v>
      </c>
      <c r="F61" s="42" t="s">
        <v>161</v>
      </c>
      <c r="G61" s="28">
        <v>150</v>
      </c>
      <c r="H61" s="30">
        <v>54.47</v>
      </c>
      <c r="I61" s="30">
        <f t="shared" si="1"/>
        <v>8170.5</v>
      </c>
      <c r="J61" s="57"/>
      <c r="K61" s="45"/>
      <c r="L61" s="45"/>
    </row>
    <row r="62" spans="1:12">
      <c r="A62" s="38">
        <v>17</v>
      </c>
      <c r="B62" s="28" t="s">
        <v>146</v>
      </c>
      <c r="C62" s="28" t="s">
        <v>162</v>
      </c>
      <c r="D62" s="42" t="s">
        <v>165</v>
      </c>
      <c r="E62" s="28" t="s">
        <v>105</v>
      </c>
      <c r="F62" s="42" t="s">
        <v>161</v>
      </c>
      <c r="G62" s="28">
        <v>12</v>
      </c>
      <c r="H62" s="30">
        <v>33.17</v>
      </c>
      <c r="I62" s="30">
        <f t="shared" si="1"/>
        <v>398.04</v>
      </c>
      <c r="J62" s="57"/>
      <c r="K62" s="45"/>
      <c r="L62" s="45"/>
    </row>
    <row r="63" spans="1:12">
      <c r="A63" s="38">
        <v>18</v>
      </c>
      <c r="B63" s="28" t="s">
        <v>146</v>
      </c>
      <c r="C63" s="28" t="s">
        <v>162</v>
      </c>
      <c r="D63" s="42" t="s">
        <v>166</v>
      </c>
      <c r="E63" s="28" t="s">
        <v>105</v>
      </c>
      <c r="F63" s="42" t="s">
        <v>161</v>
      </c>
      <c r="G63" s="28">
        <v>5</v>
      </c>
      <c r="H63" s="30">
        <v>61.62</v>
      </c>
      <c r="I63" s="30">
        <f t="shared" si="1"/>
        <v>308.1</v>
      </c>
      <c r="J63" s="57"/>
      <c r="K63" s="45"/>
      <c r="L63" s="45"/>
    </row>
    <row r="64" spans="1:12">
      <c r="A64" s="38">
        <v>19</v>
      </c>
      <c r="B64" s="28" t="s">
        <v>146</v>
      </c>
      <c r="C64" s="28" t="s">
        <v>162</v>
      </c>
      <c r="D64" s="42" t="s">
        <v>167</v>
      </c>
      <c r="E64" s="28" t="s">
        <v>105</v>
      </c>
      <c r="F64" s="42" t="s">
        <v>161</v>
      </c>
      <c r="G64" s="28">
        <v>5</v>
      </c>
      <c r="H64" s="30">
        <v>18.88</v>
      </c>
      <c r="I64" s="30">
        <f t="shared" si="1"/>
        <v>94.4</v>
      </c>
      <c r="J64" s="57"/>
      <c r="K64" s="45"/>
      <c r="L64" s="45"/>
    </row>
    <row r="65" spans="1:12">
      <c r="A65" s="38">
        <v>20</v>
      </c>
      <c r="B65" s="28" t="s">
        <v>146</v>
      </c>
      <c r="C65" s="151" t="s">
        <v>168</v>
      </c>
      <c r="D65" s="42" t="s">
        <v>169</v>
      </c>
      <c r="E65" s="28" t="s">
        <v>105</v>
      </c>
      <c r="F65" s="42" t="s">
        <v>170</v>
      </c>
      <c r="G65" s="28">
        <v>42</v>
      </c>
      <c r="H65" s="30">
        <v>350</v>
      </c>
      <c r="I65" s="58">
        <f t="shared" si="1"/>
        <v>14700</v>
      </c>
      <c r="J65" s="57"/>
      <c r="K65" s="45"/>
      <c r="L65" s="45"/>
    </row>
    <row r="66" spans="1:12">
      <c r="A66" s="38">
        <v>21</v>
      </c>
      <c r="B66" s="28" t="s">
        <v>146</v>
      </c>
      <c r="C66" s="28" t="s">
        <v>171</v>
      </c>
      <c r="D66" s="42" t="s">
        <v>172</v>
      </c>
      <c r="E66" s="28" t="s">
        <v>149</v>
      </c>
      <c r="F66" s="42" t="s">
        <v>170</v>
      </c>
      <c r="G66" s="28">
        <v>2</v>
      </c>
      <c r="H66" s="30">
        <v>250</v>
      </c>
      <c r="I66" s="30">
        <f t="shared" si="1"/>
        <v>500</v>
      </c>
      <c r="J66" s="57"/>
      <c r="K66" s="45"/>
      <c r="L66" s="45"/>
    </row>
    <row r="67" spans="1:12">
      <c r="A67" s="38">
        <v>22</v>
      </c>
      <c r="B67" s="39" t="s">
        <v>146</v>
      </c>
      <c r="C67" s="43" t="s">
        <v>124</v>
      </c>
      <c r="D67" s="43"/>
      <c r="E67" s="43"/>
      <c r="F67" s="43" t="s">
        <v>125</v>
      </c>
      <c r="G67" s="43">
        <v>1</v>
      </c>
      <c r="H67" s="30">
        <v>1000</v>
      </c>
      <c r="I67" s="30">
        <f t="shared" si="1"/>
        <v>1000</v>
      </c>
      <c r="J67" s="57"/>
      <c r="K67" s="45"/>
      <c r="L67" s="45"/>
    </row>
    <row r="68" spans="1:12">
      <c r="A68" s="38">
        <v>23</v>
      </c>
      <c r="B68" s="39" t="s">
        <v>146</v>
      </c>
      <c r="C68" s="39" t="s">
        <v>173</v>
      </c>
      <c r="D68" s="39"/>
      <c r="E68" s="39"/>
      <c r="F68" s="39" t="s">
        <v>174</v>
      </c>
      <c r="G68" s="39">
        <v>1</v>
      </c>
      <c r="H68" s="30">
        <f>(SUM(I46:I54)+SUM(I58:I64))*0.35</f>
        <v>7258.139</v>
      </c>
      <c r="I68" s="60">
        <f t="shared" si="1"/>
        <v>7258.139</v>
      </c>
      <c r="J68" s="57"/>
      <c r="K68" s="45"/>
      <c r="L68" s="45"/>
    </row>
    <row r="69" ht="15.6" spans="1:12">
      <c r="A69" s="35" t="s">
        <v>126</v>
      </c>
      <c r="B69" s="36"/>
      <c r="C69" s="36"/>
      <c r="D69" s="36"/>
      <c r="E69" s="36"/>
      <c r="F69" s="36"/>
      <c r="G69" s="36"/>
      <c r="H69" s="37"/>
      <c r="I69" s="59">
        <f>SUM(I46:I68)</f>
        <v>50735.679</v>
      </c>
      <c r="J69" s="57"/>
      <c r="K69" s="45"/>
      <c r="L69" s="45"/>
    </row>
    <row r="70" ht="15.6" spans="1:12">
      <c r="A70" s="24" t="s">
        <v>175</v>
      </c>
      <c r="B70" s="25"/>
      <c r="C70" s="25"/>
      <c r="D70" s="25"/>
      <c r="E70" s="25"/>
      <c r="F70" s="25"/>
      <c r="G70" s="25"/>
      <c r="H70" s="25"/>
      <c r="I70" s="54"/>
      <c r="J70" s="57"/>
      <c r="K70" s="45"/>
      <c r="L70" s="45"/>
    </row>
    <row r="71" spans="1:12">
      <c r="A71" s="38">
        <v>1</v>
      </c>
      <c r="B71" s="39" t="s">
        <v>44</v>
      </c>
      <c r="C71" s="43" t="s">
        <v>176</v>
      </c>
      <c r="D71" s="43" t="s">
        <v>177</v>
      </c>
      <c r="E71" s="43" t="s">
        <v>178</v>
      </c>
      <c r="F71" s="43" t="s">
        <v>48</v>
      </c>
      <c r="G71" s="44">
        <v>2</v>
      </c>
      <c r="H71" s="33">
        <v>223</v>
      </c>
      <c r="I71" s="56">
        <f t="shared" ref="I71:I82" si="3">G71*H71</f>
        <v>446</v>
      </c>
      <c r="J71" s="57"/>
      <c r="K71" s="45"/>
      <c r="L71" s="45"/>
    </row>
    <row r="72" spans="1:12">
      <c r="A72" s="38">
        <v>2</v>
      </c>
      <c r="B72" s="39" t="s">
        <v>44</v>
      </c>
      <c r="C72" s="43" t="s">
        <v>179</v>
      </c>
      <c r="D72" s="43" t="s">
        <v>180</v>
      </c>
      <c r="E72" s="43" t="s">
        <v>62</v>
      </c>
      <c r="F72" s="43" t="s">
        <v>48</v>
      </c>
      <c r="G72" s="44">
        <v>2</v>
      </c>
      <c r="H72" s="33">
        <v>608</v>
      </c>
      <c r="I72" s="56">
        <f t="shared" si="3"/>
        <v>1216</v>
      </c>
      <c r="J72" s="57"/>
      <c r="K72" s="45"/>
      <c r="L72" s="45"/>
    </row>
    <row r="73" spans="1:12">
      <c r="A73" s="38">
        <v>3</v>
      </c>
      <c r="B73" s="39" t="s">
        <v>44</v>
      </c>
      <c r="C73" s="43" t="s">
        <v>181</v>
      </c>
      <c r="D73" s="43" t="s">
        <v>182</v>
      </c>
      <c r="E73" s="43" t="s">
        <v>62</v>
      </c>
      <c r="F73" s="43" t="s">
        <v>48</v>
      </c>
      <c r="G73" s="44">
        <v>2</v>
      </c>
      <c r="H73" s="33">
        <v>130</v>
      </c>
      <c r="I73" s="56">
        <f t="shared" si="3"/>
        <v>260</v>
      </c>
      <c r="J73" s="57"/>
      <c r="K73" s="45"/>
      <c r="L73" s="45"/>
    </row>
    <row r="74" spans="1:12">
      <c r="A74" s="38">
        <v>4</v>
      </c>
      <c r="B74" s="39" t="s">
        <v>44</v>
      </c>
      <c r="C74" s="43" t="s">
        <v>183</v>
      </c>
      <c r="D74" s="43" t="s">
        <v>184</v>
      </c>
      <c r="E74" s="43" t="s">
        <v>62</v>
      </c>
      <c r="F74" s="43" t="s">
        <v>48</v>
      </c>
      <c r="G74" s="44">
        <v>2</v>
      </c>
      <c r="H74" s="33">
        <v>269</v>
      </c>
      <c r="I74" s="56">
        <f t="shared" si="3"/>
        <v>538</v>
      </c>
      <c r="J74" s="57"/>
      <c r="K74" s="45"/>
      <c r="L74" s="45"/>
    </row>
    <row r="75" spans="1:12">
      <c r="A75" s="38">
        <v>5</v>
      </c>
      <c r="B75" s="39" t="s">
        <v>44</v>
      </c>
      <c r="C75" s="43" t="s">
        <v>185</v>
      </c>
      <c r="D75" s="44" t="s">
        <v>186</v>
      </c>
      <c r="E75" s="43" t="s">
        <v>62</v>
      </c>
      <c r="F75" s="43" t="s">
        <v>48</v>
      </c>
      <c r="G75" s="44">
        <v>2</v>
      </c>
      <c r="H75" s="33">
        <v>53</v>
      </c>
      <c r="I75" s="56">
        <f t="shared" si="3"/>
        <v>106</v>
      </c>
      <c r="J75" s="57"/>
      <c r="K75" s="45"/>
      <c r="L75" s="45"/>
    </row>
    <row r="76" spans="1:12">
      <c r="A76" s="38">
        <v>6</v>
      </c>
      <c r="B76" s="28" t="s">
        <v>44</v>
      </c>
      <c r="C76" s="28" t="s">
        <v>187</v>
      </c>
      <c r="D76" s="28" t="s">
        <v>188</v>
      </c>
      <c r="E76" s="43" t="s">
        <v>62</v>
      </c>
      <c r="F76" s="44" t="s">
        <v>48</v>
      </c>
      <c r="G76" s="44">
        <v>2</v>
      </c>
      <c r="H76" s="33">
        <v>410</v>
      </c>
      <c r="I76" s="56">
        <f t="shared" si="3"/>
        <v>820</v>
      </c>
      <c r="J76" s="61"/>
      <c r="K76" s="62"/>
      <c r="L76" s="62"/>
    </row>
    <row r="77" spans="1:12">
      <c r="A77" s="38">
        <v>7</v>
      </c>
      <c r="B77" s="28" t="s">
        <v>44</v>
      </c>
      <c r="C77" s="28" t="s">
        <v>189</v>
      </c>
      <c r="D77" s="28" t="s">
        <v>190</v>
      </c>
      <c r="E77" s="43" t="s">
        <v>62</v>
      </c>
      <c r="F77" s="43" t="s">
        <v>48</v>
      </c>
      <c r="G77" s="44">
        <v>2</v>
      </c>
      <c r="H77" s="33">
        <v>76</v>
      </c>
      <c r="I77" s="56">
        <f t="shared" ref="I77:I80" si="4">G77*H77</f>
        <v>152</v>
      </c>
      <c r="J77" s="61"/>
      <c r="K77" s="62"/>
      <c r="L77" s="62"/>
    </row>
    <row r="78" spans="1:12">
      <c r="A78" s="38">
        <v>8</v>
      </c>
      <c r="B78" s="28" t="s">
        <v>44</v>
      </c>
      <c r="C78" s="28" t="s">
        <v>191</v>
      </c>
      <c r="D78" s="28" t="s">
        <v>192</v>
      </c>
      <c r="E78" s="27" t="s">
        <v>62</v>
      </c>
      <c r="F78" s="44" t="s">
        <v>48</v>
      </c>
      <c r="G78" s="44">
        <v>3</v>
      </c>
      <c r="H78" s="33">
        <v>5</v>
      </c>
      <c r="I78" s="56">
        <f t="shared" si="4"/>
        <v>15</v>
      </c>
      <c r="J78" s="61"/>
      <c r="K78" s="62"/>
      <c r="L78" s="62"/>
    </row>
    <row r="79" spans="1:12">
      <c r="A79" s="38">
        <v>9</v>
      </c>
      <c r="B79" s="28" t="s">
        <v>44</v>
      </c>
      <c r="C79" s="43" t="s">
        <v>193</v>
      </c>
      <c r="D79" s="43" t="s">
        <v>194</v>
      </c>
      <c r="E79" s="43" t="s">
        <v>62</v>
      </c>
      <c r="F79" s="43" t="s">
        <v>48</v>
      </c>
      <c r="G79" s="44">
        <v>11</v>
      </c>
      <c r="H79" s="33">
        <v>138</v>
      </c>
      <c r="I79" s="56">
        <f t="shared" si="4"/>
        <v>1518</v>
      </c>
      <c r="J79" s="57"/>
      <c r="K79" s="45"/>
      <c r="L79" s="45"/>
    </row>
    <row r="80" spans="1:12">
      <c r="A80" s="38">
        <v>10</v>
      </c>
      <c r="B80" s="39" t="s">
        <v>100</v>
      </c>
      <c r="C80" s="43" t="s">
        <v>195</v>
      </c>
      <c r="D80" s="43" t="s">
        <v>196</v>
      </c>
      <c r="E80" s="43" t="s">
        <v>62</v>
      </c>
      <c r="F80" s="43" t="s">
        <v>174</v>
      </c>
      <c r="G80" s="44">
        <v>1</v>
      </c>
      <c r="H80" s="33">
        <v>200</v>
      </c>
      <c r="I80" s="56">
        <f t="shared" si="4"/>
        <v>200</v>
      </c>
      <c r="J80" s="57"/>
      <c r="K80" s="45"/>
      <c r="L80" s="45"/>
    </row>
    <row r="81" spans="1:12">
      <c r="A81" s="38">
        <v>11</v>
      </c>
      <c r="B81" s="39" t="s">
        <v>124</v>
      </c>
      <c r="C81" s="43" t="s">
        <v>124</v>
      </c>
      <c r="D81" s="43" t="s">
        <v>197</v>
      </c>
      <c r="E81" s="43"/>
      <c r="F81" s="43" t="s">
        <v>125</v>
      </c>
      <c r="G81" s="43">
        <v>1</v>
      </c>
      <c r="H81" s="33">
        <v>500</v>
      </c>
      <c r="I81" s="56">
        <f t="shared" si="3"/>
        <v>500</v>
      </c>
      <c r="J81" s="57"/>
      <c r="K81" s="45"/>
      <c r="L81" s="45"/>
    </row>
    <row r="82" spans="1:12">
      <c r="A82" s="38">
        <v>12</v>
      </c>
      <c r="B82" s="45" t="s">
        <v>198</v>
      </c>
      <c r="C82" s="39" t="s">
        <v>199</v>
      </c>
      <c r="D82" s="43"/>
      <c r="E82" s="43"/>
      <c r="F82" s="43"/>
      <c r="G82" s="43">
        <v>1</v>
      </c>
      <c r="H82" s="33">
        <v>200</v>
      </c>
      <c r="I82" s="56">
        <f t="shared" si="3"/>
        <v>200</v>
      </c>
      <c r="J82" s="57"/>
      <c r="K82" s="45"/>
      <c r="L82" s="45"/>
    </row>
    <row r="83" ht="15.6" spans="1:12">
      <c r="A83" s="35" t="s">
        <v>126</v>
      </c>
      <c r="B83" s="36"/>
      <c r="C83" s="36"/>
      <c r="D83" s="36"/>
      <c r="E83" s="36"/>
      <c r="F83" s="36"/>
      <c r="G83" s="36"/>
      <c r="H83" s="37"/>
      <c r="I83" s="59">
        <f>SUM(I71:I82)</f>
        <v>5971</v>
      </c>
      <c r="J83" s="57"/>
      <c r="K83" s="45"/>
      <c r="L83" s="45"/>
    </row>
    <row r="84" ht="15.6" spans="1:12">
      <c r="A84" s="46" t="s">
        <v>200</v>
      </c>
      <c r="B84" s="47"/>
      <c r="C84" s="47"/>
      <c r="D84" s="47"/>
      <c r="E84" s="47"/>
      <c r="F84" s="47"/>
      <c r="G84" s="47"/>
      <c r="H84" s="48"/>
      <c r="I84" s="63">
        <f>I44+I69+I83</f>
        <v>133759.279</v>
      </c>
      <c r="J84" s="57"/>
      <c r="K84" s="45"/>
      <c r="L84" s="45"/>
    </row>
    <row r="85" ht="15.6" spans="1:12">
      <c r="A85" s="17" t="s">
        <v>201</v>
      </c>
      <c r="B85" s="17"/>
      <c r="C85" s="17"/>
      <c r="D85" s="17"/>
      <c r="E85" s="17"/>
      <c r="F85" s="17"/>
      <c r="G85" s="17"/>
      <c r="H85" s="49"/>
      <c r="I85" s="19"/>
      <c r="J85" s="17"/>
      <c r="K85" s="17"/>
      <c r="L85" s="17"/>
    </row>
    <row r="86" ht="15.6" spans="1:12">
      <c r="A86" s="17" t="s">
        <v>202</v>
      </c>
      <c r="B86" s="17"/>
      <c r="C86" s="17"/>
      <c r="D86" s="17"/>
      <c r="E86" s="17"/>
      <c r="F86" s="17"/>
      <c r="G86" s="17"/>
      <c r="H86" s="49"/>
      <c r="I86" s="19"/>
      <c r="J86" s="17"/>
      <c r="K86" s="17"/>
      <c r="L86" s="17"/>
    </row>
    <row r="87" ht="30" spans="1:12">
      <c r="A87" s="20" t="s">
        <v>1</v>
      </c>
      <c r="B87" s="20" t="s">
        <v>33</v>
      </c>
      <c r="C87" s="20" t="s">
        <v>34</v>
      </c>
      <c r="D87" s="20" t="s">
        <v>35</v>
      </c>
      <c r="E87" s="20" t="s">
        <v>36</v>
      </c>
      <c r="F87" s="20" t="s">
        <v>37</v>
      </c>
      <c r="G87" s="20" t="s">
        <v>3</v>
      </c>
      <c r="H87" s="21" t="s">
        <v>4</v>
      </c>
      <c r="I87" s="21" t="s">
        <v>38</v>
      </c>
      <c r="J87" s="20" t="s">
        <v>39</v>
      </c>
      <c r="K87" s="51" t="s">
        <v>40</v>
      </c>
      <c r="L87" s="51" t="s">
        <v>41</v>
      </c>
    </row>
    <row r="88" s="2" customFormat="1" ht="15.6" spans="1:12">
      <c r="A88" s="66" t="s">
        <v>203</v>
      </c>
      <c r="B88" s="67"/>
      <c r="C88" s="67"/>
      <c r="D88" s="67"/>
      <c r="E88" s="67"/>
      <c r="F88" s="67"/>
      <c r="G88" s="67"/>
      <c r="H88" s="68"/>
      <c r="I88" s="68"/>
      <c r="J88" s="119"/>
      <c r="K88" s="72"/>
      <c r="L88" s="79"/>
    </row>
    <row r="89" s="2" customFormat="1" spans="1:12">
      <c r="A89" s="69">
        <v>1</v>
      </c>
      <c r="B89" s="70" t="s">
        <v>146</v>
      </c>
      <c r="C89" s="71" t="s">
        <v>204</v>
      </c>
      <c r="D89" s="71"/>
      <c r="E89" s="71"/>
      <c r="F89" s="71" t="s">
        <v>141</v>
      </c>
      <c r="G89" s="72">
        <v>1</v>
      </c>
      <c r="H89" s="73">
        <v>0</v>
      </c>
      <c r="I89" s="120">
        <f>H89*G89</f>
        <v>0</v>
      </c>
      <c r="J89" s="121"/>
      <c r="K89" s="72"/>
      <c r="L89" s="79"/>
    </row>
    <row r="90" s="2" customFormat="1" ht="15.6" spans="1:12">
      <c r="A90" s="74"/>
      <c r="B90" s="75"/>
      <c r="C90" s="75"/>
      <c r="D90" s="76" t="s">
        <v>205</v>
      </c>
      <c r="E90" s="77"/>
      <c r="F90" s="77"/>
      <c r="G90" s="77"/>
      <c r="H90" s="78"/>
      <c r="I90" s="122">
        <f>SUM(I89:I89)</f>
        <v>0</v>
      </c>
      <c r="J90" s="121"/>
      <c r="K90" s="72"/>
      <c r="L90" s="79"/>
    </row>
    <row r="91" s="2" customFormat="1" ht="15.6" spans="1:12">
      <c r="A91" s="66" t="s">
        <v>206</v>
      </c>
      <c r="B91" s="67"/>
      <c r="C91" s="67"/>
      <c r="D91" s="67"/>
      <c r="E91" s="67"/>
      <c r="F91" s="67"/>
      <c r="G91" s="67"/>
      <c r="H91" s="68"/>
      <c r="I91" s="68"/>
      <c r="J91" s="121"/>
      <c r="K91" s="72"/>
      <c r="L91" s="79"/>
    </row>
    <row r="92" s="3" customFormat="1" ht="15.6" spans="1:23">
      <c r="A92" s="79">
        <v>1</v>
      </c>
      <c r="B92" s="79" t="s">
        <v>44</v>
      </c>
      <c r="C92" s="79"/>
      <c r="D92" s="79"/>
      <c r="E92" s="79"/>
      <c r="F92" s="79" t="s">
        <v>141</v>
      </c>
      <c r="G92" s="79">
        <v>1</v>
      </c>
      <c r="H92" s="80">
        <v>0</v>
      </c>
      <c r="I92" s="80">
        <f>G92*H92</f>
        <v>0</v>
      </c>
      <c r="J92" s="79"/>
      <c r="K92" s="79"/>
      <c r="L92" s="79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="3" customFormat="1" ht="16.5" customHeight="1" spans="1:24">
      <c r="A93" s="81" t="s">
        <v>207</v>
      </c>
      <c r="B93" s="82"/>
      <c r="C93" s="82"/>
      <c r="D93" s="82"/>
      <c r="E93" s="82"/>
      <c r="F93" s="82"/>
      <c r="G93" s="82"/>
      <c r="H93" s="83"/>
      <c r="I93" s="80">
        <f>SUM(I92:I92)</f>
        <v>0</v>
      </c>
      <c r="J93" s="79"/>
      <c r="K93" s="79"/>
      <c r="L93" s="79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="2" customFormat="1" ht="31.2" spans="1:12">
      <c r="A94" s="84"/>
      <c r="B94" s="84"/>
      <c r="C94" s="84"/>
      <c r="D94" s="84"/>
      <c r="E94" s="84"/>
      <c r="F94" s="84"/>
      <c r="G94" s="84"/>
      <c r="H94" s="85" t="s">
        <v>208</v>
      </c>
      <c r="I94" s="123">
        <f>+I93+I90</f>
        <v>0</v>
      </c>
      <c r="J94" s="124"/>
      <c r="K94" s="125"/>
      <c r="L94" s="79"/>
    </row>
    <row r="95" ht="15.6" spans="1:14">
      <c r="A95" s="17" t="s">
        <v>209</v>
      </c>
      <c r="B95" s="18"/>
      <c r="C95" s="18"/>
      <c r="D95" s="18"/>
      <c r="E95" s="18"/>
      <c r="F95" s="18"/>
      <c r="G95" s="18"/>
      <c r="H95" s="19"/>
      <c r="I95" s="19"/>
      <c r="J95" s="17"/>
      <c r="K95" s="17"/>
      <c r="L95" s="126"/>
      <c r="M95" s="2"/>
      <c r="N95" s="2"/>
    </row>
    <row r="96" ht="60" spans="1:13">
      <c r="A96" s="20" t="s">
        <v>1</v>
      </c>
      <c r="B96" s="20" t="s">
        <v>33</v>
      </c>
      <c r="C96" s="20"/>
      <c r="D96" s="20" t="s">
        <v>35</v>
      </c>
      <c r="E96" s="20" t="s">
        <v>36</v>
      </c>
      <c r="F96" s="20" t="s">
        <v>37</v>
      </c>
      <c r="G96" s="20" t="s">
        <v>3</v>
      </c>
      <c r="H96" s="21" t="s">
        <v>4</v>
      </c>
      <c r="I96" s="21" t="s">
        <v>38</v>
      </c>
      <c r="J96" s="86" t="s">
        <v>210</v>
      </c>
      <c r="K96" s="127"/>
      <c r="L96" s="128"/>
      <c r="M96" s="2"/>
    </row>
    <row r="97" spans="1:12">
      <c r="A97" s="20">
        <v>1</v>
      </c>
      <c r="B97" s="20" t="s">
        <v>100</v>
      </c>
      <c r="C97" s="20"/>
      <c r="D97" s="86"/>
      <c r="E97" s="20"/>
      <c r="F97" s="86" t="s">
        <v>174</v>
      </c>
      <c r="G97" s="20" t="s">
        <v>211</v>
      </c>
      <c r="H97" s="21">
        <v>500</v>
      </c>
      <c r="I97" s="21">
        <f t="shared" ref="I97:I102" si="5">G97*H97</f>
        <v>500</v>
      </c>
      <c r="J97" s="20"/>
      <c r="K97" s="127"/>
      <c r="L97" s="128"/>
    </row>
    <row r="98" spans="1:12">
      <c r="A98" s="20">
        <v>2</v>
      </c>
      <c r="B98" s="20" t="s">
        <v>212</v>
      </c>
      <c r="C98" s="20"/>
      <c r="D98" s="86" t="s">
        <v>213</v>
      </c>
      <c r="E98" s="20"/>
      <c r="F98" s="86" t="s">
        <v>174</v>
      </c>
      <c r="G98" s="20" t="s">
        <v>211</v>
      </c>
      <c r="H98" s="21">
        <v>200</v>
      </c>
      <c r="I98" s="21">
        <f t="shared" si="5"/>
        <v>200</v>
      </c>
      <c r="J98" s="20"/>
      <c r="K98" s="127"/>
      <c r="L98" s="128"/>
    </row>
    <row r="99" ht="15.6" spans="1:12">
      <c r="A99" s="20" t="s">
        <v>214</v>
      </c>
      <c r="B99" s="20"/>
      <c r="C99" s="20"/>
      <c r="D99" s="20"/>
      <c r="E99" s="20"/>
      <c r="F99" s="20"/>
      <c r="G99" s="20"/>
      <c r="H99" s="21"/>
      <c r="I99" s="129">
        <f>SUM(I97:I98)</f>
        <v>700</v>
      </c>
      <c r="J99" s="20"/>
      <c r="K99" s="127"/>
      <c r="L99" s="128"/>
    </row>
    <row r="100" ht="15.6" spans="1:12">
      <c r="A100" s="17" t="s">
        <v>215</v>
      </c>
      <c r="B100" s="18"/>
      <c r="C100" s="18"/>
      <c r="D100" s="18"/>
      <c r="E100" s="18"/>
      <c r="F100" s="18"/>
      <c r="G100" s="18"/>
      <c r="H100" s="19"/>
      <c r="I100" s="19"/>
      <c r="J100" s="17"/>
      <c r="K100" s="127"/>
      <c r="L100" s="128"/>
    </row>
    <row r="101" ht="60" spans="1:12">
      <c r="A101" s="20" t="s">
        <v>1</v>
      </c>
      <c r="B101" s="20"/>
      <c r="C101" s="20"/>
      <c r="D101" s="20" t="s">
        <v>35</v>
      </c>
      <c r="E101" s="20" t="s">
        <v>36</v>
      </c>
      <c r="F101" s="20" t="s">
        <v>37</v>
      </c>
      <c r="G101" s="20" t="s">
        <v>3</v>
      </c>
      <c r="H101" s="21" t="s">
        <v>4</v>
      </c>
      <c r="I101" s="21" t="s">
        <v>38</v>
      </c>
      <c r="J101" s="86" t="s">
        <v>216</v>
      </c>
      <c r="K101" s="127"/>
      <c r="L101" s="128"/>
    </row>
    <row r="102" spans="1:12">
      <c r="A102" s="20">
        <v>1</v>
      </c>
      <c r="B102" s="20" t="s">
        <v>217</v>
      </c>
      <c r="C102" s="20"/>
      <c r="D102" s="20"/>
      <c r="E102" s="20"/>
      <c r="F102" s="20" t="s">
        <v>48</v>
      </c>
      <c r="G102" s="20" t="s">
        <v>211</v>
      </c>
      <c r="H102" s="21">
        <v>9500</v>
      </c>
      <c r="I102" s="21">
        <f t="shared" si="5"/>
        <v>9500</v>
      </c>
      <c r="J102" s="20"/>
      <c r="K102" s="127"/>
      <c r="L102" s="128"/>
    </row>
    <row r="103" spans="1:12">
      <c r="A103" s="20" t="s">
        <v>218</v>
      </c>
      <c r="B103" s="20" t="s">
        <v>217</v>
      </c>
      <c r="C103" s="20"/>
      <c r="D103" s="20"/>
      <c r="E103" s="20"/>
      <c r="F103" s="20" t="s">
        <v>48</v>
      </c>
      <c r="G103" s="20" t="s">
        <v>211</v>
      </c>
      <c r="H103" s="21"/>
      <c r="I103" s="21"/>
      <c r="J103" s="20"/>
      <c r="K103" s="127"/>
      <c r="L103" s="128"/>
    </row>
    <row r="104" spans="1:12">
      <c r="A104" s="20" t="s">
        <v>219</v>
      </c>
      <c r="B104" s="20" t="s">
        <v>220</v>
      </c>
      <c r="C104" s="20"/>
      <c r="D104" s="20"/>
      <c r="E104" s="87"/>
      <c r="F104" s="87"/>
      <c r="G104" s="87"/>
      <c r="H104" s="88"/>
      <c r="I104" s="21"/>
      <c r="J104" s="20"/>
      <c r="K104" s="127"/>
      <c r="L104" s="128"/>
    </row>
    <row r="105" spans="1:12">
      <c r="A105" s="20">
        <v>3</v>
      </c>
      <c r="B105" s="20" t="s">
        <v>221</v>
      </c>
      <c r="C105" s="20"/>
      <c r="D105" s="20" t="s">
        <v>222</v>
      </c>
      <c r="E105" s="20"/>
      <c r="F105" s="20" t="s">
        <v>174</v>
      </c>
      <c r="G105" s="20" t="s">
        <v>211</v>
      </c>
      <c r="H105" s="21">
        <v>0</v>
      </c>
      <c r="I105" s="21">
        <f>G105*H105</f>
        <v>0</v>
      </c>
      <c r="J105" s="20"/>
      <c r="K105" s="127"/>
      <c r="L105" s="128"/>
    </row>
    <row r="106" spans="1:12">
      <c r="A106" s="20" t="s">
        <v>223</v>
      </c>
      <c r="B106" s="20" t="s">
        <v>224</v>
      </c>
      <c r="C106" s="20"/>
      <c r="D106" s="20"/>
      <c r="E106" s="20"/>
      <c r="F106" s="20"/>
      <c r="G106" s="20"/>
      <c r="H106" s="21"/>
      <c r="I106" s="21"/>
      <c r="J106" s="20"/>
      <c r="K106" s="127"/>
      <c r="L106" s="128"/>
    </row>
    <row r="107" spans="1:12">
      <c r="A107" s="20">
        <v>4</v>
      </c>
      <c r="B107" s="20" t="s">
        <v>225</v>
      </c>
      <c r="C107" s="20"/>
      <c r="D107" s="20"/>
      <c r="E107" s="20"/>
      <c r="F107" s="20"/>
      <c r="G107" s="20"/>
      <c r="H107" s="21"/>
      <c r="I107" s="21"/>
      <c r="J107" s="20"/>
      <c r="K107" s="127"/>
      <c r="L107" s="128"/>
    </row>
    <row r="108" ht="15.6" spans="1:12">
      <c r="A108" s="20" t="s">
        <v>214</v>
      </c>
      <c r="B108" s="20"/>
      <c r="C108" s="20"/>
      <c r="D108" s="20"/>
      <c r="E108" s="20"/>
      <c r="F108" s="20"/>
      <c r="G108" s="20"/>
      <c r="H108" s="21"/>
      <c r="I108" s="129">
        <f>SUM(I102:I107)</f>
        <v>9500</v>
      </c>
      <c r="J108" s="20"/>
      <c r="K108" s="127"/>
      <c r="L108" s="128"/>
    </row>
    <row r="109" ht="15.6" spans="1:12">
      <c r="A109" s="17" t="s">
        <v>226</v>
      </c>
      <c r="B109" s="18"/>
      <c r="C109" s="18"/>
      <c r="D109" s="18"/>
      <c r="E109" s="18"/>
      <c r="F109" s="18"/>
      <c r="G109" s="18"/>
      <c r="H109" s="19"/>
      <c r="I109" s="19"/>
      <c r="J109" s="17"/>
      <c r="K109" s="17"/>
      <c r="L109" s="126"/>
    </row>
    <row r="110" ht="75" spans="1:12">
      <c r="A110" s="20" t="s">
        <v>1</v>
      </c>
      <c r="B110" s="20" t="s">
        <v>227</v>
      </c>
      <c r="C110" s="20"/>
      <c r="D110" s="20" t="s">
        <v>228</v>
      </c>
      <c r="E110" s="20" t="s">
        <v>229</v>
      </c>
      <c r="F110" s="20" t="s">
        <v>230</v>
      </c>
      <c r="G110" s="20" t="s">
        <v>231</v>
      </c>
      <c r="H110" s="21" t="s">
        <v>4</v>
      </c>
      <c r="I110" s="21" t="s">
        <v>38</v>
      </c>
      <c r="J110" s="86" t="s">
        <v>232</v>
      </c>
      <c r="K110" s="127"/>
      <c r="L110" s="128"/>
    </row>
    <row r="111" spans="1:12">
      <c r="A111" s="20">
        <v>1</v>
      </c>
      <c r="B111" s="20" t="s">
        <v>233</v>
      </c>
      <c r="C111" s="20"/>
      <c r="D111" s="20" t="s">
        <v>234</v>
      </c>
      <c r="E111" s="20" t="s">
        <v>211</v>
      </c>
      <c r="F111" s="20"/>
      <c r="G111" s="20" t="s">
        <v>235</v>
      </c>
      <c r="H111" s="21">
        <v>500</v>
      </c>
      <c r="I111" s="21">
        <f>E111*G111*H111</f>
        <v>3500</v>
      </c>
      <c r="J111" s="20"/>
      <c r="K111" s="127"/>
      <c r="L111" s="128"/>
    </row>
    <row r="112" spans="1:12">
      <c r="A112" s="20">
        <v>2</v>
      </c>
      <c r="B112" s="89" t="s">
        <v>236</v>
      </c>
      <c r="C112" s="90"/>
      <c r="D112" s="91" t="s">
        <v>237</v>
      </c>
      <c r="E112" s="91"/>
      <c r="F112" s="91"/>
      <c r="G112" s="91"/>
      <c r="H112" s="92"/>
      <c r="I112" s="21"/>
      <c r="J112" s="20"/>
      <c r="K112" s="127"/>
      <c r="L112" s="128"/>
    </row>
    <row r="113" spans="1:12">
      <c r="A113" s="20">
        <v>3</v>
      </c>
      <c r="B113" s="89" t="s">
        <v>238</v>
      </c>
      <c r="C113" s="90"/>
      <c r="D113" s="91" t="s">
        <v>237</v>
      </c>
      <c r="E113" s="91"/>
      <c r="F113" s="91"/>
      <c r="G113" s="91"/>
      <c r="H113" s="92"/>
      <c r="I113" s="92"/>
      <c r="J113" s="20"/>
      <c r="K113" s="127"/>
      <c r="L113" s="128"/>
    </row>
    <row r="114" spans="1:12">
      <c r="A114" s="20">
        <v>4</v>
      </c>
      <c r="B114" s="89" t="s">
        <v>239</v>
      </c>
      <c r="C114" s="90"/>
      <c r="D114" s="91" t="s">
        <v>237</v>
      </c>
      <c r="E114" s="91"/>
      <c r="F114" s="91"/>
      <c r="G114" s="91"/>
      <c r="H114" s="92"/>
      <c r="I114" s="92"/>
      <c r="J114" s="20"/>
      <c r="K114" s="127"/>
      <c r="L114" s="128"/>
    </row>
    <row r="115" ht="15.6" spans="1:12">
      <c r="A115" s="20" t="s">
        <v>214</v>
      </c>
      <c r="B115" s="20"/>
      <c r="C115" s="50"/>
      <c r="D115" s="50"/>
      <c r="E115" s="50"/>
      <c r="F115" s="50"/>
      <c r="G115" s="50"/>
      <c r="H115" s="93"/>
      <c r="I115" s="129">
        <f>SUM(I111:I114)</f>
        <v>3500</v>
      </c>
      <c r="J115" s="20"/>
      <c r="K115" s="127"/>
      <c r="L115" s="128"/>
    </row>
    <row r="116" ht="15.6" spans="1:12">
      <c r="A116" s="17" t="s">
        <v>240</v>
      </c>
      <c r="B116" s="18"/>
      <c r="C116" s="18"/>
      <c r="D116" s="18"/>
      <c r="E116" s="18"/>
      <c r="F116" s="18"/>
      <c r="G116" s="18"/>
      <c r="H116" s="19"/>
      <c r="I116" s="19"/>
      <c r="J116" s="17"/>
      <c r="K116" s="17"/>
      <c r="L116" s="126"/>
    </row>
    <row r="117" ht="75" spans="1:12">
      <c r="A117" s="20" t="s">
        <v>1</v>
      </c>
      <c r="B117" s="20" t="s">
        <v>33</v>
      </c>
      <c r="C117" s="20"/>
      <c r="D117" s="20" t="s">
        <v>241</v>
      </c>
      <c r="E117" s="20" t="s">
        <v>229</v>
      </c>
      <c r="F117" s="20" t="s">
        <v>230</v>
      </c>
      <c r="G117" s="20" t="s">
        <v>231</v>
      </c>
      <c r="H117" s="21" t="s">
        <v>4</v>
      </c>
      <c r="I117" s="21" t="s">
        <v>38</v>
      </c>
      <c r="J117" s="86" t="s">
        <v>242</v>
      </c>
      <c r="K117" s="127"/>
      <c r="L117" s="128"/>
    </row>
    <row r="118" ht="15.6" spans="1:12">
      <c r="A118" s="20">
        <v>1</v>
      </c>
      <c r="B118" s="20" t="s">
        <v>243</v>
      </c>
      <c r="C118" s="20"/>
      <c r="D118" s="20" t="s">
        <v>244</v>
      </c>
      <c r="E118" s="94"/>
      <c r="F118" s="95"/>
      <c r="G118" s="94"/>
      <c r="H118" s="21"/>
      <c r="I118" s="21"/>
      <c r="J118" s="20"/>
      <c r="K118" s="127"/>
      <c r="L118" s="128"/>
    </row>
    <row r="119" ht="15.6" spans="1:12">
      <c r="A119" s="20">
        <v>2</v>
      </c>
      <c r="B119" s="20" t="s">
        <v>245</v>
      </c>
      <c r="C119" s="20"/>
      <c r="D119" s="20" t="s">
        <v>244</v>
      </c>
      <c r="E119" s="94">
        <v>4</v>
      </c>
      <c r="F119" s="95"/>
      <c r="G119" s="94">
        <v>3</v>
      </c>
      <c r="H119" s="21">
        <v>320</v>
      </c>
      <c r="I119" s="21">
        <f>E119*G119*H119</f>
        <v>3840</v>
      </c>
      <c r="J119" s="20"/>
      <c r="K119" s="127"/>
      <c r="L119" s="128"/>
    </row>
    <row r="120" ht="15.6" spans="1:12">
      <c r="A120" s="20">
        <v>3</v>
      </c>
      <c r="B120" s="20" t="s">
        <v>246</v>
      </c>
      <c r="C120" s="20"/>
      <c r="D120" s="20" t="s">
        <v>244</v>
      </c>
      <c r="E120" s="95"/>
      <c r="F120" s="95"/>
      <c r="G120" s="95"/>
      <c r="H120" s="21"/>
      <c r="I120" s="21">
        <f>E120*G120*H120</f>
        <v>0</v>
      </c>
      <c r="J120" s="20"/>
      <c r="K120" s="127"/>
      <c r="L120" s="128"/>
    </row>
    <row r="121" ht="15.6" spans="1:12">
      <c r="A121" s="20">
        <v>4</v>
      </c>
      <c r="B121" s="20" t="s">
        <v>247</v>
      </c>
      <c r="C121" s="20"/>
      <c r="D121" s="20" t="s">
        <v>244</v>
      </c>
      <c r="E121" s="95"/>
      <c r="F121" s="95"/>
      <c r="G121" s="95"/>
      <c r="H121" s="21"/>
      <c r="I121" s="21"/>
      <c r="J121" s="20"/>
      <c r="K121" s="127"/>
      <c r="L121" s="128"/>
    </row>
    <row r="122" spans="1:12">
      <c r="A122" s="20">
        <v>4</v>
      </c>
      <c r="B122" s="20" t="s">
        <v>248</v>
      </c>
      <c r="C122" s="20"/>
      <c r="D122" s="20" t="s">
        <v>244</v>
      </c>
      <c r="E122" s="20"/>
      <c r="F122" s="20"/>
      <c r="G122" s="20"/>
      <c r="H122" s="21"/>
      <c r="I122" s="21"/>
      <c r="J122" s="20"/>
      <c r="K122" s="127"/>
      <c r="L122" s="128"/>
    </row>
    <row r="123" ht="15.6" spans="1:12">
      <c r="A123" s="20">
        <v>5</v>
      </c>
      <c r="B123" s="20" t="s">
        <v>249</v>
      </c>
      <c r="C123" s="20"/>
      <c r="D123" s="20" t="s">
        <v>244</v>
      </c>
      <c r="E123" s="94"/>
      <c r="F123" s="95"/>
      <c r="G123" s="94"/>
      <c r="H123" s="21"/>
      <c r="I123" s="21"/>
      <c r="J123" s="20"/>
      <c r="K123" s="127"/>
      <c r="L123" s="128"/>
    </row>
    <row r="124" spans="1:12">
      <c r="A124" s="20">
        <v>6</v>
      </c>
      <c r="B124" s="20" t="s">
        <v>250</v>
      </c>
      <c r="C124" s="20"/>
      <c r="D124" s="20" t="s">
        <v>244</v>
      </c>
      <c r="E124" s="20"/>
      <c r="F124" s="20"/>
      <c r="G124" s="20"/>
      <c r="H124" s="21"/>
      <c r="I124" s="21"/>
      <c r="J124" s="20"/>
      <c r="K124" s="127"/>
      <c r="L124" s="128"/>
    </row>
    <row r="125" ht="15.6" spans="1:12">
      <c r="A125" s="20" t="s">
        <v>214</v>
      </c>
      <c r="B125" s="20"/>
      <c r="C125" s="20"/>
      <c r="D125" s="20"/>
      <c r="E125" s="20"/>
      <c r="F125" s="20"/>
      <c r="G125" s="20"/>
      <c r="H125" s="21"/>
      <c r="I125" s="129">
        <f>SUM(I118:I124)</f>
        <v>3840</v>
      </c>
      <c r="J125" s="20"/>
      <c r="K125" s="127"/>
      <c r="L125" s="128"/>
    </row>
    <row r="126" ht="15.6" spans="1:12">
      <c r="A126" s="17" t="s">
        <v>251</v>
      </c>
      <c r="B126" s="18"/>
      <c r="C126" s="18"/>
      <c r="D126" s="18"/>
      <c r="E126" s="20"/>
      <c r="F126" s="20"/>
      <c r="G126" s="20"/>
      <c r="H126" s="21"/>
      <c r="I126" s="21"/>
      <c r="J126" s="20"/>
      <c r="K126" s="127"/>
      <c r="L126" s="128"/>
    </row>
    <row r="127" spans="1:12">
      <c r="A127" s="20" t="s">
        <v>1</v>
      </c>
      <c r="B127" s="20" t="s">
        <v>33</v>
      </c>
      <c r="C127" s="20"/>
      <c r="D127" s="20" t="s">
        <v>241</v>
      </c>
      <c r="E127" s="20" t="s">
        <v>229</v>
      </c>
      <c r="F127" s="20" t="s">
        <v>230</v>
      </c>
      <c r="G127" s="20" t="s">
        <v>231</v>
      </c>
      <c r="H127" s="21" t="s">
        <v>4</v>
      </c>
      <c r="I127" s="21" t="s">
        <v>38</v>
      </c>
      <c r="J127" s="20" t="s">
        <v>252</v>
      </c>
      <c r="K127" s="127"/>
      <c r="L127" s="128"/>
    </row>
    <row r="128" ht="15.6" spans="1:12">
      <c r="A128" s="96">
        <v>1</v>
      </c>
      <c r="B128" s="97" t="s">
        <v>253</v>
      </c>
      <c r="C128" s="98"/>
      <c r="D128" s="20"/>
      <c r="E128" s="94">
        <v>4</v>
      </c>
      <c r="F128" s="95"/>
      <c r="G128" s="94">
        <v>1</v>
      </c>
      <c r="H128" s="21">
        <v>420</v>
      </c>
      <c r="I128" s="21">
        <f t="shared" ref="I128:I133" si="6">E128*G128*H128</f>
        <v>1680</v>
      </c>
      <c r="J128" s="20"/>
      <c r="K128" s="127"/>
      <c r="L128" s="128"/>
    </row>
    <row r="129" ht="15.6" spans="1:12">
      <c r="A129" s="99">
        <v>2</v>
      </c>
      <c r="B129" s="97" t="s">
        <v>254</v>
      </c>
      <c r="C129" s="98"/>
      <c r="D129" s="100" t="s">
        <v>244</v>
      </c>
      <c r="E129" s="101"/>
      <c r="F129" s="102"/>
      <c r="G129" s="101"/>
      <c r="H129" s="103"/>
      <c r="I129" s="21">
        <f t="shared" si="6"/>
        <v>0</v>
      </c>
      <c r="J129" s="20"/>
      <c r="K129" s="127"/>
      <c r="L129" s="128"/>
    </row>
    <row r="130" spans="1:12">
      <c r="A130" s="96">
        <v>3</v>
      </c>
      <c r="B130" s="97" t="s">
        <v>255</v>
      </c>
      <c r="C130" s="98"/>
      <c r="D130" s="100" t="s">
        <v>244</v>
      </c>
      <c r="E130" s="100" t="s">
        <v>211</v>
      </c>
      <c r="F130" s="100"/>
      <c r="G130" s="100" t="s">
        <v>256</v>
      </c>
      <c r="H130" s="103">
        <v>600</v>
      </c>
      <c r="I130" s="21">
        <f t="shared" si="6"/>
        <v>300</v>
      </c>
      <c r="J130" s="20"/>
      <c r="K130" s="127"/>
      <c r="L130" s="128"/>
    </row>
    <row r="131" spans="1:12">
      <c r="A131" s="99" t="s">
        <v>257</v>
      </c>
      <c r="B131" s="89" t="s">
        <v>258</v>
      </c>
      <c r="C131" s="90"/>
      <c r="D131" s="91"/>
      <c r="E131" s="104"/>
      <c r="F131" s="104"/>
      <c r="G131" s="104"/>
      <c r="H131" s="105"/>
      <c r="I131" s="21">
        <f t="shared" si="6"/>
        <v>0</v>
      </c>
      <c r="J131" s="20"/>
      <c r="K131" s="127"/>
      <c r="L131" s="128"/>
    </row>
    <row r="132" spans="1:12">
      <c r="A132" s="99">
        <v>4</v>
      </c>
      <c r="B132" s="89" t="s">
        <v>259</v>
      </c>
      <c r="C132" s="90"/>
      <c r="D132" s="91" t="s">
        <v>244</v>
      </c>
      <c r="E132" s="91"/>
      <c r="F132" s="91"/>
      <c r="G132" s="91"/>
      <c r="H132" s="92"/>
      <c r="I132" s="21">
        <f t="shared" si="6"/>
        <v>0</v>
      </c>
      <c r="J132" s="20"/>
      <c r="K132" s="127"/>
      <c r="L132" s="128"/>
    </row>
    <row r="133" spans="1:12">
      <c r="A133" s="99">
        <v>12</v>
      </c>
      <c r="B133" s="97" t="s">
        <v>260</v>
      </c>
      <c r="C133" s="98"/>
      <c r="D133" s="100" t="s">
        <v>244</v>
      </c>
      <c r="E133" s="100" t="s">
        <v>211</v>
      </c>
      <c r="F133" s="100"/>
      <c r="G133" s="100" t="s">
        <v>211</v>
      </c>
      <c r="H133" s="103">
        <v>600</v>
      </c>
      <c r="I133" s="21">
        <f t="shared" si="6"/>
        <v>600</v>
      </c>
      <c r="J133" s="20"/>
      <c r="K133" s="127"/>
      <c r="L133" s="128"/>
    </row>
    <row r="134" spans="1:12">
      <c r="A134" s="99">
        <v>14</v>
      </c>
      <c r="B134" s="97" t="s">
        <v>261</v>
      </c>
      <c r="C134" s="98"/>
      <c r="D134" s="100" t="s">
        <v>244</v>
      </c>
      <c r="E134" s="106"/>
      <c r="F134" s="106"/>
      <c r="G134" s="106"/>
      <c r="H134" s="107"/>
      <c r="I134" s="21"/>
      <c r="J134" s="20"/>
      <c r="K134" s="127"/>
      <c r="L134" s="128"/>
    </row>
    <row r="135" spans="1:12">
      <c r="A135" s="99"/>
      <c r="B135" s="97"/>
      <c r="C135" s="98"/>
      <c r="D135" s="100"/>
      <c r="E135" s="100"/>
      <c r="F135" s="100"/>
      <c r="G135" s="100"/>
      <c r="H135" s="103"/>
      <c r="I135" s="21">
        <f>E135*G135*H135</f>
        <v>0</v>
      </c>
      <c r="J135" s="20"/>
      <c r="K135" s="127"/>
      <c r="L135" s="128"/>
    </row>
    <row r="136" ht="15.6" spans="1:12">
      <c r="A136" s="108" t="s">
        <v>214</v>
      </c>
      <c r="B136" s="109"/>
      <c r="C136" s="109"/>
      <c r="D136" s="109"/>
      <c r="E136" s="109"/>
      <c r="F136" s="109"/>
      <c r="G136" s="109"/>
      <c r="H136" s="110"/>
      <c r="I136" s="130">
        <f>SUM(I128:I135)</f>
        <v>2580</v>
      </c>
      <c r="J136" s="20"/>
      <c r="K136" s="127"/>
      <c r="L136" s="128"/>
    </row>
    <row r="137" ht="15.6" spans="1:12">
      <c r="A137" s="111" t="s">
        <v>262</v>
      </c>
      <c r="B137" s="111"/>
      <c r="C137" s="111"/>
      <c r="D137" s="111"/>
      <c r="E137" s="111"/>
      <c r="F137" s="111"/>
      <c r="G137" s="111"/>
      <c r="H137" s="112"/>
      <c r="I137" s="129">
        <f>I136+I125+I115+I108+I99+I94+I84</f>
        <v>153879.279</v>
      </c>
      <c r="J137" s="20"/>
      <c r="K137" s="127"/>
      <c r="L137" s="128"/>
    </row>
    <row r="140" spans="4:9">
      <c r="D140" s="118"/>
      <c r="E140" s="118"/>
      <c r="F140" s="118"/>
      <c r="G140" s="118"/>
      <c r="H140" s="118"/>
      <c r="I140" s="118"/>
    </row>
    <row r="141" spans="4:9">
      <c r="D141" s="118"/>
      <c r="E141" s="118"/>
      <c r="F141" s="118"/>
      <c r="G141" s="118"/>
      <c r="H141" s="118"/>
      <c r="I141" s="118"/>
    </row>
    <row r="142" spans="4:9">
      <c r="D142" s="118"/>
      <c r="E142" s="118"/>
      <c r="F142" s="118"/>
      <c r="G142" s="118"/>
      <c r="H142" s="118"/>
      <c r="I142" s="118"/>
    </row>
    <row r="143" spans="4:9">
      <c r="D143" s="118"/>
      <c r="E143" s="118"/>
      <c r="F143" s="118"/>
      <c r="G143" s="118"/>
      <c r="H143" s="118"/>
      <c r="I143" s="118"/>
    </row>
    <row r="144" spans="4:9">
      <c r="D144" s="118"/>
      <c r="E144" s="118"/>
      <c r="F144" s="118"/>
      <c r="G144" s="118"/>
      <c r="H144" s="118"/>
      <c r="I144" s="118"/>
    </row>
    <row r="145" spans="4:9">
      <c r="D145" s="118"/>
      <c r="E145" s="118"/>
      <c r="F145" s="118"/>
      <c r="G145" s="118"/>
      <c r="H145" s="118"/>
      <c r="I145" s="118"/>
    </row>
    <row r="146" spans="4:9">
      <c r="D146" s="118"/>
      <c r="E146" s="118"/>
      <c r="F146" s="118"/>
      <c r="G146" s="118"/>
      <c r="H146" s="118"/>
      <c r="I146" s="118"/>
    </row>
    <row r="147" spans="4:9">
      <c r="D147" s="118"/>
      <c r="E147" s="118"/>
      <c r="F147" s="118"/>
      <c r="G147" s="118"/>
      <c r="H147" s="118"/>
      <c r="I147" s="118"/>
    </row>
  </sheetData>
  <mergeCells count="64">
    <mergeCell ref="A1:L1"/>
    <mergeCell ref="A2:L2"/>
    <mergeCell ref="A3:C3"/>
    <mergeCell ref="D3:L3"/>
    <mergeCell ref="A4:J4"/>
    <mergeCell ref="A6:I6"/>
    <mergeCell ref="A7:I7"/>
    <mergeCell ref="A44:H44"/>
    <mergeCell ref="A45:I45"/>
    <mergeCell ref="A69:H69"/>
    <mergeCell ref="A70:I70"/>
    <mergeCell ref="A84:H84"/>
    <mergeCell ref="A85:L85"/>
    <mergeCell ref="A86:L86"/>
    <mergeCell ref="A88:I88"/>
    <mergeCell ref="A91:I91"/>
    <mergeCell ref="A93:H93"/>
    <mergeCell ref="A94:G94"/>
    <mergeCell ref="A95:K95"/>
    <mergeCell ref="B96:C96"/>
    <mergeCell ref="B97:C97"/>
    <mergeCell ref="B98:C98"/>
    <mergeCell ref="A99:H99"/>
    <mergeCell ref="A100:J100"/>
    <mergeCell ref="B101:C101"/>
    <mergeCell ref="B102:C102"/>
    <mergeCell ref="B103:C103"/>
    <mergeCell ref="B104:C104"/>
    <mergeCell ref="B105:C105"/>
    <mergeCell ref="B106:C106"/>
    <mergeCell ref="B107:C107"/>
    <mergeCell ref="A108:H108"/>
    <mergeCell ref="A109:K109"/>
    <mergeCell ref="B110:C110"/>
    <mergeCell ref="B111:C111"/>
    <mergeCell ref="B112:C112"/>
    <mergeCell ref="B113:C113"/>
    <mergeCell ref="B114:C114"/>
    <mergeCell ref="A115:H115"/>
    <mergeCell ref="A116:K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A125:H125"/>
    <mergeCell ref="A126:I126"/>
    <mergeCell ref="B127:C127"/>
    <mergeCell ref="B128:C128"/>
    <mergeCell ref="B129:C129"/>
    <mergeCell ref="B130:C130"/>
    <mergeCell ref="B132:C132"/>
    <mergeCell ref="B133:C133"/>
    <mergeCell ref="B134:C134"/>
    <mergeCell ref="B135:C135"/>
    <mergeCell ref="A136:H136"/>
    <mergeCell ref="A137:H137"/>
    <mergeCell ref="H12:H13"/>
    <mergeCell ref="H19:H20"/>
    <mergeCell ref="H24:H25"/>
    <mergeCell ref="I12:I1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5"/>
  <sheetViews>
    <sheetView zoomScale="85" zoomScaleNormal="85" workbookViewId="0">
      <selection activeCell="H14" sqref="H14"/>
    </sheetView>
  </sheetViews>
  <sheetFormatPr defaultColWidth="7.87962962962963" defaultRowHeight="15"/>
  <cols>
    <col min="1" max="1" width="4.75" style="7" customWidth="1"/>
    <col min="2" max="2" width="14" style="7" customWidth="1"/>
    <col min="3" max="3" width="24" style="7" customWidth="1"/>
    <col min="4" max="4" width="58.5" style="7" customWidth="1"/>
    <col min="5" max="5" width="16.8796296296296" style="7" customWidth="1"/>
    <col min="6" max="6" width="9.62962962962963" style="7" customWidth="1"/>
    <col min="7" max="7" width="13.6296296296296" style="7" customWidth="1"/>
    <col min="8" max="8" width="8" style="8" customWidth="1"/>
    <col min="9" max="9" width="12.6296296296296" style="8" customWidth="1"/>
    <col min="10" max="11" width="5.37962962962963" style="7" customWidth="1"/>
    <col min="12" max="12" width="9.25" style="7" customWidth="1"/>
    <col min="13" max="16384" width="7.87962962962963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263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264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265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="142" customFormat="1" spans="1:12">
      <c r="A8" s="143">
        <v>1</v>
      </c>
      <c r="B8" s="144" t="s">
        <v>44</v>
      </c>
      <c r="C8" s="145" t="s">
        <v>45</v>
      </c>
      <c r="D8" s="145" t="s">
        <v>46</v>
      </c>
      <c r="E8" s="146" t="s">
        <v>47</v>
      </c>
      <c r="F8" s="145" t="s">
        <v>48</v>
      </c>
      <c r="G8" s="145">
        <v>2</v>
      </c>
      <c r="H8" s="147"/>
      <c r="I8" s="148">
        <f t="shared" ref="I8:I55" si="0">G8*H8</f>
        <v>0</v>
      </c>
      <c r="J8" s="149"/>
      <c r="K8" s="150"/>
      <c r="L8" s="150"/>
    </row>
    <row r="9" s="180" customFormat="1" spans="1:12">
      <c r="A9" s="181">
        <v>2</v>
      </c>
      <c r="B9" s="182" t="s">
        <v>44</v>
      </c>
      <c r="C9" s="151" t="s">
        <v>49</v>
      </c>
      <c r="D9" s="151" t="s">
        <v>50</v>
      </c>
      <c r="E9" s="183"/>
      <c r="F9" s="151" t="s">
        <v>48</v>
      </c>
      <c r="G9" s="151">
        <v>4</v>
      </c>
      <c r="H9" s="184">
        <v>2330</v>
      </c>
      <c r="I9" s="186">
        <f t="shared" si="0"/>
        <v>9320</v>
      </c>
      <c r="J9" s="187"/>
      <c r="K9" s="188"/>
      <c r="L9" s="188"/>
    </row>
    <row r="10" s="152" customFormat="1" spans="1:12">
      <c r="A10" s="154">
        <v>3</v>
      </c>
      <c r="B10" s="155" t="s">
        <v>44</v>
      </c>
      <c r="C10" s="156" t="s">
        <v>266</v>
      </c>
      <c r="D10" s="156" t="s">
        <v>267</v>
      </c>
      <c r="E10" s="157" t="s">
        <v>268</v>
      </c>
      <c r="F10" s="156" t="s">
        <v>48</v>
      </c>
      <c r="G10" s="156">
        <v>1</v>
      </c>
      <c r="H10" s="158">
        <v>27000</v>
      </c>
      <c r="I10" s="165">
        <f t="shared" si="0"/>
        <v>27000</v>
      </c>
      <c r="J10" s="166"/>
      <c r="K10" s="65"/>
      <c r="L10" s="65"/>
    </row>
    <row r="11" spans="1:12">
      <c r="A11" s="26">
        <v>4</v>
      </c>
      <c r="B11" s="27" t="s">
        <v>44</v>
      </c>
      <c r="C11" s="28" t="s">
        <v>269</v>
      </c>
      <c r="D11" s="28" t="s">
        <v>270</v>
      </c>
      <c r="E11" s="29" t="s">
        <v>271</v>
      </c>
      <c r="F11" s="28" t="s">
        <v>48</v>
      </c>
      <c r="G11" s="28">
        <v>1</v>
      </c>
      <c r="H11" s="170">
        <v>6600</v>
      </c>
      <c r="I11" s="56">
        <f t="shared" si="0"/>
        <v>6600</v>
      </c>
      <c r="J11" s="55"/>
      <c r="K11" s="45"/>
      <c r="L11" s="45"/>
    </row>
    <row r="12" spans="1:12">
      <c r="A12" s="26">
        <v>5</v>
      </c>
      <c r="B12" s="27" t="s">
        <v>44</v>
      </c>
      <c r="C12" s="28" t="s">
        <v>272</v>
      </c>
      <c r="D12" s="28"/>
      <c r="E12" s="29" t="s">
        <v>271</v>
      </c>
      <c r="F12" s="28" t="s">
        <v>48</v>
      </c>
      <c r="G12" s="28">
        <v>1</v>
      </c>
      <c r="H12" s="185"/>
      <c r="I12" s="56">
        <f t="shared" si="0"/>
        <v>0</v>
      </c>
      <c r="J12" s="55"/>
      <c r="K12" s="45"/>
      <c r="L12" s="45"/>
    </row>
    <row r="13" spans="1:12">
      <c r="A13" s="26">
        <v>6</v>
      </c>
      <c r="B13" s="27" t="s">
        <v>44</v>
      </c>
      <c r="C13" s="28" t="s">
        <v>273</v>
      </c>
      <c r="D13" s="28" t="s">
        <v>274</v>
      </c>
      <c r="E13" s="31" t="s">
        <v>80</v>
      </c>
      <c r="F13" s="28" t="s">
        <v>48</v>
      </c>
      <c r="G13" s="28">
        <v>1</v>
      </c>
      <c r="H13" s="30">
        <v>250</v>
      </c>
      <c r="I13" s="56">
        <f t="shared" si="0"/>
        <v>250</v>
      </c>
      <c r="J13" s="55"/>
      <c r="K13" s="45"/>
      <c r="L13" s="45"/>
    </row>
    <row r="14" spans="1:12">
      <c r="A14" s="26">
        <v>7</v>
      </c>
      <c r="B14" s="27" t="s">
        <v>44</v>
      </c>
      <c r="C14" s="28" t="s">
        <v>275</v>
      </c>
      <c r="D14" s="34" t="s">
        <v>276</v>
      </c>
      <c r="E14" s="31" t="s">
        <v>277</v>
      </c>
      <c r="F14" s="28" t="s">
        <v>48</v>
      </c>
      <c r="G14" s="28">
        <v>3</v>
      </c>
      <c r="H14" s="30">
        <v>146</v>
      </c>
      <c r="I14" s="56">
        <f t="shared" si="0"/>
        <v>438</v>
      </c>
      <c r="J14" s="55"/>
      <c r="K14" s="45"/>
      <c r="L14" s="45"/>
    </row>
    <row r="15" spans="1:12">
      <c r="A15" s="26">
        <v>8</v>
      </c>
      <c r="B15" s="27" t="s">
        <v>44</v>
      </c>
      <c r="C15" s="28" t="s">
        <v>278</v>
      </c>
      <c r="D15" s="34" t="s">
        <v>279</v>
      </c>
      <c r="E15" s="31" t="s">
        <v>277</v>
      </c>
      <c r="F15" s="28" t="s">
        <v>48</v>
      </c>
      <c r="G15" s="28">
        <v>2</v>
      </c>
      <c r="H15" s="30">
        <v>23</v>
      </c>
      <c r="I15" s="56">
        <f t="shared" ref="I15" si="1">G15*H15</f>
        <v>46</v>
      </c>
      <c r="J15" s="55"/>
      <c r="K15" s="45"/>
      <c r="L15" s="45"/>
    </row>
    <row r="16" s="152" customFormat="1" spans="1:12">
      <c r="A16" s="154">
        <v>9</v>
      </c>
      <c r="B16" s="155" t="s">
        <v>44</v>
      </c>
      <c r="C16" s="156" t="s">
        <v>280</v>
      </c>
      <c r="D16" s="156" t="s">
        <v>281</v>
      </c>
      <c r="E16" s="157" t="s">
        <v>282</v>
      </c>
      <c r="F16" s="156" t="s">
        <v>48</v>
      </c>
      <c r="G16" s="156">
        <v>1</v>
      </c>
      <c r="H16" s="158">
        <v>48000</v>
      </c>
      <c r="I16" s="165">
        <f t="shared" si="0"/>
        <v>48000</v>
      </c>
      <c r="J16" s="166"/>
      <c r="K16" s="65"/>
      <c r="L16" s="65"/>
    </row>
    <row r="17" spans="1:12">
      <c r="A17" s="26">
        <v>10</v>
      </c>
      <c r="B17" s="27" t="s">
        <v>44</v>
      </c>
      <c r="C17" s="28" t="s">
        <v>283</v>
      </c>
      <c r="D17" s="28"/>
      <c r="E17" s="31" t="s">
        <v>282</v>
      </c>
      <c r="F17" s="28" t="s">
        <v>48</v>
      </c>
      <c r="G17" s="28">
        <v>1</v>
      </c>
      <c r="H17" s="30"/>
      <c r="I17" s="56">
        <f t="shared" si="0"/>
        <v>0</v>
      </c>
      <c r="J17" s="55"/>
      <c r="K17" s="45"/>
      <c r="L17" s="45"/>
    </row>
    <row r="18" spans="1:12">
      <c r="A18" s="26">
        <v>11</v>
      </c>
      <c r="B18" s="135" t="s">
        <v>44</v>
      </c>
      <c r="C18" s="34" t="s">
        <v>284</v>
      </c>
      <c r="D18" s="34" t="s">
        <v>276</v>
      </c>
      <c r="E18" s="31" t="s">
        <v>277</v>
      </c>
      <c r="F18" s="28" t="s">
        <v>48</v>
      </c>
      <c r="G18" s="28">
        <v>4</v>
      </c>
      <c r="H18" s="30">
        <v>146</v>
      </c>
      <c r="I18" s="56">
        <f t="shared" si="0"/>
        <v>584</v>
      </c>
      <c r="J18" s="55"/>
      <c r="K18" s="45"/>
      <c r="L18" s="45"/>
    </row>
    <row r="19" spans="1:12">
      <c r="A19" s="26">
        <v>12</v>
      </c>
      <c r="B19" s="135" t="s">
        <v>44</v>
      </c>
      <c r="C19" s="34" t="s">
        <v>284</v>
      </c>
      <c r="D19" s="34" t="s">
        <v>279</v>
      </c>
      <c r="E19" s="31" t="s">
        <v>277</v>
      </c>
      <c r="F19" s="28" t="s">
        <v>48</v>
      </c>
      <c r="G19" s="28">
        <v>3</v>
      </c>
      <c r="H19" s="30">
        <v>23</v>
      </c>
      <c r="I19" s="56">
        <f t="shared" ref="I19" si="2">G19*H19</f>
        <v>69</v>
      </c>
      <c r="J19" s="55"/>
      <c r="K19" s="45"/>
      <c r="L19" s="45"/>
    </row>
    <row r="20" spans="1:12">
      <c r="A20" s="26">
        <v>13</v>
      </c>
      <c r="B20" s="135" t="s">
        <v>44</v>
      </c>
      <c r="C20" s="28" t="s">
        <v>110</v>
      </c>
      <c r="D20" s="28" t="s">
        <v>285</v>
      </c>
      <c r="E20" s="31"/>
      <c r="F20" s="28" t="s">
        <v>48</v>
      </c>
      <c r="G20" s="28">
        <v>1</v>
      </c>
      <c r="H20" s="30">
        <v>127</v>
      </c>
      <c r="I20" s="56">
        <f t="shared" si="0"/>
        <v>127</v>
      </c>
      <c r="J20" s="55"/>
      <c r="K20" s="45"/>
      <c r="L20" s="45"/>
    </row>
    <row r="21" spans="1:12">
      <c r="A21" s="26">
        <v>14</v>
      </c>
      <c r="B21" s="27" t="s">
        <v>44</v>
      </c>
      <c r="C21" s="28" t="s">
        <v>286</v>
      </c>
      <c r="D21" s="28" t="s">
        <v>287</v>
      </c>
      <c r="E21" s="31" t="s">
        <v>277</v>
      </c>
      <c r="F21" s="28" t="s">
        <v>48</v>
      </c>
      <c r="G21" s="28">
        <v>2</v>
      </c>
      <c r="H21" s="33">
        <v>275</v>
      </c>
      <c r="I21" s="56">
        <f t="shared" si="0"/>
        <v>550</v>
      </c>
      <c r="J21" s="55"/>
      <c r="K21" s="45"/>
      <c r="L21" s="45"/>
    </row>
    <row r="22" spans="1:12">
      <c r="A22" s="26">
        <v>15</v>
      </c>
      <c r="B22" s="27" t="s">
        <v>44</v>
      </c>
      <c r="C22" s="31" t="s">
        <v>288</v>
      </c>
      <c r="D22" s="28" t="s">
        <v>289</v>
      </c>
      <c r="E22" s="32" t="s">
        <v>72</v>
      </c>
      <c r="F22" s="28" t="s">
        <v>48</v>
      </c>
      <c r="G22" s="28">
        <v>168</v>
      </c>
      <c r="H22" s="30">
        <v>15</v>
      </c>
      <c r="I22" s="56">
        <f t="shared" si="0"/>
        <v>2520</v>
      </c>
      <c r="J22" s="55"/>
      <c r="K22" s="45"/>
      <c r="L22" s="45"/>
    </row>
    <row r="23" spans="1:12">
      <c r="A23" s="26">
        <v>16</v>
      </c>
      <c r="B23" s="27" t="s">
        <v>44</v>
      </c>
      <c r="C23" s="31" t="s">
        <v>290</v>
      </c>
      <c r="D23" s="28" t="s">
        <v>291</v>
      </c>
      <c r="E23" s="32" t="s">
        <v>72</v>
      </c>
      <c r="F23" s="28" t="s">
        <v>48</v>
      </c>
      <c r="G23" s="28">
        <v>168</v>
      </c>
      <c r="H23" s="30">
        <v>10</v>
      </c>
      <c r="I23" s="56">
        <f t="shared" ref="I23" si="3">G23*H23</f>
        <v>1680</v>
      </c>
      <c r="J23" s="55"/>
      <c r="K23" s="45"/>
      <c r="L23" s="45"/>
    </row>
    <row r="24" spans="1:12">
      <c r="A24" s="26">
        <v>17</v>
      </c>
      <c r="B24" s="27" t="s">
        <v>44</v>
      </c>
      <c r="C24" s="28" t="s">
        <v>60</v>
      </c>
      <c r="D24" s="28" t="s">
        <v>61</v>
      </c>
      <c r="E24" s="31" t="s">
        <v>62</v>
      </c>
      <c r="F24" s="28" t="s">
        <v>48</v>
      </c>
      <c r="G24" s="28">
        <v>24</v>
      </c>
      <c r="H24" s="30">
        <v>420</v>
      </c>
      <c r="I24" s="56">
        <f t="shared" si="0"/>
        <v>10080</v>
      </c>
      <c r="J24" s="55"/>
      <c r="K24" s="45"/>
      <c r="L24" s="45"/>
    </row>
    <row r="25" spans="1:12">
      <c r="A25" s="26">
        <v>18</v>
      </c>
      <c r="B25" s="27" t="s">
        <v>44</v>
      </c>
      <c r="C25" s="28" t="s">
        <v>63</v>
      </c>
      <c r="D25" s="28" t="s">
        <v>64</v>
      </c>
      <c r="E25" s="31" t="s">
        <v>62</v>
      </c>
      <c r="F25" s="28" t="s">
        <v>48</v>
      </c>
      <c r="G25" s="28">
        <v>48</v>
      </c>
      <c r="H25" s="30">
        <v>14</v>
      </c>
      <c r="I25" s="56">
        <f t="shared" si="0"/>
        <v>672</v>
      </c>
      <c r="J25" s="55"/>
      <c r="K25" s="45"/>
      <c r="L25" s="45"/>
    </row>
    <row r="26" spans="1:12">
      <c r="A26" s="26">
        <v>19</v>
      </c>
      <c r="B26" s="27" t="s">
        <v>44</v>
      </c>
      <c r="C26" s="151" t="s">
        <v>65</v>
      </c>
      <c r="D26" s="28" t="s">
        <v>66</v>
      </c>
      <c r="E26" s="28" t="s">
        <v>67</v>
      </c>
      <c r="F26" s="28" t="s">
        <v>48</v>
      </c>
      <c r="G26" s="28">
        <v>24</v>
      </c>
      <c r="H26" s="33">
        <v>15</v>
      </c>
      <c r="I26" s="56">
        <f t="shared" si="0"/>
        <v>360</v>
      </c>
      <c r="J26" s="55"/>
      <c r="K26" s="45"/>
      <c r="L26" s="45"/>
    </row>
    <row r="27" spans="1:12">
      <c r="A27" s="26">
        <v>20</v>
      </c>
      <c r="B27" s="27" t="s">
        <v>44</v>
      </c>
      <c r="C27" s="28" t="s">
        <v>68</v>
      </c>
      <c r="D27" s="28" t="s">
        <v>69</v>
      </c>
      <c r="E27" s="31" t="s">
        <v>67</v>
      </c>
      <c r="F27" s="34" t="s">
        <v>48</v>
      </c>
      <c r="G27" s="28">
        <v>12</v>
      </c>
      <c r="H27" s="33">
        <v>15</v>
      </c>
      <c r="I27" s="56">
        <f t="shared" si="0"/>
        <v>180</v>
      </c>
      <c r="J27" s="57"/>
      <c r="K27" s="45"/>
      <c r="L27" s="45"/>
    </row>
    <row r="28" spans="1:12">
      <c r="A28" s="26">
        <v>21</v>
      </c>
      <c r="B28" s="27" t="s">
        <v>44</v>
      </c>
      <c r="C28" s="28" t="s">
        <v>70</v>
      </c>
      <c r="D28" s="28" t="s">
        <v>71</v>
      </c>
      <c r="E28" s="31" t="s">
        <v>72</v>
      </c>
      <c r="F28" s="34" t="s">
        <v>48</v>
      </c>
      <c r="G28" s="28">
        <v>12</v>
      </c>
      <c r="H28" s="33">
        <v>20</v>
      </c>
      <c r="I28" s="56">
        <f t="shared" si="0"/>
        <v>240</v>
      </c>
      <c r="J28" s="57"/>
      <c r="K28" s="45"/>
      <c r="L28" s="45"/>
    </row>
    <row r="29" spans="1:12">
      <c r="A29" s="26">
        <v>22</v>
      </c>
      <c r="B29" s="27" t="s">
        <v>44</v>
      </c>
      <c r="C29" s="151" t="s">
        <v>73</v>
      </c>
      <c r="D29" s="28" t="s">
        <v>57</v>
      </c>
      <c r="E29" s="31" t="s">
        <v>58</v>
      </c>
      <c r="F29" s="28" t="s">
        <v>48</v>
      </c>
      <c r="G29" s="28">
        <v>2</v>
      </c>
      <c r="H29" s="159">
        <v>5500</v>
      </c>
      <c r="I29" s="56">
        <f t="shared" si="0"/>
        <v>11000</v>
      </c>
      <c r="J29" s="57"/>
      <c r="K29" s="45"/>
      <c r="L29" s="45"/>
    </row>
    <row r="30" spans="1:12">
      <c r="A30" s="26">
        <v>23</v>
      </c>
      <c r="B30" s="27" t="s">
        <v>44</v>
      </c>
      <c r="C30" s="151" t="s">
        <v>74</v>
      </c>
      <c r="D30" s="28"/>
      <c r="E30" s="31" t="s">
        <v>58</v>
      </c>
      <c r="F30" s="28" t="s">
        <v>48</v>
      </c>
      <c r="G30" s="28">
        <v>2</v>
      </c>
      <c r="H30" s="160"/>
      <c r="I30" s="56">
        <f t="shared" si="0"/>
        <v>0</v>
      </c>
      <c r="J30" s="57"/>
      <c r="K30" s="45"/>
      <c r="L30" s="45"/>
    </row>
    <row r="31" ht="30" spans="1:12">
      <c r="A31" s="26">
        <v>24</v>
      </c>
      <c r="B31" s="28" t="s">
        <v>44</v>
      </c>
      <c r="C31" s="151" t="s">
        <v>75</v>
      </c>
      <c r="D31" s="28" t="s">
        <v>76</v>
      </c>
      <c r="E31" s="28"/>
      <c r="F31" s="28" t="s">
        <v>48</v>
      </c>
      <c r="G31" s="28">
        <v>1</v>
      </c>
      <c r="H31" s="33">
        <v>800</v>
      </c>
      <c r="I31" s="56">
        <f t="shared" si="0"/>
        <v>800</v>
      </c>
      <c r="J31" s="57" t="s">
        <v>77</v>
      </c>
      <c r="K31" s="45"/>
      <c r="L31" s="45"/>
    </row>
    <row r="32" spans="1:12">
      <c r="A32" s="26">
        <v>25</v>
      </c>
      <c r="B32" s="27" t="s">
        <v>44</v>
      </c>
      <c r="C32" s="151" t="s">
        <v>78</v>
      </c>
      <c r="D32" s="28" t="s">
        <v>79</v>
      </c>
      <c r="E32" s="28" t="s">
        <v>80</v>
      </c>
      <c r="F32" s="28" t="s">
        <v>48</v>
      </c>
      <c r="G32" s="28">
        <v>2</v>
      </c>
      <c r="H32" s="33">
        <v>110</v>
      </c>
      <c r="I32" s="56">
        <f t="shared" si="0"/>
        <v>220</v>
      </c>
      <c r="J32" s="57"/>
      <c r="K32" s="45"/>
      <c r="L32" s="45"/>
    </row>
    <row r="33" spans="1:12">
      <c r="A33" s="26">
        <v>26</v>
      </c>
      <c r="B33" s="27" t="s">
        <v>44</v>
      </c>
      <c r="C33" s="151" t="s">
        <v>78</v>
      </c>
      <c r="D33" s="28" t="s">
        <v>81</v>
      </c>
      <c r="E33" s="28" t="s">
        <v>80</v>
      </c>
      <c r="F33" s="28" t="s">
        <v>48</v>
      </c>
      <c r="G33" s="28">
        <v>4</v>
      </c>
      <c r="H33" s="33">
        <v>85</v>
      </c>
      <c r="I33" s="56">
        <f t="shared" si="0"/>
        <v>340</v>
      </c>
      <c r="J33" s="57"/>
      <c r="K33" s="45"/>
      <c r="L33" s="45"/>
    </row>
    <row r="34" spans="1:12">
      <c r="A34" s="26">
        <v>27</v>
      </c>
      <c r="B34" s="27" t="s">
        <v>44</v>
      </c>
      <c r="C34" s="151" t="s">
        <v>82</v>
      </c>
      <c r="D34" s="28" t="s">
        <v>83</v>
      </c>
      <c r="E34" s="28" t="s">
        <v>84</v>
      </c>
      <c r="F34" s="28" t="s">
        <v>48</v>
      </c>
      <c r="G34" s="28">
        <v>42</v>
      </c>
      <c r="H34" s="159">
        <v>16</v>
      </c>
      <c r="I34" s="56">
        <f t="shared" si="0"/>
        <v>672</v>
      </c>
      <c r="J34" s="57"/>
      <c r="K34" s="45"/>
      <c r="L34" s="45"/>
    </row>
    <row r="35" spans="1:12">
      <c r="A35" s="26">
        <v>28</v>
      </c>
      <c r="B35" s="27" t="s">
        <v>44</v>
      </c>
      <c r="C35" s="151" t="s">
        <v>85</v>
      </c>
      <c r="D35" s="28" t="s">
        <v>86</v>
      </c>
      <c r="E35" s="28" t="s">
        <v>84</v>
      </c>
      <c r="F35" s="28" t="s">
        <v>48</v>
      </c>
      <c r="G35" s="28">
        <v>42</v>
      </c>
      <c r="H35" s="160"/>
      <c r="I35" s="56">
        <f t="shared" si="0"/>
        <v>0</v>
      </c>
      <c r="J35" s="57"/>
      <c r="K35" s="45"/>
      <c r="L35" s="45"/>
    </row>
    <row r="36" spans="1:12">
      <c r="A36" s="26">
        <v>29</v>
      </c>
      <c r="B36" s="27" t="s">
        <v>44</v>
      </c>
      <c r="C36" s="151" t="s">
        <v>87</v>
      </c>
      <c r="D36" s="28" t="s">
        <v>88</v>
      </c>
      <c r="E36" s="28" t="s">
        <v>89</v>
      </c>
      <c r="F36" s="28" t="s">
        <v>48</v>
      </c>
      <c r="G36" s="28">
        <v>42</v>
      </c>
      <c r="H36" s="33">
        <v>16</v>
      </c>
      <c r="I36" s="56">
        <f t="shared" si="0"/>
        <v>672</v>
      </c>
      <c r="J36" s="57"/>
      <c r="K36" s="45"/>
      <c r="L36" s="45"/>
    </row>
    <row r="37" spans="1:12">
      <c r="A37" s="26">
        <v>30</v>
      </c>
      <c r="B37" s="27" t="s">
        <v>44</v>
      </c>
      <c r="C37" s="151" t="s">
        <v>90</v>
      </c>
      <c r="D37" s="28" t="s">
        <v>91</v>
      </c>
      <c r="E37" s="28" t="s">
        <v>92</v>
      </c>
      <c r="F37" s="28" t="s">
        <v>48</v>
      </c>
      <c r="G37" s="28">
        <v>75</v>
      </c>
      <c r="H37" s="33">
        <v>135</v>
      </c>
      <c r="I37" s="56">
        <f t="shared" si="0"/>
        <v>10125</v>
      </c>
      <c r="J37" s="57"/>
      <c r="K37" s="45"/>
      <c r="L37" s="45"/>
    </row>
    <row r="38" spans="1:12">
      <c r="A38" s="26">
        <v>31</v>
      </c>
      <c r="B38" s="27" t="s">
        <v>44</v>
      </c>
      <c r="C38" s="151" t="s">
        <v>93</v>
      </c>
      <c r="D38" s="28" t="s">
        <v>94</v>
      </c>
      <c r="E38" s="28" t="s">
        <v>92</v>
      </c>
      <c r="F38" s="28" t="s">
        <v>48</v>
      </c>
      <c r="G38" s="28">
        <v>75</v>
      </c>
      <c r="H38" s="33">
        <v>135</v>
      </c>
      <c r="I38" s="56">
        <f t="shared" si="0"/>
        <v>10125</v>
      </c>
      <c r="J38" s="57"/>
      <c r="K38" s="45"/>
      <c r="L38" s="45"/>
    </row>
    <row r="39" spans="1:12">
      <c r="A39" s="26">
        <v>32</v>
      </c>
      <c r="B39" s="27" t="s">
        <v>44</v>
      </c>
      <c r="C39" s="151" t="s">
        <v>95</v>
      </c>
      <c r="D39" s="28"/>
      <c r="E39" s="28"/>
      <c r="F39" s="28" t="s">
        <v>48</v>
      </c>
      <c r="G39" s="28">
        <v>46</v>
      </c>
      <c r="H39" s="33">
        <v>90</v>
      </c>
      <c r="I39" s="56">
        <f t="shared" si="0"/>
        <v>4140</v>
      </c>
      <c r="J39" s="57"/>
      <c r="K39" s="45"/>
      <c r="L39" s="45"/>
    </row>
    <row r="40" spans="1:12">
      <c r="A40" s="26">
        <v>33</v>
      </c>
      <c r="B40" s="27" t="s">
        <v>44</v>
      </c>
      <c r="C40" s="151" t="s">
        <v>96</v>
      </c>
      <c r="D40" s="28" t="s">
        <v>97</v>
      </c>
      <c r="E40" s="28" t="s">
        <v>84</v>
      </c>
      <c r="F40" s="28" t="s">
        <v>48</v>
      </c>
      <c r="G40" s="28">
        <v>624</v>
      </c>
      <c r="H40" s="33">
        <v>19</v>
      </c>
      <c r="I40" s="56">
        <f t="shared" si="0"/>
        <v>11856</v>
      </c>
      <c r="J40" s="57"/>
      <c r="K40" s="45"/>
      <c r="L40" s="45"/>
    </row>
    <row r="41" spans="1:12">
      <c r="A41" s="26">
        <v>34</v>
      </c>
      <c r="B41" s="27" t="s">
        <v>44</v>
      </c>
      <c r="C41" s="151" t="s">
        <v>98</v>
      </c>
      <c r="D41" s="28" t="s">
        <v>99</v>
      </c>
      <c r="E41" s="28" t="s">
        <v>100</v>
      </c>
      <c r="F41" s="28" t="s">
        <v>48</v>
      </c>
      <c r="G41" s="28">
        <v>624</v>
      </c>
      <c r="H41" s="33">
        <v>15</v>
      </c>
      <c r="I41" s="56">
        <f t="shared" si="0"/>
        <v>9360</v>
      </c>
      <c r="J41" s="57"/>
      <c r="K41" s="45"/>
      <c r="L41" s="45"/>
    </row>
    <row r="42" spans="1:12">
      <c r="A42" s="26">
        <v>35</v>
      </c>
      <c r="B42" s="27" t="s">
        <v>44</v>
      </c>
      <c r="C42" s="151" t="s">
        <v>101</v>
      </c>
      <c r="D42" s="28" t="s">
        <v>102</v>
      </c>
      <c r="E42" s="28" t="s">
        <v>100</v>
      </c>
      <c r="F42" s="28" t="s">
        <v>48</v>
      </c>
      <c r="G42" s="28">
        <v>150</v>
      </c>
      <c r="H42" s="33">
        <v>0.5</v>
      </c>
      <c r="I42" s="56">
        <f t="shared" si="0"/>
        <v>75</v>
      </c>
      <c r="J42" s="57"/>
      <c r="K42" s="45"/>
      <c r="L42" s="45"/>
    </row>
    <row r="43" spans="1:12">
      <c r="A43" s="26">
        <v>36</v>
      </c>
      <c r="B43" s="27" t="s">
        <v>44</v>
      </c>
      <c r="C43" s="151" t="s">
        <v>103</v>
      </c>
      <c r="D43" s="28" t="s">
        <v>104</v>
      </c>
      <c r="E43" s="28" t="s">
        <v>105</v>
      </c>
      <c r="F43" s="28" t="s">
        <v>48</v>
      </c>
      <c r="G43" s="28">
        <v>48</v>
      </c>
      <c r="H43" s="33">
        <v>15</v>
      </c>
      <c r="I43" s="56">
        <f t="shared" si="0"/>
        <v>720</v>
      </c>
      <c r="J43" s="57"/>
      <c r="K43" s="45"/>
      <c r="L43" s="45"/>
    </row>
    <row r="44" spans="1:12">
      <c r="A44" s="26">
        <v>37</v>
      </c>
      <c r="B44" s="27" t="s">
        <v>44</v>
      </c>
      <c r="C44" s="151" t="s">
        <v>106</v>
      </c>
      <c r="D44" s="28" t="s">
        <v>107</v>
      </c>
      <c r="E44" s="28" t="s">
        <v>105</v>
      </c>
      <c r="F44" s="28" t="s">
        <v>48</v>
      </c>
      <c r="G44" s="28">
        <v>1337</v>
      </c>
      <c r="H44" s="33">
        <v>8.5</v>
      </c>
      <c r="I44" s="56">
        <f t="shared" si="0"/>
        <v>11364.5</v>
      </c>
      <c r="J44" s="57"/>
      <c r="K44" s="45"/>
      <c r="L44" s="45"/>
    </row>
    <row r="45" spans="1:12">
      <c r="A45" s="26">
        <v>38</v>
      </c>
      <c r="B45" s="27" t="s">
        <v>44</v>
      </c>
      <c r="C45" s="151" t="s">
        <v>108</v>
      </c>
      <c r="D45" s="28" t="s">
        <v>109</v>
      </c>
      <c r="E45" s="31" t="s">
        <v>67</v>
      </c>
      <c r="F45" s="28" t="s">
        <v>48</v>
      </c>
      <c r="G45" s="28">
        <v>18</v>
      </c>
      <c r="H45" s="33">
        <v>25</v>
      </c>
      <c r="I45" s="56">
        <f t="shared" si="0"/>
        <v>450</v>
      </c>
      <c r="J45" s="57"/>
      <c r="K45" s="45"/>
      <c r="L45" s="45"/>
    </row>
    <row r="46" spans="1:12">
      <c r="A46" s="26">
        <v>39</v>
      </c>
      <c r="B46" s="27" t="s">
        <v>44</v>
      </c>
      <c r="C46" s="151" t="s">
        <v>110</v>
      </c>
      <c r="D46" s="28" t="s">
        <v>111</v>
      </c>
      <c r="E46" s="28" t="s">
        <v>112</v>
      </c>
      <c r="F46" s="28" t="s">
        <v>48</v>
      </c>
      <c r="G46" s="28">
        <v>4</v>
      </c>
      <c r="H46" s="33">
        <v>127</v>
      </c>
      <c r="I46" s="56">
        <f t="shared" si="0"/>
        <v>508</v>
      </c>
      <c r="J46" s="57"/>
      <c r="K46" s="45"/>
      <c r="L46" s="45"/>
    </row>
    <row r="47" spans="1:12">
      <c r="A47" s="26">
        <v>40</v>
      </c>
      <c r="B47" s="27" t="s">
        <v>44</v>
      </c>
      <c r="C47" s="28" t="s">
        <v>113</v>
      </c>
      <c r="D47" s="28" t="s">
        <v>114</v>
      </c>
      <c r="E47" s="31" t="s">
        <v>105</v>
      </c>
      <c r="F47" s="34" t="s">
        <v>48</v>
      </c>
      <c r="G47" s="28">
        <v>24</v>
      </c>
      <c r="H47" s="33">
        <v>3.4</v>
      </c>
      <c r="I47" s="56">
        <f t="shared" si="0"/>
        <v>81.6</v>
      </c>
      <c r="J47" s="55"/>
      <c r="K47" s="45"/>
      <c r="L47" s="45"/>
    </row>
    <row r="48" spans="1:12">
      <c r="A48" s="26">
        <v>41</v>
      </c>
      <c r="B48" s="27" t="s">
        <v>44</v>
      </c>
      <c r="C48" s="28" t="s">
        <v>115</v>
      </c>
      <c r="D48" s="28" t="s">
        <v>116</v>
      </c>
      <c r="E48" s="31" t="s">
        <v>105</v>
      </c>
      <c r="F48" s="34" t="s">
        <v>48</v>
      </c>
      <c r="G48" s="28">
        <v>12</v>
      </c>
      <c r="H48" s="33">
        <v>3.5</v>
      </c>
      <c r="I48" s="56">
        <f t="shared" ref="I48:I55" si="4">G48*H48</f>
        <v>42</v>
      </c>
      <c r="J48" s="55"/>
      <c r="K48" s="45"/>
      <c r="L48" s="45"/>
    </row>
    <row r="49" spans="1:12">
      <c r="A49" s="26">
        <v>42</v>
      </c>
      <c r="B49" s="27" t="s">
        <v>44</v>
      </c>
      <c r="C49" s="28" t="s">
        <v>292</v>
      </c>
      <c r="D49" s="28" t="s">
        <v>293</v>
      </c>
      <c r="E49" s="31" t="s">
        <v>277</v>
      </c>
      <c r="F49" s="34" t="s">
        <v>48</v>
      </c>
      <c r="G49" s="28">
        <v>2</v>
      </c>
      <c r="H49" s="8">
        <v>1180</v>
      </c>
      <c r="I49" s="56">
        <f t="shared" si="4"/>
        <v>2360</v>
      </c>
      <c r="J49" s="55"/>
      <c r="K49" s="45"/>
      <c r="L49" s="45"/>
    </row>
    <row r="50" spans="1:12">
      <c r="A50" s="26">
        <v>43</v>
      </c>
      <c r="B50" s="27" t="s">
        <v>44</v>
      </c>
      <c r="C50" s="28" t="s">
        <v>294</v>
      </c>
      <c r="D50" s="28" t="s">
        <v>295</v>
      </c>
      <c r="E50" s="31" t="s">
        <v>277</v>
      </c>
      <c r="F50" s="34" t="s">
        <v>48</v>
      </c>
      <c r="G50" s="28">
        <v>2</v>
      </c>
      <c r="H50" s="8">
        <v>690</v>
      </c>
      <c r="I50" s="56">
        <f t="shared" si="4"/>
        <v>1380</v>
      </c>
      <c r="J50" s="55"/>
      <c r="K50" s="45"/>
      <c r="L50" s="45"/>
    </row>
    <row r="51" spans="1:12">
      <c r="A51" s="26">
        <v>44</v>
      </c>
      <c r="B51" s="27" t="s">
        <v>44</v>
      </c>
      <c r="C51" s="28" t="s">
        <v>117</v>
      </c>
      <c r="D51" s="28"/>
      <c r="E51" s="28"/>
      <c r="F51" s="28" t="s">
        <v>48</v>
      </c>
      <c r="G51" s="28">
        <v>2</v>
      </c>
      <c r="H51" s="33">
        <v>45</v>
      </c>
      <c r="I51" s="56">
        <f t="shared" si="4"/>
        <v>90</v>
      </c>
      <c r="J51" s="57"/>
      <c r="K51" s="45"/>
      <c r="L51" s="45"/>
    </row>
    <row r="52" spans="1:12">
      <c r="A52" s="26">
        <v>45</v>
      </c>
      <c r="B52" s="27" t="s">
        <v>44</v>
      </c>
      <c r="C52" s="28" t="s">
        <v>118</v>
      </c>
      <c r="D52" s="28" t="s">
        <v>119</v>
      </c>
      <c r="E52" s="31" t="s">
        <v>105</v>
      </c>
      <c r="F52" s="28" t="s">
        <v>48</v>
      </c>
      <c r="G52" s="28">
        <v>30</v>
      </c>
      <c r="H52" s="33">
        <v>17</v>
      </c>
      <c r="I52" s="56">
        <f t="shared" si="4"/>
        <v>510</v>
      </c>
      <c r="J52" s="57"/>
      <c r="K52" s="45"/>
      <c r="L52" s="45"/>
    </row>
    <row r="53" spans="1:12">
      <c r="A53" s="26">
        <v>46</v>
      </c>
      <c r="B53" s="27" t="s">
        <v>44</v>
      </c>
      <c r="C53" s="28" t="s">
        <v>120</v>
      </c>
      <c r="D53" s="28" t="s">
        <v>121</v>
      </c>
      <c r="E53" s="31" t="s">
        <v>105</v>
      </c>
      <c r="F53" s="28" t="s">
        <v>48</v>
      </c>
      <c r="G53" s="28">
        <v>30</v>
      </c>
      <c r="H53" s="33">
        <v>26.8</v>
      </c>
      <c r="I53" s="56">
        <f t="shared" si="4"/>
        <v>804</v>
      </c>
      <c r="J53" s="57"/>
      <c r="K53" s="45"/>
      <c r="L53" s="45"/>
    </row>
    <row r="54" spans="1:12">
      <c r="A54" s="26">
        <v>47</v>
      </c>
      <c r="B54" s="27" t="s">
        <v>44</v>
      </c>
      <c r="C54" s="28" t="s">
        <v>122</v>
      </c>
      <c r="D54" s="28" t="s">
        <v>123</v>
      </c>
      <c r="E54" s="28" t="s">
        <v>100</v>
      </c>
      <c r="F54" s="28" t="s">
        <v>48</v>
      </c>
      <c r="G54" s="28">
        <v>20</v>
      </c>
      <c r="H54" s="33">
        <v>2</v>
      </c>
      <c r="I54" s="56">
        <f t="shared" si="4"/>
        <v>40</v>
      </c>
      <c r="J54" s="57"/>
      <c r="K54" s="45"/>
      <c r="L54" s="45"/>
    </row>
    <row r="55" spans="1:12">
      <c r="A55" s="26">
        <v>48</v>
      </c>
      <c r="B55" s="28" t="s">
        <v>124</v>
      </c>
      <c r="C55" s="28" t="s">
        <v>124</v>
      </c>
      <c r="D55" s="28"/>
      <c r="E55" s="28"/>
      <c r="F55" s="28" t="s">
        <v>125</v>
      </c>
      <c r="G55" s="28">
        <v>1</v>
      </c>
      <c r="H55" s="33">
        <v>1000</v>
      </c>
      <c r="I55" s="56">
        <f t="shared" si="4"/>
        <v>1000</v>
      </c>
      <c r="J55" s="57"/>
      <c r="K55" s="45"/>
      <c r="L55" s="45"/>
    </row>
    <row r="56" ht="15.6" spans="1:12">
      <c r="A56" s="35" t="s">
        <v>126</v>
      </c>
      <c r="B56" s="36"/>
      <c r="C56" s="36"/>
      <c r="D56" s="36"/>
      <c r="E56" s="36"/>
      <c r="F56" s="36"/>
      <c r="G56" s="36"/>
      <c r="H56" s="37"/>
      <c r="I56" s="59">
        <f>SUM(I8:I55)</f>
        <v>187451.1</v>
      </c>
      <c r="J56" s="57"/>
      <c r="K56" s="45"/>
      <c r="L56" s="45"/>
    </row>
    <row r="57" ht="15.6" spans="1:12">
      <c r="A57" s="24" t="s">
        <v>296</v>
      </c>
      <c r="B57" s="25"/>
      <c r="C57" s="25"/>
      <c r="D57" s="25"/>
      <c r="E57" s="25"/>
      <c r="F57" s="25"/>
      <c r="G57" s="25"/>
      <c r="H57" s="25"/>
      <c r="I57" s="54"/>
      <c r="J57" s="57"/>
      <c r="K57" s="45"/>
      <c r="L57" s="45"/>
    </row>
    <row r="58" spans="1:12">
      <c r="A58" s="38">
        <v>1</v>
      </c>
      <c r="B58" s="39" t="s">
        <v>100</v>
      </c>
      <c r="C58" s="39" t="s">
        <v>128</v>
      </c>
      <c r="D58" s="39" t="s">
        <v>129</v>
      </c>
      <c r="E58" s="39" t="s">
        <v>105</v>
      </c>
      <c r="F58" s="39" t="s">
        <v>130</v>
      </c>
      <c r="G58" s="28">
        <v>2500</v>
      </c>
      <c r="H58" s="30">
        <v>0.58</v>
      </c>
      <c r="I58" s="58">
        <f t="shared" ref="I58:I86" si="5">G58*H58</f>
        <v>1450</v>
      </c>
      <c r="J58" s="57"/>
      <c r="K58" s="45"/>
      <c r="L58" s="45"/>
    </row>
    <row r="59" spans="1:12">
      <c r="A59" s="38">
        <v>2</v>
      </c>
      <c r="B59" s="39" t="s">
        <v>100</v>
      </c>
      <c r="C59" s="39" t="s">
        <v>131</v>
      </c>
      <c r="D59" s="39" t="s">
        <v>132</v>
      </c>
      <c r="E59" s="39" t="s">
        <v>105</v>
      </c>
      <c r="F59" s="39" t="s">
        <v>130</v>
      </c>
      <c r="G59" s="28">
        <v>400</v>
      </c>
      <c r="H59" s="30">
        <v>4.5</v>
      </c>
      <c r="I59" s="58">
        <f t="shared" si="5"/>
        <v>1800</v>
      </c>
      <c r="J59" s="57"/>
      <c r="K59" s="45"/>
      <c r="L59" s="45"/>
    </row>
    <row r="60" spans="1:12">
      <c r="A60" s="38">
        <v>3</v>
      </c>
      <c r="B60" s="39" t="s">
        <v>100</v>
      </c>
      <c r="C60" s="39" t="s">
        <v>133</v>
      </c>
      <c r="D60" s="39" t="s">
        <v>134</v>
      </c>
      <c r="E60" s="39" t="s">
        <v>105</v>
      </c>
      <c r="F60" s="39" t="s">
        <v>48</v>
      </c>
      <c r="G60" s="28">
        <v>300</v>
      </c>
      <c r="H60" s="30">
        <v>0.5</v>
      </c>
      <c r="I60" s="58">
        <f t="shared" si="5"/>
        <v>150</v>
      </c>
      <c r="J60" s="57"/>
      <c r="K60" s="45"/>
      <c r="L60" s="45"/>
    </row>
    <row r="61" spans="1:12">
      <c r="A61" s="38">
        <v>4</v>
      </c>
      <c r="B61" s="39" t="s">
        <v>100</v>
      </c>
      <c r="C61" s="39" t="s">
        <v>135</v>
      </c>
      <c r="D61" s="39" t="s">
        <v>136</v>
      </c>
      <c r="E61" s="39" t="s">
        <v>105</v>
      </c>
      <c r="F61" s="39" t="s">
        <v>48</v>
      </c>
      <c r="G61" s="28">
        <v>200</v>
      </c>
      <c r="H61" s="30">
        <v>0.8</v>
      </c>
      <c r="I61" s="58">
        <f t="shared" si="5"/>
        <v>160</v>
      </c>
      <c r="J61" s="57"/>
      <c r="K61" s="45"/>
      <c r="L61" s="45"/>
    </row>
    <row r="62" spans="1:12">
      <c r="A62" s="38">
        <v>5</v>
      </c>
      <c r="B62" s="39" t="s">
        <v>100</v>
      </c>
      <c r="C62" s="39" t="s">
        <v>137</v>
      </c>
      <c r="D62" s="39" t="s">
        <v>138</v>
      </c>
      <c r="E62" s="39" t="s">
        <v>105</v>
      </c>
      <c r="F62" s="39" t="s">
        <v>48</v>
      </c>
      <c r="G62" s="28">
        <v>500</v>
      </c>
      <c r="H62" s="30">
        <v>1.5</v>
      </c>
      <c r="I62" s="58">
        <f t="shared" si="5"/>
        <v>750</v>
      </c>
      <c r="J62" s="57"/>
      <c r="K62" s="45"/>
      <c r="L62" s="45"/>
    </row>
    <row r="63" spans="1:12">
      <c r="A63" s="38">
        <v>6</v>
      </c>
      <c r="B63" s="39" t="s">
        <v>100</v>
      </c>
      <c r="C63" s="39" t="s">
        <v>139</v>
      </c>
      <c r="D63" s="39" t="s">
        <v>297</v>
      </c>
      <c r="E63" s="39" t="s">
        <v>105</v>
      </c>
      <c r="F63" s="39" t="s">
        <v>141</v>
      </c>
      <c r="G63" s="39">
        <v>20</v>
      </c>
      <c r="H63" s="30">
        <v>1</v>
      </c>
      <c r="I63" s="58">
        <f t="shared" si="5"/>
        <v>20</v>
      </c>
      <c r="J63" s="57"/>
      <c r="K63" s="45"/>
      <c r="L63" s="45"/>
    </row>
    <row r="64" spans="1:12">
      <c r="A64" s="38">
        <v>7</v>
      </c>
      <c r="B64" s="39" t="s">
        <v>100</v>
      </c>
      <c r="C64" s="28" t="s">
        <v>142</v>
      </c>
      <c r="D64" s="28" t="s">
        <v>143</v>
      </c>
      <c r="E64" s="39" t="s">
        <v>105</v>
      </c>
      <c r="F64" s="28" t="s">
        <v>141</v>
      </c>
      <c r="G64" s="28">
        <v>300</v>
      </c>
      <c r="H64" s="30">
        <v>0.65</v>
      </c>
      <c r="I64" s="58">
        <f t="shared" si="5"/>
        <v>195</v>
      </c>
      <c r="J64" s="57"/>
      <c r="K64" s="45"/>
      <c r="L64" s="45"/>
    </row>
    <row r="65" spans="1:12">
      <c r="A65" s="38">
        <v>8</v>
      </c>
      <c r="B65" s="39" t="s">
        <v>100</v>
      </c>
      <c r="C65" s="28" t="s">
        <v>142</v>
      </c>
      <c r="D65" s="28" t="s">
        <v>144</v>
      </c>
      <c r="E65" s="39" t="s">
        <v>105</v>
      </c>
      <c r="F65" s="28" t="s">
        <v>141</v>
      </c>
      <c r="G65" s="28">
        <v>200</v>
      </c>
      <c r="H65" s="30">
        <v>0.4</v>
      </c>
      <c r="I65" s="58">
        <f t="shared" si="5"/>
        <v>80</v>
      </c>
      <c r="J65" s="57"/>
      <c r="K65" s="45"/>
      <c r="L65" s="45"/>
    </row>
    <row r="66" spans="1:12">
      <c r="A66" s="38">
        <v>9</v>
      </c>
      <c r="B66" s="39" t="s">
        <v>100</v>
      </c>
      <c r="C66" s="28" t="s">
        <v>142</v>
      </c>
      <c r="D66" s="28" t="s">
        <v>145</v>
      </c>
      <c r="E66" s="39" t="s">
        <v>105</v>
      </c>
      <c r="F66" s="28" t="s">
        <v>141</v>
      </c>
      <c r="G66" s="28">
        <v>500</v>
      </c>
      <c r="H66" s="30">
        <v>0.3</v>
      </c>
      <c r="I66" s="58">
        <f t="shared" si="5"/>
        <v>150</v>
      </c>
      <c r="J66" s="57"/>
      <c r="K66" s="45"/>
      <c r="L66" s="45"/>
    </row>
    <row r="67" spans="1:12">
      <c r="A67" s="38">
        <v>10</v>
      </c>
      <c r="B67" s="28" t="s">
        <v>146</v>
      </c>
      <c r="C67" s="28" t="s">
        <v>147</v>
      </c>
      <c r="D67" s="28" t="s">
        <v>148</v>
      </c>
      <c r="E67" s="28" t="s">
        <v>149</v>
      </c>
      <c r="F67" s="28" t="s">
        <v>150</v>
      </c>
      <c r="G67" s="34">
        <v>1500</v>
      </c>
      <c r="H67" s="30">
        <v>12.5</v>
      </c>
      <c r="I67" s="58">
        <f t="shared" si="5"/>
        <v>18750</v>
      </c>
      <c r="J67" s="57"/>
      <c r="K67" s="45"/>
      <c r="L67" s="45"/>
    </row>
    <row r="68" spans="1:12">
      <c r="A68" s="38">
        <v>11</v>
      </c>
      <c r="B68" s="28" t="s">
        <v>146</v>
      </c>
      <c r="C68" s="28" t="s">
        <v>151</v>
      </c>
      <c r="D68" s="28" t="s">
        <v>152</v>
      </c>
      <c r="E68" s="28" t="s">
        <v>149</v>
      </c>
      <c r="F68" s="28" t="s">
        <v>153</v>
      </c>
      <c r="G68" s="34">
        <v>25</v>
      </c>
      <c r="H68" s="30">
        <v>350</v>
      </c>
      <c r="I68" s="58">
        <f t="shared" si="5"/>
        <v>8750</v>
      </c>
      <c r="J68" s="57"/>
      <c r="K68" s="45"/>
      <c r="L68" s="45"/>
    </row>
    <row r="69" spans="1:12">
      <c r="A69" s="38">
        <v>12</v>
      </c>
      <c r="B69" s="28" t="s">
        <v>146</v>
      </c>
      <c r="C69" s="28" t="s">
        <v>154</v>
      </c>
      <c r="D69" s="28" t="s">
        <v>155</v>
      </c>
      <c r="E69" s="28" t="s">
        <v>149</v>
      </c>
      <c r="F69" s="28" t="s">
        <v>150</v>
      </c>
      <c r="G69" s="34">
        <v>80</v>
      </c>
      <c r="H69" s="30">
        <v>69</v>
      </c>
      <c r="I69" s="58">
        <f t="shared" si="5"/>
        <v>5520</v>
      </c>
      <c r="J69" s="57"/>
      <c r="K69" s="45"/>
      <c r="L69" s="45"/>
    </row>
    <row r="70" spans="1:12">
      <c r="A70" s="38">
        <v>13</v>
      </c>
      <c r="B70" s="28" t="s">
        <v>146</v>
      </c>
      <c r="C70" s="40" t="s">
        <v>156</v>
      </c>
      <c r="D70" s="40" t="s">
        <v>157</v>
      </c>
      <c r="E70" s="41" t="s">
        <v>149</v>
      </c>
      <c r="F70" s="40" t="s">
        <v>158</v>
      </c>
      <c r="G70" s="33">
        <v>20</v>
      </c>
      <c r="H70" s="30">
        <v>650</v>
      </c>
      <c r="I70" s="58">
        <f t="shared" si="5"/>
        <v>13000</v>
      </c>
      <c r="J70" s="57"/>
      <c r="K70" s="45"/>
      <c r="L70" s="45"/>
    </row>
    <row r="71" spans="1:12">
      <c r="A71" s="38">
        <v>14</v>
      </c>
      <c r="B71" s="28" t="s">
        <v>146</v>
      </c>
      <c r="C71" s="28" t="s">
        <v>159</v>
      </c>
      <c r="D71" s="42" t="s">
        <v>160</v>
      </c>
      <c r="E71" s="28" t="s">
        <v>105</v>
      </c>
      <c r="F71" s="42" t="s">
        <v>161</v>
      </c>
      <c r="G71" s="28">
        <v>30</v>
      </c>
      <c r="H71" s="30">
        <v>19.5</v>
      </c>
      <c r="I71" s="58">
        <f t="shared" si="5"/>
        <v>585</v>
      </c>
      <c r="J71" s="57"/>
      <c r="K71" s="45"/>
      <c r="L71" s="45"/>
    </row>
    <row r="72" spans="1:12">
      <c r="A72" s="38">
        <v>15</v>
      </c>
      <c r="B72" s="28" t="s">
        <v>146</v>
      </c>
      <c r="C72" s="28" t="s">
        <v>298</v>
      </c>
      <c r="D72" s="42" t="s">
        <v>299</v>
      </c>
      <c r="E72" s="28" t="s">
        <v>105</v>
      </c>
      <c r="F72" s="42" t="s">
        <v>161</v>
      </c>
      <c r="G72" s="28">
        <v>40</v>
      </c>
      <c r="H72" s="30">
        <v>21</v>
      </c>
      <c r="I72" s="58">
        <f t="shared" si="5"/>
        <v>840</v>
      </c>
      <c r="J72" s="57"/>
      <c r="K72" s="45"/>
      <c r="L72" s="45"/>
    </row>
    <row r="73" spans="1:12">
      <c r="A73" s="38">
        <v>16</v>
      </c>
      <c r="B73" s="28" t="s">
        <v>146</v>
      </c>
      <c r="C73" s="28" t="s">
        <v>162</v>
      </c>
      <c r="D73" s="42" t="s">
        <v>163</v>
      </c>
      <c r="E73" s="28" t="s">
        <v>105</v>
      </c>
      <c r="F73" s="42" t="s">
        <v>161</v>
      </c>
      <c r="G73" s="28">
        <v>50</v>
      </c>
      <c r="H73" s="30">
        <v>32.7</v>
      </c>
      <c r="I73" s="58">
        <f t="shared" si="5"/>
        <v>1635</v>
      </c>
      <c r="J73" s="57"/>
      <c r="K73" s="45"/>
      <c r="L73" s="45"/>
    </row>
    <row r="74" spans="1:12">
      <c r="A74" s="38">
        <v>17</v>
      </c>
      <c r="B74" s="28" t="s">
        <v>146</v>
      </c>
      <c r="C74" s="28" t="s">
        <v>162</v>
      </c>
      <c r="D74" s="42" t="s">
        <v>164</v>
      </c>
      <c r="E74" s="28" t="s">
        <v>105</v>
      </c>
      <c r="F74" s="42" t="s">
        <v>161</v>
      </c>
      <c r="G74" s="28">
        <v>100</v>
      </c>
      <c r="H74" s="30">
        <v>54.47</v>
      </c>
      <c r="I74" s="58">
        <f t="shared" si="5"/>
        <v>5447</v>
      </c>
      <c r="J74" s="57"/>
      <c r="K74" s="45"/>
      <c r="L74" s="45"/>
    </row>
    <row r="75" spans="1:12">
      <c r="A75" s="38">
        <v>18</v>
      </c>
      <c r="B75" s="28" t="s">
        <v>146</v>
      </c>
      <c r="C75" s="28" t="s">
        <v>162</v>
      </c>
      <c r="D75" s="42" t="s">
        <v>300</v>
      </c>
      <c r="E75" s="28" t="s">
        <v>105</v>
      </c>
      <c r="F75" s="42" t="s">
        <v>161</v>
      </c>
      <c r="G75" s="28">
        <v>45</v>
      </c>
      <c r="H75" s="30">
        <v>92</v>
      </c>
      <c r="I75" s="58">
        <f t="shared" si="5"/>
        <v>4140</v>
      </c>
      <c r="J75" s="57"/>
      <c r="K75" s="45"/>
      <c r="L75" s="45"/>
    </row>
    <row r="76" spans="1:12">
      <c r="A76" s="38">
        <v>19</v>
      </c>
      <c r="B76" s="28" t="s">
        <v>146</v>
      </c>
      <c r="C76" s="28" t="s">
        <v>162</v>
      </c>
      <c r="D76" s="42" t="s">
        <v>301</v>
      </c>
      <c r="E76" s="28" t="s">
        <v>105</v>
      </c>
      <c r="F76" s="42" t="s">
        <v>161</v>
      </c>
      <c r="G76" s="28">
        <v>280</v>
      </c>
      <c r="H76" s="30">
        <v>91</v>
      </c>
      <c r="I76" s="58">
        <f t="shared" si="5"/>
        <v>25480</v>
      </c>
      <c r="J76" s="57"/>
      <c r="K76" s="45"/>
      <c r="L76" s="45"/>
    </row>
    <row r="77" spans="1:12">
      <c r="A77" s="38">
        <v>20</v>
      </c>
      <c r="B77" s="28" t="s">
        <v>146</v>
      </c>
      <c r="C77" s="28" t="s">
        <v>162</v>
      </c>
      <c r="D77" s="42" t="s">
        <v>165</v>
      </c>
      <c r="E77" s="28" t="s">
        <v>105</v>
      </c>
      <c r="F77" s="42" t="s">
        <v>161</v>
      </c>
      <c r="G77" s="28">
        <v>15</v>
      </c>
      <c r="H77" s="30">
        <v>33.17</v>
      </c>
      <c r="I77" s="58">
        <f t="shared" si="5"/>
        <v>497.55</v>
      </c>
      <c r="J77" s="57"/>
      <c r="K77" s="45"/>
      <c r="L77" s="45"/>
    </row>
    <row r="78" spans="1:12">
      <c r="A78" s="38">
        <v>21</v>
      </c>
      <c r="B78" s="28" t="s">
        <v>146</v>
      </c>
      <c r="C78" s="28" t="s">
        <v>162</v>
      </c>
      <c r="D78" s="42" t="s">
        <v>166</v>
      </c>
      <c r="E78" s="28" t="s">
        <v>105</v>
      </c>
      <c r="F78" s="42" t="s">
        <v>161</v>
      </c>
      <c r="G78" s="28">
        <v>10</v>
      </c>
      <c r="H78" s="30">
        <v>61.62</v>
      </c>
      <c r="I78" s="58">
        <f t="shared" si="5"/>
        <v>616.2</v>
      </c>
      <c r="J78" s="57"/>
      <c r="K78" s="45"/>
      <c r="L78" s="45"/>
    </row>
    <row r="79" spans="1:12">
      <c r="A79" s="38">
        <v>22</v>
      </c>
      <c r="B79" s="28" t="s">
        <v>146</v>
      </c>
      <c r="C79" s="28" t="s">
        <v>162</v>
      </c>
      <c r="D79" s="42" t="s">
        <v>167</v>
      </c>
      <c r="E79" s="28" t="s">
        <v>105</v>
      </c>
      <c r="F79" s="42" t="s">
        <v>161</v>
      </c>
      <c r="G79" s="28">
        <v>10</v>
      </c>
      <c r="H79" s="30">
        <v>18.88</v>
      </c>
      <c r="I79" s="58">
        <f t="shared" si="5"/>
        <v>188.8</v>
      </c>
      <c r="J79" s="57"/>
      <c r="K79" s="45"/>
      <c r="L79" s="45"/>
    </row>
    <row r="80" spans="1:12">
      <c r="A80" s="38">
        <v>23</v>
      </c>
      <c r="B80" s="28" t="s">
        <v>146</v>
      </c>
      <c r="C80" s="151" t="s">
        <v>168</v>
      </c>
      <c r="D80" s="42" t="s">
        <v>302</v>
      </c>
      <c r="E80" s="28" t="s">
        <v>105</v>
      </c>
      <c r="F80" s="42" t="s">
        <v>170</v>
      </c>
      <c r="G80" s="28">
        <v>40</v>
      </c>
      <c r="H80" s="30">
        <v>50</v>
      </c>
      <c r="I80" s="58">
        <f t="shared" si="5"/>
        <v>2000</v>
      </c>
      <c r="J80" s="57"/>
      <c r="K80" s="45"/>
      <c r="L80" s="45"/>
    </row>
    <row r="81" spans="1:12">
      <c r="A81" s="38">
        <v>24</v>
      </c>
      <c r="B81" s="28" t="s">
        <v>146</v>
      </c>
      <c r="C81" s="151" t="s">
        <v>168</v>
      </c>
      <c r="D81" s="42" t="s">
        <v>303</v>
      </c>
      <c r="E81" s="28" t="s">
        <v>105</v>
      </c>
      <c r="F81" s="42" t="s">
        <v>170</v>
      </c>
      <c r="G81" s="28">
        <v>180</v>
      </c>
      <c r="H81" s="30">
        <v>100</v>
      </c>
      <c r="I81" s="58">
        <f t="shared" si="5"/>
        <v>18000</v>
      </c>
      <c r="J81" s="57"/>
      <c r="K81" s="45"/>
      <c r="L81" s="45"/>
    </row>
    <row r="82" spans="1:12">
      <c r="A82" s="38">
        <v>25</v>
      </c>
      <c r="B82" s="28" t="s">
        <v>146</v>
      </c>
      <c r="C82" s="151" t="s">
        <v>168</v>
      </c>
      <c r="D82" s="42" t="s">
        <v>304</v>
      </c>
      <c r="E82" s="28" t="s">
        <v>105</v>
      </c>
      <c r="F82" s="42" t="s">
        <v>170</v>
      </c>
      <c r="G82" s="28">
        <v>58</v>
      </c>
      <c r="H82" s="30">
        <v>100</v>
      </c>
      <c r="I82" s="58">
        <f t="shared" ref="I82" si="6">G82*H82</f>
        <v>5800</v>
      </c>
      <c r="J82" s="57"/>
      <c r="K82" s="45"/>
      <c r="L82" s="45"/>
    </row>
    <row r="83" spans="1:12">
      <c r="A83" s="38">
        <v>26</v>
      </c>
      <c r="B83" s="28" t="s">
        <v>146</v>
      </c>
      <c r="C83" s="151" t="s">
        <v>168</v>
      </c>
      <c r="D83" s="42" t="s">
        <v>169</v>
      </c>
      <c r="E83" s="28" t="s">
        <v>105</v>
      </c>
      <c r="F83" s="42" t="s">
        <v>170</v>
      </c>
      <c r="G83" s="28">
        <v>17</v>
      </c>
      <c r="H83" s="30">
        <v>100</v>
      </c>
      <c r="I83" s="58">
        <f t="shared" si="5"/>
        <v>1700</v>
      </c>
      <c r="J83" s="57"/>
      <c r="K83" s="45"/>
      <c r="L83" s="45"/>
    </row>
    <row r="84" spans="1:12">
      <c r="A84" s="38">
        <v>27</v>
      </c>
      <c r="B84" s="28" t="s">
        <v>146</v>
      </c>
      <c r="C84" s="28" t="s">
        <v>171</v>
      </c>
      <c r="D84" s="42" t="s">
        <v>172</v>
      </c>
      <c r="E84" s="28" t="s">
        <v>149</v>
      </c>
      <c r="F84" s="42" t="s">
        <v>170</v>
      </c>
      <c r="G84" s="28">
        <v>4</v>
      </c>
      <c r="H84" s="30">
        <v>250</v>
      </c>
      <c r="I84" s="30">
        <f t="shared" si="5"/>
        <v>1000</v>
      </c>
      <c r="J84" s="57"/>
      <c r="K84" s="45"/>
      <c r="L84" s="45"/>
    </row>
    <row r="85" spans="1:12">
      <c r="A85" s="38">
        <v>28</v>
      </c>
      <c r="B85" s="39" t="s">
        <v>146</v>
      </c>
      <c r="C85" s="43" t="s">
        <v>124</v>
      </c>
      <c r="D85" s="43"/>
      <c r="E85" s="43"/>
      <c r="F85" s="43" t="s">
        <v>125</v>
      </c>
      <c r="G85" s="43">
        <v>1</v>
      </c>
      <c r="H85" s="30">
        <v>1000</v>
      </c>
      <c r="I85" s="30">
        <f t="shared" si="5"/>
        <v>1000</v>
      </c>
      <c r="J85" s="57"/>
      <c r="K85" s="45"/>
      <c r="L85" s="45"/>
    </row>
    <row r="86" spans="1:12">
      <c r="A86" s="38">
        <v>29</v>
      </c>
      <c r="B86" s="39" t="s">
        <v>146</v>
      </c>
      <c r="C86" s="39" t="s">
        <v>173</v>
      </c>
      <c r="D86" s="39"/>
      <c r="E86" s="39"/>
      <c r="F86" s="39" t="s">
        <v>174</v>
      </c>
      <c r="G86" s="39">
        <v>1</v>
      </c>
      <c r="H86" s="30">
        <f>(SUM(I58:I66)+SUM(I70:I79))*0.35</f>
        <v>20014.5925</v>
      </c>
      <c r="I86" s="60">
        <f t="shared" si="5"/>
        <v>20014.5925</v>
      </c>
      <c r="J86" s="57"/>
      <c r="K86" s="45"/>
      <c r="L86" s="45"/>
    </row>
    <row r="87" ht="15.6" spans="1:12">
      <c r="A87" s="35" t="s">
        <v>126</v>
      </c>
      <c r="B87" s="36"/>
      <c r="C87" s="36"/>
      <c r="D87" s="36"/>
      <c r="E87" s="36"/>
      <c r="F87" s="36"/>
      <c r="G87" s="36"/>
      <c r="H87" s="37"/>
      <c r="I87" s="59">
        <f>SUM(I58:I86)</f>
        <v>139719.1425</v>
      </c>
      <c r="J87" s="57"/>
      <c r="K87" s="45"/>
      <c r="L87" s="45"/>
    </row>
    <row r="88" ht="15.6" spans="1:12">
      <c r="A88" s="24" t="s">
        <v>305</v>
      </c>
      <c r="B88" s="25"/>
      <c r="C88" s="25"/>
      <c r="D88" s="25"/>
      <c r="E88" s="25"/>
      <c r="F88" s="25"/>
      <c r="G88" s="25"/>
      <c r="H88" s="25"/>
      <c r="I88" s="54"/>
      <c r="J88" s="57"/>
      <c r="K88" s="45"/>
      <c r="L88" s="45"/>
    </row>
    <row r="89" spans="1:12">
      <c r="A89" s="38">
        <v>1</v>
      </c>
      <c r="B89" s="39" t="s">
        <v>44</v>
      </c>
      <c r="C89" s="43" t="s">
        <v>176</v>
      </c>
      <c r="D89" s="43" t="s">
        <v>177</v>
      </c>
      <c r="E89" s="43" t="s">
        <v>178</v>
      </c>
      <c r="F89" s="43" t="s">
        <v>48</v>
      </c>
      <c r="G89" s="44">
        <v>2</v>
      </c>
      <c r="H89" s="33">
        <v>223</v>
      </c>
      <c r="I89" s="56">
        <f t="shared" ref="I89:I100" si="7">G89*H89</f>
        <v>446</v>
      </c>
      <c r="J89" s="57"/>
      <c r="K89" s="45"/>
      <c r="L89" s="45"/>
    </row>
    <row r="90" spans="1:12">
      <c r="A90" s="38">
        <v>2</v>
      </c>
      <c r="B90" s="39" t="s">
        <v>44</v>
      </c>
      <c r="C90" s="43" t="s">
        <v>179</v>
      </c>
      <c r="D90" s="43" t="s">
        <v>180</v>
      </c>
      <c r="E90" s="43" t="s">
        <v>62</v>
      </c>
      <c r="F90" s="43" t="s">
        <v>48</v>
      </c>
      <c r="G90" s="44">
        <v>2</v>
      </c>
      <c r="H90" s="33">
        <v>608</v>
      </c>
      <c r="I90" s="56">
        <f t="shared" si="7"/>
        <v>1216</v>
      </c>
      <c r="J90" s="57"/>
      <c r="K90" s="45"/>
      <c r="L90" s="45"/>
    </row>
    <row r="91" spans="1:12">
      <c r="A91" s="38">
        <v>3</v>
      </c>
      <c r="B91" s="39" t="s">
        <v>44</v>
      </c>
      <c r="C91" s="43" t="s">
        <v>181</v>
      </c>
      <c r="D91" s="43" t="s">
        <v>182</v>
      </c>
      <c r="E91" s="43" t="s">
        <v>62</v>
      </c>
      <c r="F91" s="43" t="s">
        <v>48</v>
      </c>
      <c r="G91" s="44">
        <v>2</v>
      </c>
      <c r="H91" s="33">
        <v>130</v>
      </c>
      <c r="I91" s="56">
        <f t="shared" si="7"/>
        <v>260</v>
      </c>
      <c r="J91" s="57"/>
      <c r="K91" s="45"/>
      <c r="L91" s="45"/>
    </row>
    <row r="92" spans="1:12">
      <c r="A92" s="38">
        <v>4</v>
      </c>
      <c r="B92" s="39" t="s">
        <v>44</v>
      </c>
      <c r="C92" s="43" t="s">
        <v>183</v>
      </c>
      <c r="D92" s="43" t="s">
        <v>184</v>
      </c>
      <c r="E92" s="43" t="s">
        <v>62</v>
      </c>
      <c r="F92" s="43" t="s">
        <v>48</v>
      </c>
      <c r="G92" s="44">
        <v>2</v>
      </c>
      <c r="H92" s="33">
        <v>269</v>
      </c>
      <c r="I92" s="56">
        <f t="shared" si="7"/>
        <v>538</v>
      </c>
      <c r="J92" s="57"/>
      <c r="K92" s="45"/>
      <c r="L92" s="45"/>
    </row>
    <row r="93" spans="1:12">
      <c r="A93" s="38">
        <v>5</v>
      </c>
      <c r="B93" s="39" t="s">
        <v>44</v>
      </c>
      <c r="C93" s="43" t="s">
        <v>185</v>
      </c>
      <c r="D93" s="44" t="s">
        <v>186</v>
      </c>
      <c r="E93" s="43" t="s">
        <v>62</v>
      </c>
      <c r="F93" s="43" t="s">
        <v>48</v>
      </c>
      <c r="G93" s="44">
        <v>2</v>
      </c>
      <c r="H93" s="33">
        <v>53</v>
      </c>
      <c r="I93" s="56">
        <f t="shared" si="7"/>
        <v>106</v>
      </c>
      <c r="J93" s="57"/>
      <c r="K93" s="45"/>
      <c r="L93" s="45"/>
    </row>
    <row r="94" spans="1:12">
      <c r="A94" s="38">
        <v>6</v>
      </c>
      <c r="B94" s="28" t="s">
        <v>44</v>
      </c>
      <c r="C94" s="28" t="s">
        <v>187</v>
      </c>
      <c r="D94" s="28" t="s">
        <v>188</v>
      </c>
      <c r="E94" s="43" t="s">
        <v>62</v>
      </c>
      <c r="F94" s="44" t="s">
        <v>48</v>
      </c>
      <c r="G94" s="44">
        <v>2</v>
      </c>
      <c r="H94" s="33">
        <v>410</v>
      </c>
      <c r="I94" s="56">
        <f t="shared" si="7"/>
        <v>820</v>
      </c>
      <c r="J94" s="61"/>
      <c r="K94" s="62"/>
      <c r="L94" s="62"/>
    </row>
    <row r="95" spans="1:12">
      <c r="A95" s="38">
        <v>7</v>
      </c>
      <c r="B95" s="28" t="s">
        <v>44</v>
      </c>
      <c r="C95" s="28" t="s">
        <v>189</v>
      </c>
      <c r="D95" s="28" t="s">
        <v>190</v>
      </c>
      <c r="E95" s="43" t="s">
        <v>62</v>
      </c>
      <c r="F95" s="43" t="s">
        <v>48</v>
      </c>
      <c r="G95" s="44">
        <v>2</v>
      </c>
      <c r="H95" s="33">
        <v>76</v>
      </c>
      <c r="I95" s="56">
        <f t="shared" si="7"/>
        <v>152</v>
      </c>
      <c r="J95" s="61"/>
      <c r="K95" s="62"/>
      <c r="L95" s="62"/>
    </row>
    <row r="96" spans="1:12">
      <c r="A96" s="38">
        <v>8</v>
      </c>
      <c r="B96" s="28" t="s">
        <v>44</v>
      </c>
      <c r="C96" s="28" t="s">
        <v>191</v>
      </c>
      <c r="D96" s="28" t="s">
        <v>192</v>
      </c>
      <c r="E96" s="27" t="s">
        <v>62</v>
      </c>
      <c r="F96" s="44" t="s">
        <v>48</v>
      </c>
      <c r="G96" s="44">
        <v>2</v>
      </c>
      <c r="H96" s="33">
        <v>5</v>
      </c>
      <c r="I96" s="56">
        <f t="shared" si="7"/>
        <v>10</v>
      </c>
      <c r="J96" s="61"/>
      <c r="K96" s="62"/>
      <c r="L96" s="62"/>
    </row>
    <row r="97" spans="1:12">
      <c r="A97" s="38">
        <v>9</v>
      </c>
      <c r="B97" s="28" t="s">
        <v>44</v>
      </c>
      <c r="C97" s="43" t="s">
        <v>193</v>
      </c>
      <c r="D97" s="43" t="s">
        <v>194</v>
      </c>
      <c r="E97" s="43" t="s">
        <v>62</v>
      </c>
      <c r="F97" s="43" t="s">
        <v>48</v>
      </c>
      <c r="G97" s="44">
        <v>12</v>
      </c>
      <c r="H97" s="33">
        <v>138</v>
      </c>
      <c r="I97" s="56">
        <f t="shared" si="7"/>
        <v>1656</v>
      </c>
      <c r="J97" s="57"/>
      <c r="K97" s="45"/>
      <c r="L97" s="45"/>
    </row>
    <row r="98" spans="1:12">
      <c r="A98" s="38">
        <v>10</v>
      </c>
      <c r="B98" s="39" t="s">
        <v>100</v>
      </c>
      <c r="C98" s="43" t="s">
        <v>195</v>
      </c>
      <c r="D98" s="43" t="s">
        <v>196</v>
      </c>
      <c r="E98" s="43" t="s">
        <v>62</v>
      </c>
      <c r="F98" s="43" t="s">
        <v>174</v>
      </c>
      <c r="G98" s="44">
        <v>1</v>
      </c>
      <c r="H98" s="33">
        <v>200</v>
      </c>
      <c r="I98" s="56">
        <f t="shared" si="7"/>
        <v>200</v>
      </c>
      <c r="J98" s="57"/>
      <c r="K98" s="45"/>
      <c r="L98" s="45"/>
    </row>
    <row r="99" spans="1:12">
      <c r="A99" s="38">
        <v>11</v>
      </c>
      <c r="B99" s="39" t="s">
        <v>124</v>
      </c>
      <c r="C99" s="43" t="s">
        <v>124</v>
      </c>
      <c r="D99" s="43" t="s">
        <v>197</v>
      </c>
      <c r="E99" s="43"/>
      <c r="F99" s="43" t="s">
        <v>125</v>
      </c>
      <c r="G99" s="43">
        <v>1</v>
      </c>
      <c r="H99" s="33">
        <v>500</v>
      </c>
      <c r="I99" s="56">
        <f t="shared" si="7"/>
        <v>500</v>
      </c>
      <c r="J99" s="57"/>
      <c r="K99" s="45"/>
      <c r="L99" s="45"/>
    </row>
    <row r="100" spans="1:12">
      <c r="A100" s="38">
        <v>12</v>
      </c>
      <c r="B100" s="45" t="s">
        <v>198</v>
      </c>
      <c r="C100" s="39" t="s">
        <v>199</v>
      </c>
      <c r="D100" s="43"/>
      <c r="E100" s="43"/>
      <c r="F100" s="43"/>
      <c r="G100" s="43">
        <v>1</v>
      </c>
      <c r="H100" s="33">
        <v>200</v>
      </c>
      <c r="I100" s="56">
        <f t="shared" si="7"/>
        <v>200</v>
      </c>
      <c r="J100" s="57"/>
      <c r="K100" s="45"/>
      <c r="L100" s="45"/>
    </row>
    <row r="101" ht="15.6" spans="1:12">
      <c r="A101" s="35" t="s">
        <v>126</v>
      </c>
      <c r="B101" s="36"/>
      <c r="C101" s="36"/>
      <c r="D101" s="36"/>
      <c r="E101" s="36"/>
      <c r="F101" s="36"/>
      <c r="G101" s="36"/>
      <c r="H101" s="37"/>
      <c r="I101" s="59">
        <f>SUM(I89:I100)</f>
        <v>6104</v>
      </c>
      <c r="J101" s="57"/>
      <c r="K101" s="45"/>
      <c r="L101" s="45"/>
    </row>
    <row r="102" ht="15.6" spans="1:12">
      <c r="A102" s="46" t="s">
        <v>306</v>
      </c>
      <c r="B102" s="47"/>
      <c r="C102" s="47"/>
      <c r="D102" s="47"/>
      <c r="E102" s="47"/>
      <c r="F102" s="47"/>
      <c r="G102" s="47"/>
      <c r="H102" s="48"/>
      <c r="I102" s="63">
        <f>I56+I87+I101</f>
        <v>333274.2425</v>
      </c>
      <c r="J102" s="57"/>
      <c r="K102" s="45"/>
      <c r="L102" s="45"/>
    </row>
    <row r="103" ht="15.6" spans="1:12">
      <c r="A103" s="17" t="s">
        <v>201</v>
      </c>
      <c r="B103" s="17"/>
      <c r="C103" s="17"/>
      <c r="D103" s="17"/>
      <c r="E103" s="17"/>
      <c r="F103" s="17"/>
      <c r="G103" s="17"/>
      <c r="H103" s="49"/>
      <c r="I103" s="19"/>
      <c r="J103" s="17"/>
      <c r="K103" s="17"/>
      <c r="L103" s="17"/>
    </row>
    <row r="104" ht="15.6" spans="1:12">
      <c r="A104" s="17" t="s">
        <v>202</v>
      </c>
      <c r="B104" s="17"/>
      <c r="C104" s="17"/>
      <c r="D104" s="17"/>
      <c r="E104" s="17"/>
      <c r="F104" s="17"/>
      <c r="G104" s="17"/>
      <c r="H104" s="49"/>
      <c r="I104" s="19"/>
      <c r="J104" s="17"/>
      <c r="K104" s="17"/>
      <c r="L104" s="17"/>
    </row>
    <row r="105" ht="30" spans="1:12">
      <c r="A105" s="20" t="s">
        <v>1</v>
      </c>
      <c r="B105" s="20" t="s">
        <v>33</v>
      </c>
      <c r="C105" s="20" t="s">
        <v>34</v>
      </c>
      <c r="D105" s="20" t="s">
        <v>35</v>
      </c>
      <c r="E105" s="20" t="s">
        <v>36</v>
      </c>
      <c r="F105" s="20" t="s">
        <v>37</v>
      </c>
      <c r="G105" s="20" t="s">
        <v>3</v>
      </c>
      <c r="H105" s="21" t="s">
        <v>4</v>
      </c>
      <c r="I105" s="21" t="s">
        <v>38</v>
      </c>
      <c r="J105" s="20" t="s">
        <v>39</v>
      </c>
      <c r="K105" s="51" t="s">
        <v>40</v>
      </c>
      <c r="L105" s="51" t="s">
        <v>41</v>
      </c>
    </row>
    <row r="106" s="2" customFormat="1" ht="15.6" spans="1:12">
      <c r="A106" s="66" t="s">
        <v>203</v>
      </c>
      <c r="B106" s="67"/>
      <c r="C106" s="67"/>
      <c r="D106" s="67"/>
      <c r="E106" s="67"/>
      <c r="F106" s="67"/>
      <c r="G106" s="67"/>
      <c r="H106" s="68"/>
      <c r="I106" s="68"/>
      <c r="J106" s="119"/>
      <c r="K106" s="72"/>
      <c r="L106" s="79"/>
    </row>
    <row r="107" s="2" customFormat="1" spans="1:12">
      <c r="A107" s="69">
        <v>1</v>
      </c>
      <c r="B107" s="70" t="s">
        <v>146</v>
      </c>
      <c r="C107" s="71" t="s">
        <v>204</v>
      </c>
      <c r="D107" s="71"/>
      <c r="E107" s="71"/>
      <c r="F107" s="71" t="s">
        <v>141</v>
      </c>
      <c r="G107" s="72">
        <v>1</v>
      </c>
      <c r="H107" s="73">
        <v>0</v>
      </c>
      <c r="I107" s="120">
        <f>H107*G107</f>
        <v>0</v>
      </c>
      <c r="J107" s="121"/>
      <c r="K107" s="72"/>
      <c r="L107" s="79"/>
    </row>
    <row r="108" s="2" customFormat="1" ht="15.6" spans="1:12">
      <c r="A108" s="74"/>
      <c r="B108" s="75"/>
      <c r="C108" s="75"/>
      <c r="D108" s="76" t="s">
        <v>205</v>
      </c>
      <c r="E108" s="77"/>
      <c r="F108" s="77"/>
      <c r="G108" s="77"/>
      <c r="H108" s="78"/>
      <c r="I108" s="122">
        <f>SUM(I107:I107)</f>
        <v>0</v>
      </c>
      <c r="J108" s="121"/>
      <c r="K108" s="72"/>
      <c r="L108" s="79"/>
    </row>
    <row r="109" s="2" customFormat="1" ht="15.6" spans="1:12">
      <c r="A109" s="66" t="s">
        <v>206</v>
      </c>
      <c r="B109" s="67"/>
      <c r="C109" s="67"/>
      <c r="D109" s="67"/>
      <c r="E109" s="67"/>
      <c r="F109" s="67"/>
      <c r="G109" s="67"/>
      <c r="H109" s="68"/>
      <c r="I109" s="68"/>
      <c r="J109" s="121"/>
      <c r="K109" s="72"/>
      <c r="L109" s="79"/>
    </row>
    <row r="110" s="3" customFormat="1" ht="15.6" spans="1:23">
      <c r="A110" s="79">
        <v>1</v>
      </c>
      <c r="B110" s="79" t="s">
        <v>44</v>
      </c>
      <c r="C110" s="79"/>
      <c r="D110" s="79"/>
      <c r="E110" s="79"/>
      <c r="F110" s="79" t="s">
        <v>141</v>
      </c>
      <c r="G110" s="79">
        <v>1</v>
      </c>
      <c r="H110" s="80">
        <v>0</v>
      </c>
      <c r="I110" s="80">
        <f>G110*H110</f>
        <v>0</v>
      </c>
      <c r="J110" s="79"/>
      <c r="K110" s="79"/>
      <c r="L110" s="79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="3" customFormat="1" ht="16.5" customHeight="1" spans="1:24">
      <c r="A111" s="81" t="s">
        <v>207</v>
      </c>
      <c r="B111" s="82"/>
      <c r="C111" s="82"/>
      <c r="D111" s="82"/>
      <c r="E111" s="82"/>
      <c r="F111" s="82"/>
      <c r="G111" s="82"/>
      <c r="H111" s="83"/>
      <c r="I111" s="80">
        <f>SUM(I110:I110)</f>
        <v>0</v>
      </c>
      <c r="J111" s="79"/>
      <c r="K111" s="79"/>
      <c r="L111" s="79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="2" customFormat="1" ht="31.2" spans="1:12">
      <c r="A112" s="84"/>
      <c r="B112" s="84"/>
      <c r="C112" s="84"/>
      <c r="D112" s="84"/>
      <c r="E112" s="84"/>
      <c r="F112" s="84"/>
      <c r="G112" s="84"/>
      <c r="H112" s="85" t="s">
        <v>208</v>
      </c>
      <c r="I112" s="123">
        <f>+I111+I108</f>
        <v>0</v>
      </c>
      <c r="J112" s="124"/>
      <c r="K112" s="125"/>
      <c r="L112" s="79"/>
    </row>
    <row r="113" ht="15.6" spans="1:14">
      <c r="A113" s="17" t="s">
        <v>209</v>
      </c>
      <c r="B113" s="18"/>
      <c r="C113" s="18"/>
      <c r="D113" s="18"/>
      <c r="E113" s="18"/>
      <c r="F113" s="18"/>
      <c r="G113" s="18"/>
      <c r="H113" s="19"/>
      <c r="I113" s="19"/>
      <c r="J113" s="17"/>
      <c r="K113" s="17"/>
      <c r="L113" s="126"/>
      <c r="M113" s="2"/>
      <c r="N113" s="2"/>
    </row>
    <row r="114" ht="60" spans="1:13">
      <c r="A114" s="20" t="s">
        <v>1</v>
      </c>
      <c r="B114" s="20" t="s">
        <v>33</v>
      </c>
      <c r="C114" s="20"/>
      <c r="D114" s="20" t="s">
        <v>35</v>
      </c>
      <c r="E114" s="20" t="s">
        <v>36</v>
      </c>
      <c r="F114" s="20" t="s">
        <v>37</v>
      </c>
      <c r="G114" s="20" t="s">
        <v>3</v>
      </c>
      <c r="H114" s="21" t="s">
        <v>4</v>
      </c>
      <c r="I114" s="21" t="s">
        <v>38</v>
      </c>
      <c r="J114" s="86" t="s">
        <v>210</v>
      </c>
      <c r="K114" s="127"/>
      <c r="L114" s="128"/>
      <c r="M114" s="2"/>
    </row>
    <row r="115" spans="1:12">
      <c r="A115" s="20">
        <v>1</v>
      </c>
      <c r="B115" s="20" t="s">
        <v>100</v>
      </c>
      <c r="C115" s="20"/>
      <c r="D115" s="86"/>
      <c r="E115" s="20"/>
      <c r="F115" s="86" t="s">
        <v>174</v>
      </c>
      <c r="G115" s="20" t="s">
        <v>211</v>
      </c>
      <c r="H115" s="21">
        <v>500</v>
      </c>
      <c r="I115" s="21">
        <f t="shared" ref="I115:I121" si="8">G115*H115</f>
        <v>500</v>
      </c>
      <c r="J115" s="20"/>
      <c r="K115" s="127"/>
      <c r="L115" s="128"/>
    </row>
    <row r="116" spans="1:12">
      <c r="A116" s="20">
        <v>2</v>
      </c>
      <c r="B116" s="20" t="s">
        <v>212</v>
      </c>
      <c r="C116" s="20"/>
      <c r="D116" s="86" t="s">
        <v>213</v>
      </c>
      <c r="E116" s="20"/>
      <c r="F116" s="86" t="s">
        <v>174</v>
      </c>
      <c r="G116" s="20" t="s">
        <v>211</v>
      </c>
      <c r="H116" s="21">
        <v>200</v>
      </c>
      <c r="I116" s="21">
        <f t="shared" si="8"/>
        <v>200</v>
      </c>
      <c r="J116" s="20"/>
      <c r="K116" s="127"/>
      <c r="L116" s="128"/>
    </row>
    <row r="117" ht="15.6" spans="1:12">
      <c r="A117" s="20" t="s">
        <v>214</v>
      </c>
      <c r="B117" s="20"/>
      <c r="C117" s="20"/>
      <c r="D117" s="20"/>
      <c r="E117" s="20"/>
      <c r="F117" s="20"/>
      <c r="G117" s="20"/>
      <c r="H117" s="21"/>
      <c r="I117" s="129">
        <f>SUM(I115:I116)</f>
        <v>700</v>
      </c>
      <c r="J117" s="20"/>
      <c r="K117" s="127"/>
      <c r="L117" s="128"/>
    </row>
    <row r="118" ht="15.6" spans="1:12">
      <c r="A118" s="17" t="s">
        <v>215</v>
      </c>
      <c r="B118" s="18"/>
      <c r="C118" s="18"/>
      <c r="D118" s="18"/>
      <c r="E118" s="18"/>
      <c r="F118" s="18"/>
      <c r="G118" s="18"/>
      <c r="H118" s="19"/>
      <c r="I118" s="19"/>
      <c r="J118" s="17"/>
      <c r="K118" s="127"/>
      <c r="L118" s="128"/>
    </row>
    <row r="119" ht="60" spans="1:12">
      <c r="A119" s="20" t="s">
        <v>1</v>
      </c>
      <c r="B119" s="20"/>
      <c r="C119" s="20"/>
      <c r="D119" s="20" t="s">
        <v>35</v>
      </c>
      <c r="E119" s="20" t="s">
        <v>36</v>
      </c>
      <c r="F119" s="20" t="s">
        <v>37</v>
      </c>
      <c r="G119" s="20" t="s">
        <v>3</v>
      </c>
      <c r="H119" s="21" t="s">
        <v>4</v>
      </c>
      <c r="I119" s="21" t="s">
        <v>38</v>
      </c>
      <c r="J119" s="86" t="s">
        <v>216</v>
      </c>
      <c r="K119" s="127"/>
      <c r="L119" s="128"/>
    </row>
    <row r="120" spans="1:12">
      <c r="A120" s="20">
        <v>1</v>
      </c>
      <c r="B120" s="20" t="s">
        <v>217</v>
      </c>
      <c r="C120" s="20"/>
      <c r="D120" s="20"/>
      <c r="E120" s="20"/>
      <c r="F120" s="20" t="s">
        <v>48</v>
      </c>
      <c r="G120" s="20" t="s">
        <v>211</v>
      </c>
      <c r="H120" s="21">
        <v>9500</v>
      </c>
      <c r="I120" s="21">
        <f t="shared" si="8"/>
        <v>9500</v>
      </c>
      <c r="J120" s="20"/>
      <c r="K120" s="127"/>
      <c r="L120" s="128"/>
    </row>
    <row r="121" spans="1:12">
      <c r="A121" s="20" t="s">
        <v>218</v>
      </c>
      <c r="B121" s="20" t="s">
        <v>217</v>
      </c>
      <c r="C121" s="20"/>
      <c r="D121" s="20"/>
      <c r="E121" s="20"/>
      <c r="F121" s="20" t="s">
        <v>48</v>
      </c>
      <c r="G121" s="20" t="s">
        <v>211</v>
      </c>
      <c r="H121" s="21">
        <v>5500</v>
      </c>
      <c r="I121" s="21">
        <f t="shared" si="8"/>
        <v>5500</v>
      </c>
      <c r="J121" s="20"/>
      <c r="K121" s="127"/>
      <c r="L121" s="128"/>
    </row>
    <row r="122" spans="1:12">
      <c r="A122" s="20" t="s">
        <v>219</v>
      </c>
      <c r="B122" s="20" t="s">
        <v>220</v>
      </c>
      <c r="C122" s="20"/>
      <c r="D122" s="20"/>
      <c r="E122" s="87"/>
      <c r="F122" s="87"/>
      <c r="G122" s="87"/>
      <c r="H122" s="88"/>
      <c r="I122" s="21"/>
      <c r="J122" s="20"/>
      <c r="K122" s="127"/>
      <c r="L122" s="128"/>
    </row>
    <row r="123" spans="1:12">
      <c r="A123" s="20">
        <v>3</v>
      </c>
      <c r="B123" s="20" t="s">
        <v>221</v>
      </c>
      <c r="C123" s="20"/>
      <c r="D123" s="20" t="s">
        <v>222</v>
      </c>
      <c r="E123" s="20"/>
      <c r="F123" s="20" t="s">
        <v>174</v>
      </c>
      <c r="G123" s="20" t="s">
        <v>211</v>
      </c>
      <c r="H123" s="21">
        <v>0</v>
      </c>
      <c r="I123" s="21">
        <f>G123*H123</f>
        <v>0</v>
      </c>
      <c r="J123" s="20"/>
      <c r="K123" s="127"/>
      <c r="L123" s="128"/>
    </row>
    <row r="124" spans="1:12">
      <c r="A124" s="20" t="s">
        <v>223</v>
      </c>
      <c r="B124" s="20" t="s">
        <v>224</v>
      </c>
      <c r="C124" s="20"/>
      <c r="D124" s="20"/>
      <c r="E124" s="20"/>
      <c r="F124" s="20"/>
      <c r="G124" s="20"/>
      <c r="H124" s="21"/>
      <c r="I124" s="21"/>
      <c r="J124" s="20"/>
      <c r="K124" s="127"/>
      <c r="L124" s="128"/>
    </row>
    <row r="125" spans="1:12">
      <c r="A125" s="20">
        <v>4</v>
      </c>
      <c r="B125" s="20" t="s">
        <v>225</v>
      </c>
      <c r="C125" s="20"/>
      <c r="D125" s="20"/>
      <c r="E125" s="20"/>
      <c r="F125" s="20"/>
      <c r="G125" s="20"/>
      <c r="H125" s="21"/>
      <c r="I125" s="21"/>
      <c r="J125" s="20"/>
      <c r="K125" s="127"/>
      <c r="L125" s="128"/>
    </row>
    <row r="126" ht="15.6" spans="1:12">
      <c r="A126" s="20" t="s">
        <v>214</v>
      </c>
      <c r="B126" s="20"/>
      <c r="C126" s="20"/>
      <c r="D126" s="20"/>
      <c r="E126" s="20"/>
      <c r="F126" s="20"/>
      <c r="G126" s="20"/>
      <c r="H126" s="21"/>
      <c r="I126" s="129">
        <f>SUM(I120:I125)</f>
        <v>15000</v>
      </c>
      <c r="J126" s="20"/>
      <c r="K126" s="127"/>
      <c r="L126" s="128"/>
    </row>
    <row r="127" ht="15.6" spans="1:12">
      <c r="A127" s="17" t="s">
        <v>226</v>
      </c>
      <c r="B127" s="18"/>
      <c r="C127" s="18"/>
      <c r="D127" s="18"/>
      <c r="E127" s="18"/>
      <c r="F127" s="18"/>
      <c r="G127" s="18"/>
      <c r="H127" s="19"/>
      <c r="I127" s="19"/>
      <c r="J127" s="17"/>
      <c r="K127" s="17"/>
      <c r="L127" s="126"/>
    </row>
    <row r="128" ht="75" spans="1:12">
      <c r="A128" s="20" t="s">
        <v>1</v>
      </c>
      <c r="B128" s="20" t="s">
        <v>227</v>
      </c>
      <c r="C128" s="20"/>
      <c r="D128" s="20" t="s">
        <v>228</v>
      </c>
      <c r="E128" s="20" t="s">
        <v>229</v>
      </c>
      <c r="F128" s="20" t="s">
        <v>230</v>
      </c>
      <c r="G128" s="20" t="s">
        <v>231</v>
      </c>
      <c r="H128" s="21" t="s">
        <v>4</v>
      </c>
      <c r="I128" s="21" t="s">
        <v>38</v>
      </c>
      <c r="J128" s="86" t="s">
        <v>232</v>
      </c>
      <c r="K128" s="127"/>
      <c r="L128" s="128"/>
    </row>
    <row r="129" spans="1:12">
      <c r="A129" s="20">
        <v>1</v>
      </c>
      <c r="B129" s="20" t="s">
        <v>233</v>
      </c>
      <c r="C129" s="20"/>
      <c r="D129" s="20" t="s">
        <v>234</v>
      </c>
      <c r="E129" s="20" t="s">
        <v>211</v>
      </c>
      <c r="F129" s="20"/>
      <c r="G129" s="20" t="s">
        <v>307</v>
      </c>
      <c r="H129" s="21">
        <v>500</v>
      </c>
      <c r="I129" s="21">
        <f>E129*G129*H129</f>
        <v>7500</v>
      </c>
      <c r="J129" s="20"/>
      <c r="K129" s="127"/>
      <c r="L129" s="128"/>
    </row>
    <row r="130" spans="1:12">
      <c r="A130" s="20">
        <v>2</v>
      </c>
      <c r="B130" s="89" t="s">
        <v>236</v>
      </c>
      <c r="C130" s="90"/>
      <c r="D130" s="91" t="s">
        <v>237</v>
      </c>
      <c r="E130" s="91"/>
      <c r="F130" s="91"/>
      <c r="G130" s="91"/>
      <c r="H130" s="92"/>
      <c r="I130" s="21"/>
      <c r="J130" s="20"/>
      <c r="K130" s="127"/>
      <c r="L130" s="128"/>
    </row>
    <row r="131" spans="1:12">
      <c r="A131" s="20">
        <v>3</v>
      </c>
      <c r="B131" s="89" t="s">
        <v>238</v>
      </c>
      <c r="C131" s="90"/>
      <c r="D131" s="91" t="s">
        <v>237</v>
      </c>
      <c r="E131" s="91"/>
      <c r="F131" s="91"/>
      <c r="G131" s="91"/>
      <c r="H131" s="92"/>
      <c r="I131" s="92"/>
      <c r="J131" s="20"/>
      <c r="K131" s="127"/>
      <c r="L131" s="128"/>
    </row>
    <row r="132" spans="1:12">
      <c r="A132" s="20">
        <v>4</v>
      </c>
      <c r="B132" s="89" t="s">
        <v>239</v>
      </c>
      <c r="C132" s="90"/>
      <c r="D132" s="91" t="s">
        <v>237</v>
      </c>
      <c r="E132" s="91"/>
      <c r="F132" s="91"/>
      <c r="G132" s="91"/>
      <c r="H132" s="92"/>
      <c r="I132" s="92"/>
      <c r="J132" s="20"/>
      <c r="K132" s="127"/>
      <c r="L132" s="128"/>
    </row>
    <row r="133" ht="15.6" spans="1:12">
      <c r="A133" s="20" t="s">
        <v>214</v>
      </c>
      <c r="B133" s="20"/>
      <c r="C133" s="50"/>
      <c r="D133" s="50"/>
      <c r="E133" s="50"/>
      <c r="F133" s="50"/>
      <c r="G133" s="50"/>
      <c r="H133" s="93"/>
      <c r="I133" s="129">
        <f>SUM(I129:I132)</f>
        <v>7500</v>
      </c>
      <c r="J133" s="20"/>
      <c r="K133" s="127"/>
      <c r="L133" s="128"/>
    </row>
    <row r="134" ht="15.6" spans="1:12">
      <c r="A134" s="17" t="s">
        <v>240</v>
      </c>
      <c r="B134" s="18"/>
      <c r="C134" s="18"/>
      <c r="D134" s="18"/>
      <c r="E134" s="18"/>
      <c r="F134" s="18"/>
      <c r="G134" s="18"/>
      <c r="H134" s="19"/>
      <c r="I134" s="19"/>
      <c r="J134" s="17"/>
      <c r="K134" s="17"/>
      <c r="L134" s="126"/>
    </row>
    <row r="135" ht="75" spans="1:12">
      <c r="A135" s="20" t="s">
        <v>1</v>
      </c>
      <c r="B135" s="20" t="s">
        <v>33</v>
      </c>
      <c r="C135" s="20"/>
      <c r="D135" s="20" t="s">
        <v>241</v>
      </c>
      <c r="E135" s="20" t="s">
        <v>229</v>
      </c>
      <c r="F135" s="20" t="s">
        <v>230</v>
      </c>
      <c r="G135" s="20" t="s">
        <v>231</v>
      </c>
      <c r="H135" s="21" t="s">
        <v>4</v>
      </c>
      <c r="I135" s="21" t="s">
        <v>38</v>
      </c>
      <c r="J135" s="86" t="s">
        <v>242</v>
      </c>
      <c r="K135" s="127"/>
      <c r="L135" s="128"/>
    </row>
    <row r="136" ht="15.6" spans="1:12">
      <c r="A136" s="20">
        <v>1</v>
      </c>
      <c r="B136" s="20" t="s">
        <v>243</v>
      </c>
      <c r="C136" s="20"/>
      <c r="D136" s="20" t="s">
        <v>244</v>
      </c>
      <c r="E136" s="94"/>
      <c r="F136" s="95"/>
      <c r="G136" s="94"/>
      <c r="H136" s="21"/>
      <c r="I136" s="21"/>
      <c r="J136" s="20"/>
      <c r="K136" s="127"/>
      <c r="L136" s="128"/>
    </row>
    <row r="137" ht="15.6" spans="1:12">
      <c r="A137" s="20">
        <v>2</v>
      </c>
      <c r="B137" s="20" t="s">
        <v>245</v>
      </c>
      <c r="C137" s="20"/>
      <c r="D137" s="20" t="s">
        <v>244</v>
      </c>
      <c r="E137" s="94">
        <v>4</v>
      </c>
      <c r="F137" s="95"/>
      <c r="G137" s="94">
        <v>7</v>
      </c>
      <c r="H137" s="21">
        <v>320</v>
      </c>
      <c r="I137" s="21">
        <f>E137*G137*H137</f>
        <v>8960</v>
      </c>
      <c r="J137" s="20"/>
      <c r="K137" s="127"/>
      <c r="L137" s="128"/>
    </row>
    <row r="138" ht="15.6" spans="1:12">
      <c r="A138" s="20">
        <v>3</v>
      </c>
      <c r="B138" s="20" t="s">
        <v>246</v>
      </c>
      <c r="C138" s="20"/>
      <c r="D138" s="20" t="s">
        <v>244</v>
      </c>
      <c r="E138" s="95"/>
      <c r="F138" s="95"/>
      <c r="G138" s="95"/>
      <c r="H138" s="21"/>
      <c r="I138" s="21">
        <f>E138*G138*H138</f>
        <v>0</v>
      </c>
      <c r="J138" s="20"/>
      <c r="K138" s="127"/>
      <c r="L138" s="128"/>
    </row>
    <row r="139" ht="15.6" spans="1:12">
      <c r="A139" s="20">
        <v>4</v>
      </c>
      <c r="B139" s="20" t="s">
        <v>247</v>
      </c>
      <c r="C139" s="20"/>
      <c r="D139" s="20" t="s">
        <v>244</v>
      </c>
      <c r="E139" s="95"/>
      <c r="F139" s="95"/>
      <c r="G139" s="95"/>
      <c r="H139" s="21"/>
      <c r="I139" s="21"/>
      <c r="J139" s="20"/>
      <c r="K139" s="127"/>
      <c r="L139" s="128"/>
    </row>
    <row r="140" spans="1:12">
      <c r="A140" s="20">
        <v>4</v>
      </c>
      <c r="B140" s="20" t="s">
        <v>248</v>
      </c>
      <c r="C140" s="20"/>
      <c r="D140" s="20" t="s">
        <v>244</v>
      </c>
      <c r="E140" s="20"/>
      <c r="F140" s="20"/>
      <c r="G140" s="20"/>
      <c r="H140" s="21"/>
      <c r="I140" s="21"/>
      <c r="J140" s="20"/>
      <c r="K140" s="127"/>
      <c r="L140" s="128"/>
    </row>
    <row r="141" ht="15.6" spans="1:12">
      <c r="A141" s="20">
        <v>5</v>
      </c>
      <c r="B141" s="20" t="s">
        <v>249</v>
      </c>
      <c r="C141" s="20"/>
      <c r="D141" s="20" t="s">
        <v>244</v>
      </c>
      <c r="E141" s="94"/>
      <c r="F141" s="95"/>
      <c r="G141" s="94"/>
      <c r="H141" s="21"/>
      <c r="I141" s="21"/>
      <c r="J141" s="20"/>
      <c r="K141" s="127"/>
      <c r="L141" s="128"/>
    </row>
    <row r="142" spans="1:12">
      <c r="A142" s="20">
        <v>6</v>
      </c>
      <c r="B142" s="20" t="s">
        <v>250</v>
      </c>
      <c r="C142" s="20"/>
      <c r="D142" s="20" t="s">
        <v>244</v>
      </c>
      <c r="E142" s="20"/>
      <c r="F142" s="20"/>
      <c r="G142" s="20"/>
      <c r="H142" s="21"/>
      <c r="I142" s="21"/>
      <c r="J142" s="20"/>
      <c r="K142" s="127"/>
      <c r="L142" s="128"/>
    </row>
    <row r="143" ht="15.6" spans="1:12">
      <c r="A143" s="20" t="s">
        <v>214</v>
      </c>
      <c r="B143" s="20"/>
      <c r="C143" s="20"/>
      <c r="D143" s="20"/>
      <c r="E143" s="20"/>
      <c r="F143" s="20"/>
      <c r="G143" s="20"/>
      <c r="H143" s="21"/>
      <c r="I143" s="129">
        <f>SUM(I136:I142)</f>
        <v>8960</v>
      </c>
      <c r="J143" s="20"/>
      <c r="K143" s="127"/>
      <c r="L143" s="128"/>
    </row>
    <row r="144" ht="15.6" spans="1:12">
      <c r="A144" s="17" t="s">
        <v>251</v>
      </c>
      <c r="B144" s="18"/>
      <c r="C144" s="18"/>
      <c r="D144" s="18"/>
      <c r="E144" s="20"/>
      <c r="F144" s="20"/>
      <c r="G144" s="20"/>
      <c r="H144" s="21"/>
      <c r="I144" s="21"/>
      <c r="J144" s="20"/>
      <c r="K144" s="127"/>
      <c r="L144" s="128"/>
    </row>
    <row r="145" spans="1:12">
      <c r="A145" s="20" t="s">
        <v>1</v>
      </c>
      <c r="B145" s="20" t="s">
        <v>33</v>
      </c>
      <c r="C145" s="20"/>
      <c r="D145" s="20" t="s">
        <v>241</v>
      </c>
      <c r="E145" s="20" t="s">
        <v>229</v>
      </c>
      <c r="F145" s="20" t="s">
        <v>230</v>
      </c>
      <c r="G145" s="20" t="s">
        <v>231</v>
      </c>
      <c r="H145" s="21" t="s">
        <v>4</v>
      </c>
      <c r="I145" s="21" t="s">
        <v>38</v>
      </c>
      <c r="J145" s="20" t="s">
        <v>252</v>
      </c>
      <c r="K145" s="127"/>
      <c r="L145" s="128"/>
    </row>
    <row r="146" ht="15.6" spans="1:12">
      <c r="A146" s="96">
        <v>1</v>
      </c>
      <c r="B146" s="97" t="s">
        <v>253</v>
      </c>
      <c r="C146" s="98"/>
      <c r="D146" s="20"/>
      <c r="E146" s="94">
        <v>4</v>
      </c>
      <c r="F146" s="95"/>
      <c r="G146" s="94">
        <v>2</v>
      </c>
      <c r="H146" s="21">
        <v>420</v>
      </c>
      <c r="I146" s="21">
        <f t="shared" ref="I146:I151" si="9">E146*G146*H146</f>
        <v>3360</v>
      </c>
      <c r="J146" s="20"/>
      <c r="K146" s="127"/>
      <c r="L146" s="128"/>
    </row>
    <row r="147" ht="15.6" spans="1:12">
      <c r="A147" s="99">
        <v>2</v>
      </c>
      <c r="B147" s="97" t="s">
        <v>254</v>
      </c>
      <c r="C147" s="98"/>
      <c r="D147" s="100" t="s">
        <v>244</v>
      </c>
      <c r="E147" s="101"/>
      <c r="F147" s="102"/>
      <c r="G147" s="101"/>
      <c r="H147" s="103"/>
      <c r="I147" s="21">
        <f t="shared" si="9"/>
        <v>0</v>
      </c>
      <c r="J147" s="20"/>
      <c r="K147" s="127"/>
      <c r="L147" s="128"/>
    </row>
    <row r="148" spans="1:12">
      <c r="A148" s="96">
        <v>3</v>
      </c>
      <c r="B148" s="97" t="s">
        <v>255</v>
      </c>
      <c r="C148" s="98"/>
      <c r="D148" s="100" t="s">
        <v>244</v>
      </c>
      <c r="E148" s="100" t="s">
        <v>211</v>
      </c>
      <c r="F148" s="100"/>
      <c r="G148" s="100" t="s">
        <v>211</v>
      </c>
      <c r="H148" s="103">
        <v>600</v>
      </c>
      <c r="I148" s="21">
        <f t="shared" si="9"/>
        <v>600</v>
      </c>
      <c r="J148" s="20"/>
      <c r="K148" s="127"/>
      <c r="L148" s="128"/>
    </row>
    <row r="149" spans="1:12">
      <c r="A149" s="99" t="s">
        <v>257</v>
      </c>
      <c r="B149" s="89" t="s">
        <v>258</v>
      </c>
      <c r="C149" s="90"/>
      <c r="D149" s="91"/>
      <c r="E149" s="104"/>
      <c r="F149" s="104"/>
      <c r="G149" s="104"/>
      <c r="H149" s="105"/>
      <c r="I149" s="21">
        <f t="shared" si="9"/>
        <v>0</v>
      </c>
      <c r="J149" s="20"/>
      <c r="K149" s="127"/>
      <c r="L149" s="128"/>
    </row>
    <row r="150" spans="1:12">
      <c r="A150" s="99">
        <v>4</v>
      </c>
      <c r="B150" s="89" t="s">
        <v>259</v>
      </c>
      <c r="C150" s="90"/>
      <c r="D150" s="91" t="s">
        <v>244</v>
      </c>
      <c r="E150" s="91"/>
      <c r="F150" s="91"/>
      <c r="G150" s="91"/>
      <c r="H150" s="92"/>
      <c r="I150" s="21">
        <f t="shared" si="9"/>
        <v>0</v>
      </c>
      <c r="J150" s="20"/>
      <c r="K150" s="127"/>
      <c r="L150" s="128"/>
    </row>
    <row r="151" spans="1:12">
      <c r="A151" s="99">
        <v>12</v>
      </c>
      <c r="B151" s="97" t="s">
        <v>260</v>
      </c>
      <c r="C151" s="98"/>
      <c r="D151" s="100" t="s">
        <v>244</v>
      </c>
      <c r="E151" s="106" t="s">
        <v>211</v>
      </c>
      <c r="F151" s="106"/>
      <c r="G151" s="106" t="s">
        <v>218</v>
      </c>
      <c r="H151" s="107">
        <v>600</v>
      </c>
      <c r="I151" s="21">
        <f t="shared" si="9"/>
        <v>1200</v>
      </c>
      <c r="J151" s="20"/>
      <c r="K151" s="127"/>
      <c r="L151" s="128"/>
    </row>
    <row r="152" spans="1:12">
      <c r="A152" s="99">
        <v>14</v>
      </c>
      <c r="B152" s="97" t="s">
        <v>261</v>
      </c>
      <c r="C152" s="98"/>
      <c r="D152" s="100" t="s">
        <v>244</v>
      </c>
      <c r="E152" s="106"/>
      <c r="F152" s="106"/>
      <c r="G152" s="106"/>
      <c r="H152" s="107"/>
      <c r="I152" s="21"/>
      <c r="J152" s="20"/>
      <c r="K152" s="127"/>
      <c r="L152" s="128"/>
    </row>
    <row r="153" spans="1:12">
      <c r="A153" s="99"/>
      <c r="B153" s="97"/>
      <c r="C153" s="98"/>
      <c r="D153" s="100"/>
      <c r="E153" s="100"/>
      <c r="F153" s="100"/>
      <c r="G153" s="100"/>
      <c r="H153" s="103"/>
      <c r="I153" s="21">
        <f>E153*G153*H153</f>
        <v>0</v>
      </c>
      <c r="J153" s="20"/>
      <c r="K153" s="127"/>
      <c r="L153" s="128"/>
    </row>
    <row r="154" ht="15.6" spans="1:12">
      <c r="A154" s="108" t="s">
        <v>214</v>
      </c>
      <c r="B154" s="109"/>
      <c r="C154" s="109"/>
      <c r="D154" s="109"/>
      <c r="E154" s="109"/>
      <c r="F154" s="109"/>
      <c r="G154" s="109"/>
      <c r="H154" s="110"/>
      <c r="I154" s="130">
        <f>SUM(I146:I153)</f>
        <v>5160</v>
      </c>
      <c r="J154" s="20"/>
      <c r="K154" s="127"/>
      <c r="L154" s="128"/>
    </row>
    <row r="155" ht="15.6" spans="1:12">
      <c r="A155" s="111" t="s">
        <v>262</v>
      </c>
      <c r="B155" s="111"/>
      <c r="C155" s="111"/>
      <c r="D155" s="111"/>
      <c r="E155" s="111"/>
      <c r="F155" s="111"/>
      <c r="G155" s="111"/>
      <c r="H155" s="112"/>
      <c r="I155" s="129">
        <f>I154+I143+I133+I126+I117+I112+I102</f>
        <v>370594.2425</v>
      </c>
      <c r="J155" s="20"/>
      <c r="K155" s="127"/>
      <c r="L155" s="128"/>
    </row>
    <row r="158" spans="4:9">
      <c r="D158" s="118"/>
      <c r="E158" s="118"/>
      <c r="F158" s="118"/>
      <c r="G158" s="118"/>
      <c r="H158" s="118"/>
      <c r="I158" s="118"/>
    </row>
    <row r="159" spans="4:9">
      <c r="D159" s="118"/>
      <c r="E159" s="118"/>
      <c r="F159" s="118"/>
      <c r="G159" s="118"/>
      <c r="H159" s="118"/>
      <c r="I159" s="118"/>
    </row>
    <row r="160" spans="4:9">
      <c r="D160" s="118"/>
      <c r="E160" s="118"/>
      <c r="F160" s="118"/>
      <c r="G160" s="118"/>
      <c r="H160" s="118"/>
      <c r="I160" s="118"/>
    </row>
    <row r="161" spans="4:9">
      <c r="D161" s="118"/>
      <c r="E161" s="118"/>
      <c r="F161" s="118"/>
      <c r="G161" s="118"/>
      <c r="H161" s="118"/>
      <c r="I161" s="118"/>
    </row>
    <row r="162" spans="4:9">
      <c r="D162" s="118"/>
      <c r="E162" s="118"/>
      <c r="F162" s="118"/>
      <c r="G162" s="118"/>
      <c r="H162" s="118"/>
      <c r="I162" s="118"/>
    </row>
    <row r="163" spans="4:9">
      <c r="D163" s="118"/>
      <c r="E163" s="118"/>
      <c r="F163" s="118"/>
      <c r="G163" s="118"/>
      <c r="H163" s="118"/>
      <c r="I163" s="118"/>
    </row>
    <row r="164" spans="4:9">
      <c r="D164" s="118"/>
      <c r="E164" s="118"/>
      <c r="F164" s="118"/>
      <c r="G164" s="118"/>
      <c r="H164" s="118"/>
      <c r="I164" s="118"/>
    </row>
    <row r="165" spans="4:9">
      <c r="D165" s="118"/>
      <c r="E165" s="118"/>
      <c r="F165" s="118"/>
      <c r="G165" s="118"/>
      <c r="H165" s="118"/>
      <c r="I165" s="118"/>
    </row>
  </sheetData>
  <mergeCells count="63">
    <mergeCell ref="A1:L1"/>
    <mergeCell ref="A2:L2"/>
    <mergeCell ref="A3:C3"/>
    <mergeCell ref="D3:L3"/>
    <mergeCell ref="A4:J4"/>
    <mergeCell ref="A6:I6"/>
    <mergeCell ref="A7:I7"/>
    <mergeCell ref="A56:H56"/>
    <mergeCell ref="A57:I57"/>
    <mergeCell ref="A87:H87"/>
    <mergeCell ref="A88:I88"/>
    <mergeCell ref="A102:H102"/>
    <mergeCell ref="A103:L103"/>
    <mergeCell ref="A104:L104"/>
    <mergeCell ref="A106:I106"/>
    <mergeCell ref="A109:I109"/>
    <mergeCell ref="A111:H111"/>
    <mergeCell ref="A112:G112"/>
    <mergeCell ref="A113:K113"/>
    <mergeCell ref="B114:C114"/>
    <mergeCell ref="B115:C115"/>
    <mergeCell ref="B116:C116"/>
    <mergeCell ref="A117:H117"/>
    <mergeCell ref="A118:J118"/>
    <mergeCell ref="B119:C119"/>
    <mergeCell ref="B120:C120"/>
    <mergeCell ref="B121:C121"/>
    <mergeCell ref="B122:C122"/>
    <mergeCell ref="B123:C123"/>
    <mergeCell ref="B124:C124"/>
    <mergeCell ref="B125:C125"/>
    <mergeCell ref="A126:H126"/>
    <mergeCell ref="A127:K127"/>
    <mergeCell ref="B128:C128"/>
    <mergeCell ref="B129:C129"/>
    <mergeCell ref="B130:C130"/>
    <mergeCell ref="B131:C131"/>
    <mergeCell ref="B132:C132"/>
    <mergeCell ref="A133:H133"/>
    <mergeCell ref="A134:K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A143:H143"/>
    <mergeCell ref="A144:I144"/>
    <mergeCell ref="B145:C145"/>
    <mergeCell ref="B146:C146"/>
    <mergeCell ref="B147:C147"/>
    <mergeCell ref="B148:C148"/>
    <mergeCell ref="B150:C150"/>
    <mergeCell ref="B151:C151"/>
    <mergeCell ref="B152:C152"/>
    <mergeCell ref="B153:C153"/>
    <mergeCell ref="A154:H154"/>
    <mergeCell ref="A155:H155"/>
    <mergeCell ref="H11:H12"/>
    <mergeCell ref="H29:H30"/>
    <mergeCell ref="H34:H3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4"/>
  <sheetViews>
    <sheetView topLeftCell="A7" workbookViewId="0">
      <selection activeCell="M103" sqref="M103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308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11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309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="142" customFormat="1" spans="1:12">
      <c r="A8" s="143">
        <v>1</v>
      </c>
      <c r="B8" s="144" t="s">
        <v>44</v>
      </c>
      <c r="C8" s="145" t="s">
        <v>45</v>
      </c>
      <c r="D8" s="145" t="s">
        <v>46</v>
      </c>
      <c r="E8" s="146" t="s">
        <v>47</v>
      </c>
      <c r="F8" s="145" t="s">
        <v>48</v>
      </c>
      <c r="G8" s="145">
        <v>2</v>
      </c>
      <c r="H8" s="147"/>
      <c r="I8" s="148">
        <f t="shared" ref="I8:I22" si="0">G8*H8</f>
        <v>0</v>
      </c>
      <c r="J8" s="149"/>
      <c r="K8" s="150"/>
      <c r="L8" s="150"/>
    </row>
    <row r="9" spans="1:12">
      <c r="A9" s="26">
        <v>2</v>
      </c>
      <c r="B9" s="27" t="s">
        <v>44</v>
      </c>
      <c r="C9" s="28" t="s">
        <v>49</v>
      </c>
      <c r="D9" s="28" t="s">
        <v>50</v>
      </c>
      <c r="E9" s="29"/>
      <c r="F9" s="28" t="s">
        <v>48</v>
      </c>
      <c r="G9" s="28">
        <v>0</v>
      </c>
      <c r="H9" s="30">
        <v>2330</v>
      </c>
      <c r="I9" s="56">
        <f t="shared" si="0"/>
        <v>0</v>
      </c>
      <c r="J9" s="55"/>
      <c r="K9" s="45"/>
      <c r="L9" s="45"/>
    </row>
    <row r="10" spans="1:12">
      <c r="A10" s="26">
        <v>3</v>
      </c>
      <c r="B10" s="27" t="s">
        <v>44</v>
      </c>
      <c r="C10" s="31" t="s">
        <v>288</v>
      </c>
      <c r="D10" s="28" t="s">
        <v>310</v>
      </c>
      <c r="E10" s="32" t="s">
        <v>72</v>
      </c>
      <c r="F10" s="28" t="s">
        <v>48</v>
      </c>
      <c r="G10" s="28">
        <v>396</v>
      </c>
      <c r="H10" s="33">
        <v>6</v>
      </c>
      <c r="I10" s="56">
        <f t="shared" si="0"/>
        <v>2376</v>
      </c>
      <c r="J10" s="55"/>
      <c r="K10" s="45"/>
      <c r="L10" s="45"/>
    </row>
    <row r="11" spans="1:12">
      <c r="A11" s="26">
        <v>4</v>
      </c>
      <c r="B11" s="27" t="s">
        <v>44</v>
      </c>
      <c r="C11" s="28" t="s">
        <v>311</v>
      </c>
      <c r="D11" s="28" t="s">
        <v>285</v>
      </c>
      <c r="E11" s="31" t="s">
        <v>112</v>
      </c>
      <c r="F11" s="28" t="s">
        <v>48</v>
      </c>
      <c r="G11" s="28">
        <v>8</v>
      </c>
      <c r="H11" s="33">
        <v>127</v>
      </c>
      <c r="I11" s="56">
        <f t="shared" si="0"/>
        <v>1016</v>
      </c>
      <c r="J11" s="55"/>
      <c r="K11" s="45"/>
      <c r="L11" s="45"/>
    </row>
    <row r="12" spans="1:12">
      <c r="A12" s="26">
        <v>5</v>
      </c>
      <c r="B12" s="27" t="s">
        <v>44</v>
      </c>
      <c r="C12" s="31" t="s">
        <v>312</v>
      </c>
      <c r="D12" s="28" t="s">
        <v>313</v>
      </c>
      <c r="E12" s="32" t="s">
        <v>72</v>
      </c>
      <c r="F12" s="28" t="s">
        <v>48</v>
      </c>
      <c r="G12" s="28">
        <v>44</v>
      </c>
      <c r="H12" s="33">
        <v>205</v>
      </c>
      <c r="I12" s="56">
        <f t="shared" ref="I12" si="1">G12*H12</f>
        <v>9020</v>
      </c>
      <c r="J12" s="55"/>
      <c r="K12" s="45"/>
      <c r="L12" s="45"/>
    </row>
    <row r="13" spans="1:12">
      <c r="A13" s="26">
        <v>6</v>
      </c>
      <c r="B13" s="27" t="s">
        <v>44</v>
      </c>
      <c r="C13" s="31" t="s">
        <v>312</v>
      </c>
      <c r="D13" s="28" t="s">
        <v>314</v>
      </c>
      <c r="E13" s="32" t="s">
        <v>72</v>
      </c>
      <c r="F13" s="28" t="s">
        <v>48</v>
      </c>
      <c r="G13" s="28">
        <v>8</v>
      </c>
      <c r="H13" s="33">
        <v>245</v>
      </c>
      <c r="I13" s="56">
        <f t="shared" si="0"/>
        <v>1960</v>
      </c>
      <c r="J13" s="55"/>
      <c r="K13" s="45"/>
      <c r="L13" s="45"/>
    </row>
    <row r="14" spans="1:12">
      <c r="A14" s="26">
        <v>7</v>
      </c>
      <c r="B14" s="27" t="s">
        <v>44</v>
      </c>
      <c r="C14" s="31" t="s">
        <v>315</v>
      </c>
      <c r="D14" s="28" t="s">
        <v>316</v>
      </c>
      <c r="E14" s="32" t="s">
        <v>72</v>
      </c>
      <c r="F14" s="28" t="s">
        <v>48</v>
      </c>
      <c r="G14" s="28">
        <v>96</v>
      </c>
      <c r="H14" s="33">
        <v>10</v>
      </c>
      <c r="I14" s="56">
        <f t="shared" si="0"/>
        <v>960</v>
      </c>
      <c r="J14" s="55"/>
      <c r="K14" s="45"/>
      <c r="L14" s="45"/>
    </row>
    <row r="15" spans="1:12">
      <c r="A15" s="26">
        <v>8</v>
      </c>
      <c r="B15" s="27" t="s">
        <v>44</v>
      </c>
      <c r="C15" s="28" t="s">
        <v>292</v>
      </c>
      <c r="D15" s="28" t="s">
        <v>293</v>
      </c>
      <c r="E15" s="31" t="s">
        <v>277</v>
      </c>
      <c r="F15" s="34" t="s">
        <v>48</v>
      </c>
      <c r="G15" s="28">
        <v>2</v>
      </c>
      <c r="H15" s="33">
        <v>1180</v>
      </c>
      <c r="I15" s="56">
        <f t="shared" si="0"/>
        <v>2360</v>
      </c>
      <c r="J15" s="55"/>
      <c r="K15" s="45"/>
      <c r="L15" s="45"/>
    </row>
    <row r="16" spans="1:12">
      <c r="A16" s="26">
        <v>9</v>
      </c>
      <c r="B16" s="27" t="s">
        <v>44</v>
      </c>
      <c r="C16" s="28" t="s">
        <v>294</v>
      </c>
      <c r="D16" s="28" t="s">
        <v>317</v>
      </c>
      <c r="E16" s="31" t="s">
        <v>277</v>
      </c>
      <c r="F16" s="34" t="s">
        <v>48</v>
      </c>
      <c r="G16" s="28">
        <v>2</v>
      </c>
      <c r="H16" s="33">
        <v>23</v>
      </c>
      <c r="I16" s="56">
        <f t="shared" si="0"/>
        <v>46</v>
      </c>
      <c r="J16" s="55"/>
      <c r="K16" s="45"/>
      <c r="L16" s="45"/>
    </row>
    <row r="17" spans="1:12">
      <c r="A17" s="26">
        <v>10</v>
      </c>
      <c r="B17" s="27" t="s">
        <v>44</v>
      </c>
      <c r="C17" s="28" t="s">
        <v>318</v>
      </c>
      <c r="D17" s="28" t="s">
        <v>319</v>
      </c>
      <c r="E17" s="31" t="s">
        <v>105</v>
      </c>
      <c r="F17" s="34" t="s">
        <v>48</v>
      </c>
      <c r="G17" s="28">
        <v>12</v>
      </c>
      <c r="H17" s="33">
        <v>10</v>
      </c>
      <c r="I17" s="56">
        <f t="shared" si="0"/>
        <v>120</v>
      </c>
      <c r="J17" s="55"/>
      <c r="K17" s="45"/>
      <c r="L17" s="45"/>
    </row>
    <row r="18" spans="1:12">
      <c r="A18" s="26">
        <v>11</v>
      </c>
      <c r="B18" s="27" t="s">
        <v>44</v>
      </c>
      <c r="C18" s="28" t="s">
        <v>113</v>
      </c>
      <c r="D18" s="28" t="s">
        <v>114</v>
      </c>
      <c r="E18" s="31" t="s">
        <v>105</v>
      </c>
      <c r="F18" s="34" t="s">
        <v>48</v>
      </c>
      <c r="G18" s="28">
        <v>8</v>
      </c>
      <c r="H18" s="33">
        <v>3</v>
      </c>
      <c r="I18" s="56">
        <f t="shared" si="0"/>
        <v>24</v>
      </c>
      <c r="J18" s="55"/>
      <c r="K18" s="45"/>
      <c r="L18" s="45"/>
    </row>
    <row r="19" spans="1:12">
      <c r="A19" s="26">
        <v>12</v>
      </c>
      <c r="B19" s="27" t="s">
        <v>44</v>
      </c>
      <c r="C19" s="28" t="s">
        <v>320</v>
      </c>
      <c r="D19" s="28" t="s">
        <v>321</v>
      </c>
      <c r="E19" s="31" t="s">
        <v>105</v>
      </c>
      <c r="F19" s="34" t="s">
        <v>48</v>
      </c>
      <c r="G19" s="28">
        <v>4</v>
      </c>
      <c r="H19" s="33">
        <v>4</v>
      </c>
      <c r="I19" s="56">
        <f t="shared" si="0"/>
        <v>16</v>
      </c>
      <c r="J19" s="55"/>
      <c r="K19" s="45"/>
      <c r="L19" s="45"/>
    </row>
    <row r="20" spans="1:12">
      <c r="A20" s="26">
        <v>13</v>
      </c>
      <c r="B20" s="27" t="s">
        <v>44</v>
      </c>
      <c r="C20" s="28" t="s">
        <v>117</v>
      </c>
      <c r="D20" s="28"/>
      <c r="E20" s="28"/>
      <c r="F20" s="28" t="s">
        <v>48</v>
      </c>
      <c r="G20" s="28">
        <v>2</v>
      </c>
      <c r="H20" s="33">
        <v>45</v>
      </c>
      <c r="I20" s="56">
        <f t="shared" si="0"/>
        <v>90</v>
      </c>
      <c r="J20" s="57"/>
      <c r="K20" s="45"/>
      <c r="L20" s="45"/>
    </row>
    <row r="21" spans="1:12">
      <c r="A21" s="26">
        <v>14</v>
      </c>
      <c r="B21" s="27" t="s">
        <v>44</v>
      </c>
      <c r="C21" s="28" t="s">
        <v>118</v>
      </c>
      <c r="D21" s="28" t="s">
        <v>119</v>
      </c>
      <c r="E21" s="31" t="s">
        <v>105</v>
      </c>
      <c r="F21" s="28" t="s">
        <v>48</v>
      </c>
      <c r="G21" s="28">
        <v>16</v>
      </c>
      <c r="H21" s="33">
        <v>17</v>
      </c>
      <c r="I21" s="56">
        <f t="shared" si="0"/>
        <v>272</v>
      </c>
      <c r="J21" s="57"/>
      <c r="K21" s="45"/>
      <c r="L21" s="45"/>
    </row>
    <row r="22" spans="1:12">
      <c r="A22" s="26">
        <v>15</v>
      </c>
      <c r="B22" s="28" t="s">
        <v>124</v>
      </c>
      <c r="C22" s="28" t="s">
        <v>124</v>
      </c>
      <c r="D22" s="28"/>
      <c r="E22" s="28"/>
      <c r="F22" s="28" t="s">
        <v>125</v>
      </c>
      <c r="G22" s="28">
        <v>1</v>
      </c>
      <c r="H22" s="33">
        <v>500</v>
      </c>
      <c r="I22" s="58">
        <f t="shared" si="0"/>
        <v>500</v>
      </c>
      <c r="J22" s="57"/>
      <c r="K22" s="45"/>
      <c r="L22" s="45"/>
    </row>
    <row r="23" ht="15.6" spans="1:12">
      <c r="A23" s="35" t="s">
        <v>126</v>
      </c>
      <c r="B23" s="36"/>
      <c r="C23" s="36"/>
      <c r="D23" s="36"/>
      <c r="E23" s="36"/>
      <c r="F23" s="36"/>
      <c r="G23" s="36"/>
      <c r="H23" s="37"/>
      <c r="I23" s="59">
        <f>SUM(I8:I22)</f>
        <v>18760</v>
      </c>
      <c r="J23" s="57"/>
      <c r="K23" s="45"/>
      <c r="L23" s="45"/>
    </row>
    <row r="24" ht="15.6" spans="1:12">
      <c r="A24" s="24" t="s">
        <v>322</v>
      </c>
      <c r="B24" s="25"/>
      <c r="C24" s="25"/>
      <c r="D24" s="25"/>
      <c r="E24" s="25"/>
      <c r="F24" s="25"/>
      <c r="G24" s="25"/>
      <c r="H24" s="25"/>
      <c r="I24" s="54"/>
      <c r="J24" s="57"/>
      <c r="K24" s="45"/>
      <c r="L24" s="45"/>
    </row>
    <row r="25" spans="1:12">
      <c r="A25" s="38">
        <v>1</v>
      </c>
      <c r="B25" s="39" t="s">
        <v>100</v>
      </c>
      <c r="C25" s="39" t="s">
        <v>128</v>
      </c>
      <c r="D25" s="39" t="s">
        <v>129</v>
      </c>
      <c r="E25" s="39" t="s">
        <v>105</v>
      </c>
      <c r="F25" s="39" t="s">
        <v>130</v>
      </c>
      <c r="G25" s="28">
        <v>1000</v>
      </c>
      <c r="H25" s="30">
        <v>0.58</v>
      </c>
      <c r="I25" s="58">
        <f>G25*H25</f>
        <v>580</v>
      </c>
      <c r="J25" s="57"/>
      <c r="K25" s="45"/>
      <c r="L25" s="45"/>
    </row>
    <row r="26" spans="1:12">
      <c r="A26" s="38">
        <v>2</v>
      </c>
      <c r="B26" s="39" t="s">
        <v>100</v>
      </c>
      <c r="C26" s="39" t="s">
        <v>131</v>
      </c>
      <c r="D26" s="39" t="s">
        <v>132</v>
      </c>
      <c r="E26" s="39" t="s">
        <v>105</v>
      </c>
      <c r="F26" s="39" t="s">
        <v>130</v>
      </c>
      <c r="G26" s="28">
        <v>200</v>
      </c>
      <c r="H26" s="30">
        <v>4.5</v>
      </c>
      <c r="I26" s="58">
        <f t="shared" ref="I26:I45" si="2">G26*H26</f>
        <v>900</v>
      </c>
      <c r="J26" s="57"/>
      <c r="K26" s="45"/>
      <c r="L26" s="45"/>
    </row>
    <row r="27" spans="1:12">
      <c r="A27" s="38">
        <v>3</v>
      </c>
      <c r="B27" s="39" t="s">
        <v>100</v>
      </c>
      <c r="C27" s="39" t="s">
        <v>133</v>
      </c>
      <c r="D27" s="39" t="s">
        <v>134</v>
      </c>
      <c r="E27" s="39" t="s">
        <v>105</v>
      </c>
      <c r="F27" s="39" t="s">
        <v>48</v>
      </c>
      <c r="G27" s="28">
        <v>150</v>
      </c>
      <c r="H27" s="30">
        <v>0.5</v>
      </c>
      <c r="I27" s="58">
        <f t="shared" si="2"/>
        <v>75</v>
      </c>
      <c r="J27" s="57"/>
      <c r="K27" s="45"/>
      <c r="L27" s="45"/>
    </row>
    <row r="28" spans="1:12">
      <c r="A28" s="38">
        <v>4</v>
      </c>
      <c r="B28" s="39" t="s">
        <v>100</v>
      </c>
      <c r="C28" s="39" t="s">
        <v>135</v>
      </c>
      <c r="D28" s="39" t="s">
        <v>136</v>
      </c>
      <c r="E28" s="39" t="s">
        <v>105</v>
      </c>
      <c r="F28" s="39" t="s">
        <v>48</v>
      </c>
      <c r="G28" s="28">
        <v>150</v>
      </c>
      <c r="H28" s="30">
        <v>0.8</v>
      </c>
      <c r="I28" s="58">
        <f t="shared" si="2"/>
        <v>120</v>
      </c>
      <c r="J28" s="57"/>
      <c r="K28" s="45"/>
      <c r="L28" s="45"/>
    </row>
    <row r="29" spans="1:12">
      <c r="A29" s="38">
        <v>5</v>
      </c>
      <c r="B29" s="39" t="s">
        <v>100</v>
      </c>
      <c r="C29" s="39" t="s">
        <v>137</v>
      </c>
      <c r="D29" s="39" t="s">
        <v>138</v>
      </c>
      <c r="E29" s="39" t="s">
        <v>105</v>
      </c>
      <c r="F29" s="39" t="s">
        <v>48</v>
      </c>
      <c r="G29" s="28">
        <v>300</v>
      </c>
      <c r="H29" s="30">
        <v>1.5</v>
      </c>
      <c r="I29" s="58">
        <f t="shared" si="2"/>
        <v>450</v>
      </c>
      <c r="J29" s="57"/>
      <c r="K29" s="45"/>
      <c r="L29" s="45"/>
    </row>
    <row r="30" spans="1:12">
      <c r="A30" s="38">
        <v>6</v>
      </c>
      <c r="B30" s="39" t="s">
        <v>100</v>
      </c>
      <c r="C30" s="39" t="s">
        <v>139</v>
      </c>
      <c r="D30" s="39" t="s">
        <v>140</v>
      </c>
      <c r="E30" s="39" t="s">
        <v>105</v>
      </c>
      <c r="F30" s="39" t="s">
        <v>141</v>
      </c>
      <c r="G30" s="39">
        <v>20</v>
      </c>
      <c r="H30" s="30">
        <v>1</v>
      </c>
      <c r="I30" s="58">
        <f t="shared" si="2"/>
        <v>20</v>
      </c>
      <c r="J30" s="57"/>
      <c r="K30" s="45"/>
      <c r="L30" s="45"/>
    </row>
    <row r="31" spans="1:12">
      <c r="A31" s="38">
        <v>7</v>
      </c>
      <c r="B31" s="39" t="s">
        <v>100</v>
      </c>
      <c r="C31" s="28" t="s">
        <v>323</v>
      </c>
      <c r="D31" s="28" t="s">
        <v>324</v>
      </c>
      <c r="E31" s="39" t="s">
        <v>105</v>
      </c>
      <c r="F31" s="28" t="s">
        <v>174</v>
      </c>
      <c r="G31" s="28">
        <v>10</v>
      </c>
      <c r="H31" s="30">
        <v>15</v>
      </c>
      <c r="I31" s="58">
        <f t="shared" si="2"/>
        <v>150</v>
      </c>
      <c r="J31" s="57"/>
      <c r="K31" s="45"/>
      <c r="L31" s="45"/>
    </row>
    <row r="32" spans="1:12">
      <c r="A32" s="38">
        <v>8</v>
      </c>
      <c r="B32" s="39" t="s">
        <v>100</v>
      </c>
      <c r="C32" s="28" t="s">
        <v>142</v>
      </c>
      <c r="D32" s="28" t="s">
        <v>143</v>
      </c>
      <c r="E32" s="39" t="s">
        <v>105</v>
      </c>
      <c r="F32" s="28" t="s">
        <v>141</v>
      </c>
      <c r="G32" s="28">
        <v>120</v>
      </c>
      <c r="H32" s="30">
        <v>0.65</v>
      </c>
      <c r="I32" s="58">
        <f t="shared" si="2"/>
        <v>78</v>
      </c>
      <c r="J32" s="57"/>
      <c r="K32" s="45"/>
      <c r="L32" s="45"/>
    </row>
    <row r="33" spans="1:12">
      <c r="A33" s="38">
        <v>9</v>
      </c>
      <c r="B33" s="39" t="s">
        <v>100</v>
      </c>
      <c r="C33" s="28" t="s">
        <v>142</v>
      </c>
      <c r="D33" s="28" t="s">
        <v>144</v>
      </c>
      <c r="E33" s="39" t="s">
        <v>105</v>
      </c>
      <c r="F33" s="28" t="s">
        <v>141</v>
      </c>
      <c r="G33" s="28">
        <v>80</v>
      </c>
      <c r="H33" s="30">
        <v>0.4</v>
      </c>
      <c r="I33" s="58">
        <f t="shared" si="2"/>
        <v>32</v>
      </c>
      <c r="J33" s="57"/>
      <c r="K33" s="45"/>
      <c r="L33" s="45"/>
    </row>
    <row r="34" spans="1:12">
      <c r="A34" s="38">
        <v>10</v>
      </c>
      <c r="B34" s="39" t="s">
        <v>100</v>
      </c>
      <c r="C34" s="28" t="s">
        <v>142</v>
      </c>
      <c r="D34" s="28" t="s">
        <v>145</v>
      </c>
      <c r="E34" s="39" t="s">
        <v>105</v>
      </c>
      <c r="F34" s="28" t="s">
        <v>141</v>
      </c>
      <c r="G34" s="28">
        <v>300</v>
      </c>
      <c r="H34" s="30">
        <v>0.3</v>
      </c>
      <c r="I34" s="58">
        <f t="shared" si="2"/>
        <v>90</v>
      </c>
      <c r="J34" s="57"/>
      <c r="K34" s="45"/>
      <c r="L34" s="45"/>
    </row>
    <row r="35" spans="1:12">
      <c r="A35" s="38">
        <v>11</v>
      </c>
      <c r="B35" s="28" t="s">
        <v>146</v>
      </c>
      <c r="C35" s="40" t="s">
        <v>156</v>
      </c>
      <c r="D35" s="40" t="s">
        <v>325</v>
      </c>
      <c r="E35" s="41" t="s">
        <v>326</v>
      </c>
      <c r="F35" s="40" t="s">
        <v>158</v>
      </c>
      <c r="G35" s="33">
        <v>8</v>
      </c>
      <c r="H35" s="30">
        <v>650</v>
      </c>
      <c r="I35" s="58">
        <f t="shared" si="2"/>
        <v>5200</v>
      </c>
      <c r="J35" s="57"/>
      <c r="K35" s="45"/>
      <c r="L35" s="45"/>
    </row>
    <row r="36" spans="1:12">
      <c r="A36" s="38">
        <v>12</v>
      </c>
      <c r="B36" s="28" t="s">
        <v>146</v>
      </c>
      <c r="C36" s="34" t="s">
        <v>151</v>
      </c>
      <c r="D36" s="34" t="s">
        <v>327</v>
      </c>
      <c r="E36" s="34" t="s">
        <v>149</v>
      </c>
      <c r="F36" s="34" t="s">
        <v>153</v>
      </c>
      <c r="G36" s="34">
        <v>15</v>
      </c>
      <c r="H36" s="33">
        <v>350</v>
      </c>
      <c r="I36" s="58">
        <f t="shared" si="2"/>
        <v>5250</v>
      </c>
      <c r="J36" s="57"/>
      <c r="K36" s="45"/>
      <c r="L36" s="45"/>
    </row>
    <row r="37" spans="1:12">
      <c r="A37" s="38">
        <v>13</v>
      </c>
      <c r="B37" s="34" t="s">
        <v>146</v>
      </c>
      <c r="C37" s="34" t="s">
        <v>328</v>
      </c>
      <c r="D37" s="34" t="s">
        <v>155</v>
      </c>
      <c r="E37" s="34" t="s">
        <v>149</v>
      </c>
      <c r="F37" s="34" t="s">
        <v>150</v>
      </c>
      <c r="G37" s="34">
        <v>10</v>
      </c>
      <c r="H37" s="33">
        <v>69</v>
      </c>
      <c r="I37" s="58">
        <f t="shared" si="2"/>
        <v>690</v>
      </c>
      <c r="J37" s="57"/>
      <c r="K37" s="45"/>
      <c r="L37" s="45"/>
    </row>
    <row r="38" spans="1:12">
      <c r="A38" s="38">
        <v>14</v>
      </c>
      <c r="B38" s="28" t="s">
        <v>146</v>
      </c>
      <c r="C38" s="34" t="s">
        <v>147</v>
      </c>
      <c r="D38" s="34" t="s">
        <v>148</v>
      </c>
      <c r="E38" s="34" t="s">
        <v>149</v>
      </c>
      <c r="F38" s="34" t="s">
        <v>150</v>
      </c>
      <c r="G38" s="34">
        <v>10</v>
      </c>
      <c r="H38" s="33">
        <v>12.5</v>
      </c>
      <c r="I38" s="58">
        <f t="shared" si="2"/>
        <v>125</v>
      </c>
      <c r="J38" s="57"/>
      <c r="K38" s="45"/>
      <c r="L38" s="45"/>
    </row>
    <row r="39" spans="1:12">
      <c r="A39" s="38">
        <v>15</v>
      </c>
      <c r="B39" s="28" t="s">
        <v>146</v>
      </c>
      <c r="C39" s="28" t="s">
        <v>159</v>
      </c>
      <c r="D39" s="42" t="s">
        <v>329</v>
      </c>
      <c r="E39" s="28" t="s">
        <v>105</v>
      </c>
      <c r="F39" s="42" t="s">
        <v>161</v>
      </c>
      <c r="G39" s="28">
        <v>20</v>
      </c>
      <c r="H39" s="33">
        <v>20</v>
      </c>
      <c r="I39" s="58">
        <f t="shared" si="2"/>
        <v>400</v>
      </c>
      <c r="J39" s="57"/>
      <c r="K39" s="45"/>
      <c r="L39" s="45"/>
    </row>
    <row r="40" spans="1:12">
      <c r="A40" s="38">
        <v>16</v>
      </c>
      <c r="B40" s="28" t="s">
        <v>146</v>
      </c>
      <c r="C40" s="28" t="s">
        <v>162</v>
      </c>
      <c r="D40" s="42" t="s">
        <v>164</v>
      </c>
      <c r="E40" s="28" t="s">
        <v>105</v>
      </c>
      <c r="F40" s="42" t="s">
        <v>161</v>
      </c>
      <c r="G40" s="28">
        <v>20</v>
      </c>
      <c r="H40" s="30">
        <v>54</v>
      </c>
      <c r="I40" s="58">
        <f t="shared" si="2"/>
        <v>1080</v>
      </c>
      <c r="J40" s="57"/>
      <c r="K40" s="45"/>
      <c r="L40" s="45"/>
    </row>
    <row r="41" spans="1:12">
      <c r="A41" s="38">
        <v>17</v>
      </c>
      <c r="B41" s="28" t="s">
        <v>146</v>
      </c>
      <c r="C41" s="28" t="s">
        <v>162</v>
      </c>
      <c r="D41" s="42" t="s">
        <v>301</v>
      </c>
      <c r="E41" s="28" t="s">
        <v>105</v>
      </c>
      <c r="F41" s="42" t="s">
        <v>161</v>
      </c>
      <c r="G41" s="28">
        <v>160</v>
      </c>
      <c r="H41" s="30">
        <v>91</v>
      </c>
      <c r="I41" s="58">
        <f t="shared" si="2"/>
        <v>14560</v>
      </c>
      <c r="J41" s="57"/>
      <c r="K41" s="45"/>
      <c r="L41" s="45"/>
    </row>
    <row r="42" spans="1:12">
      <c r="A42" s="38">
        <v>18</v>
      </c>
      <c r="B42" s="28" t="s">
        <v>146</v>
      </c>
      <c r="C42" s="28" t="s">
        <v>330</v>
      </c>
      <c r="D42" s="42"/>
      <c r="E42" s="28" t="s">
        <v>105</v>
      </c>
      <c r="F42" s="42" t="s">
        <v>174</v>
      </c>
      <c r="G42" s="28">
        <v>2</v>
      </c>
      <c r="H42" s="30">
        <v>1500</v>
      </c>
      <c r="I42" s="58">
        <f t="shared" si="2"/>
        <v>3000</v>
      </c>
      <c r="J42" s="57"/>
      <c r="K42" s="45"/>
      <c r="L42" s="45"/>
    </row>
    <row r="43" spans="1:12">
      <c r="A43" s="38">
        <v>19</v>
      </c>
      <c r="B43" s="28" t="s">
        <v>146</v>
      </c>
      <c r="C43" s="28" t="s">
        <v>331</v>
      </c>
      <c r="D43" s="42"/>
      <c r="E43" s="28" t="s">
        <v>105</v>
      </c>
      <c r="F43" s="42" t="s">
        <v>174</v>
      </c>
      <c r="G43" s="28">
        <v>1</v>
      </c>
      <c r="H43" s="30">
        <v>1000</v>
      </c>
      <c r="I43" s="58">
        <f t="shared" si="2"/>
        <v>1000</v>
      </c>
      <c r="J43" s="57"/>
      <c r="K43" s="45"/>
      <c r="L43" s="45"/>
    </row>
    <row r="44" spans="1:12">
      <c r="A44" s="38">
        <v>20</v>
      </c>
      <c r="B44" s="39" t="s">
        <v>146</v>
      </c>
      <c r="C44" s="43" t="s">
        <v>124</v>
      </c>
      <c r="D44" s="43"/>
      <c r="E44" s="43"/>
      <c r="F44" s="43" t="s">
        <v>125</v>
      </c>
      <c r="G44" s="43">
        <v>1</v>
      </c>
      <c r="H44" s="30">
        <v>500</v>
      </c>
      <c r="I44" s="58">
        <f t="shared" si="2"/>
        <v>500</v>
      </c>
      <c r="J44" s="57"/>
      <c r="K44" s="45"/>
      <c r="L44" s="45"/>
    </row>
    <row r="45" spans="1:12">
      <c r="A45" s="38">
        <v>21</v>
      </c>
      <c r="B45" s="39" t="s">
        <v>146</v>
      </c>
      <c r="C45" s="39" t="s">
        <v>173</v>
      </c>
      <c r="D45" s="39"/>
      <c r="E45" s="39"/>
      <c r="F45" s="39" t="s">
        <v>174</v>
      </c>
      <c r="G45" s="39">
        <v>1</v>
      </c>
      <c r="H45" s="30">
        <f>(SUM(I29:I35)+SUM(I39:I41))*0.35</f>
        <v>7721</v>
      </c>
      <c r="I45" s="60">
        <f t="shared" si="2"/>
        <v>7721</v>
      </c>
      <c r="J45" s="57"/>
      <c r="K45" s="45"/>
      <c r="L45" s="45"/>
    </row>
    <row r="46" ht="15.6" spans="1:12">
      <c r="A46" s="35" t="s">
        <v>126</v>
      </c>
      <c r="B46" s="36"/>
      <c r="C46" s="36"/>
      <c r="D46" s="36"/>
      <c r="E46" s="36"/>
      <c r="F46" s="36"/>
      <c r="G46" s="36"/>
      <c r="H46" s="37"/>
      <c r="I46" s="59">
        <f>SUM(I25:I45)</f>
        <v>42021</v>
      </c>
      <c r="J46" s="57"/>
      <c r="K46" s="45"/>
      <c r="L46" s="45"/>
    </row>
    <row r="47" ht="15.6" spans="1:12">
      <c r="A47" s="24" t="s">
        <v>332</v>
      </c>
      <c r="B47" s="25"/>
      <c r="C47" s="25"/>
      <c r="D47" s="25"/>
      <c r="E47" s="25"/>
      <c r="F47" s="25"/>
      <c r="G47" s="25"/>
      <c r="H47" s="25"/>
      <c r="I47" s="54"/>
      <c r="J47" s="57"/>
      <c r="K47" s="45"/>
      <c r="L47" s="45"/>
    </row>
    <row r="48" spans="1:12">
      <c r="A48" s="38">
        <v>1</v>
      </c>
      <c r="B48" s="39" t="s">
        <v>44</v>
      </c>
      <c r="C48" s="43" t="s">
        <v>176</v>
      </c>
      <c r="D48" s="43" t="s">
        <v>177</v>
      </c>
      <c r="E48" s="43" t="s">
        <v>178</v>
      </c>
      <c r="F48" s="43" t="s">
        <v>48</v>
      </c>
      <c r="G48" s="44">
        <v>1</v>
      </c>
      <c r="H48" s="33">
        <v>223</v>
      </c>
      <c r="I48" s="56">
        <f t="shared" ref="I48:I56" si="3">G48*H48</f>
        <v>223</v>
      </c>
      <c r="J48" s="57"/>
      <c r="K48" s="45"/>
      <c r="L48" s="45"/>
    </row>
    <row r="49" spans="1:12">
      <c r="A49" s="38">
        <v>2</v>
      </c>
      <c r="B49" s="39" t="s">
        <v>44</v>
      </c>
      <c r="C49" s="43" t="s">
        <v>179</v>
      </c>
      <c r="D49" s="43" t="s">
        <v>180</v>
      </c>
      <c r="E49" s="43" t="s">
        <v>62</v>
      </c>
      <c r="F49" s="43" t="s">
        <v>48</v>
      </c>
      <c r="G49" s="44">
        <v>1</v>
      </c>
      <c r="H49" s="33">
        <v>608</v>
      </c>
      <c r="I49" s="56">
        <f t="shared" si="3"/>
        <v>608</v>
      </c>
      <c r="J49" s="57"/>
      <c r="K49" s="45"/>
      <c r="L49" s="45"/>
    </row>
    <row r="50" spans="1:12">
      <c r="A50" s="38">
        <v>3</v>
      </c>
      <c r="B50" s="39" t="s">
        <v>44</v>
      </c>
      <c r="C50" s="43" t="s">
        <v>181</v>
      </c>
      <c r="D50" s="43" t="s">
        <v>182</v>
      </c>
      <c r="E50" s="43" t="s">
        <v>62</v>
      </c>
      <c r="F50" s="43" t="s">
        <v>48</v>
      </c>
      <c r="G50" s="44">
        <v>1</v>
      </c>
      <c r="H50" s="33">
        <v>130</v>
      </c>
      <c r="I50" s="56">
        <f t="shared" si="3"/>
        <v>130</v>
      </c>
      <c r="J50" s="57"/>
      <c r="K50" s="45"/>
      <c r="L50" s="45"/>
    </row>
    <row r="51" spans="1:12">
      <c r="A51" s="38">
        <v>4</v>
      </c>
      <c r="B51" s="39" t="s">
        <v>44</v>
      </c>
      <c r="C51" s="43" t="s">
        <v>183</v>
      </c>
      <c r="D51" s="43" t="s">
        <v>184</v>
      </c>
      <c r="E51" s="43" t="s">
        <v>62</v>
      </c>
      <c r="F51" s="43" t="s">
        <v>48</v>
      </c>
      <c r="G51" s="44">
        <v>1</v>
      </c>
      <c r="H51" s="33">
        <v>269</v>
      </c>
      <c r="I51" s="56">
        <f t="shared" si="3"/>
        <v>269</v>
      </c>
      <c r="J51" s="57"/>
      <c r="K51" s="45"/>
      <c r="L51" s="45"/>
    </row>
    <row r="52" spans="1:12">
      <c r="A52" s="38">
        <v>5</v>
      </c>
      <c r="B52" s="39" t="s">
        <v>44</v>
      </c>
      <c r="C52" s="43" t="s">
        <v>185</v>
      </c>
      <c r="D52" s="44" t="s">
        <v>186</v>
      </c>
      <c r="E52" s="43" t="s">
        <v>62</v>
      </c>
      <c r="F52" s="43" t="s">
        <v>48</v>
      </c>
      <c r="G52" s="44">
        <v>1</v>
      </c>
      <c r="H52" s="33">
        <v>53</v>
      </c>
      <c r="I52" s="56">
        <f t="shared" si="3"/>
        <v>53</v>
      </c>
      <c r="J52" s="57"/>
      <c r="K52" s="45"/>
      <c r="L52" s="45"/>
    </row>
    <row r="53" spans="1:12">
      <c r="A53" s="38">
        <v>6</v>
      </c>
      <c r="B53" s="28" t="s">
        <v>44</v>
      </c>
      <c r="C53" s="28" t="s">
        <v>187</v>
      </c>
      <c r="D53" s="28" t="s">
        <v>188</v>
      </c>
      <c r="E53" s="43" t="s">
        <v>62</v>
      </c>
      <c r="F53" s="44" t="s">
        <v>48</v>
      </c>
      <c r="G53" s="44">
        <v>1</v>
      </c>
      <c r="H53" s="33">
        <v>410</v>
      </c>
      <c r="I53" s="56">
        <f t="shared" si="3"/>
        <v>410</v>
      </c>
      <c r="J53" s="61"/>
      <c r="K53" s="62"/>
      <c r="L53" s="62"/>
    </row>
    <row r="54" spans="1:12">
      <c r="A54" s="38">
        <v>7</v>
      </c>
      <c r="B54" s="39" t="s">
        <v>100</v>
      </c>
      <c r="C54" s="43" t="s">
        <v>195</v>
      </c>
      <c r="D54" s="43" t="s">
        <v>196</v>
      </c>
      <c r="E54" s="43" t="s">
        <v>62</v>
      </c>
      <c r="F54" s="43" t="s">
        <v>174</v>
      </c>
      <c r="G54" s="44">
        <v>1</v>
      </c>
      <c r="H54" s="33">
        <v>100</v>
      </c>
      <c r="I54" s="56">
        <f t="shared" si="3"/>
        <v>100</v>
      </c>
      <c r="J54" s="57"/>
      <c r="K54" s="45"/>
      <c r="L54" s="45"/>
    </row>
    <row r="55" spans="1:12">
      <c r="A55" s="38">
        <v>8</v>
      </c>
      <c r="B55" s="39" t="s">
        <v>124</v>
      </c>
      <c r="C55" s="43" t="s">
        <v>124</v>
      </c>
      <c r="D55" s="43" t="s">
        <v>197</v>
      </c>
      <c r="E55" s="43"/>
      <c r="F55" s="43" t="s">
        <v>125</v>
      </c>
      <c r="G55" s="43">
        <v>1</v>
      </c>
      <c r="H55" s="33">
        <v>200</v>
      </c>
      <c r="I55" s="56">
        <f t="shared" si="3"/>
        <v>200</v>
      </c>
      <c r="J55" s="57"/>
      <c r="K55" s="45"/>
      <c r="L55" s="45"/>
    </row>
    <row r="56" spans="1:12">
      <c r="A56" s="38">
        <v>9</v>
      </c>
      <c r="B56" s="45" t="s">
        <v>198</v>
      </c>
      <c r="C56" s="39" t="s">
        <v>199</v>
      </c>
      <c r="D56" s="43"/>
      <c r="E56" s="43"/>
      <c r="F56" s="43"/>
      <c r="G56" s="43">
        <v>1</v>
      </c>
      <c r="H56" s="33">
        <v>100</v>
      </c>
      <c r="I56" s="56">
        <f t="shared" si="3"/>
        <v>100</v>
      </c>
      <c r="J56" s="57"/>
      <c r="K56" s="45"/>
      <c r="L56" s="45"/>
    </row>
    <row r="57" ht="15.6" spans="1:12">
      <c r="A57" s="35" t="s">
        <v>126</v>
      </c>
      <c r="B57" s="36"/>
      <c r="C57" s="36"/>
      <c r="D57" s="36"/>
      <c r="E57" s="36"/>
      <c r="F57" s="36"/>
      <c r="G57" s="36"/>
      <c r="H57" s="37"/>
      <c r="I57" s="59">
        <f>SUM(I48:I56)</f>
        <v>2093</v>
      </c>
      <c r="J57" s="57"/>
      <c r="K57" s="45"/>
      <c r="L57" s="45"/>
    </row>
    <row r="58" ht="15.6" spans="1:12">
      <c r="A58" s="46" t="s">
        <v>333</v>
      </c>
      <c r="B58" s="47"/>
      <c r="C58" s="47"/>
      <c r="D58" s="47"/>
      <c r="E58" s="47"/>
      <c r="F58" s="47"/>
      <c r="G58" s="47"/>
      <c r="H58" s="48"/>
      <c r="I58" s="63">
        <f>(I23+I46+I57)</f>
        <v>62874</v>
      </c>
      <c r="J58" s="64"/>
      <c r="K58" s="65"/>
      <c r="L58" s="65"/>
    </row>
    <row r="59" ht="15.6" spans="1:12">
      <c r="A59" s="17" t="s">
        <v>201</v>
      </c>
      <c r="B59" s="17"/>
      <c r="C59" s="17"/>
      <c r="D59" s="17"/>
      <c r="E59" s="17"/>
      <c r="F59" s="17"/>
      <c r="G59" s="17"/>
      <c r="H59" s="49"/>
      <c r="I59" s="19"/>
      <c r="J59" s="17"/>
      <c r="K59" s="17"/>
      <c r="L59" s="17"/>
    </row>
    <row r="60" ht="15.6" spans="1:12">
      <c r="A60" s="17" t="s">
        <v>202</v>
      </c>
      <c r="B60" s="17"/>
      <c r="C60" s="17"/>
      <c r="D60" s="17"/>
      <c r="E60" s="17"/>
      <c r="F60" s="17"/>
      <c r="G60" s="17"/>
      <c r="H60" s="49"/>
      <c r="I60" s="19"/>
      <c r="J60" s="17"/>
      <c r="K60" s="17"/>
      <c r="L60" s="17"/>
    </row>
    <row r="61" ht="30" spans="1:12">
      <c r="A61" s="20" t="s">
        <v>1</v>
      </c>
      <c r="B61" s="20" t="s">
        <v>33</v>
      </c>
      <c r="C61" s="20" t="s">
        <v>34</v>
      </c>
      <c r="D61" s="20" t="s">
        <v>35</v>
      </c>
      <c r="E61" s="20" t="s">
        <v>36</v>
      </c>
      <c r="F61" s="20" t="s">
        <v>37</v>
      </c>
      <c r="G61" s="20" t="s">
        <v>3</v>
      </c>
      <c r="H61" s="21" t="s">
        <v>4</v>
      </c>
      <c r="I61" s="21" t="s">
        <v>38</v>
      </c>
      <c r="J61" s="20" t="s">
        <v>39</v>
      </c>
      <c r="K61" s="51" t="s">
        <v>40</v>
      </c>
      <c r="L61" s="51" t="s">
        <v>41</v>
      </c>
    </row>
    <row r="62" s="2" customFormat="1" ht="15.6" spans="1:12">
      <c r="A62" s="66" t="s">
        <v>203</v>
      </c>
      <c r="B62" s="67"/>
      <c r="C62" s="67"/>
      <c r="D62" s="67"/>
      <c r="E62" s="67"/>
      <c r="F62" s="67"/>
      <c r="G62" s="67"/>
      <c r="H62" s="68"/>
      <c r="I62" s="68"/>
      <c r="J62" s="119"/>
      <c r="K62" s="72"/>
      <c r="L62" s="79"/>
    </row>
    <row r="63" s="2" customFormat="1" spans="1:12">
      <c r="A63" s="69">
        <v>1</v>
      </c>
      <c r="B63" s="70" t="s">
        <v>146</v>
      </c>
      <c r="C63" s="71" t="s">
        <v>204</v>
      </c>
      <c r="D63" s="71"/>
      <c r="E63" s="71"/>
      <c r="F63" s="71" t="s">
        <v>141</v>
      </c>
      <c r="G63" s="72">
        <v>1</v>
      </c>
      <c r="H63" s="73">
        <v>0</v>
      </c>
      <c r="I63" s="120">
        <f>H63*G63</f>
        <v>0</v>
      </c>
      <c r="J63" s="121"/>
      <c r="K63" s="72"/>
      <c r="L63" s="79"/>
    </row>
    <row r="64" s="2" customFormat="1" ht="15.6" spans="1:12">
      <c r="A64" s="74"/>
      <c r="B64" s="75"/>
      <c r="C64" s="75"/>
      <c r="D64" s="76" t="s">
        <v>205</v>
      </c>
      <c r="E64" s="77"/>
      <c r="F64" s="77"/>
      <c r="G64" s="77"/>
      <c r="H64" s="78"/>
      <c r="I64" s="122">
        <f>SUM(I63:I63)</f>
        <v>0</v>
      </c>
      <c r="J64" s="121"/>
      <c r="K64" s="72"/>
      <c r="L64" s="79"/>
    </row>
    <row r="65" s="2" customFormat="1" ht="15.6" spans="1:12">
      <c r="A65" s="66" t="s">
        <v>206</v>
      </c>
      <c r="B65" s="67"/>
      <c r="C65" s="67"/>
      <c r="D65" s="67"/>
      <c r="E65" s="67"/>
      <c r="F65" s="67"/>
      <c r="G65" s="67"/>
      <c r="H65" s="68"/>
      <c r="I65" s="68"/>
      <c r="J65" s="121"/>
      <c r="K65" s="72"/>
      <c r="L65" s="79"/>
    </row>
    <row r="66" s="3" customFormat="1" ht="15.6" spans="1:23">
      <c r="A66" s="79">
        <v>1</v>
      </c>
      <c r="B66" s="79" t="s">
        <v>44</v>
      </c>
      <c r="C66" s="79"/>
      <c r="D66" s="79"/>
      <c r="E66" s="79"/>
      <c r="F66" s="79" t="s">
        <v>141</v>
      </c>
      <c r="G66" s="79">
        <v>1</v>
      </c>
      <c r="H66" s="80">
        <v>0</v>
      </c>
      <c r="I66" s="80">
        <f>G66*H66</f>
        <v>0</v>
      </c>
      <c r="J66" s="79"/>
      <c r="K66" s="79"/>
      <c r="L66" s="7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="3" customFormat="1" ht="17.25" customHeight="1" spans="1:24">
      <c r="A67" s="81" t="s">
        <v>207</v>
      </c>
      <c r="B67" s="82"/>
      <c r="C67" s="82"/>
      <c r="D67" s="82"/>
      <c r="E67" s="82"/>
      <c r="F67" s="82"/>
      <c r="G67" s="82"/>
      <c r="H67" s="83"/>
      <c r="I67" s="80">
        <f>SUM(I66:I66)</f>
        <v>0</v>
      </c>
      <c r="J67" s="79"/>
      <c r="K67" s="79"/>
      <c r="L67" s="7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="2" customFormat="1" ht="31.2" spans="1:12">
      <c r="A68" s="84"/>
      <c r="B68" s="84"/>
      <c r="C68" s="84"/>
      <c r="D68" s="84"/>
      <c r="E68" s="84"/>
      <c r="F68" s="84"/>
      <c r="G68" s="84"/>
      <c r="H68" s="85" t="s">
        <v>208</v>
      </c>
      <c r="I68" s="123">
        <f>+I67+I64</f>
        <v>0</v>
      </c>
      <c r="J68" s="124"/>
      <c r="K68" s="125"/>
      <c r="L68" s="79"/>
    </row>
    <row r="69" ht="15.6" spans="1:14">
      <c r="A69" s="17" t="s">
        <v>209</v>
      </c>
      <c r="B69" s="18"/>
      <c r="C69" s="18"/>
      <c r="D69" s="18"/>
      <c r="E69" s="18"/>
      <c r="F69" s="18"/>
      <c r="G69" s="18"/>
      <c r="H69" s="19"/>
      <c r="I69" s="19"/>
      <c r="J69" s="17"/>
      <c r="K69" s="17"/>
      <c r="L69" s="126"/>
      <c r="M69" s="2"/>
      <c r="N69" s="2"/>
    </row>
    <row r="70" ht="60" spans="1:13">
      <c r="A70" s="20" t="s">
        <v>1</v>
      </c>
      <c r="B70" s="20" t="s">
        <v>33</v>
      </c>
      <c r="C70" s="20"/>
      <c r="D70" s="20" t="s">
        <v>35</v>
      </c>
      <c r="E70" s="20" t="s">
        <v>36</v>
      </c>
      <c r="F70" s="20" t="s">
        <v>37</v>
      </c>
      <c r="G70" s="20" t="s">
        <v>3</v>
      </c>
      <c r="H70" s="21" t="s">
        <v>4</v>
      </c>
      <c r="I70" s="21" t="s">
        <v>38</v>
      </c>
      <c r="J70" s="86" t="s">
        <v>210</v>
      </c>
      <c r="K70" s="127"/>
      <c r="L70" s="128"/>
      <c r="M70" s="2"/>
    </row>
    <row r="71" spans="1:12">
      <c r="A71" s="20">
        <v>1</v>
      </c>
      <c r="B71" s="20" t="s">
        <v>100</v>
      </c>
      <c r="C71" s="20"/>
      <c r="D71" s="86"/>
      <c r="E71" s="20"/>
      <c r="F71" s="86" t="s">
        <v>174</v>
      </c>
      <c r="G71" s="20" t="s">
        <v>211</v>
      </c>
      <c r="H71" s="21">
        <v>500</v>
      </c>
      <c r="I71" s="21">
        <f t="shared" ref="I71:I77" si="4">G71*H71</f>
        <v>500</v>
      </c>
      <c r="J71" s="20"/>
      <c r="K71" s="127"/>
      <c r="L71" s="128"/>
    </row>
    <row r="72" spans="1:12">
      <c r="A72" s="20">
        <v>2</v>
      </c>
      <c r="B72" s="20" t="s">
        <v>212</v>
      </c>
      <c r="C72" s="20"/>
      <c r="D72" s="86" t="s">
        <v>213</v>
      </c>
      <c r="E72" s="20"/>
      <c r="F72" s="86" t="s">
        <v>174</v>
      </c>
      <c r="G72" s="20" t="s">
        <v>211</v>
      </c>
      <c r="H72" s="21">
        <v>500</v>
      </c>
      <c r="I72" s="21">
        <f t="shared" si="4"/>
        <v>500</v>
      </c>
      <c r="J72" s="20"/>
      <c r="K72" s="127"/>
      <c r="L72" s="128"/>
    </row>
    <row r="73" ht="15.6" spans="1:12">
      <c r="A73" s="20" t="s">
        <v>214</v>
      </c>
      <c r="B73" s="20"/>
      <c r="C73" s="20"/>
      <c r="D73" s="20"/>
      <c r="E73" s="20"/>
      <c r="F73" s="20"/>
      <c r="G73" s="20"/>
      <c r="H73" s="21"/>
      <c r="I73" s="129">
        <f>SUM(I71:I72)</f>
        <v>1000</v>
      </c>
      <c r="J73" s="20"/>
      <c r="K73" s="127"/>
      <c r="L73" s="128"/>
    </row>
    <row r="74" ht="15.6" spans="1:12">
      <c r="A74" s="17" t="s">
        <v>215</v>
      </c>
      <c r="B74" s="18"/>
      <c r="C74" s="18"/>
      <c r="D74" s="18"/>
      <c r="E74" s="18"/>
      <c r="F74" s="18"/>
      <c r="G74" s="18"/>
      <c r="H74" s="19"/>
      <c r="I74" s="19"/>
      <c r="J74" s="17"/>
      <c r="K74" s="127"/>
      <c r="L74" s="128"/>
    </row>
    <row r="75" ht="60" spans="1:12">
      <c r="A75" s="20" t="s">
        <v>1</v>
      </c>
      <c r="B75" s="20"/>
      <c r="C75" s="20"/>
      <c r="D75" s="20" t="s">
        <v>35</v>
      </c>
      <c r="E75" s="20" t="s">
        <v>36</v>
      </c>
      <c r="F75" s="20" t="s">
        <v>37</v>
      </c>
      <c r="G75" s="20" t="s">
        <v>3</v>
      </c>
      <c r="H75" s="21" t="s">
        <v>4</v>
      </c>
      <c r="I75" s="21" t="s">
        <v>38</v>
      </c>
      <c r="J75" s="86" t="s">
        <v>216</v>
      </c>
      <c r="K75" s="127"/>
      <c r="L75" s="128"/>
    </row>
    <row r="76" spans="1:12">
      <c r="A76" s="20">
        <v>1</v>
      </c>
      <c r="B76" s="20" t="s">
        <v>217</v>
      </c>
      <c r="C76" s="20"/>
      <c r="D76" s="20"/>
      <c r="E76" s="20"/>
      <c r="F76" s="20" t="s">
        <v>48</v>
      </c>
      <c r="G76" s="20" t="s">
        <v>211</v>
      </c>
      <c r="H76" s="21">
        <v>6500</v>
      </c>
      <c r="I76" s="21">
        <f t="shared" si="4"/>
        <v>6500</v>
      </c>
      <c r="J76" s="20"/>
      <c r="K76" s="127"/>
      <c r="L76" s="128"/>
    </row>
    <row r="77" spans="1:12">
      <c r="A77" s="20" t="s">
        <v>218</v>
      </c>
      <c r="B77" s="20" t="s">
        <v>217</v>
      </c>
      <c r="C77" s="20"/>
      <c r="D77" s="20"/>
      <c r="E77" s="20"/>
      <c r="F77" s="20" t="s">
        <v>48</v>
      </c>
      <c r="G77" s="20" t="s">
        <v>211</v>
      </c>
      <c r="H77" s="21">
        <v>1500</v>
      </c>
      <c r="I77" s="21">
        <f t="shared" si="4"/>
        <v>1500</v>
      </c>
      <c r="J77" s="20"/>
      <c r="K77" s="127"/>
      <c r="L77" s="128"/>
    </row>
    <row r="78" spans="1:12">
      <c r="A78" s="20" t="s">
        <v>219</v>
      </c>
      <c r="B78" s="20" t="s">
        <v>220</v>
      </c>
      <c r="C78" s="20"/>
      <c r="D78" s="20"/>
      <c r="E78" s="87"/>
      <c r="F78" s="87"/>
      <c r="G78" s="87"/>
      <c r="H78" s="88"/>
      <c r="I78" s="21"/>
      <c r="J78" s="20"/>
      <c r="K78" s="127"/>
      <c r="L78" s="128"/>
    </row>
    <row r="79" spans="1:12">
      <c r="A79" s="20">
        <v>3</v>
      </c>
      <c r="B79" s="20" t="s">
        <v>221</v>
      </c>
      <c r="C79" s="20"/>
      <c r="D79" s="20" t="s">
        <v>222</v>
      </c>
      <c r="E79" s="20"/>
      <c r="F79" s="20" t="s">
        <v>174</v>
      </c>
      <c r="G79" s="20" t="s">
        <v>211</v>
      </c>
      <c r="H79" s="21">
        <v>0</v>
      </c>
      <c r="I79" s="21">
        <f>G79*H79</f>
        <v>0</v>
      </c>
      <c r="J79" s="20"/>
      <c r="K79" s="127"/>
      <c r="L79" s="128"/>
    </row>
    <row r="80" spans="1:12">
      <c r="A80" s="20" t="s">
        <v>223</v>
      </c>
      <c r="B80" s="20" t="s">
        <v>224</v>
      </c>
      <c r="C80" s="20"/>
      <c r="D80" s="20"/>
      <c r="E80" s="20"/>
      <c r="F80" s="20"/>
      <c r="G80" s="20"/>
      <c r="H80" s="21"/>
      <c r="I80" s="21"/>
      <c r="J80" s="20"/>
      <c r="K80" s="127"/>
      <c r="L80" s="128"/>
    </row>
    <row r="81" spans="1:12">
      <c r="A81" s="20">
        <v>4</v>
      </c>
      <c r="B81" s="20" t="s">
        <v>225</v>
      </c>
      <c r="C81" s="20"/>
      <c r="D81" s="20"/>
      <c r="E81" s="20"/>
      <c r="F81" s="20"/>
      <c r="G81" s="20"/>
      <c r="H81" s="21"/>
      <c r="I81" s="21"/>
      <c r="J81" s="20"/>
      <c r="K81" s="127"/>
      <c r="L81" s="128"/>
    </row>
    <row r="82" ht="15.6" spans="1:12">
      <c r="A82" s="20" t="s">
        <v>214</v>
      </c>
      <c r="B82" s="20"/>
      <c r="C82" s="20"/>
      <c r="D82" s="20"/>
      <c r="E82" s="20"/>
      <c r="F82" s="20"/>
      <c r="G82" s="20"/>
      <c r="H82" s="21"/>
      <c r="I82" s="129">
        <f>SUM(I76:I81)</f>
        <v>8000</v>
      </c>
      <c r="J82" s="20"/>
      <c r="K82" s="127"/>
      <c r="L82" s="128"/>
    </row>
    <row r="83" ht="15.6" spans="1:12">
      <c r="A83" s="17" t="s">
        <v>226</v>
      </c>
      <c r="B83" s="18"/>
      <c r="C83" s="18"/>
      <c r="D83" s="18"/>
      <c r="E83" s="18"/>
      <c r="F83" s="18"/>
      <c r="G83" s="18"/>
      <c r="H83" s="19"/>
      <c r="I83" s="19"/>
      <c r="J83" s="17"/>
      <c r="K83" s="17"/>
      <c r="L83" s="126"/>
    </row>
    <row r="84" ht="75" spans="1:12">
      <c r="A84" s="20" t="s">
        <v>1</v>
      </c>
      <c r="B84" s="20" t="s">
        <v>227</v>
      </c>
      <c r="C84" s="20"/>
      <c r="D84" s="20" t="s">
        <v>228</v>
      </c>
      <c r="E84" s="20" t="s">
        <v>229</v>
      </c>
      <c r="F84" s="20" t="s">
        <v>230</v>
      </c>
      <c r="G84" s="20" t="s">
        <v>231</v>
      </c>
      <c r="H84" s="21" t="s">
        <v>4</v>
      </c>
      <c r="I84" s="21" t="s">
        <v>38</v>
      </c>
      <c r="J84" s="86" t="s">
        <v>232</v>
      </c>
      <c r="K84" s="127"/>
      <c r="L84" s="128"/>
    </row>
    <row r="85" spans="1:12">
      <c r="A85" s="20">
        <v>1</v>
      </c>
      <c r="B85" s="20" t="s">
        <v>233</v>
      </c>
      <c r="C85" s="20"/>
      <c r="D85" s="20" t="s">
        <v>234</v>
      </c>
      <c r="E85" s="20" t="s">
        <v>211</v>
      </c>
      <c r="F85" s="20"/>
      <c r="G85" s="20" t="s">
        <v>257</v>
      </c>
      <c r="H85" s="21">
        <v>500</v>
      </c>
      <c r="I85" s="21">
        <f>E85*G85*H85</f>
        <v>2500</v>
      </c>
      <c r="J85" s="20"/>
      <c r="K85" s="127"/>
      <c r="L85" s="128"/>
    </row>
    <row r="86" spans="1:12">
      <c r="A86" s="20">
        <v>2</v>
      </c>
      <c r="B86" s="89" t="s">
        <v>236</v>
      </c>
      <c r="C86" s="90"/>
      <c r="D86" s="91" t="s">
        <v>237</v>
      </c>
      <c r="E86" s="91"/>
      <c r="F86" s="91"/>
      <c r="G86" s="91"/>
      <c r="H86" s="92"/>
      <c r="I86" s="21"/>
      <c r="J86" s="20"/>
      <c r="K86" s="127"/>
      <c r="L86" s="128"/>
    </row>
    <row r="87" spans="1:12">
      <c r="A87" s="20">
        <v>3</v>
      </c>
      <c r="B87" s="89" t="s">
        <v>238</v>
      </c>
      <c r="C87" s="90"/>
      <c r="D87" s="91" t="s">
        <v>237</v>
      </c>
      <c r="E87" s="91"/>
      <c r="F87" s="91"/>
      <c r="G87" s="91"/>
      <c r="H87" s="92"/>
      <c r="I87" s="92"/>
      <c r="J87" s="20"/>
      <c r="K87" s="127"/>
      <c r="L87" s="128"/>
    </row>
    <row r="88" spans="1:12">
      <c r="A88" s="20">
        <v>4</v>
      </c>
      <c r="B88" s="89" t="s">
        <v>239</v>
      </c>
      <c r="C88" s="90"/>
      <c r="D88" s="91" t="s">
        <v>237</v>
      </c>
      <c r="E88" s="91"/>
      <c r="F88" s="91"/>
      <c r="G88" s="91"/>
      <c r="H88" s="92"/>
      <c r="I88" s="92"/>
      <c r="J88" s="20"/>
      <c r="K88" s="127"/>
      <c r="L88" s="128"/>
    </row>
    <row r="89" ht="15.6" spans="1:12">
      <c r="A89" s="20" t="s">
        <v>214</v>
      </c>
      <c r="B89" s="20"/>
      <c r="C89" s="50"/>
      <c r="D89" s="50"/>
      <c r="E89" s="50"/>
      <c r="F89" s="50"/>
      <c r="G89" s="50"/>
      <c r="H89" s="93"/>
      <c r="I89" s="129">
        <f>SUM(I85:I88)</f>
        <v>2500</v>
      </c>
      <c r="J89" s="20"/>
      <c r="K89" s="127"/>
      <c r="L89" s="128"/>
    </row>
    <row r="90" ht="15.6" spans="1:12">
      <c r="A90" s="17" t="s">
        <v>240</v>
      </c>
      <c r="B90" s="18"/>
      <c r="C90" s="18"/>
      <c r="D90" s="18"/>
      <c r="E90" s="18"/>
      <c r="F90" s="18"/>
      <c r="G90" s="18"/>
      <c r="H90" s="19"/>
      <c r="I90" s="19"/>
      <c r="J90" s="17"/>
      <c r="K90" s="17"/>
      <c r="L90" s="126"/>
    </row>
    <row r="91" ht="75" spans="1:12">
      <c r="A91" s="20" t="s">
        <v>1</v>
      </c>
      <c r="B91" s="20" t="s">
        <v>33</v>
      </c>
      <c r="C91" s="20"/>
      <c r="D91" s="20" t="s">
        <v>241</v>
      </c>
      <c r="E91" s="20" t="s">
        <v>229</v>
      </c>
      <c r="F91" s="20" t="s">
        <v>230</v>
      </c>
      <c r="G91" s="20" t="s">
        <v>231</v>
      </c>
      <c r="H91" s="21" t="s">
        <v>4</v>
      </c>
      <c r="I91" s="21" t="s">
        <v>38</v>
      </c>
      <c r="J91" s="86" t="s">
        <v>242</v>
      </c>
      <c r="K91" s="127"/>
      <c r="L91" s="128"/>
    </row>
    <row r="92" ht="15.6" spans="1:12">
      <c r="A92" s="20">
        <v>1</v>
      </c>
      <c r="B92" s="20" t="s">
        <v>243</v>
      </c>
      <c r="C92" s="20"/>
      <c r="D92" s="20" t="s">
        <v>244</v>
      </c>
      <c r="E92" s="94"/>
      <c r="F92" s="95"/>
      <c r="G92" s="94"/>
      <c r="H92" s="21"/>
      <c r="I92" s="21"/>
      <c r="J92" s="20"/>
      <c r="K92" s="127"/>
      <c r="L92" s="128"/>
    </row>
    <row r="93" ht="15.6" spans="1:12">
      <c r="A93" s="20">
        <v>2</v>
      </c>
      <c r="B93" s="20" t="s">
        <v>245</v>
      </c>
      <c r="C93" s="20"/>
      <c r="D93" s="20" t="s">
        <v>244</v>
      </c>
      <c r="E93" s="94">
        <v>4</v>
      </c>
      <c r="F93" s="95"/>
      <c r="G93" s="94">
        <v>2</v>
      </c>
      <c r="H93" s="21">
        <v>320</v>
      </c>
      <c r="I93" s="21">
        <f>E93*G93*H93</f>
        <v>2560</v>
      </c>
      <c r="J93" s="20"/>
      <c r="K93" s="127"/>
      <c r="L93" s="128"/>
    </row>
    <row r="94" ht="15.6" spans="1:12">
      <c r="A94" s="20">
        <v>3</v>
      </c>
      <c r="B94" s="20" t="s">
        <v>246</v>
      </c>
      <c r="C94" s="20"/>
      <c r="D94" s="20" t="s">
        <v>244</v>
      </c>
      <c r="E94" s="95"/>
      <c r="F94" s="95"/>
      <c r="G94" s="95"/>
      <c r="H94" s="21"/>
      <c r="I94" s="21">
        <f>E94*G94*H94</f>
        <v>0</v>
      </c>
      <c r="J94" s="20"/>
      <c r="K94" s="127"/>
      <c r="L94" s="128"/>
    </row>
    <row r="95" ht="15.6" spans="1:12">
      <c r="A95" s="20">
        <v>4</v>
      </c>
      <c r="B95" s="20" t="s">
        <v>247</v>
      </c>
      <c r="C95" s="20"/>
      <c r="D95" s="20" t="s">
        <v>244</v>
      </c>
      <c r="E95" s="95"/>
      <c r="F95" s="95"/>
      <c r="G95" s="95"/>
      <c r="H95" s="21"/>
      <c r="I95" s="21"/>
      <c r="J95" s="20"/>
      <c r="K95" s="127"/>
      <c r="L95" s="128"/>
    </row>
    <row r="96" spans="1:12">
      <c r="A96" s="20">
        <v>4</v>
      </c>
      <c r="B96" s="20" t="s">
        <v>248</v>
      </c>
      <c r="C96" s="20"/>
      <c r="D96" s="20" t="s">
        <v>244</v>
      </c>
      <c r="E96" s="20"/>
      <c r="F96" s="20"/>
      <c r="G96" s="20"/>
      <c r="H96" s="21"/>
      <c r="I96" s="21"/>
      <c r="J96" s="20"/>
      <c r="K96" s="127"/>
      <c r="L96" s="128"/>
    </row>
    <row r="97" ht="15.6" spans="1:12">
      <c r="A97" s="20">
        <v>5</v>
      </c>
      <c r="B97" s="20" t="s">
        <v>249</v>
      </c>
      <c r="C97" s="20"/>
      <c r="D97" s="20" t="s">
        <v>244</v>
      </c>
      <c r="E97" s="94"/>
      <c r="F97" s="95"/>
      <c r="G97" s="94"/>
      <c r="H97" s="21"/>
      <c r="I97" s="21"/>
      <c r="J97" s="20"/>
      <c r="K97" s="127"/>
      <c r="L97" s="128"/>
    </row>
    <row r="98" spans="1:12">
      <c r="A98" s="20">
        <v>6</v>
      </c>
      <c r="B98" s="20" t="s">
        <v>250</v>
      </c>
      <c r="C98" s="20"/>
      <c r="D98" s="20" t="s">
        <v>244</v>
      </c>
      <c r="E98" s="20"/>
      <c r="F98" s="20"/>
      <c r="G98" s="20"/>
      <c r="H98" s="21"/>
      <c r="I98" s="21"/>
      <c r="J98" s="20"/>
      <c r="K98" s="127"/>
      <c r="L98" s="128"/>
    </row>
    <row r="99" ht="15.6" spans="1:12">
      <c r="A99" s="20" t="s">
        <v>214</v>
      </c>
      <c r="B99" s="20"/>
      <c r="C99" s="20"/>
      <c r="D99" s="20"/>
      <c r="E99" s="20"/>
      <c r="F99" s="20"/>
      <c r="G99" s="20"/>
      <c r="H99" s="21"/>
      <c r="I99" s="129">
        <f>SUM(I92:I98)</f>
        <v>2560</v>
      </c>
      <c r="J99" s="20"/>
      <c r="K99" s="127"/>
      <c r="L99" s="128"/>
    </row>
    <row r="100" ht="15.6" spans="1:12">
      <c r="A100" s="17" t="s">
        <v>251</v>
      </c>
      <c r="B100" s="18"/>
      <c r="C100" s="18"/>
      <c r="D100" s="18"/>
      <c r="E100" s="20"/>
      <c r="F100" s="20"/>
      <c r="G100" s="20"/>
      <c r="H100" s="21"/>
      <c r="I100" s="21"/>
      <c r="J100" s="20"/>
      <c r="K100" s="127"/>
      <c r="L100" s="128"/>
    </row>
    <row r="101" spans="1:12">
      <c r="A101" s="20" t="s">
        <v>1</v>
      </c>
      <c r="B101" s="20" t="s">
        <v>33</v>
      </c>
      <c r="C101" s="20"/>
      <c r="D101" s="20" t="s">
        <v>241</v>
      </c>
      <c r="E101" s="20" t="s">
        <v>229</v>
      </c>
      <c r="F101" s="20" t="s">
        <v>230</v>
      </c>
      <c r="G101" s="20" t="s">
        <v>231</v>
      </c>
      <c r="H101" s="21" t="s">
        <v>4</v>
      </c>
      <c r="I101" s="21" t="s">
        <v>38</v>
      </c>
      <c r="J101" s="20" t="s">
        <v>252</v>
      </c>
      <c r="K101" s="127"/>
      <c r="L101" s="128"/>
    </row>
    <row r="102" ht="15.6" spans="1:12">
      <c r="A102" s="96">
        <v>1</v>
      </c>
      <c r="B102" s="97" t="s">
        <v>253</v>
      </c>
      <c r="C102" s="98"/>
      <c r="D102" s="20"/>
      <c r="E102" s="94">
        <v>6</v>
      </c>
      <c r="F102" s="95"/>
      <c r="G102" s="94">
        <v>2</v>
      </c>
      <c r="H102" s="21">
        <v>420</v>
      </c>
      <c r="I102" s="21">
        <f t="shared" ref="I102:I107" si="5">E102*G102*H102</f>
        <v>5040</v>
      </c>
      <c r="J102" s="20"/>
      <c r="K102" s="127"/>
      <c r="L102" s="128"/>
    </row>
    <row r="103" ht="15.6" spans="1:12">
      <c r="A103" s="99">
        <v>2</v>
      </c>
      <c r="B103" s="97" t="s">
        <v>254</v>
      </c>
      <c r="C103" s="98"/>
      <c r="D103" s="100" t="s">
        <v>244</v>
      </c>
      <c r="E103" s="101"/>
      <c r="F103" s="102"/>
      <c r="G103" s="101"/>
      <c r="H103" s="103"/>
      <c r="I103" s="21">
        <f t="shared" si="5"/>
        <v>0</v>
      </c>
      <c r="J103" s="20"/>
      <c r="K103" s="127"/>
      <c r="L103" s="128"/>
    </row>
    <row r="104" spans="1:12">
      <c r="A104" s="96">
        <v>3</v>
      </c>
      <c r="B104" s="97" t="s">
        <v>255</v>
      </c>
      <c r="C104" s="98"/>
      <c r="D104" s="100" t="s">
        <v>244</v>
      </c>
      <c r="E104" s="100"/>
      <c r="F104" s="100"/>
      <c r="G104" s="100"/>
      <c r="H104" s="103"/>
      <c r="I104" s="21">
        <f t="shared" si="5"/>
        <v>0</v>
      </c>
      <c r="J104" s="20"/>
      <c r="K104" s="127"/>
      <c r="L104" s="128"/>
    </row>
    <row r="105" spans="1:12">
      <c r="A105" s="99" t="s">
        <v>257</v>
      </c>
      <c r="B105" s="89" t="s">
        <v>258</v>
      </c>
      <c r="C105" s="90"/>
      <c r="D105" s="91"/>
      <c r="E105" s="104"/>
      <c r="F105" s="104"/>
      <c r="G105" s="104"/>
      <c r="H105" s="105"/>
      <c r="I105" s="21">
        <f t="shared" si="5"/>
        <v>0</v>
      </c>
      <c r="J105" s="20"/>
      <c r="K105" s="127"/>
      <c r="L105" s="128"/>
    </row>
    <row r="106" spans="1:12">
      <c r="A106" s="99">
        <v>4</v>
      </c>
      <c r="B106" s="89" t="s">
        <v>259</v>
      </c>
      <c r="C106" s="90"/>
      <c r="D106" s="91" t="s">
        <v>244</v>
      </c>
      <c r="E106" s="91"/>
      <c r="F106" s="91"/>
      <c r="G106" s="91"/>
      <c r="H106" s="92"/>
      <c r="I106" s="21">
        <f t="shared" si="5"/>
        <v>0</v>
      </c>
      <c r="J106" s="20"/>
      <c r="K106" s="127"/>
      <c r="L106" s="128"/>
    </row>
    <row r="107" spans="1:12">
      <c r="A107" s="99">
        <v>12</v>
      </c>
      <c r="B107" s="97" t="s">
        <v>260</v>
      </c>
      <c r="C107" s="98"/>
      <c r="D107" s="100" t="s">
        <v>244</v>
      </c>
      <c r="E107" s="106" t="s">
        <v>211</v>
      </c>
      <c r="F107" s="106"/>
      <c r="G107" s="106" t="s">
        <v>211</v>
      </c>
      <c r="H107" s="107">
        <v>600</v>
      </c>
      <c r="I107" s="21">
        <f t="shared" si="5"/>
        <v>600</v>
      </c>
      <c r="J107" s="20"/>
      <c r="K107" s="127"/>
      <c r="L107" s="128"/>
    </row>
    <row r="108" spans="1:12">
      <c r="A108" s="99">
        <v>14</v>
      </c>
      <c r="B108" s="97" t="s">
        <v>261</v>
      </c>
      <c r="C108" s="98"/>
      <c r="D108" s="100" t="s">
        <v>244</v>
      </c>
      <c r="E108" s="106"/>
      <c r="F108" s="106"/>
      <c r="G108" s="106"/>
      <c r="H108" s="107"/>
      <c r="I108" s="21"/>
      <c r="J108" s="20"/>
      <c r="K108" s="127"/>
      <c r="L108" s="128"/>
    </row>
    <row r="109" spans="1:12">
      <c r="A109" s="99"/>
      <c r="B109" s="97"/>
      <c r="C109" s="98"/>
      <c r="D109" s="100"/>
      <c r="E109" s="100"/>
      <c r="F109" s="100"/>
      <c r="G109" s="100"/>
      <c r="H109" s="103"/>
      <c r="I109" s="21">
        <f>E109*G109*H109</f>
        <v>0</v>
      </c>
      <c r="J109" s="20"/>
      <c r="K109" s="127"/>
      <c r="L109" s="128"/>
    </row>
    <row r="110" ht="15.6" spans="1:12">
      <c r="A110" s="108" t="s">
        <v>214</v>
      </c>
      <c r="B110" s="109"/>
      <c r="C110" s="109"/>
      <c r="D110" s="109"/>
      <c r="E110" s="109"/>
      <c r="F110" s="109"/>
      <c r="G110" s="109"/>
      <c r="H110" s="110"/>
      <c r="I110" s="130">
        <f>SUM(I102:I109)</f>
        <v>5640</v>
      </c>
      <c r="J110" s="20"/>
      <c r="K110" s="127"/>
      <c r="L110" s="128"/>
    </row>
    <row r="111" ht="15.6" spans="1:12">
      <c r="A111" s="111" t="s">
        <v>262</v>
      </c>
      <c r="B111" s="111"/>
      <c r="C111" s="111"/>
      <c r="D111" s="111"/>
      <c r="E111" s="111"/>
      <c r="F111" s="111"/>
      <c r="G111" s="111"/>
      <c r="H111" s="112"/>
      <c r="I111" s="129">
        <f>I110+I99+I89+I82+I73+I68+I58</f>
        <v>82574</v>
      </c>
      <c r="J111" s="20"/>
      <c r="K111" s="127"/>
      <c r="L111" s="128"/>
    </row>
    <row r="112" s="4" customFormat="1" spans="1:22">
      <c r="A112" s="113"/>
      <c r="B112" s="113"/>
      <c r="C112" s="113"/>
      <c r="D112" s="113"/>
      <c r="E112" s="113"/>
      <c r="F112" s="113"/>
      <c r="G112" s="113"/>
      <c r="H112" s="114"/>
      <c r="I112" s="131"/>
      <c r="J112" s="14"/>
      <c r="K112" s="132"/>
      <c r="L112" s="133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="5" customFormat="1" spans="1:12">
      <c r="A113" s="115"/>
      <c r="B113" s="115"/>
      <c r="C113" s="116"/>
      <c r="D113" s="116"/>
      <c r="E113" s="116"/>
      <c r="F113" s="116"/>
      <c r="G113" s="116"/>
      <c r="H113" s="117"/>
      <c r="I113" s="117"/>
      <c r="J113" s="116"/>
      <c r="K113" s="116"/>
      <c r="L113" s="116"/>
    </row>
    <row r="114" s="6" customFormat="1" spans="1:12">
      <c r="A114" s="115"/>
      <c r="B114" s="115"/>
      <c r="C114" s="116"/>
      <c r="D114" s="116"/>
      <c r="E114" s="116"/>
      <c r="F114" s="116"/>
      <c r="G114" s="116"/>
      <c r="H114" s="117"/>
      <c r="I114" s="117"/>
      <c r="J114" s="116"/>
      <c r="K114" s="116"/>
      <c r="L114" s="116"/>
    </row>
    <row r="117" spans="4:9">
      <c r="D117" s="118"/>
      <c r="E117" s="118"/>
      <c r="F117" s="118"/>
      <c r="G117" s="118"/>
      <c r="H117" s="118"/>
      <c r="I117" s="118"/>
    </row>
    <row r="118" spans="4:9">
      <c r="D118" s="118"/>
      <c r="E118" s="118"/>
      <c r="F118" s="118"/>
      <c r="G118" s="118"/>
      <c r="H118" s="118"/>
      <c r="I118" s="118"/>
    </row>
    <row r="119" spans="4:9">
      <c r="D119" s="118"/>
      <c r="E119" s="118"/>
      <c r="F119" s="118"/>
      <c r="G119" s="118"/>
      <c r="H119" s="118"/>
      <c r="I119" s="118"/>
    </row>
    <row r="120" spans="4:9">
      <c r="D120" s="118"/>
      <c r="E120" s="118"/>
      <c r="F120" s="118"/>
      <c r="G120" s="118"/>
      <c r="H120" s="118"/>
      <c r="I120" s="118"/>
    </row>
    <row r="121" spans="4:9">
      <c r="D121" s="118"/>
      <c r="E121" s="118"/>
      <c r="F121" s="118"/>
      <c r="G121" s="118"/>
      <c r="H121" s="118"/>
      <c r="I121" s="118"/>
    </row>
    <row r="122" spans="4:9">
      <c r="D122" s="118"/>
      <c r="E122" s="118"/>
      <c r="F122" s="118"/>
      <c r="G122" s="118"/>
      <c r="H122" s="118"/>
      <c r="I122" s="118"/>
    </row>
    <row r="123" spans="4:9">
      <c r="D123" s="118"/>
      <c r="E123" s="118"/>
      <c r="F123" s="118"/>
      <c r="G123" s="118"/>
      <c r="H123" s="118"/>
      <c r="I123" s="118"/>
    </row>
    <row r="124" spans="4:9">
      <c r="D124" s="118"/>
      <c r="E124" s="118"/>
      <c r="F124" s="118"/>
      <c r="G124" s="118"/>
      <c r="H124" s="118"/>
      <c r="I124" s="118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23:H23"/>
    <mergeCell ref="A24:I24"/>
    <mergeCell ref="A46:H46"/>
    <mergeCell ref="A47:I47"/>
    <mergeCell ref="A58:H58"/>
    <mergeCell ref="A59:L59"/>
    <mergeCell ref="A60:L60"/>
    <mergeCell ref="A62:I62"/>
    <mergeCell ref="A65:I65"/>
    <mergeCell ref="A67:H67"/>
    <mergeCell ref="A68:G68"/>
    <mergeCell ref="A69:K69"/>
    <mergeCell ref="B70:C70"/>
    <mergeCell ref="B71:C71"/>
    <mergeCell ref="B72:C72"/>
    <mergeCell ref="A73:H73"/>
    <mergeCell ref="A74:J74"/>
    <mergeCell ref="B75:C75"/>
    <mergeCell ref="B76:C76"/>
    <mergeCell ref="B77:C77"/>
    <mergeCell ref="B78:C78"/>
    <mergeCell ref="B79:C79"/>
    <mergeCell ref="B80:C80"/>
    <mergeCell ref="B81:C81"/>
    <mergeCell ref="A82:H82"/>
    <mergeCell ref="A83:K83"/>
    <mergeCell ref="B84:C84"/>
    <mergeCell ref="B85:C85"/>
    <mergeCell ref="B86:C86"/>
    <mergeCell ref="B87:C87"/>
    <mergeCell ref="B88:C88"/>
    <mergeCell ref="A89:H89"/>
    <mergeCell ref="A90:K90"/>
    <mergeCell ref="B91:C91"/>
    <mergeCell ref="B92:C92"/>
    <mergeCell ref="B93:C93"/>
    <mergeCell ref="B94:C94"/>
    <mergeCell ref="B95:C95"/>
    <mergeCell ref="B96:C96"/>
    <mergeCell ref="B97:C97"/>
    <mergeCell ref="B98:C98"/>
    <mergeCell ref="A99:H99"/>
    <mergeCell ref="A100:I100"/>
    <mergeCell ref="B101:C101"/>
    <mergeCell ref="B102:C102"/>
    <mergeCell ref="B103:C103"/>
    <mergeCell ref="B104:C104"/>
    <mergeCell ref="B106:C106"/>
    <mergeCell ref="B107:C107"/>
    <mergeCell ref="B108:C108"/>
    <mergeCell ref="B109:C109"/>
    <mergeCell ref="A110:H110"/>
    <mergeCell ref="A111:H111"/>
    <mergeCell ref="A113:L113"/>
    <mergeCell ref="A114:L114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0"/>
  <sheetViews>
    <sheetView topLeftCell="A7" workbookViewId="0">
      <selection activeCell="H26" sqref="H26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58.5" style="7" customWidth="1"/>
    <col min="5" max="5" width="16.8796296296296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334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14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309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="142" customFormat="1" spans="1:12">
      <c r="A8" s="143">
        <v>1</v>
      </c>
      <c r="B8" s="144" t="s">
        <v>44</v>
      </c>
      <c r="C8" s="145" t="s">
        <v>45</v>
      </c>
      <c r="D8" s="145" t="s">
        <v>46</v>
      </c>
      <c r="E8" s="146" t="s">
        <v>47</v>
      </c>
      <c r="F8" s="145" t="s">
        <v>48</v>
      </c>
      <c r="G8" s="145">
        <v>1</v>
      </c>
      <c r="H8" s="147">
        <v>0</v>
      </c>
      <c r="I8" s="148">
        <f t="shared" ref="I8:I53" si="0">G8*H8</f>
        <v>0</v>
      </c>
      <c r="J8" s="149"/>
      <c r="K8" s="150"/>
      <c r="L8" s="150"/>
    </row>
    <row r="9" s="152" customFormat="1" spans="1:12">
      <c r="A9" s="154">
        <v>2</v>
      </c>
      <c r="B9" s="155" t="s">
        <v>44</v>
      </c>
      <c r="C9" s="156" t="s">
        <v>49</v>
      </c>
      <c r="D9" s="156" t="s">
        <v>50</v>
      </c>
      <c r="E9" s="157"/>
      <c r="F9" s="156" t="s">
        <v>48</v>
      </c>
      <c r="G9" s="156">
        <v>12</v>
      </c>
      <c r="H9" s="158">
        <v>2330</v>
      </c>
      <c r="I9" s="165">
        <f t="shared" si="0"/>
        <v>27960</v>
      </c>
      <c r="J9" s="166"/>
      <c r="K9" s="65"/>
      <c r="L9" s="65"/>
    </row>
    <row r="10" spans="1:12">
      <c r="A10" s="26">
        <v>3</v>
      </c>
      <c r="B10" s="27" t="s">
        <v>44</v>
      </c>
      <c r="C10" s="28" t="s">
        <v>335</v>
      </c>
      <c r="D10" s="28" t="s">
        <v>336</v>
      </c>
      <c r="E10" s="31" t="s">
        <v>58</v>
      </c>
      <c r="F10" s="28" t="s">
        <v>48</v>
      </c>
      <c r="G10" s="28">
        <v>1</v>
      </c>
      <c r="H10" s="170">
        <v>17611</v>
      </c>
      <c r="I10" s="56">
        <f t="shared" si="0"/>
        <v>17611</v>
      </c>
      <c r="J10" s="55"/>
      <c r="K10" s="45"/>
      <c r="L10" s="45"/>
    </row>
    <row r="11" s="169" customFormat="1" spans="1:12">
      <c r="A11" s="171">
        <v>4</v>
      </c>
      <c r="B11" s="172" t="s">
        <v>44</v>
      </c>
      <c r="C11" s="173" t="s">
        <v>337</v>
      </c>
      <c r="D11" s="173"/>
      <c r="E11" s="174"/>
      <c r="F11" s="173" t="s">
        <v>48</v>
      </c>
      <c r="G11" s="173">
        <v>1</v>
      </c>
      <c r="H11" s="175"/>
      <c r="I11" s="177">
        <f t="shared" si="0"/>
        <v>0</v>
      </c>
      <c r="J11" s="178"/>
      <c r="K11" s="179"/>
      <c r="L11" s="179"/>
    </row>
    <row r="12" spans="1:12">
      <c r="A12" s="26">
        <v>5</v>
      </c>
      <c r="B12" s="27" t="s">
        <v>44</v>
      </c>
      <c r="C12" s="28" t="s">
        <v>338</v>
      </c>
      <c r="D12" s="28" t="s">
        <v>339</v>
      </c>
      <c r="E12" s="29" t="s">
        <v>340</v>
      </c>
      <c r="F12" s="28" t="s">
        <v>48</v>
      </c>
      <c r="G12" s="28">
        <v>1</v>
      </c>
      <c r="H12" s="30"/>
      <c r="I12" s="56">
        <f t="shared" si="0"/>
        <v>0</v>
      </c>
      <c r="J12" s="55"/>
      <c r="K12" s="45"/>
      <c r="L12" s="45"/>
    </row>
    <row r="13" spans="1:12">
      <c r="A13" s="26">
        <v>6</v>
      </c>
      <c r="B13" s="27" t="s">
        <v>44</v>
      </c>
      <c r="C13" s="28" t="s">
        <v>341</v>
      </c>
      <c r="D13" s="28" t="s">
        <v>342</v>
      </c>
      <c r="E13" s="29" t="s">
        <v>343</v>
      </c>
      <c r="F13" s="28" t="s">
        <v>48</v>
      </c>
      <c r="G13" s="28">
        <v>4</v>
      </c>
      <c r="H13" s="30">
        <v>1500</v>
      </c>
      <c r="I13" s="56">
        <f t="shared" si="0"/>
        <v>6000</v>
      </c>
      <c r="J13" s="55"/>
      <c r="K13" s="45"/>
      <c r="L13" s="45"/>
    </row>
    <row r="14" spans="1:12">
      <c r="A14" s="26">
        <v>7</v>
      </c>
      <c r="B14" s="27" t="s">
        <v>44</v>
      </c>
      <c r="C14" s="28" t="s">
        <v>344</v>
      </c>
      <c r="D14" s="28" t="s">
        <v>345</v>
      </c>
      <c r="E14" s="29" t="s">
        <v>112</v>
      </c>
      <c r="F14" s="28" t="s">
        <v>48</v>
      </c>
      <c r="G14" s="28">
        <v>5</v>
      </c>
      <c r="H14" s="30">
        <v>37</v>
      </c>
      <c r="I14" s="56">
        <f t="shared" si="0"/>
        <v>185</v>
      </c>
      <c r="J14" s="55"/>
      <c r="K14" s="45"/>
      <c r="L14" s="45"/>
    </row>
    <row r="15" spans="1:12">
      <c r="A15" s="26">
        <v>8</v>
      </c>
      <c r="B15" s="27" t="s">
        <v>44</v>
      </c>
      <c r="C15" s="28" t="s">
        <v>346</v>
      </c>
      <c r="D15" s="28" t="s">
        <v>347</v>
      </c>
      <c r="E15" s="29" t="s">
        <v>100</v>
      </c>
      <c r="F15" s="28" t="s">
        <v>48</v>
      </c>
      <c r="G15" s="28">
        <v>2</v>
      </c>
      <c r="H15" s="30">
        <v>15</v>
      </c>
      <c r="I15" s="56">
        <f t="shared" si="0"/>
        <v>30</v>
      </c>
      <c r="J15" s="55"/>
      <c r="K15" s="45"/>
      <c r="L15" s="45"/>
    </row>
    <row r="16" spans="1:12">
      <c r="A16" s="26">
        <v>9</v>
      </c>
      <c r="B16" s="27" t="s">
        <v>44</v>
      </c>
      <c r="C16" s="28" t="s">
        <v>348</v>
      </c>
      <c r="D16" s="28" t="s">
        <v>349</v>
      </c>
      <c r="E16" s="29" t="s">
        <v>100</v>
      </c>
      <c r="F16" s="28" t="s">
        <v>48</v>
      </c>
      <c r="G16" s="28">
        <v>2</v>
      </c>
      <c r="H16" s="30">
        <v>2</v>
      </c>
      <c r="I16" s="56">
        <f t="shared" si="0"/>
        <v>4</v>
      </c>
      <c r="J16" s="55"/>
      <c r="K16" s="45"/>
      <c r="L16" s="45"/>
    </row>
    <row r="17" s="142" customFormat="1" spans="1:12">
      <c r="A17" s="143">
        <v>10</v>
      </c>
      <c r="B17" s="144" t="s">
        <v>44</v>
      </c>
      <c r="C17" s="145" t="s">
        <v>350</v>
      </c>
      <c r="D17" s="176" t="s">
        <v>351</v>
      </c>
      <c r="E17" s="146" t="s">
        <v>352</v>
      </c>
      <c r="F17" s="145" t="s">
        <v>48</v>
      </c>
      <c r="G17" s="145">
        <v>1</v>
      </c>
      <c r="H17" s="147">
        <v>0</v>
      </c>
      <c r="I17" s="148">
        <f t="shared" si="0"/>
        <v>0</v>
      </c>
      <c r="J17" s="149"/>
      <c r="K17" s="150"/>
      <c r="L17" s="150"/>
    </row>
    <row r="18" spans="1:12">
      <c r="A18" s="26">
        <v>11</v>
      </c>
      <c r="B18" s="27" t="s">
        <v>44</v>
      </c>
      <c r="C18" s="28" t="s">
        <v>353</v>
      </c>
      <c r="D18" s="28" t="s">
        <v>354</v>
      </c>
      <c r="E18" s="31" t="s">
        <v>58</v>
      </c>
      <c r="F18" s="28" t="s">
        <v>48</v>
      </c>
      <c r="G18" s="28">
        <v>3</v>
      </c>
      <c r="H18" s="159">
        <v>6200</v>
      </c>
      <c r="I18" s="56">
        <f t="shared" si="0"/>
        <v>18600</v>
      </c>
      <c r="J18" s="55"/>
      <c r="K18" s="45"/>
      <c r="L18" s="45"/>
    </row>
    <row r="19" spans="1:12">
      <c r="A19" s="26">
        <v>12</v>
      </c>
      <c r="B19" s="27" t="s">
        <v>44</v>
      </c>
      <c r="C19" s="28" t="s">
        <v>355</v>
      </c>
      <c r="D19" s="28"/>
      <c r="E19" s="31" t="s">
        <v>58</v>
      </c>
      <c r="F19" s="28" t="s">
        <v>48</v>
      </c>
      <c r="G19" s="28">
        <v>3</v>
      </c>
      <c r="H19" s="160"/>
      <c r="I19" s="56">
        <f t="shared" si="0"/>
        <v>0</v>
      </c>
      <c r="J19" s="55"/>
      <c r="K19" s="45"/>
      <c r="L19" s="45"/>
    </row>
    <row r="20" s="153" customFormat="1" spans="1:12">
      <c r="A20" s="143">
        <v>13</v>
      </c>
      <c r="B20" s="161" t="s">
        <v>44</v>
      </c>
      <c r="C20" s="162" t="s">
        <v>356</v>
      </c>
      <c r="D20" s="162" t="s">
        <v>357</v>
      </c>
      <c r="E20" s="163" t="s">
        <v>358</v>
      </c>
      <c r="F20" s="162" t="s">
        <v>48</v>
      </c>
      <c r="G20" s="162">
        <v>3</v>
      </c>
      <c r="H20" s="164"/>
      <c r="I20" s="148">
        <f t="shared" si="0"/>
        <v>0</v>
      </c>
      <c r="J20" s="167"/>
      <c r="K20" s="168"/>
      <c r="L20" s="168"/>
    </row>
    <row r="21" s="142" customFormat="1" spans="1:12">
      <c r="A21" s="143">
        <v>14</v>
      </c>
      <c r="B21" s="161" t="s">
        <v>44</v>
      </c>
      <c r="C21" s="162" t="s">
        <v>359</v>
      </c>
      <c r="D21" s="145" t="s">
        <v>360</v>
      </c>
      <c r="E21" s="163" t="s">
        <v>358</v>
      </c>
      <c r="F21" s="162" t="s">
        <v>48</v>
      </c>
      <c r="G21" s="145">
        <v>6</v>
      </c>
      <c r="H21" s="147"/>
      <c r="I21" s="148">
        <f t="shared" si="0"/>
        <v>0</v>
      </c>
      <c r="J21" s="149"/>
      <c r="K21" s="150"/>
      <c r="L21" s="150"/>
    </row>
    <row r="22" spans="1:12">
      <c r="A22" s="26">
        <v>15</v>
      </c>
      <c r="B22" s="136" t="s">
        <v>44</v>
      </c>
      <c r="C22" s="137" t="s">
        <v>361</v>
      </c>
      <c r="D22" s="34" t="s">
        <v>362</v>
      </c>
      <c r="E22" s="31" t="s">
        <v>363</v>
      </c>
      <c r="F22" s="137" t="s">
        <v>48</v>
      </c>
      <c r="G22" s="34">
        <v>3</v>
      </c>
      <c r="H22" s="33">
        <v>480</v>
      </c>
      <c r="I22" s="56">
        <f t="shared" si="0"/>
        <v>1440</v>
      </c>
      <c r="J22" s="55"/>
      <c r="K22" s="45"/>
      <c r="L22" s="45"/>
    </row>
    <row r="23" s="152" customFormat="1" spans="1:12">
      <c r="A23" s="154">
        <v>16</v>
      </c>
      <c r="B23" s="155" t="s">
        <v>44</v>
      </c>
      <c r="C23" s="156" t="s">
        <v>266</v>
      </c>
      <c r="D23" s="156" t="s">
        <v>267</v>
      </c>
      <c r="E23" s="157" t="s">
        <v>268</v>
      </c>
      <c r="F23" s="156" t="s">
        <v>48</v>
      </c>
      <c r="G23" s="156">
        <v>1</v>
      </c>
      <c r="H23" s="158">
        <v>27000</v>
      </c>
      <c r="I23" s="165">
        <f t="shared" si="0"/>
        <v>27000</v>
      </c>
      <c r="J23" s="166"/>
      <c r="K23" s="65"/>
      <c r="L23" s="65"/>
    </row>
    <row r="24" spans="1:12">
      <c r="A24" s="26">
        <v>17</v>
      </c>
      <c r="B24" s="27" t="s">
        <v>44</v>
      </c>
      <c r="C24" s="28" t="s">
        <v>269</v>
      </c>
      <c r="D24" s="28" t="s">
        <v>270</v>
      </c>
      <c r="E24" s="29" t="s">
        <v>271</v>
      </c>
      <c r="F24" s="28" t="s">
        <v>48</v>
      </c>
      <c r="G24" s="28">
        <v>1</v>
      </c>
      <c r="H24" s="30">
        <v>6650</v>
      </c>
      <c r="I24" s="56">
        <f t="shared" si="0"/>
        <v>6650</v>
      </c>
      <c r="J24" s="55"/>
      <c r="K24" s="45"/>
      <c r="L24" s="45"/>
    </row>
    <row r="25" spans="1:12">
      <c r="A25" s="26">
        <v>18</v>
      </c>
      <c r="B25" s="27" t="s">
        <v>44</v>
      </c>
      <c r="C25" s="28" t="s">
        <v>272</v>
      </c>
      <c r="D25" s="28"/>
      <c r="E25" s="29" t="s">
        <v>271</v>
      </c>
      <c r="F25" s="28" t="s">
        <v>48</v>
      </c>
      <c r="G25" s="28">
        <v>1</v>
      </c>
      <c r="H25" s="30">
        <v>6650</v>
      </c>
      <c r="I25" s="56">
        <f t="shared" si="0"/>
        <v>6650</v>
      </c>
      <c r="J25" s="55"/>
      <c r="K25" s="45"/>
      <c r="L25" s="45"/>
    </row>
    <row r="26" spans="1:12">
      <c r="A26" s="26">
        <v>19</v>
      </c>
      <c r="B26" s="27" t="s">
        <v>44</v>
      </c>
      <c r="C26" s="28" t="s">
        <v>273</v>
      </c>
      <c r="D26" s="28" t="s">
        <v>274</v>
      </c>
      <c r="E26" s="31" t="s">
        <v>80</v>
      </c>
      <c r="F26" s="28" t="s">
        <v>48</v>
      </c>
      <c r="G26" s="28">
        <v>1</v>
      </c>
      <c r="H26" s="30">
        <v>250</v>
      </c>
      <c r="I26" s="56">
        <f t="shared" si="0"/>
        <v>250</v>
      </c>
      <c r="J26" s="55"/>
      <c r="K26" s="45"/>
      <c r="L26" s="45"/>
    </row>
    <row r="27" spans="1:12">
      <c r="A27" s="26">
        <v>20</v>
      </c>
      <c r="B27" s="27" t="s">
        <v>44</v>
      </c>
      <c r="C27" s="28" t="s">
        <v>278</v>
      </c>
      <c r="D27" s="34" t="s">
        <v>279</v>
      </c>
      <c r="E27" s="31" t="s">
        <v>277</v>
      </c>
      <c r="F27" s="28" t="s">
        <v>48</v>
      </c>
      <c r="G27" s="28">
        <v>2</v>
      </c>
      <c r="H27" s="30">
        <v>23</v>
      </c>
      <c r="I27" s="56">
        <f t="shared" si="0"/>
        <v>46</v>
      </c>
      <c r="J27" s="55"/>
      <c r="K27" s="45"/>
      <c r="L27" s="45"/>
    </row>
    <row r="28" spans="1:12">
      <c r="A28" s="26">
        <v>21</v>
      </c>
      <c r="B28" s="27" t="s">
        <v>44</v>
      </c>
      <c r="C28" s="31" t="s">
        <v>364</v>
      </c>
      <c r="D28" s="28" t="s">
        <v>365</v>
      </c>
      <c r="E28" s="32" t="s">
        <v>366</v>
      </c>
      <c r="F28" s="28" t="s">
        <v>48</v>
      </c>
      <c r="G28" s="28">
        <v>208</v>
      </c>
      <c r="H28" s="159">
        <v>230</v>
      </c>
      <c r="I28" s="56">
        <f t="shared" si="0"/>
        <v>47840</v>
      </c>
      <c r="J28" s="55"/>
      <c r="K28" s="45"/>
      <c r="L28" s="45"/>
    </row>
    <row r="29" spans="1:12">
      <c r="A29" s="26">
        <v>22</v>
      </c>
      <c r="B29" s="27" t="s">
        <v>44</v>
      </c>
      <c r="C29" s="31" t="s">
        <v>367</v>
      </c>
      <c r="D29" s="28" t="s">
        <v>368</v>
      </c>
      <c r="E29" s="32" t="s">
        <v>72</v>
      </c>
      <c r="F29" s="28" t="s">
        <v>48</v>
      </c>
      <c r="G29" s="28">
        <v>208</v>
      </c>
      <c r="H29" s="160"/>
      <c r="I29" s="56">
        <f t="shared" si="0"/>
        <v>0</v>
      </c>
      <c r="J29" s="55"/>
      <c r="K29" s="45"/>
      <c r="L29" s="45"/>
    </row>
    <row r="30" spans="1:12">
      <c r="A30" s="26">
        <v>23</v>
      </c>
      <c r="B30" s="27" t="s">
        <v>44</v>
      </c>
      <c r="C30" s="31" t="s">
        <v>369</v>
      </c>
      <c r="D30" s="28" t="s">
        <v>370</v>
      </c>
      <c r="E30" s="32" t="s">
        <v>72</v>
      </c>
      <c r="F30" s="28" t="s">
        <v>48</v>
      </c>
      <c r="G30" s="28">
        <v>26</v>
      </c>
      <c r="H30" s="33">
        <v>50</v>
      </c>
      <c r="I30" s="56">
        <f t="shared" si="0"/>
        <v>1300</v>
      </c>
      <c r="J30" s="55"/>
      <c r="K30" s="45"/>
      <c r="L30" s="45"/>
    </row>
    <row r="31" spans="1:12">
      <c r="A31" s="26">
        <v>24</v>
      </c>
      <c r="B31" s="27" t="s">
        <v>44</v>
      </c>
      <c r="C31" s="31" t="s">
        <v>371</v>
      </c>
      <c r="D31" s="28" t="s">
        <v>372</v>
      </c>
      <c r="E31" s="32" t="s">
        <v>62</v>
      </c>
      <c r="F31" s="28" t="s">
        <v>48</v>
      </c>
      <c r="G31" s="28">
        <v>2</v>
      </c>
      <c r="H31" s="33">
        <v>615</v>
      </c>
      <c r="I31" s="56">
        <f t="shared" si="0"/>
        <v>1230</v>
      </c>
      <c r="J31" s="55"/>
      <c r="K31" s="45"/>
      <c r="L31" s="45"/>
    </row>
    <row r="32" spans="1:12">
      <c r="A32" s="26">
        <v>25</v>
      </c>
      <c r="B32" s="27" t="s">
        <v>44</v>
      </c>
      <c r="C32" s="31" t="s">
        <v>63</v>
      </c>
      <c r="D32" s="28" t="s">
        <v>373</v>
      </c>
      <c r="E32" s="32" t="s">
        <v>62</v>
      </c>
      <c r="F32" s="28" t="s">
        <v>48</v>
      </c>
      <c r="G32" s="28">
        <v>4</v>
      </c>
      <c r="H32" s="33">
        <v>14</v>
      </c>
      <c r="I32" s="56">
        <f t="shared" si="0"/>
        <v>56</v>
      </c>
      <c r="J32" s="55"/>
      <c r="K32" s="45"/>
      <c r="L32" s="45"/>
    </row>
    <row r="33" spans="1:12">
      <c r="A33" s="26">
        <v>26</v>
      </c>
      <c r="B33" s="27" t="s">
        <v>44</v>
      </c>
      <c r="C33" s="31" t="s">
        <v>78</v>
      </c>
      <c r="D33" s="28" t="s">
        <v>374</v>
      </c>
      <c r="E33" s="32" t="s">
        <v>80</v>
      </c>
      <c r="F33" s="28" t="s">
        <v>48</v>
      </c>
      <c r="G33" s="28">
        <v>2</v>
      </c>
      <c r="H33" s="33">
        <v>110</v>
      </c>
      <c r="I33" s="56">
        <f t="shared" si="0"/>
        <v>220</v>
      </c>
      <c r="J33" s="55"/>
      <c r="K33" s="45"/>
      <c r="L33" s="45"/>
    </row>
    <row r="34" spans="1:12">
      <c r="A34" s="26">
        <v>27</v>
      </c>
      <c r="B34" s="27" t="s">
        <v>44</v>
      </c>
      <c r="C34" s="31" t="s">
        <v>375</v>
      </c>
      <c r="D34" s="28" t="s">
        <v>376</v>
      </c>
      <c r="E34" s="32" t="s">
        <v>343</v>
      </c>
      <c r="F34" s="28" t="s">
        <v>48</v>
      </c>
      <c r="G34" s="28">
        <v>4</v>
      </c>
      <c r="H34" s="33">
        <v>13</v>
      </c>
      <c r="I34" s="56">
        <f t="shared" si="0"/>
        <v>52</v>
      </c>
      <c r="J34" s="55"/>
      <c r="K34" s="45"/>
      <c r="L34" s="45"/>
    </row>
    <row r="35" spans="1:12">
      <c r="A35" s="26">
        <v>28</v>
      </c>
      <c r="B35" s="27" t="s">
        <v>44</v>
      </c>
      <c r="C35" s="31" t="s">
        <v>375</v>
      </c>
      <c r="D35" s="28" t="s">
        <v>377</v>
      </c>
      <c r="E35" s="32" t="s">
        <v>343</v>
      </c>
      <c r="F35" s="28" t="s">
        <v>48</v>
      </c>
      <c r="G35" s="28">
        <v>4</v>
      </c>
      <c r="H35" s="33">
        <v>15</v>
      </c>
      <c r="I35" s="56">
        <f t="shared" si="0"/>
        <v>60</v>
      </c>
      <c r="J35" s="55"/>
      <c r="K35" s="45"/>
      <c r="L35" s="45"/>
    </row>
    <row r="36" spans="1:12">
      <c r="A36" s="26">
        <v>29</v>
      </c>
      <c r="B36" s="27" t="s">
        <v>44</v>
      </c>
      <c r="C36" s="31" t="s">
        <v>378</v>
      </c>
      <c r="D36" s="28" t="s">
        <v>379</v>
      </c>
      <c r="E36" s="32" t="s">
        <v>380</v>
      </c>
      <c r="F36" s="28" t="s">
        <v>48</v>
      </c>
      <c r="G36" s="28">
        <v>2</v>
      </c>
      <c r="H36" s="33">
        <v>52</v>
      </c>
      <c r="I36" s="56">
        <f t="shared" si="0"/>
        <v>104</v>
      </c>
      <c r="J36" s="55"/>
      <c r="K36" s="45"/>
      <c r="L36" s="45"/>
    </row>
    <row r="37" spans="1:12">
      <c r="A37" s="26">
        <v>30</v>
      </c>
      <c r="B37" s="27" t="s">
        <v>44</v>
      </c>
      <c r="C37" s="31" t="s">
        <v>381</v>
      </c>
      <c r="D37" s="28" t="s">
        <v>382</v>
      </c>
      <c r="E37" s="32" t="s">
        <v>62</v>
      </c>
      <c r="F37" s="28" t="s">
        <v>48</v>
      </c>
      <c r="G37" s="28">
        <v>2</v>
      </c>
      <c r="H37" s="33">
        <v>98</v>
      </c>
      <c r="I37" s="56">
        <f t="shared" si="0"/>
        <v>196</v>
      </c>
      <c r="J37" s="55"/>
      <c r="K37" s="45"/>
      <c r="L37" s="45"/>
    </row>
    <row r="38" spans="1:12">
      <c r="A38" s="26">
        <v>31</v>
      </c>
      <c r="B38" s="27" t="s">
        <v>44</v>
      </c>
      <c r="C38" s="31" t="s">
        <v>106</v>
      </c>
      <c r="D38" s="28" t="s">
        <v>383</v>
      </c>
      <c r="E38" s="32" t="s">
        <v>72</v>
      </c>
      <c r="F38" s="28" t="s">
        <v>48</v>
      </c>
      <c r="G38" s="28">
        <v>12</v>
      </c>
      <c r="H38" s="33">
        <v>45</v>
      </c>
      <c r="I38" s="56">
        <f t="shared" si="0"/>
        <v>540</v>
      </c>
      <c r="J38" s="55"/>
      <c r="K38" s="45"/>
      <c r="L38" s="45"/>
    </row>
    <row r="39" spans="1:12">
      <c r="A39" s="26">
        <v>32</v>
      </c>
      <c r="B39" s="27" t="s">
        <v>44</v>
      </c>
      <c r="C39" s="31" t="s">
        <v>375</v>
      </c>
      <c r="D39" s="28" t="s">
        <v>384</v>
      </c>
      <c r="E39" s="32" t="s">
        <v>100</v>
      </c>
      <c r="F39" s="28" t="s">
        <v>48</v>
      </c>
      <c r="G39" s="28">
        <v>24</v>
      </c>
      <c r="H39" s="33">
        <v>9</v>
      </c>
      <c r="I39" s="56">
        <f t="shared" si="0"/>
        <v>216</v>
      </c>
      <c r="J39" s="55"/>
      <c r="K39" s="45"/>
      <c r="L39" s="45"/>
    </row>
    <row r="40" spans="1:12">
      <c r="A40" s="26">
        <v>33</v>
      </c>
      <c r="B40" s="27" t="s">
        <v>44</v>
      </c>
      <c r="C40" s="31" t="s">
        <v>375</v>
      </c>
      <c r="D40" s="28" t="s">
        <v>385</v>
      </c>
      <c r="E40" s="32" t="s">
        <v>343</v>
      </c>
      <c r="F40" s="28" t="s">
        <v>48</v>
      </c>
      <c r="G40" s="28">
        <v>2</v>
      </c>
      <c r="H40" s="33">
        <v>16</v>
      </c>
      <c r="I40" s="56">
        <f t="shared" si="0"/>
        <v>32</v>
      </c>
      <c r="J40" s="55"/>
      <c r="K40" s="45"/>
      <c r="L40" s="45"/>
    </row>
    <row r="41" spans="1:12">
      <c r="A41" s="26">
        <v>34</v>
      </c>
      <c r="B41" s="27" t="s">
        <v>44</v>
      </c>
      <c r="C41" s="28" t="s">
        <v>311</v>
      </c>
      <c r="D41" s="28" t="s">
        <v>285</v>
      </c>
      <c r="E41" s="31" t="s">
        <v>112</v>
      </c>
      <c r="F41" s="28" t="s">
        <v>48</v>
      </c>
      <c r="G41" s="28">
        <v>2</v>
      </c>
      <c r="H41" s="33">
        <v>127</v>
      </c>
      <c r="I41" s="56">
        <f t="shared" si="0"/>
        <v>254</v>
      </c>
      <c r="J41" s="55"/>
      <c r="K41" s="45"/>
      <c r="L41" s="45"/>
    </row>
    <row r="42" spans="1:12">
      <c r="A42" s="26">
        <v>35</v>
      </c>
      <c r="B42" s="27" t="s">
        <v>44</v>
      </c>
      <c r="C42" s="28" t="s">
        <v>286</v>
      </c>
      <c r="D42" s="28" t="s">
        <v>287</v>
      </c>
      <c r="E42" s="31" t="s">
        <v>277</v>
      </c>
      <c r="F42" s="28" t="s">
        <v>48</v>
      </c>
      <c r="G42" s="28">
        <v>2</v>
      </c>
      <c r="H42" s="33">
        <v>273</v>
      </c>
      <c r="I42" s="56">
        <f t="shared" si="0"/>
        <v>546</v>
      </c>
      <c r="J42" s="55"/>
      <c r="K42" s="45"/>
      <c r="L42" s="45"/>
    </row>
    <row r="43" spans="1:12">
      <c r="A43" s="26">
        <v>36</v>
      </c>
      <c r="B43" s="27" t="s">
        <v>44</v>
      </c>
      <c r="C43" s="28" t="s">
        <v>292</v>
      </c>
      <c r="D43" s="28" t="s">
        <v>293</v>
      </c>
      <c r="E43" s="31" t="s">
        <v>277</v>
      </c>
      <c r="F43" s="34" t="s">
        <v>48</v>
      </c>
      <c r="G43" s="28">
        <v>2</v>
      </c>
      <c r="H43" s="33">
        <v>1180</v>
      </c>
      <c r="I43" s="56">
        <f t="shared" si="0"/>
        <v>2360</v>
      </c>
      <c r="J43" s="55"/>
      <c r="K43" s="45"/>
      <c r="L43" s="45"/>
    </row>
    <row r="44" spans="1:12">
      <c r="A44" s="26">
        <v>37</v>
      </c>
      <c r="B44" s="27" t="s">
        <v>44</v>
      </c>
      <c r="C44" s="28" t="s">
        <v>294</v>
      </c>
      <c r="D44" s="28" t="s">
        <v>317</v>
      </c>
      <c r="E44" s="31" t="s">
        <v>277</v>
      </c>
      <c r="F44" s="34" t="s">
        <v>48</v>
      </c>
      <c r="G44" s="28">
        <v>2</v>
      </c>
      <c r="H44" s="33">
        <v>23</v>
      </c>
      <c r="I44" s="56">
        <f t="shared" si="0"/>
        <v>46</v>
      </c>
      <c r="J44" s="55"/>
      <c r="K44" s="45"/>
      <c r="L44" s="45"/>
    </row>
    <row r="45" spans="1:12">
      <c r="A45" s="26">
        <v>38</v>
      </c>
      <c r="B45" s="27" t="s">
        <v>44</v>
      </c>
      <c r="C45" s="28" t="s">
        <v>318</v>
      </c>
      <c r="D45" s="28" t="s">
        <v>319</v>
      </c>
      <c r="E45" s="31" t="s">
        <v>105</v>
      </c>
      <c r="F45" s="34" t="s">
        <v>48</v>
      </c>
      <c r="G45" s="28">
        <v>16</v>
      </c>
      <c r="H45" s="33">
        <v>12</v>
      </c>
      <c r="I45" s="56">
        <f t="shared" si="0"/>
        <v>192</v>
      </c>
      <c r="J45" s="55"/>
      <c r="K45" s="45"/>
      <c r="L45" s="45"/>
    </row>
    <row r="46" spans="1:12">
      <c r="A46" s="26">
        <v>39</v>
      </c>
      <c r="B46" s="27" t="s">
        <v>44</v>
      </c>
      <c r="C46" s="28" t="s">
        <v>113</v>
      </c>
      <c r="D46" s="28" t="s">
        <v>114</v>
      </c>
      <c r="E46" s="31" t="s">
        <v>105</v>
      </c>
      <c r="F46" s="34" t="s">
        <v>48</v>
      </c>
      <c r="G46" s="28">
        <v>18</v>
      </c>
      <c r="H46" s="33">
        <v>3</v>
      </c>
      <c r="I46" s="56">
        <f t="shared" si="0"/>
        <v>54</v>
      </c>
      <c r="J46" s="55"/>
      <c r="K46" s="45"/>
      <c r="L46" s="45"/>
    </row>
    <row r="47" spans="1:12">
      <c r="A47" s="26">
        <v>40</v>
      </c>
      <c r="B47" s="27" t="s">
        <v>44</v>
      </c>
      <c r="C47" s="28" t="s">
        <v>320</v>
      </c>
      <c r="D47" s="28" t="s">
        <v>321</v>
      </c>
      <c r="E47" s="31" t="s">
        <v>105</v>
      </c>
      <c r="F47" s="34" t="s">
        <v>48</v>
      </c>
      <c r="G47" s="28">
        <v>4</v>
      </c>
      <c r="H47" s="33">
        <v>5</v>
      </c>
      <c r="I47" s="56">
        <f t="shared" si="0"/>
        <v>20</v>
      </c>
      <c r="J47" s="55"/>
      <c r="K47" s="45"/>
      <c r="L47" s="45"/>
    </row>
    <row r="48" spans="1:12">
      <c r="A48" s="26">
        <v>41</v>
      </c>
      <c r="B48" s="27" t="s">
        <v>44</v>
      </c>
      <c r="C48" s="28" t="s">
        <v>386</v>
      </c>
      <c r="D48" s="28" t="s">
        <v>116</v>
      </c>
      <c r="E48" s="31" t="s">
        <v>105</v>
      </c>
      <c r="F48" s="34" t="s">
        <v>48</v>
      </c>
      <c r="G48" s="28">
        <v>6</v>
      </c>
      <c r="H48" s="33">
        <v>5</v>
      </c>
      <c r="I48" s="56">
        <f t="shared" si="0"/>
        <v>30</v>
      </c>
      <c r="J48" s="55"/>
      <c r="K48" s="45"/>
      <c r="L48" s="45"/>
    </row>
    <row r="49" spans="1:12">
      <c r="A49" s="26">
        <v>42</v>
      </c>
      <c r="B49" s="27" t="s">
        <v>44</v>
      </c>
      <c r="C49" s="28" t="s">
        <v>117</v>
      </c>
      <c r="D49" s="28"/>
      <c r="E49" s="28"/>
      <c r="F49" s="28" t="s">
        <v>48</v>
      </c>
      <c r="G49" s="28">
        <v>2</v>
      </c>
      <c r="H49" s="33">
        <v>45</v>
      </c>
      <c r="I49" s="56">
        <f t="shared" si="0"/>
        <v>90</v>
      </c>
      <c r="J49" s="57"/>
      <c r="K49" s="45"/>
      <c r="L49" s="45"/>
    </row>
    <row r="50" spans="1:12">
      <c r="A50" s="26">
        <v>43</v>
      </c>
      <c r="B50" s="27" t="s">
        <v>44</v>
      </c>
      <c r="C50" s="28" t="s">
        <v>118</v>
      </c>
      <c r="D50" s="28" t="s">
        <v>119</v>
      </c>
      <c r="E50" s="31" t="s">
        <v>105</v>
      </c>
      <c r="F50" s="28" t="s">
        <v>48</v>
      </c>
      <c r="G50" s="28">
        <v>30</v>
      </c>
      <c r="H50" s="33">
        <v>30</v>
      </c>
      <c r="I50" s="56">
        <f t="shared" si="0"/>
        <v>900</v>
      </c>
      <c r="J50" s="57"/>
      <c r="K50" s="45"/>
      <c r="L50" s="45"/>
    </row>
    <row r="51" spans="1:12">
      <c r="A51" s="26">
        <v>44</v>
      </c>
      <c r="B51" s="27" t="s">
        <v>44</v>
      </c>
      <c r="C51" s="28" t="s">
        <v>120</v>
      </c>
      <c r="D51" s="28" t="s">
        <v>121</v>
      </c>
      <c r="E51" s="31" t="s">
        <v>105</v>
      </c>
      <c r="F51" s="28" t="s">
        <v>48</v>
      </c>
      <c r="G51" s="28">
        <v>20</v>
      </c>
      <c r="H51" s="33">
        <v>25</v>
      </c>
      <c r="I51" s="56">
        <f t="shared" si="0"/>
        <v>500</v>
      </c>
      <c r="J51" s="57"/>
      <c r="K51" s="45"/>
      <c r="L51" s="45"/>
    </row>
    <row r="52" spans="1:12">
      <c r="A52" s="26">
        <v>45</v>
      </c>
      <c r="B52" s="27" t="s">
        <v>44</v>
      </c>
      <c r="C52" s="28" t="s">
        <v>122</v>
      </c>
      <c r="D52" s="28" t="s">
        <v>123</v>
      </c>
      <c r="E52" s="28" t="s">
        <v>100</v>
      </c>
      <c r="F52" s="28" t="s">
        <v>48</v>
      </c>
      <c r="G52" s="28">
        <v>20</v>
      </c>
      <c r="H52" s="33">
        <v>2</v>
      </c>
      <c r="I52" s="56">
        <f t="shared" si="0"/>
        <v>40</v>
      </c>
      <c r="J52" s="57"/>
      <c r="K52" s="45"/>
      <c r="L52" s="45"/>
    </row>
    <row r="53" spans="1:12">
      <c r="A53" s="26">
        <v>46</v>
      </c>
      <c r="B53" s="28" t="s">
        <v>124</v>
      </c>
      <c r="C53" s="28" t="s">
        <v>124</v>
      </c>
      <c r="D53" s="28"/>
      <c r="E53" s="28"/>
      <c r="F53" s="28" t="s">
        <v>125</v>
      </c>
      <c r="G53" s="28">
        <v>1</v>
      </c>
      <c r="H53" s="33">
        <v>1000</v>
      </c>
      <c r="I53" s="58">
        <f t="shared" si="0"/>
        <v>1000</v>
      </c>
      <c r="J53" s="57"/>
      <c r="K53" s="45"/>
      <c r="L53" s="45"/>
    </row>
    <row r="54" ht="15.6" spans="1:12">
      <c r="A54" s="35" t="s">
        <v>126</v>
      </c>
      <c r="B54" s="36"/>
      <c r="C54" s="36"/>
      <c r="D54" s="36"/>
      <c r="E54" s="36"/>
      <c r="F54" s="36"/>
      <c r="G54" s="36"/>
      <c r="H54" s="37"/>
      <c r="I54" s="59">
        <f>SUM(I8:I53)</f>
        <v>170304</v>
      </c>
      <c r="J54" s="57"/>
      <c r="K54" s="45"/>
      <c r="L54" s="45"/>
    </row>
    <row r="55" ht="15.6" spans="1:12">
      <c r="A55" s="24" t="s">
        <v>387</v>
      </c>
      <c r="B55" s="25"/>
      <c r="C55" s="25"/>
      <c r="D55" s="25"/>
      <c r="E55" s="25"/>
      <c r="F55" s="25"/>
      <c r="G55" s="25"/>
      <c r="H55" s="25"/>
      <c r="I55" s="54"/>
      <c r="J55" s="57"/>
      <c r="K55" s="45"/>
      <c r="L55" s="45"/>
    </row>
    <row r="56" spans="1:12">
      <c r="A56" s="38">
        <v>1</v>
      </c>
      <c r="B56" s="39" t="s">
        <v>100</v>
      </c>
      <c r="C56" s="39" t="s">
        <v>128</v>
      </c>
      <c r="D56" s="39" t="s">
        <v>129</v>
      </c>
      <c r="E56" s="39" t="s">
        <v>105</v>
      </c>
      <c r="F56" s="39" t="s">
        <v>130</v>
      </c>
      <c r="G56" s="28">
        <v>1600</v>
      </c>
      <c r="H56" s="30">
        <v>0.58</v>
      </c>
      <c r="I56" s="58">
        <f>G56*H56</f>
        <v>928</v>
      </c>
      <c r="J56" s="57"/>
      <c r="K56" s="45"/>
      <c r="L56" s="45"/>
    </row>
    <row r="57" spans="1:12">
      <c r="A57" s="38">
        <v>2</v>
      </c>
      <c r="B57" s="39" t="s">
        <v>100</v>
      </c>
      <c r="C57" s="39" t="s">
        <v>131</v>
      </c>
      <c r="D57" s="39" t="s">
        <v>132</v>
      </c>
      <c r="E57" s="39" t="s">
        <v>105</v>
      </c>
      <c r="F57" s="39" t="s">
        <v>130</v>
      </c>
      <c r="G57" s="28">
        <v>600</v>
      </c>
      <c r="H57" s="30">
        <v>4.5</v>
      </c>
      <c r="I57" s="58">
        <f t="shared" ref="I57:I75" si="1">G57*H57</f>
        <v>2700</v>
      </c>
      <c r="J57" s="57"/>
      <c r="K57" s="45"/>
      <c r="L57" s="45"/>
    </row>
    <row r="58" spans="1:12">
      <c r="A58" s="38">
        <v>3</v>
      </c>
      <c r="B58" s="39" t="s">
        <v>100</v>
      </c>
      <c r="C58" s="39" t="s">
        <v>133</v>
      </c>
      <c r="D58" s="39" t="s">
        <v>134</v>
      </c>
      <c r="E58" s="39" t="s">
        <v>105</v>
      </c>
      <c r="F58" s="39" t="s">
        <v>48</v>
      </c>
      <c r="G58" s="28">
        <v>200</v>
      </c>
      <c r="H58" s="30">
        <v>0.5</v>
      </c>
      <c r="I58" s="58">
        <f t="shared" si="1"/>
        <v>100</v>
      </c>
      <c r="J58" s="57"/>
      <c r="K58" s="45"/>
      <c r="L58" s="45"/>
    </row>
    <row r="59" spans="1:12">
      <c r="A59" s="38">
        <v>4</v>
      </c>
      <c r="B59" s="39" t="s">
        <v>100</v>
      </c>
      <c r="C59" s="39" t="s">
        <v>135</v>
      </c>
      <c r="D59" s="39" t="s">
        <v>136</v>
      </c>
      <c r="E59" s="39" t="s">
        <v>105</v>
      </c>
      <c r="F59" s="39" t="s">
        <v>48</v>
      </c>
      <c r="G59" s="28">
        <v>200</v>
      </c>
      <c r="H59" s="30">
        <v>0.8</v>
      </c>
      <c r="I59" s="58">
        <f t="shared" si="1"/>
        <v>160</v>
      </c>
      <c r="J59" s="57"/>
      <c r="K59" s="45"/>
      <c r="L59" s="45"/>
    </row>
    <row r="60" spans="1:12">
      <c r="A60" s="38">
        <v>5</v>
      </c>
      <c r="B60" s="39" t="s">
        <v>100</v>
      </c>
      <c r="C60" s="39" t="s">
        <v>137</v>
      </c>
      <c r="D60" s="39" t="s">
        <v>138</v>
      </c>
      <c r="E60" s="39" t="s">
        <v>105</v>
      </c>
      <c r="F60" s="39" t="s">
        <v>48</v>
      </c>
      <c r="G60" s="28">
        <v>500</v>
      </c>
      <c r="H60" s="30">
        <v>1.5</v>
      </c>
      <c r="I60" s="58">
        <f t="shared" si="1"/>
        <v>750</v>
      </c>
      <c r="J60" s="57"/>
      <c r="K60" s="45"/>
      <c r="L60" s="45"/>
    </row>
    <row r="61" spans="1:12">
      <c r="A61" s="38">
        <v>6</v>
      </c>
      <c r="B61" s="39" t="s">
        <v>100</v>
      </c>
      <c r="C61" s="39" t="s">
        <v>139</v>
      </c>
      <c r="D61" s="39" t="s">
        <v>140</v>
      </c>
      <c r="E61" s="39" t="s">
        <v>105</v>
      </c>
      <c r="F61" s="39" t="s">
        <v>141</v>
      </c>
      <c r="G61" s="39">
        <v>20</v>
      </c>
      <c r="H61" s="30">
        <v>1</v>
      </c>
      <c r="I61" s="58">
        <f t="shared" si="1"/>
        <v>20</v>
      </c>
      <c r="J61" s="57"/>
      <c r="K61" s="45"/>
      <c r="L61" s="45"/>
    </row>
    <row r="62" spans="1:12">
      <c r="A62" s="38">
        <v>7</v>
      </c>
      <c r="B62" s="39" t="s">
        <v>100</v>
      </c>
      <c r="C62" s="28" t="s">
        <v>323</v>
      </c>
      <c r="D62" s="28" t="s">
        <v>324</v>
      </c>
      <c r="E62" s="39" t="s">
        <v>105</v>
      </c>
      <c r="F62" s="28" t="s">
        <v>174</v>
      </c>
      <c r="G62" s="28">
        <v>30</v>
      </c>
      <c r="H62" s="30">
        <v>15</v>
      </c>
      <c r="I62" s="58">
        <f t="shared" si="1"/>
        <v>450</v>
      </c>
      <c r="J62" s="57"/>
      <c r="K62" s="45"/>
      <c r="L62" s="45"/>
    </row>
    <row r="63" spans="1:12">
      <c r="A63" s="38">
        <v>8</v>
      </c>
      <c r="B63" s="39" t="s">
        <v>100</v>
      </c>
      <c r="C63" s="28" t="s">
        <v>142</v>
      </c>
      <c r="D63" s="28" t="s">
        <v>143</v>
      </c>
      <c r="E63" s="39" t="s">
        <v>105</v>
      </c>
      <c r="F63" s="28" t="s">
        <v>141</v>
      </c>
      <c r="G63" s="28">
        <v>200</v>
      </c>
      <c r="H63" s="30">
        <v>0.65</v>
      </c>
      <c r="I63" s="58">
        <f t="shared" si="1"/>
        <v>130</v>
      </c>
      <c r="J63" s="57"/>
      <c r="K63" s="45"/>
      <c r="L63" s="45"/>
    </row>
    <row r="64" spans="1:12">
      <c r="A64" s="38">
        <v>9</v>
      </c>
      <c r="B64" s="39" t="s">
        <v>100</v>
      </c>
      <c r="C64" s="28" t="s">
        <v>142</v>
      </c>
      <c r="D64" s="28" t="s">
        <v>144</v>
      </c>
      <c r="E64" s="39" t="s">
        <v>105</v>
      </c>
      <c r="F64" s="28" t="s">
        <v>141</v>
      </c>
      <c r="G64" s="28">
        <v>150</v>
      </c>
      <c r="H64" s="30">
        <v>0.4</v>
      </c>
      <c r="I64" s="58">
        <f t="shared" si="1"/>
        <v>60</v>
      </c>
      <c r="J64" s="57"/>
      <c r="K64" s="45"/>
      <c r="L64" s="45"/>
    </row>
    <row r="65" spans="1:12">
      <c r="A65" s="38">
        <v>10</v>
      </c>
      <c r="B65" s="39" t="s">
        <v>100</v>
      </c>
      <c r="C65" s="28" t="s">
        <v>142</v>
      </c>
      <c r="D65" s="28" t="s">
        <v>145</v>
      </c>
      <c r="E65" s="39" t="s">
        <v>105</v>
      </c>
      <c r="F65" s="28" t="s">
        <v>141</v>
      </c>
      <c r="G65" s="28">
        <v>500</v>
      </c>
      <c r="H65" s="30">
        <v>0.3</v>
      </c>
      <c r="I65" s="58">
        <f t="shared" si="1"/>
        <v>150</v>
      </c>
      <c r="J65" s="57"/>
      <c r="K65" s="45"/>
      <c r="L65" s="45"/>
    </row>
    <row r="66" spans="1:12">
      <c r="A66" s="38">
        <v>11</v>
      </c>
      <c r="B66" s="28" t="s">
        <v>146</v>
      </c>
      <c r="C66" s="40" t="s">
        <v>156</v>
      </c>
      <c r="D66" s="40" t="s">
        <v>325</v>
      </c>
      <c r="E66" s="41" t="s">
        <v>326</v>
      </c>
      <c r="F66" s="40" t="s">
        <v>158</v>
      </c>
      <c r="G66" s="33">
        <v>28</v>
      </c>
      <c r="H66" s="30">
        <v>650</v>
      </c>
      <c r="I66" s="58">
        <f t="shared" si="1"/>
        <v>18200</v>
      </c>
      <c r="J66" s="57"/>
      <c r="K66" s="45"/>
      <c r="L66" s="45"/>
    </row>
    <row r="67" spans="1:12">
      <c r="A67" s="38">
        <v>12</v>
      </c>
      <c r="B67" s="34" t="s">
        <v>146</v>
      </c>
      <c r="C67" s="34" t="s">
        <v>328</v>
      </c>
      <c r="D67" s="34" t="s">
        <v>155</v>
      </c>
      <c r="E67" s="34" t="s">
        <v>149</v>
      </c>
      <c r="F67" s="34" t="s">
        <v>150</v>
      </c>
      <c r="G67" s="34">
        <v>100</v>
      </c>
      <c r="H67" s="33">
        <v>69</v>
      </c>
      <c r="I67" s="58">
        <f t="shared" si="1"/>
        <v>6900</v>
      </c>
      <c r="J67" s="57"/>
      <c r="K67" s="45"/>
      <c r="L67" s="45"/>
    </row>
    <row r="68" spans="1:12">
      <c r="A68" s="38">
        <v>13</v>
      </c>
      <c r="B68" s="28" t="s">
        <v>146</v>
      </c>
      <c r="C68" s="34" t="s">
        <v>147</v>
      </c>
      <c r="D68" s="34" t="s">
        <v>148</v>
      </c>
      <c r="E68" s="34" t="s">
        <v>149</v>
      </c>
      <c r="F68" s="34" t="s">
        <v>150</v>
      </c>
      <c r="G68" s="34">
        <v>4000</v>
      </c>
      <c r="H68" s="33">
        <v>13</v>
      </c>
      <c r="I68" s="58">
        <f t="shared" si="1"/>
        <v>52000</v>
      </c>
      <c r="J68" s="57"/>
      <c r="K68" s="45"/>
      <c r="L68" s="45"/>
    </row>
    <row r="69" spans="1:12">
      <c r="A69" s="38">
        <v>14</v>
      </c>
      <c r="B69" s="28" t="s">
        <v>146</v>
      </c>
      <c r="C69" s="28" t="s">
        <v>388</v>
      </c>
      <c r="D69" s="42" t="s">
        <v>389</v>
      </c>
      <c r="E69" s="28" t="s">
        <v>105</v>
      </c>
      <c r="F69" s="42" t="s">
        <v>161</v>
      </c>
      <c r="G69" s="28">
        <v>80</v>
      </c>
      <c r="H69" s="33">
        <v>8</v>
      </c>
      <c r="I69" s="58">
        <f t="shared" si="1"/>
        <v>640</v>
      </c>
      <c r="J69" s="57"/>
      <c r="K69" s="45"/>
      <c r="L69" s="45"/>
    </row>
    <row r="70" spans="1:12">
      <c r="A70" s="38">
        <v>15</v>
      </c>
      <c r="B70" s="28" t="s">
        <v>146</v>
      </c>
      <c r="C70" s="28" t="s">
        <v>159</v>
      </c>
      <c r="D70" s="42" t="s">
        <v>329</v>
      </c>
      <c r="E70" s="28" t="s">
        <v>105</v>
      </c>
      <c r="F70" s="42" t="s">
        <v>161</v>
      </c>
      <c r="G70" s="28">
        <v>60</v>
      </c>
      <c r="H70" s="33">
        <v>20</v>
      </c>
      <c r="I70" s="58">
        <f t="shared" si="1"/>
        <v>1200</v>
      </c>
      <c r="J70" s="57"/>
      <c r="K70" s="45"/>
      <c r="L70" s="45"/>
    </row>
    <row r="71" spans="1:12">
      <c r="A71" s="38">
        <v>16</v>
      </c>
      <c r="B71" s="28" t="s">
        <v>146</v>
      </c>
      <c r="C71" s="28" t="s">
        <v>162</v>
      </c>
      <c r="D71" s="42" t="s">
        <v>163</v>
      </c>
      <c r="E71" s="28" t="s">
        <v>105</v>
      </c>
      <c r="F71" s="42" t="s">
        <v>161</v>
      </c>
      <c r="G71" s="28">
        <v>20</v>
      </c>
      <c r="H71" s="33">
        <v>33</v>
      </c>
      <c r="I71" s="58">
        <f t="shared" si="1"/>
        <v>660</v>
      </c>
      <c r="J71" s="57"/>
      <c r="K71" s="45"/>
      <c r="L71" s="45"/>
    </row>
    <row r="72" spans="1:12">
      <c r="A72" s="38">
        <v>17</v>
      </c>
      <c r="B72" s="28" t="s">
        <v>146</v>
      </c>
      <c r="C72" s="28" t="s">
        <v>162</v>
      </c>
      <c r="D72" s="42" t="s">
        <v>164</v>
      </c>
      <c r="E72" s="28" t="s">
        <v>105</v>
      </c>
      <c r="F72" s="42" t="s">
        <v>161</v>
      </c>
      <c r="G72" s="28">
        <v>100</v>
      </c>
      <c r="H72" s="30">
        <v>54</v>
      </c>
      <c r="I72" s="58">
        <f t="shared" si="1"/>
        <v>5400</v>
      </c>
      <c r="J72" s="57"/>
      <c r="K72" s="45"/>
      <c r="L72" s="45"/>
    </row>
    <row r="73" spans="1:12">
      <c r="A73" s="38">
        <v>18</v>
      </c>
      <c r="B73" s="28" t="s">
        <v>146</v>
      </c>
      <c r="C73" s="28" t="s">
        <v>162</v>
      </c>
      <c r="D73" s="42" t="s">
        <v>301</v>
      </c>
      <c r="E73" s="28" t="s">
        <v>105</v>
      </c>
      <c r="F73" s="42" t="s">
        <v>161</v>
      </c>
      <c r="G73" s="28">
        <v>180</v>
      </c>
      <c r="H73" s="30">
        <v>91</v>
      </c>
      <c r="I73" s="58">
        <f t="shared" si="1"/>
        <v>16380</v>
      </c>
      <c r="J73" s="57"/>
      <c r="K73" s="45"/>
      <c r="L73" s="45"/>
    </row>
    <row r="74" spans="1:12">
      <c r="A74" s="38">
        <v>19</v>
      </c>
      <c r="B74" s="39" t="s">
        <v>146</v>
      </c>
      <c r="C74" s="43" t="s">
        <v>124</v>
      </c>
      <c r="D74" s="43"/>
      <c r="E74" s="43"/>
      <c r="F74" s="43" t="s">
        <v>125</v>
      </c>
      <c r="G74" s="43">
        <v>1</v>
      </c>
      <c r="H74" s="30">
        <v>1000</v>
      </c>
      <c r="I74" s="58">
        <f t="shared" si="1"/>
        <v>1000</v>
      </c>
      <c r="J74" s="57"/>
      <c r="K74" s="45"/>
      <c r="L74" s="45"/>
    </row>
    <row r="75" spans="1:12">
      <c r="A75" s="38">
        <v>20</v>
      </c>
      <c r="B75" s="39" t="s">
        <v>146</v>
      </c>
      <c r="C75" s="39" t="s">
        <v>173</v>
      </c>
      <c r="D75" s="39"/>
      <c r="E75" s="39"/>
      <c r="F75" s="39" t="s">
        <v>174</v>
      </c>
      <c r="G75" s="39">
        <v>1</v>
      </c>
      <c r="H75" s="30">
        <f>(SUM(I56:I66)+SUM(I69:I73))*0.35</f>
        <v>16774.8</v>
      </c>
      <c r="I75" s="60">
        <f t="shared" si="1"/>
        <v>16774.8</v>
      </c>
      <c r="J75" s="57"/>
      <c r="K75" s="45"/>
      <c r="L75" s="45"/>
    </row>
    <row r="76" ht="15.6" spans="1:12">
      <c r="A76" s="35" t="s">
        <v>126</v>
      </c>
      <c r="B76" s="36"/>
      <c r="C76" s="36"/>
      <c r="D76" s="36"/>
      <c r="E76" s="36"/>
      <c r="F76" s="36"/>
      <c r="G76" s="36"/>
      <c r="H76" s="37"/>
      <c r="I76" s="59">
        <f>SUM(I56:I75)</f>
        <v>124602.8</v>
      </c>
      <c r="J76" s="57"/>
      <c r="K76" s="45"/>
      <c r="L76" s="45"/>
    </row>
    <row r="77" ht="15.6" spans="1:12">
      <c r="A77" s="24" t="s">
        <v>390</v>
      </c>
      <c r="B77" s="25"/>
      <c r="C77" s="25"/>
      <c r="D77" s="25"/>
      <c r="E77" s="25"/>
      <c r="F77" s="25"/>
      <c r="G77" s="25"/>
      <c r="H77" s="25"/>
      <c r="I77" s="54"/>
      <c r="J77" s="57"/>
      <c r="K77" s="45"/>
      <c r="L77" s="45"/>
    </row>
    <row r="78" spans="1:12">
      <c r="A78" s="38">
        <v>1</v>
      </c>
      <c r="B78" s="39" t="s">
        <v>44</v>
      </c>
      <c r="C78" s="43" t="s">
        <v>176</v>
      </c>
      <c r="D78" s="43" t="s">
        <v>177</v>
      </c>
      <c r="E78" s="43" t="s">
        <v>178</v>
      </c>
      <c r="F78" s="43" t="s">
        <v>48</v>
      </c>
      <c r="G78" s="44">
        <v>1</v>
      </c>
      <c r="H78" s="33">
        <v>223</v>
      </c>
      <c r="I78" s="56">
        <f t="shared" ref="I78:I92" si="2">G78*H78</f>
        <v>223</v>
      </c>
      <c r="J78" s="57"/>
      <c r="K78" s="45"/>
      <c r="L78" s="45"/>
    </row>
    <row r="79" spans="1:12">
      <c r="A79" s="38">
        <v>2</v>
      </c>
      <c r="B79" s="39" t="s">
        <v>44</v>
      </c>
      <c r="C79" s="43" t="s">
        <v>179</v>
      </c>
      <c r="D79" s="43" t="s">
        <v>180</v>
      </c>
      <c r="E79" s="43" t="s">
        <v>62</v>
      </c>
      <c r="F79" s="43" t="s">
        <v>48</v>
      </c>
      <c r="G79" s="44">
        <v>1</v>
      </c>
      <c r="H79" s="33">
        <v>608</v>
      </c>
      <c r="I79" s="56">
        <f t="shared" si="2"/>
        <v>608</v>
      </c>
      <c r="J79" s="57"/>
      <c r="K79" s="45"/>
      <c r="L79" s="45"/>
    </row>
    <row r="80" spans="1:12">
      <c r="A80" s="38">
        <v>3</v>
      </c>
      <c r="B80" s="39" t="s">
        <v>44</v>
      </c>
      <c r="C80" s="43" t="s">
        <v>181</v>
      </c>
      <c r="D80" s="43" t="s">
        <v>182</v>
      </c>
      <c r="E80" s="43" t="s">
        <v>62</v>
      </c>
      <c r="F80" s="43" t="s">
        <v>48</v>
      </c>
      <c r="G80" s="44">
        <v>1</v>
      </c>
      <c r="H80" s="33">
        <v>130</v>
      </c>
      <c r="I80" s="56">
        <f t="shared" si="2"/>
        <v>130</v>
      </c>
      <c r="J80" s="57"/>
      <c r="K80" s="45"/>
      <c r="L80" s="45"/>
    </row>
    <row r="81" spans="1:12">
      <c r="A81" s="38">
        <v>4</v>
      </c>
      <c r="B81" s="39" t="s">
        <v>44</v>
      </c>
      <c r="C81" s="43" t="s">
        <v>183</v>
      </c>
      <c r="D81" s="43" t="s">
        <v>184</v>
      </c>
      <c r="E81" s="43" t="s">
        <v>62</v>
      </c>
      <c r="F81" s="43" t="s">
        <v>48</v>
      </c>
      <c r="G81" s="44">
        <v>1</v>
      </c>
      <c r="H81" s="33">
        <v>269</v>
      </c>
      <c r="I81" s="56">
        <f t="shared" si="2"/>
        <v>269</v>
      </c>
      <c r="J81" s="57"/>
      <c r="K81" s="45"/>
      <c r="L81" s="45"/>
    </row>
    <row r="82" spans="1:12">
      <c r="A82" s="38">
        <v>5</v>
      </c>
      <c r="B82" s="39" t="s">
        <v>44</v>
      </c>
      <c r="C82" s="43" t="s">
        <v>185</v>
      </c>
      <c r="D82" s="44" t="s">
        <v>186</v>
      </c>
      <c r="E82" s="43" t="s">
        <v>62</v>
      </c>
      <c r="F82" s="43" t="s">
        <v>48</v>
      </c>
      <c r="G82" s="44">
        <v>1</v>
      </c>
      <c r="H82" s="33">
        <v>53</v>
      </c>
      <c r="I82" s="56">
        <f t="shared" si="2"/>
        <v>53</v>
      </c>
      <c r="J82" s="57"/>
      <c r="K82" s="45"/>
      <c r="L82" s="45"/>
    </row>
    <row r="83" spans="1:12">
      <c r="A83" s="38">
        <v>6</v>
      </c>
      <c r="B83" s="39" t="s">
        <v>44</v>
      </c>
      <c r="C83" s="28" t="s">
        <v>187</v>
      </c>
      <c r="D83" s="28" t="s">
        <v>188</v>
      </c>
      <c r="E83" s="43" t="s">
        <v>62</v>
      </c>
      <c r="F83" s="44" t="s">
        <v>48</v>
      </c>
      <c r="G83" s="44">
        <v>1</v>
      </c>
      <c r="H83" s="33">
        <v>410</v>
      </c>
      <c r="I83" s="56">
        <f t="shared" si="2"/>
        <v>410</v>
      </c>
      <c r="J83" s="61"/>
      <c r="K83" s="62"/>
      <c r="L83" s="62"/>
    </row>
    <row r="84" spans="1:12">
      <c r="A84" s="38">
        <v>7</v>
      </c>
      <c r="B84" s="39" t="s">
        <v>44</v>
      </c>
      <c r="C84" s="28" t="s">
        <v>391</v>
      </c>
      <c r="D84" s="28" t="s">
        <v>392</v>
      </c>
      <c r="E84" s="43" t="s">
        <v>62</v>
      </c>
      <c r="F84" s="43" t="s">
        <v>48</v>
      </c>
      <c r="G84" s="44">
        <v>12</v>
      </c>
      <c r="H84" s="33">
        <v>161</v>
      </c>
      <c r="I84" s="56">
        <f t="shared" si="2"/>
        <v>1932</v>
      </c>
      <c r="J84" s="61"/>
      <c r="K84" s="62"/>
      <c r="L84" s="62"/>
    </row>
    <row r="85" spans="1:12">
      <c r="A85" s="38">
        <v>8</v>
      </c>
      <c r="B85" s="39" t="s">
        <v>44</v>
      </c>
      <c r="C85" s="28" t="s">
        <v>393</v>
      </c>
      <c r="D85" s="28" t="s">
        <v>394</v>
      </c>
      <c r="E85" s="43" t="s">
        <v>62</v>
      </c>
      <c r="F85" s="44" t="s">
        <v>48</v>
      </c>
      <c r="G85" s="44">
        <v>12</v>
      </c>
      <c r="H85" s="33">
        <v>177</v>
      </c>
      <c r="I85" s="56">
        <f t="shared" si="2"/>
        <v>2124</v>
      </c>
      <c r="J85" s="61"/>
      <c r="K85" s="62"/>
      <c r="L85" s="62"/>
    </row>
    <row r="86" spans="1:12">
      <c r="A86" s="38">
        <v>9</v>
      </c>
      <c r="B86" s="39" t="s">
        <v>44</v>
      </c>
      <c r="C86" s="28" t="s">
        <v>395</v>
      </c>
      <c r="D86" s="28" t="s">
        <v>396</v>
      </c>
      <c r="E86" s="43" t="s">
        <v>62</v>
      </c>
      <c r="F86" s="43" t="s">
        <v>48</v>
      </c>
      <c r="G86" s="44">
        <v>12</v>
      </c>
      <c r="H86" s="33">
        <v>140</v>
      </c>
      <c r="I86" s="56">
        <f t="shared" si="2"/>
        <v>1680</v>
      </c>
      <c r="J86" s="61"/>
      <c r="K86" s="62"/>
      <c r="L86" s="62"/>
    </row>
    <row r="87" spans="1:12">
      <c r="A87" s="38">
        <v>10</v>
      </c>
      <c r="B87" s="39" t="s">
        <v>44</v>
      </c>
      <c r="C87" s="28" t="s">
        <v>189</v>
      </c>
      <c r="D87" s="28" t="s">
        <v>397</v>
      </c>
      <c r="E87" s="43" t="s">
        <v>62</v>
      </c>
      <c r="F87" s="44" t="s">
        <v>48</v>
      </c>
      <c r="G87" s="44">
        <v>1</v>
      </c>
      <c r="H87" s="33">
        <v>76</v>
      </c>
      <c r="I87" s="56">
        <f t="shared" si="2"/>
        <v>76</v>
      </c>
      <c r="J87" s="61"/>
      <c r="K87" s="62"/>
      <c r="L87" s="62"/>
    </row>
    <row r="88" spans="1:12">
      <c r="A88" s="38">
        <v>11</v>
      </c>
      <c r="B88" s="39" t="s">
        <v>44</v>
      </c>
      <c r="C88" s="28" t="s">
        <v>191</v>
      </c>
      <c r="D88" s="28" t="s">
        <v>192</v>
      </c>
      <c r="E88" s="27" t="s">
        <v>62</v>
      </c>
      <c r="F88" s="44" t="s">
        <v>48</v>
      </c>
      <c r="G88" s="44">
        <v>1</v>
      </c>
      <c r="H88" s="33">
        <v>5</v>
      </c>
      <c r="I88" s="56">
        <f t="shared" si="2"/>
        <v>5</v>
      </c>
      <c r="J88" s="61"/>
      <c r="K88" s="62"/>
      <c r="L88" s="62"/>
    </row>
    <row r="89" spans="1:12">
      <c r="A89" s="38">
        <v>12</v>
      </c>
      <c r="B89" s="39" t="s">
        <v>44</v>
      </c>
      <c r="C89" s="43" t="s">
        <v>193</v>
      </c>
      <c r="D89" s="43" t="s">
        <v>194</v>
      </c>
      <c r="E89" s="43" t="s">
        <v>62</v>
      </c>
      <c r="F89" s="43" t="s">
        <v>48</v>
      </c>
      <c r="G89" s="44">
        <v>1</v>
      </c>
      <c r="H89" s="33">
        <v>138</v>
      </c>
      <c r="I89" s="56">
        <f t="shared" si="2"/>
        <v>138</v>
      </c>
      <c r="J89" s="57"/>
      <c r="K89" s="45"/>
      <c r="L89" s="45"/>
    </row>
    <row r="90" spans="1:12">
      <c r="A90" s="38">
        <v>13</v>
      </c>
      <c r="B90" s="39" t="s">
        <v>44</v>
      </c>
      <c r="C90" s="43" t="s">
        <v>195</v>
      </c>
      <c r="D90" s="43" t="s">
        <v>196</v>
      </c>
      <c r="E90" s="43" t="s">
        <v>62</v>
      </c>
      <c r="F90" s="43" t="s">
        <v>174</v>
      </c>
      <c r="G90" s="44">
        <v>1</v>
      </c>
      <c r="H90" s="33">
        <v>200</v>
      </c>
      <c r="I90" s="56">
        <f t="shared" si="2"/>
        <v>200</v>
      </c>
      <c r="J90" s="57"/>
      <c r="K90" s="45"/>
      <c r="L90" s="45"/>
    </row>
    <row r="91" spans="1:12">
      <c r="A91" s="38">
        <v>14</v>
      </c>
      <c r="B91" s="39" t="s">
        <v>124</v>
      </c>
      <c r="C91" s="43" t="s">
        <v>124</v>
      </c>
      <c r="D91" s="43" t="s">
        <v>197</v>
      </c>
      <c r="E91" s="43"/>
      <c r="F91" s="43" t="s">
        <v>125</v>
      </c>
      <c r="G91" s="43">
        <v>1</v>
      </c>
      <c r="H91" s="33">
        <v>200</v>
      </c>
      <c r="I91" s="56">
        <f t="shared" si="2"/>
        <v>200</v>
      </c>
      <c r="J91" s="57"/>
      <c r="K91" s="45"/>
      <c r="L91" s="45"/>
    </row>
    <row r="92" spans="1:12">
      <c r="A92" s="38">
        <v>15</v>
      </c>
      <c r="B92" s="45" t="s">
        <v>198</v>
      </c>
      <c r="C92" s="39" t="s">
        <v>199</v>
      </c>
      <c r="D92" s="43"/>
      <c r="E92" s="43"/>
      <c r="F92" s="43"/>
      <c r="G92" s="43">
        <v>1</v>
      </c>
      <c r="H92" s="33">
        <v>100</v>
      </c>
      <c r="I92" s="56">
        <f t="shared" si="2"/>
        <v>100</v>
      </c>
      <c r="J92" s="57"/>
      <c r="K92" s="45"/>
      <c r="L92" s="45"/>
    </row>
    <row r="93" ht="15.6" spans="1:12">
      <c r="A93" s="35" t="s">
        <v>126</v>
      </c>
      <c r="B93" s="36"/>
      <c r="C93" s="36"/>
      <c r="D93" s="36"/>
      <c r="E93" s="36"/>
      <c r="F93" s="36"/>
      <c r="G93" s="36"/>
      <c r="H93" s="37"/>
      <c r="I93" s="59">
        <f>SUM(I78:I92)</f>
        <v>8148</v>
      </c>
      <c r="J93" s="57"/>
      <c r="K93" s="45"/>
      <c r="L93" s="45"/>
    </row>
    <row r="94" ht="15.6" spans="1:12">
      <c r="A94" s="46" t="s">
        <v>398</v>
      </c>
      <c r="B94" s="47"/>
      <c r="C94" s="47"/>
      <c r="D94" s="47"/>
      <c r="E94" s="47"/>
      <c r="F94" s="47"/>
      <c r="G94" s="47"/>
      <c r="H94" s="48"/>
      <c r="I94" s="63">
        <f>(I54+I76+I93)</f>
        <v>303054.8</v>
      </c>
      <c r="J94" s="64"/>
      <c r="K94" s="65"/>
      <c r="L94" s="65"/>
    </row>
    <row r="95" ht="15.6" spans="1:12">
      <c r="A95" s="17" t="s">
        <v>201</v>
      </c>
      <c r="B95" s="17"/>
      <c r="C95" s="17"/>
      <c r="D95" s="17"/>
      <c r="E95" s="17"/>
      <c r="F95" s="17"/>
      <c r="G95" s="17"/>
      <c r="H95" s="49"/>
      <c r="I95" s="19"/>
      <c r="J95" s="17"/>
      <c r="K95" s="17"/>
      <c r="L95" s="17"/>
    </row>
    <row r="96" ht="15.6" spans="1:12">
      <c r="A96" s="17" t="s">
        <v>202</v>
      </c>
      <c r="B96" s="17"/>
      <c r="C96" s="17"/>
      <c r="D96" s="17"/>
      <c r="E96" s="17"/>
      <c r="F96" s="17"/>
      <c r="G96" s="17"/>
      <c r="H96" s="49"/>
      <c r="I96" s="19"/>
      <c r="J96" s="17"/>
      <c r="K96" s="17"/>
      <c r="L96" s="17"/>
    </row>
    <row r="97" ht="30" spans="1:12">
      <c r="A97" s="20" t="s">
        <v>1</v>
      </c>
      <c r="B97" s="20" t="s">
        <v>33</v>
      </c>
      <c r="C97" s="20" t="s">
        <v>34</v>
      </c>
      <c r="D97" s="20" t="s">
        <v>35</v>
      </c>
      <c r="E97" s="20" t="s">
        <v>36</v>
      </c>
      <c r="F97" s="20" t="s">
        <v>37</v>
      </c>
      <c r="G97" s="20" t="s">
        <v>3</v>
      </c>
      <c r="H97" s="21" t="s">
        <v>4</v>
      </c>
      <c r="I97" s="21" t="s">
        <v>38</v>
      </c>
      <c r="J97" s="20" t="s">
        <v>39</v>
      </c>
      <c r="K97" s="51" t="s">
        <v>40</v>
      </c>
      <c r="L97" s="51" t="s">
        <v>41</v>
      </c>
    </row>
    <row r="98" s="2" customFormat="1" ht="15.6" spans="1:12">
      <c r="A98" s="66" t="s">
        <v>203</v>
      </c>
      <c r="B98" s="67"/>
      <c r="C98" s="67"/>
      <c r="D98" s="67"/>
      <c r="E98" s="67"/>
      <c r="F98" s="67"/>
      <c r="G98" s="67"/>
      <c r="H98" s="68"/>
      <c r="I98" s="68"/>
      <c r="J98" s="119"/>
      <c r="K98" s="72"/>
      <c r="L98" s="79"/>
    </row>
    <row r="99" s="2" customFormat="1" spans="1:12">
      <c r="A99" s="69">
        <v>1</v>
      </c>
      <c r="B99" s="70" t="s">
        <v>146</v>
      </c>
      <c r="C99" s="71" t="s">
        <v>204</v>
      </c>
      <c r="D99" s="71"/>
      <c r="E99" s="71"/>
      <c r="F99" s="71" t="s">
        <v>141</v>
      </c>
      <c r="G99" s="72">
        <v>1</v>
      </c>
      <c r="H99" s="73">
        <v>0</v>
      </c>
      <c r="I99" s="120">
        <f>H99*G99</f>
        <v>0</v>
      </c>
      <c r="J99" s="121"/>
      <c r="K99" s="72"/>
      <c r="L99" s="79"/>
    </row>
    <row r="100" s="2" customFormat="1" ht="15.6" spans="1:12">
      <c r="A100" s="74"/>
      <c r="B100" s="75"/>
      <c r="C100" s="75"/>
      <c r="D100" s="76" t="s">
        <v>205</v>
      </c>
      <c r="E100" s="77"/>
      <c r="F100" s="77"/>
      <c r="G100" s="77"/>
      <c r="H100" s="78"/>
      <c r="I100" s="122">
        <f>SUM(I99:I99)</f>
        <v>0</v>
      </c>
      <c r="J100" s="121"/>
      <c r="K100" s="72"/>
      <c r="L100" s="79"/>
    </row>
    <row r="101" s="2" customFormat="1" ht="15.6" spans="1:12">
      <c r="A101" s="66" t="s">
        <v>206</v>
      </c>
      <c r="B101" s="67"/>
      <c r="C101" s="67"/>
      <c r="D101" s="67"/>
      <c r="E101" s="67"/>
      <c r="F101" s="67"/>
      <c r="G101" s="67"/>
      <c r="H101" s="68"/>
      <c r="I101" s="68"/>
      <c r="J101" s="121"/>
      <c r="K101" s="72"/>
      <c r="L101" s="79"/>
    </row>
    <row r="102" s="3" customFormat="1" ht="15.6" spans="1:23">
      <c r="A102" s="79">
        <v>1</v>
      </c>
      <c r="B102" s="79" t="s">
        <v>44</v>
      </c>
      <c r="C102" s="79"/>
      <c r="D102" s="79"/>
      <c r="E102" s="79"/>
      <c r="F102" s="79" t="s">
        <v>141</v>
      </c>
      <c r="G102" s="79">
        <v>1</v>
      </c>
      <c r="H102" s="80">
        <v>0</v>
      </c>
      <c r="I102" s="80">
        <f>G102*H102</f>
        <v>0</v>
      </c>
      <c r="J102" s="79"/>
      <c r="K102" s="79"/>
      <c r="L102" s="79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="3" customFormat="1" ht="17.25" customHeight="1" spans="1:24">
      <c r="A103" s="81" t="s">
        <v>207</v>
      </c>
      <c r="B103" s="82"/>
      <c r="C103" s="82"/>
      <c r="D103" s="82"/>
      <c r="E103" s="82"/>
      <c r="F103" s="82"/>
      <c r="G103" s="82"/>
      <c r="H103" s="83"/>
      <c r="I103" s="80">
        <f>SUM(I102:I102)</f>
        <v>0</v>
      </c>
      <c r="J103" s="79"/>
      <c r="K103" s="79"/>
      <c r="L103" s="79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="2" customFormat="1" ht="31.2" spans="1:12">
      <c r="A104" s="84"/>
      <c r="B104" s="84"/>
      <c r="C104" s="84"/>
      <c r="D104" s="84"/>
      <c r="E104" s="84"/>
      <c r="F104" s="84"/>
      <c r="G104" s="84"/>
      <c r="H104" s="85" t="s">
        <v>208</v>
      </c>
      <c r="I104" s="123">
        <f>+I103+I100</f>
        <v>0</v>
      </c>
      <c r="J104" s="124"/>
      <c r="K104" s="125"/>
      <c r="L104" s="79"/>
    </row>
    <row r="105" ht="15.6" spans="1:14">
      <c r="A105" s="17" t="s">
        <v>209</v>
      </c>
      <c r="B105" s="18"/>
      <c r="C105" s="18"/>
      <c r="D105" s="18"/>
      <c r="E105" s="18"/>
      <c r="F105" s="18"/>
      <c r="G105" s="18"/>
      <c r="H105" s="19"/>
      <c r="I105" s="19"/>
      <c r="J105" s="17"/>
      <c r="K105" s="17"/>
      <c r="L105" s="126"/>
      <c r="M105" s="2"/>
      <c r="N105" s="2"/>
    </row>
    <row r="106" ht="60" spans="1:13">
      <c r="A106" s="20" t="s">
        <v>1</v>
      </c>
      <c r="B106" s="20" t="s">
        <v>33</v>
      </c>
      <c r="C106" s="20"/>
      <c r="D106" s="20" t="s">
        <v>35</v>
      </c>
      <c r="E106" s="20" t="s">
        <v>36</v>
      </c>
      <c r="F106" s="20" t="s">
        <v>37</v>
      </c>
      <c r="G106" s="20" t="s">
        <v>3</v>
      </c>
      <c r="H106" s="21" t="s">
        <v>4</v>
      </c>
      <c r="I106" s="21" t="s">
        <v>38</v>
      </c>
      <c r="J106" s="86" t="s">
        <v>210</v>
      </c>
      <c r="K106" s="127"/>
      <c r="L106" s="128"/>
      <c r="M106" s="2"/>
    </row>
    <row r="107" spans="1:12">
      <c r="A107" s="20">
        <v>1</v>
      </c>
      <c r="B107" s="20" t="s">
        <v>100</v>
      </c>
      <c r="C107" s="20"/>
      <c r="D107" s="86"/>
      <c r="E107" s="20"/>
      <c r="F107" s="86" t="s">
        <v>174</v>
      </c>
      <c r="G107" s="20" t="s">
        <v>211</v>
      </c>
      <c r="H107" s="21">
        <v>500</v>
      </c>
      <c r="I107" s="21">
        <f t="shared" ref="I107:I113" si="3">G107*H107</f>
        <v>500</v>
      </c>
      <c r="J107" s="20"/>
      <c r="K107" s="127"/>
      <c r="L107" s="128"/>
    </row>
    <row r="108" spans="1:12">
      <c r="A108" s="20">
        <v>2</v>
      </c>
      <c r="B108" s="20" t="s">
        <v>212</v>
      </c>
      <c r="C108" s="20"/>
      <c r="D108" s="86" t="s">
        <v>213</v>
      </c>
      <c r="E108" s="20"/>
      <c r="F108" s="86" t="s">
        <v>174</v>
      </c>
      <c r="G108" s="20" t="s">
        <v>211</v>
      </c>
      <c r="H108" s="21">
        <v>200</v>
      </c>
      <c r="I108" s="21">
        <f t="shared" si="3"/>
        <v>200</v>
      </c>
      <c r="J108" s="20"/>
      <c r="K108" s="127"/>
      <c r="L108" s="128"/>
    </row>
    <row r="109" ht="15.6" spans="1:12">
      <c r="A109" s="20" t="s">
        <v>214</v>
      </c>
      <c r="B109" s="20"/>
      <c r="C109" s="20"/>
      <c r="D109" s="20"/>
      <c r="E109" s="20"/>
      <c r="F109" s="20"/>
      <c r="G109" s="20"/>
      <c r="H109" s="21"/>
      <c r="I109" s="129">
        <f>SUM(I107:I108)</f>
        <v>700</v>
      </c>
      <c r="J109" s="20"/>
      <c r="K109" s="127"/>
      <c r="L109" s="128"/>
    </row>
    <row r="110" ht="15.6" spans="1:12">
      <c r="A110" s="17" t="s">
        <v>215</v>
      </c>
      <c r="B110" s="18"/>
      <c r="C110" s="18"/>
      <c r="D110" s="18"/>
      <c r="E110" s="18"/>
      <c r="F110" s="18"/>
      <c r="G110" s="18"/>
      <c r="H110" s="19"/>
      <c r="I110" s="19"/>
      <c r="J110" s="17"/>
      <c r="K110" s="127"/>
      <c r="L110" s="128"/>
    </row>
    <row r="111" ht="60" spans="1:12">
      <c r="A111" s="20" t="s">
        <v>1</v>
      </c>
      <c r="B111" s="20"/>
      <c r="C111" s="20"/>
      <c r="D111" s="20" t="s">
        <v>35</v>
      </c>
      <c r="E111" s="20" t="s">
        <v>36</v>
      </c>
      <c r="F111" s="20" t="s">
        <v>37</v>
      </c>
      <c r="G111" s="20" t="s">
        <v>3</v>
      </c>
      <c r="H111" s="21" t="s">
        <v>4</v>
      </c>
      <c r="I111" s="21" t="s">
        <v>38</v>
      </c>
      <c r="J111" s="86" t="s">
        <v>216</v>
      </c>
      <c r="K111" s="127"/>
      <c r="L111" s="128"/>
    </row>
    <row r="112" spans="1:12">
      <c r="A112" s="20">
        <v>1</v>
      </c>
      <c r="B112" s="20" t="s">
        <v>217</v>
      </c>
      <c r="C112" s="20"/>
      <c r="D112" s="20"/>
      <c r="E112" s="20"/>
      <c r="F112" s="20" t="s">
        <v>48</v>
      </c>
      <c r="G112" s="20" t="s">
        <v>211</v>
      </c>
      <c r="H112" s="21">
        <v>14326</v>
      </c>
      <c r="I112" s="21">
        <f t="shared" si="3"/>
        <v>14326</v>
      </c>
      <c r="J112" s="20"/>
      <c r="K112" s="127"/>
      <c r="L112" s="128"/>
    </row>
    <row r="113" spans="1:12">
      <c r="A113" s="20" t="s">
        <v>218</v>
      </c>
      <c r="B113" s="20" t="s">
        <v>217</v>
      </c>
      <c r="C113" s="20"/>
      <c r="D113" s="20"/>
      <c r="E113" s="20"/>
      <c r="F113" s="20" t="s">
        <v>48</v>
      </c>
      <c r="G113" s="20" t="s">
        <v>211</v>
      </c>
      <c r="H113" s="21">
        <v>2000</v>
      </c>
      <c r="I113" s="21">
        <f t="shared" si="3"/>
        <v>2000</v>
      </c>
      <c r="J113" s="20"/>
      <c r="K113" s="127"/>
      <c r="L113" s="128"/>
    </row>
    <row r="114" spans="1:12">
      <c r="A114" s="20" t="s">
        <v>219</v>
      </c>
      <c r="B114" s="20" t="s">
        <v>220</v>
      </c>
      <c r="C114" s="20"/>
      <c r="D114" s="20"/>
      <c r="E114" s="87"/>
      <c r="F114" s="87"/>
      <c r="G114" s="87"/>
      <c r="H114" s="88"/>
      <c r="I114" s="21"/>
      <c r="J114" s="20"/>
      <c r="K114" s="127"/>
      <c r="L114" s="128"/>
    </row>
    <row r="115" spans="1:12">
      <c r="A115" s="20">
        <v>3</v>
      </c>
      <c r="B115" s="20" t="s">
        <v>221</v>
      </c>
      <c r="C115" s="20"/>
      <c r="D115" s="20" t="s">
        <v>222</v>
      </c>
      <c r="E115" s="20"/>
      <c r="F115" s="20" t="s">
        <v>174</v>
      </c>
      <c r="G115" s="20" t="s">
        <v>211</v>
      </c>
      <c r="H115" s="21">
        <v>0</v>
      </c>
      <c r="I115" s="21">
        <f>G115*H115</f>
        <v>0</v>
      </c>
      <c r="J115" s="20"/>
      <c r="K115" s="127"/>
      <c r="L115" s="128"/>
    </row>
    <row r="116" spans="1:12">
      <c r="A116" s="20" t="s">
        <v>223</v>
      </c>
      <c r="B116" s="20" t="s">
        <v>224</v>
      </c>
      <c r="C116" s="20"/>
      <c r="D116" s="20"/>
      <c r="E116" s="20"/>
      <c r="F116" s="20"/>
      <c r="G116" s="20"/>
      <c r="H116" s="21"/>
      <c r="I116" s="21"/>
      <c r="J116" s="20"/>
      <c r="K116" s="127"/>
      <c r="L116" s="128"/>
    </row>
    <row r="117" spans="1:12">
      <c r="A117" s="20">
        <v>4</v>
      </c>
      <c r="B117" s="20" t="s">
        <v>225</v>
      </c>
      <c r="C117" s="20"/>
      <c r="D117" s="20"/>
      <c r="E117" s="20"/>
      <c r="F117" s="20"/>
      <c r="G117" s="20"/>
      <c r="H117" s="21"/>
      <c r="I117" s="21"/>
      <c r="J117" s="20"/>
      <c r="K117" s="127"/>
      <c r="L117" s="128"/>
    </row>
    <row r="118" ht="15.6" spans="1:12">
      <c r="A118" s="20" t="s">
        <v>214</v>
      </c>
      <c r="B118" s="20"/>
      <c r="C118" s="20"/>
      <c r="D118" s="20"/>
      <c r="E118" s="20"/>
      <c r="F118" s="20"/>
      <c r="G118" s="20"/>
      <c r="H118" s="21"/>
      <c r="I118" s="129">
        <f>SUM(I112:I117)</f>
        <v>16326</v>
      </c>
      <c r="J118" s="20"/>
      <c r="K118" s="127"/>
      <c r="L118" s="128"/>
    </row>
    <row r="119" ht="15.6" spans="1:12">
      <c r="A119" s="17" t="s">
        <v>226</v>
      </c>
      <c r="B119" s="18"/>
      <c r="C119" s="18"/>
      <c r="D119" s="18"/>
      <c r="E119" s="18"/>
      <c r="F119" s="18"/>
      <c r="G119" s="18"/>
      <c r="H119" s="19"/>
      <c r="I119" s="19"/>
      <c r="J119" s="17"/>
      <c r="K119" s="17"/>
      <c r="L119" s="126"/>
    </row>
    <row r="120" ht="75" spans="1:12">
      <c r="A120" s="20" t="s">
        <v>1</v>
      </c>
      <c r="B120" s="20" t="s">
        <v>227</v>
      </c>
      <c r="C120" s="20"/>
      <c r="D120" s="20" t="s">
        <v>228</v>
      </c>
      <c r="E120" s="20" t="s">
        <v>229</v>
      </c>
      <c r="F120" s="20" t="s">
        <v>230</v>
      </c>
      <c r="G120" s="20" t="s">
        <v>231</v>
      </c>
      <c r="H120" s="21" t="s">
        <v>4</v>
      </c>
      <c r="I120" s="21" t="s">
        <v>38</v>
      </c>
      <c r="J120" s="86" t="s">
        <v>232</v>
      </c>
      <c r="K120" s="127"/>
      <c r="L120" s="128"/>
    </row>
    <row r="121" spans="1:12">
      <c r="A121" s="20">
        <v>1</v>
      </c>
      <c r="B121" s="20" t="s">
        <v>233</v>
      </c>
      <c r="C121" s="20"/>
      <c r="D121" s="20" t="s">
        <v>234</v>
      </c>
      <c r="E121" s="20" t="s">
        <v>211</v>
      </c>
      <c r="F121" s="20"/>
      <c r="G121" s="20" t="s">
        <v>399</v>
      </c>
      <c r="H121" s="21">
        <v>500</v>
      </c>
      <c r="I121" s="21">
        <f>E121*G121*H121</f>
        <v>10000</v>
      </c>
      <c r="J121" s="20"/>
      <c r="K121" s="127"/>
      <c r="L121" s="128"/>
    </row>
    <row r="122" spans="1:12">
      <c r="A122" s="20">
        <v>2</v>
      </c>
      <c r="B122" s="89" t="s">
        <v>236</v>
      </c>
      <c r="C122" s="90"/>
      <c r="D122" s="91" t="s">
        <v>237</v>
      </c>
      <c r="E122" s="91"/>
      <c r="F122" s="91"/>
      <c r="G122" s="91"/>
      <c r="H122" s="92"/>
      <c r="I122" s="21"/>
      <c r="J122" s="20"/>
      <c r="K122" s="127"/>
      <c r="L122" s="128"/>
    </row>
    <row r="123" spans="1:12">
      <c r="A123" s="20">
        <v>3</v>
      </c>
      <c r="B123" s="89" t="s">
        <v>238</v>
      </c>
      <c r="C123" s="90"/>
      <c r="D123" s="91" t="s">
        <v>237</v>
      </c>
      <c r="E123" s="91"/>
      <c r="F123" s="91"/>
      <c r="G123" s="91"/>
      <c r="H123" s="92"/>
      <c r="I123" s="92"/>
      <c r="J123" s="20"/>
      <c r="K123" s="127"/>
      <c r="L123" s="128"/>
    </row>
    <row r="124" spans="1:12">
      <c r="A124" s="20">
        <v>4</v>
      </c>
      <c r="B124" s="89" t="s">
        <v>239</v>
      </c>
      <c r="C124" s="90"/>
      <c r="D124" s="91" t="s">
        <v>237</v>
      </c>
      <c r="E124" s="91"/>
      <c r="F124" s="91"/>
      <c r="G124" s="91"/>
      <c r="H124" s="92"/>
      <c r="I124" s="92"/>
      <c r="J124" s="20"/>
      <c r="K124" s="127"/>
      <c r="L124" s="128"/>
    </row>
    <row r="125" ht="15.6" spans="1:12">
      <c r="A125" s="20" t="s">
        <v>214</v>
      </c>
      <c r="B125" s="20"/>
      <c r="C125" s="50"/>
      <c r="D125" s="50"/>
      <c r="E125" s="50"/>
      <c r="F125" s="50"/>
      <c r="G125" s="50"/>
      <c r="H125" s="93"/>
      <c r="I125" s="129">
        <f>SUM(I121:I124)</f>
        <v>10000</v>
      </c>
      <c r="J125" s="20"/>
      <c r="K125" s="127"/>
      <c r="L125" s="128"/>
    </row>
    <row r="126" ht="15.6" spans="1:12">
      <c r="A126" s="17" t="s">
        <v>240</v>
      </c>
      <c r="B126" s="18"/>
      <c r="C126" s="18"/>
      <c r="D126" s="18"/>
      <c r="E126" s="18"/>
      <c r="F126" s="18"/>
      <c r="G126" s="18"/>
      <c r="H126" s="19"/>
      <c r="I126" s="19"/>
      <c r="J126" s="17"/>
      <c r="K126" s="17"/>
      <c r="L126" s="126"/>
    </row>
    <row r="127" ht="75" spans="1:12">
      <c r="A127" s="20" t="s">
        <v>1</v>
      </c>
      <c r="B127" s="20" t="s">
        <v>33</v>
      </c>
      <c r="C127" s="20"/>
      <c r="D127" s="20" t="s">
        <v>241</v>
      </c>
      <c r="E127" s="20" t="s">
        <v>229</v>
      </c>
      <c r="F127" s="20" t="s">
        <v>230</v>
      </c>
      <c r="G127" s="20" t="s">
        <v>231</v>
      </c>
      <c r="H127" s="21" t="s">
        <v>4</v>
      </c>
      <c r="I127" s="21" t="s">
        <v>38</v>
      </c>
      <c r="J127" s="86" t="s">
        <v>242</v>
      </c>
      <c r="K127" s="127"/>
      <c r="L127" s="128"/>
    </row>
    <row r="128" ht="15.6" spans="1:12">
      <c r="A128" s="20">
        <v>1</v>
      </c>
      <c r="B128" s="20" t="s">
        <v>243</v>
      </c>
      <c r="C128" s="20"/>
      <c r="D128" s="20" t="s">
        <v>244</v>
      </c>
      <c r="E128" s="94"/>
      <c r="F128" s="95"/>
      <c r="G128" s="94"/>
      <c r="H128" s="21"/>
      <c r="I128" s="21"/>
      <c r="J128" s="20"/>
      <c r="K128" s="127"/>
      <c r="L128" s="128"/>
    </row>
    <row r="129" ht="15.6" spans="1:12">
      <c r="A129" s="20">
        <v>2</v>
      </c>
      <c r="B129" s="20" t="s">
        <v>245</v>
      </c>
      <c r="C129" s="20"/>
      <c r="D129" s="20" t="s">
        <v>244</v>
      </c>
      <c r="E129" s="94">
        <v>6</v>
      </c>
      <c r="F129" s="95"/>
      <c r="G129" s="94">
        <v>5</v>
      </c>
      <c r="H129" s="21">
        <v>320</v>
      </c>
      <c r="I129" s="21">
        <f>E129*G129*H129</f>
        <v>9600</v>
      </c>
      <c r="J129" s="20"/>
      <c r="K129" s="127"/>
      <c r="L129" s="128"/>
    </row>
    <row r="130" ht="15.6" spans="1:12">
      <c r="A130" s="20">
        <v>3</v>
      </c>
      <c r="B130" s="20" t="s">
        <v>246</v>
      </c>
      <c r="C130" s="20"/>
      <c r="D130" s="20" t="s">
        <v>244</v>
      </c>
      <c r="E130" s="95"/>
      <c r="F130" s="95"/>
      <c r="G130" s="95"/>
      <c r="H130" s="21"/>
      <c r="I130" s="21">
        <f>E130*G130*H130</f>
        <v>0</v>
      </c>
      <c r="J130" s="20"/>
      <c r="K130" s="127"/>
      <c r="L130" s="128"/>
    </row>
    <row r="131" ht="15.6" spans="1:12">
      <c r="A131" s="20">
        <v>4</v>
      </c>
      <c r="B131" s="20" t="s">
        <v>247</v>
      </c>
      <c r="C131" s="20"/>
      <c r="D131" s="20" t="s">
        <v>244</v>
      </c>
      <c r="E131" s="95"/>
      <c r="F131" s="95"/>
      <c r="G131" s="95"/>
      <c r="H131" s="21"/>
      <c r="I131" s="21"/>
      <c r="J131" s="20"/>
      <c r="K131" s="127"/>
      <c r="L131" s="128"/>
    </row>
    <row r="132" spans="1:12">
      <c r="A132" s="20">
        <v>4</v>
      </c>
      <c r="B132" s="20" t="s">
        <v>248</v>
      </c>
      <c r="C132" s="20"/>
      <c r="D132" s="20" t="s">
        <v>244</v>
      </c>
      <c r="E132" s="20"/>
      <c r="F132" s="20"/>
      <c r="G132" s="20"/>
      <c r="H132" s="21"/>
      <c r="I132" s="21"/>
      <c r="J132" s="20"/>
      <c r="K132" s="127"/>
      <c r="L132" s="128"/>
    </row>
    <row r="133" ht="15.6" spans="1:12">
      <c r="A133" s="20">
        <v>5</v>
      </c>
      <c r="B133" s="20" t="s">
        <v>249</v>
      </c>
      <c r="C133" s="20"/>
      <c r="D133" s="20" t="s">
        <v>244</v>
      </c>
      <c r="E133" s="94"/>
      <c r="F133" s="95"/>
      <c r="G133" s="94"/>
      <c r="H133" s="21"/>
      <c r="I133" s="21"/>
      <c r="J133" s="20"/>
      <c r="K133" s="127"/>
      <c r="L133" s="128"/>
    </row>
    <row r="134" spans="1:12">
      <c r="A134" s="20">
        <v>6</v>
      </c>
      <c r="B134" s="20" t="s">
        <v>250</v>
      </c>
      <c r="C134" s="20"/>
      <c r="D134" s="20" t="s">
        <v>244</v>
      </c>
      <c r="E134" s="20"/>
      <c r="F134" s="20"/>
      <c r="G134" s="20"/>
      <c r="H134" s="21"/>
      <c r="I134" s="21"/>
      <c r="J134" s="20"/>
      <c r="K134" s="127"/>
      <c r="L134" s="128"/>
    </row>
    <row r="135" ht="15.6" spans="1:12">
      <c r="A135" s="20" t="s">
        <v>214</v>
      </c>
      <c r="B135" s="20"/>
      <c r="C135" s="20"/>
      <c r="D135" s="20"/>
      <c r="E135" s="20"/>
      <c r="F135" s="20"/>
      <c r="G135" s="20"/>
      <c r="H135" s="21"/>
      <c r="I135" s="129">
        <f>SUM(I128:I134)</f>
        <v>9600</v>
      </c>
      <c r="J135" s="20"/>
      <c r="K135" s="127"/>
      <c r="L135" s="128"/>
    </row>
    <row r="136" ht="15.6" spans="1:12">
      <c r="A136" s="17" t="s">
        <v>251</v>
      </c>
      <c r="B136" s="18"/>
      <c r="C136" s="18"/>
      <c r="D136" s="18"/>
      <c r="E136" s="20"/>
      <c r="F136" s="20"/>
      <c r="G136" s="20"/>
      <c r="H136" s="21"/>
      <c r="I136" s="21"/>
      <c r="J136" s="20"/>
      <c r="K136" s="127"/>
      <c r="L136" s="128"/>
    </row>
    <row r="137" spans="1:12">
      <c r="A137" s="20" t="s">
        <v>1</v>
      </c>
      <c r="B137" s="20" t="s">
        <v>33</v>
      </c>
      <c r="C137" s="20"/>
      <c r="D137" s="20" t="s">
        <v>241</v>
      </c>
      <c r="E137" s="20" t="s">
        <v>229</v>
      </c>
      <c r="F137" s="20" t="s">
        <v>230</v>
      </c>
      <c r="G137" s="20" t="s">
        <v>231</v>
      </c>
      <c r="H137" s="21" t="s">
        <v>4</v>
      </c>
      <c r="I137" s="21" t="s">
        <v>38</v>
      </c>
      <c r="J137" s="20" t="s">
        <v>252</v>
      </c>
      <c r="K137" s="127"/>
      <c r="L137" s="128"/>
    </row>
    <row r="138" ht="15.6" spans="1:12">
      <c r="A138" s="96">
        <v>1</v>
      </c>
      <c r="B138" s="97" t="s">
        <v>253</v>
      </c>
      <c r="C138" s="98"/>
      <c r="D138" s="20"/>
      <c r="E138" s="94">
        <v>6</v>
      </c>
      <c r="F138" s="95"/>
      <c r="G138" s="94">
        <v>2</v>
      </c>
      <c r="H138" s="21">
        <v>420</v>
      </c>
      <c r="I138" s="21">
        <f>E138*G138*H138</f>
        <v>5040</v>
      </c>
      <c r="J138" s="20"/>
      <c r="K138" s="127"/>
      <c r="L138" s="128"/>
    </row>
    <row r="139" ht="15.6" spans="1:12">
      <c r="A139" s="99">
        <v>2</v>
      </c>
      <c r="B139" s="97" t="s">
        <v>254</v>
      </c>
      <c r="C139" s="98"/>
      <c r="D139" s="100" t="s">
        <v>244</v>
      </c>
      <c r="E139" s="101"/>
      <c r="F139" s="102"/>
      <c r="G139" s="101"/>
      <c r="H139" s="103"/>
      <c r="I139" s="21">
        <f t="shared" ref="I139:I145" si="4">E139*G139*H139</f>
        <v>0</v>
      </c>
      <c r="J139" s="20"/>
      <c r="K139" s="127"/>
      <c r="L139" s="128"/>
    </row>
    <row r="140" spans="1:12">
      <c r="A140" s="96">
        <v>3</v>
      </c>
      <c r="B140" s="97" t="s">
        <v>255</v>
      </c>
      <c r="C140" s="98"/>
      <c r="D140" s="100" t="s">
        <v>244</v>
      </c>
      <c r="E140" s="100" t="s">
        <v>211</v>
      </c>
      <c r="F140" s="100"/>
      <c r="G140" s="100" t="s">
        <v>218</v>
      </c>
      <c r="H140" s="103">
        <v>600</v>
      </c>
      <c r="I140" s="21">
        <f t="shared" si="4"/>
        <v>1200</v>
      </c>
      <c r="J140" s="20"/>
      <c r="K140" s="127"/>
      <c r="L140" s="128"/>
    </row>
    <row r="141" spans="1:12">
      <c r="A141" s="99" t="s">
        <v>257</v>
      </c>
      <c r="B141" s="89" t="s">
        <v>258</v>
      </c>
      <c r="C141" s="90"/>
      <c r="D141" s="91"/>
      <c r="E141" s="104"/>
      <c r="F141" s="104"/>
      <c r="G141" s="104"/>
      <c r="H141" s="105"/>
      <c r="I141" s="21">
        <f t="shared" si="4"/>
        <v>0</v>
      </c>
      <c r="J141" s="20"/>
      <c r="K141" s="127"/>
      <c r="L141" s="128"/>
    </row>
    <row r="142" spans="1:12">
      <c r="A142" s="99">
        <v>4</v>
      </c>
      <c r="B142" s="89" t="s">
        <v>259</v>
      </c>
      <c r="C142" s="90"/>
      <c r="D142" s="91" t="s">
        <v>244</v>
      </c>
      <c r="E142" s="91"/>
      <c r="F142" s="91"/>
      <c r="G142" s="91"/>
      <c r="H142" s="92"/>
      <c r="I142" s="21">
        <f t="shared" si="4"/>
        <v>0</v>
      </c>
      <c r="J142" s="20"/>
      <c r="K142" s="127"/>
      <c r="L142" s="128"/>
    </row>
    <row r="143" spans="1:12">
      <c r="A143" s="99">
        <v>12</v>
      </c>
      <c r="B143" s="97" t="s">
        <v>260</v>
      </c>
      <c r="C143" s="98"/>
      <c r="D143" s="100" t="s">
        <v>244</v>
      </c>
      <c r="E143" s="106" t="s">
        <v>211</v>
      </c>
      <c r="F143" s="106"/>
      <c r="G143" s="106" t="s">
        <v>211</v>
      </c>
      <c r="H143" s="107">
        <v>600</v>
      </c>
      <c r="I143" s="21">
        <f t="shared" si="4"/>
        <v>600</v>
      </c>
      <c r="J143" s="20"/>
      <c r="K143" s="127"/>
      <c r="L143" s="128"/>
    </row>
    <row r="144" spans="1:12">
      <c r="A144" s="99">
        <v>14</v>
      </c>
      <c r="B144" s="97" t="s">
        <v>261</v>
      </c>
      <c r="C144" s="98"/>
      <c r="D144" s="100" t="s">
        <v>244</v>
      </c>
      <c r="E144" s="106"/>
      <c r="F144" s="106"/>
      <c r="G144" s="106"/>
      <c r="H144" s="107"/>
      <c r="I144" s="21">
        <f t="shared" si="4"/>
        <v>0</v>
      </c>
      <c r="J144" s="20"/>
      <c r="K144" s="127"/>
      <c r="L144" s="128"/>
    </row>
    <row r="145" spans="1:12">
      <c r="A145" s="99"/>
      <c r="B145" s="97"/>
      <c r="C145" s="98"/>
      <c r="D145" s="100"/>
      <c r="E145" s="100"/>
      <c r="F145" s="100"/>
      <c r="G145" s="100"/>
      <c r="H145" s="103"/>
      <c r="I145" s="21">
        <f t="shared" si="4"/>
        <v>0</v>
      </c>
      <c r="J145" s="20"/>
      <c r="K145" s="127"/>
      <c r="L145" s="128"/>
    </row>
    <row r="146" ht="15.6" spans="1:12">
      <c r="A146" s="108" t="s">
        <v>214</v>
      </c>
      <c r="B146" s="109"/>
      <c r="C146" s="109"/>
      <c r="D146" s="109"/>
      <c r="E146" s="109"/>
      <c r="F146" s="109"/>
      <c r="G146" s="109"/>
      <c r="H146" s="110"/>
      <c r="I146" s="130">
        <f>SUM(I138:I145)</f>
        <v>6840</v>
      </c>
      <c r="J146" s="20"/>
      <c r="K146" s="127"/>
      <c r="L146" s="128"/>
    </row>
    <row r="147" ht="15.6" spans="1:12">
      <c r="A147" s="111" t="s">
        <v>262</v>
      </c>
      <c r="B147" s="111"/>
      <c r="C147" s="111"/>
      <c r="D147" s="111"/>
      <c r="E147" s="111"/>
      <c r="F147" s="111"/>
      <c r="G147" s="111"/>
      <c r="H147" s="112"/>
      <c r="I147" s="129">
        <f>I146+I135+I125+I118+I109+I104+I94</f>
        <v>346520.8</v>
      </c>
      <c r="J147" s="20"/>
      <c r="K147" s="127"/>
      <c r="L147" s="128"/>
    </row>
    <row r="148" s="4" customFormat="1" spans="1:22">
      <c r="A148" s="113"/>
      <c r="B148" s="113"/>
      <c r="C148" s="113"/>
      <c r="D148" s="113"/>
      <c r="E148" s="113"/>
      <c r="F148" s="113"/>
      <c r="G148" s="113"/>
      <c r="H148" s="114"/>
      <c r="I148" s="131"/>
      <c r="J148" s="14"/>
      <c r="K148" s="132"/>
      <c r="L148" s="133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="5" customFormat="1" spans="1:12">
      <c r="A149" s="115"/>
      <c r="B149" s="115"/>
      <c r="C149" s="116"/>
      <c r="D149" s="116"/>
      <c r="E149" s="116"/>
      <c r="F149" s="116"/>
      <c r="G149" s="116"/>
      <c r="H149" s="117"/>
      <c r="I149" s="117"/>
      <c r="J149" s="116"/>
      <c r="K149" s="116"/>
      <c r="L149" s="116"/>
    </row>
    <row r="150" s="6" customFormat="1" spans="1:12">
      <c r="A150" s="115"/>
      <c r="B150" s="115"/>
      <c r="C150" s="116"/>
      <c r="D150" s="116"/>
      <c r="E150" s="116"/>
      <c r="F150" s="116"/>
      <c r="G150" s="116"/>
      <c r="H150" s="117"/>
      <c r="I150" s="117"/>
      <c r="J150" s="116"/>
      <c r="K150" s="116"/>
      <c r="L150" s="116"/>
    </row>
    <row r="153" spans="4:9">
      <c r="D153" s="118"/>
      <c r="E153" s="118"/>
      <c r="F153" s="118"/>
      <c r="G153" s="118"/>
      <c r="H153" s="118"/>
      <c r="I153" s="118"/>
    </row>
    <row r="154" spans="4:9">
      <c r="D154" s="118"/>
      <c r="E154" s="118"/>
      <c r="F154" s="118"/>
      <c r="G154" s="118"/>
      <c r="H154" s="118"/>
      <c r="I154" s="118"/>
    </row>
    <row r="155" spans="4:9">
      <c r="D155" s="118"/>
      <c r="E155" s="118"/>
      <c r="F155" s="118"/>
      <c r="G155" s="118"/>
      <c r="H155" s="118"/>
      <c r="I155" s="118"/>
    </row>
    <row r="156" spans="4:9">
      <c r="D156" s="118"/>
      <c r="E156" s="118"/>
      <c r="F156" s="118"/>
      <c r="G156" s="118"/>
      <c r="H156" s="118"/>
      <c r="I156" s="118"/>
    </row>
    <row r="157" spans="4:9">
      <c r="D157" s="118"/>
      <c r="E157" s="118"/>
      <c r="F157" s="118"/>
      <c r="G157" s="118"/>
      <c r="H157" s="118"/>
      <c r="I157" s="118"/>
    </row>
    <row r="158" spans="4:9">
      <c r="D158" s="118"/>
      <c r="E158" s="118"/>
      <c r="F158" s="118"/>
      <c r="G158" s="118"/>
      <c r="H158" s="118"/>
      <c r="I158" s="118"/>
    </row>
    <row r="159" spans="4:9">
      <c r="D159" s="118"/>
      <c r="E159" s="118"/>
      <c r="F159" s="118"/>
      <c r="G159" s="118"/>
      <c r="H159" s="118"/>
      <c r="I159" s="118"/>
    </row>
    <row r="160" spans="4:9">
      <c r="D160" s="118"/>
      <c r="E160" s="118"/>
      <c r="F160" s="118"/>
      <c r="G160" s="118"/>
      <c r="H160" s="118"/>
      <c r="I160" s="118"/>
    </row>
  </sheetData>
  <mergeCells count="65">
    <mergeCell ref="A1:L1"/>
    <mergeCell ref="A2:L2"/>
    <mergeCell ref="A3:C3"/>
    <mergeCell ref="D3:L3"/>
    <mergeCell ref="A4:J4"/>
    <mergeCell ref="A6:I6"/>
    <mergeCell ref="A7:I7"/>
    <mergeCell ref="A54:H54"/>
    <mergeCell ref="A55:I55"/>
    <mergeCell ref="A76:H76"/>
    <mergeCell ref="A77:I77"/>
    <mergeCell ref="A94:H94"/>
    <mergeCell ref="A95:L95"/>
    <mergeCell ref="A96:L96"/>
    <mergeCell ref="A98:I98"/>
    <mergeCell ref="A101:I101"/>
    <mergeCell ref="A103:H103"/>
    <mergeCell ref="A104:G104"/>
    <mergeCell ref="A105:K105"/>
    <mergeCell ref="B106:C106"/>
    <mergeCell ref="B107:C107"/>
    <mergeCell ref="B108:C108"/>
    <mergeCell ref="A109:H109"/>
    <mergeCell ref="A110:J110"/>
    <mergeCell ref="B111:C111"/>
    <mergeCell ref="B112:C112"/>
    <mergeCell ref="B113:C113"/>
    <mergeCell ref="B114:C114"/>
    <mergeCell ref="B115:C115"/>
    <mergeCell ref="B116:C116"/>
    <mergeCell ref="B117:C117"/>
    <mergeCell ref="A118:H118"/>
    <mergeCell ref="A119:K119"/>
    <mergeCell ref="B120:C120"/>
    <mergeCell ref="B121:C121"/>
    <mergeCell ref="B122:C122"/>
    <mergeCell ref="B123:C123"/>
    <mergeCell ref="B124:C124"/>
    <mergeCell ref="A125:H125"/>
    <mergeCell ref="A126:K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A135:H135"/>
    <mergeCell ref="A136:I136"/>
    <mergeCell ref="B137:C137"/>
    <mergeCell ref="B138:C138"/>
    <mergeCell ref="B139:C139"/>
    <mergeCell ref="B140:C140"/>
    <mergeCell ref="B142:C142"/>
    <mergeCell ref="B143:C143"/>
    <mergeCell ref="B144:C144"/>
    <mergeCell ref="B145:C145"/>
    <mergeCell ref="A146:H146"/>
    <mergeCell ref="A147:H147"/>
    <mergeCell ref="A149:L149"/>
    <mergeCell ref="A150:L150"/>
    <mergeCell ref="H10:H11"/>
    <mergeCell ref="H18:H19"/>
    <mergeCell ref="H28:H2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8"/>
  <sheetViews>
    <sheetView workbookViewId="0">
      <selection activeCell="L13" sqref="L13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400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16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309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="142" customFormat="1" spans="1:12">
      <c r="A8" s="143">
        <v>1</v>
      </c>
      <c r="B8" s="144" t="s">
        <v>44</v>
      </c>
      <c r="C8" s="145" t="s">
        <v>45</v>
      </c>
      <c r="D8" s="145" t="s">
        <v>46</v>
      </c>
      <c r="E8" s="146" t="s">
        <v>47</v>
      </c>
      <c r="F8" s="145" t="s">
        <v>48</v>
      </c>
      <c r="G8" s="145">
        <v>4</v>
      </c>
      <c r="H8" s="147"/>
      <c r="I8" s="148">
        <f t="shared" ref="I8:I32" si="0">G8*H8</f>
        <v>0</v>
      </c>
      <c r="J8" s="149"/>
      <c r="K8" s="150"/>
      <c r="L8" s="150"/>
    </row>
    <row r="9" spans="1:12">
      <c r="A9" s="26">
        <v>2</v>
      </c>
      <c r="B9" s="27" t="s">
        <v>44</v>
      </c>
      <c r="C9" s="28" t="s">
        <v>49</v>
      </c>
      <c r="D9" s="28" t="s">
        <v>50</v>
      </c>
      <c r="E9" s="29"/>
      <c r="F9" s="28" t="s">
        <v>48</v>
      </c>
      <c r="G9" s="28">
        <v>18</v>
      </c>
      <c r="H9" s="30">
        <v>2330</v>
      </c>
      <c r="I9" s="56">
        <f t="shared" si="0"/>
        <v>41940</v>
      </c>
      <c r="J9" s="55"/>
      <c r="K9" s="45"/>
      <c r="L9" s="45"/>
    </row>
    <row r="10" s="152" customFormat="1" spans="1:12">
      <c r="A10" s="154">
        <v>3</v>
      </c>
      <c r="B10" s="155" t="s">
        <v>44</v>
      </c>
      <c r="C10" s="156" t="s">
        <v>401</v>
      </c>
      <c r="D10" s="156" t="s">
        <v>402</v>
      </c>
      <c r="E10" s="157" t="s">
        <v>403</v>
      </c>
      <c r="F10" s="156" t="s">
        <v>48</v>
      </c>
      <c r="G10" s="156">
        <v>2</v>
      </c>
      <c r="H10" s="158">
        <v>56000</v>
      </c>
      <c r="I10" s="165">
        <f t="shared" si="0"/>
        <v>112000</v>
      </c>
      <c r="J10" s="166"/>
      <c r="K10" s="65"/>
      <c r="L10" s="65"/>
    </row>
    <row r="11" spans="1:12">
      <c r="A11" s="26">
        <v>4</v>
      </c>
      <c r="B11" s="135" t="s">
        <v>44</v>
      </c>
      <c r="C11" s="34" t="s">
        <v>404</v>
      </c>
      <c r="D11" s="34"/>
      <c r="E11" s="31" t="s">
        <v>403</v>
      </c>
      <c r="F11" s="34" t="s">
        <v>48</v>
      </c>
      <c r="G11" s="34">
        <v>2</v>
      </c>
      <c r="H11" s="33"/>
      <c r="I11" s="56">
        <f t="shared" si="0"/>
        <v>0</v>
      </c>
      <c r="J11" s="55"/>
      <c r="K11" s="45"/>
      <c r="L11" s="45"/>
    </row>
    <row r="12" spans="1:12">
      <c r="A12" s="26">
        <v>5</v>
      </c>
      <c r="B12" s="135" t="s">
        <v>44</v>
      </c>
      <c r="C12" s="34" t="s">
        <v>284</v>
      </c>
      <c r="D12" s="34" t="s">
        <v>276</v>
      </c>
      <c r="E12" s="31" t="s">
        <v>277</v>
      </c>
      <c r="F12" s="34" t="s">
        <v>48</v>
      </c>
      <c r="G12" s="34">
        <v>10</v>
      </c>
      <c r="H12" s="33">
        <v>146</v>
      </c>
      <c r="I12" s="56">
        <f t="shared" si="0"/>
        <v>1460</v>
      </c>
      <c r="J12" s="55"/>
      <c r="K12" s="45"/>
      <c r="L12" s="45"/>
    </row>
    <row r="13" s="142" customFormat="1" spans="1:12">
      <c r="A13" s="143">
        <v>6</v>
      </c>
      <c r="B13" s="144" t="s">
        <v>44</v>
      </c>
      <c r="C13" s="145" t="s">
        <v>350</v>
      </c>
      <c r="D13" s="145" t="s">
        <v>405</v>
      </c>
      <c r="E13" s="146" t="s">
        <v>352</v>
      </c>
      <c r="F13" s="145" t="s">
        <v>48</v>
      </c>
      <c r="G13" s="145">
        <v>2</v>
      </c>
      <c r="H13" s="147">
        <v>0</v>
      </c>
      <c r="I13" s="148">
        <f t="shared" si="0"/>
        <v>0</v>
      </c>
      <c r="J13" s="149"/>
      <c r="K13" s="150"/>
      <c r="L13" s="150"/>
    </row>
    <row r="14" spans="1:12">
      <c r="A14" s="26">
        <v>7</v>
      </c>
      <c r="B14" s="27" t="s">
        <v>44</v>
      </c>
      <c r="C14" s="28" t="s">
        <v>353</v>
      </c>
      <c r="D14" s="28" t="s">
        <v>57</v>
      </c>
      <c r="E14" s="31" t="s">
        <v>58</v>
      </c>
      <c r="F14" s="28" t="s">
        <v>48</v>
      </c>
      <c r="G14" s="28">
        <v>6</v>
      </c>
      <c r="H14" s="159">
        <v>5500</v>
      </c>
      <c r="I14" s="56">
        <f t="shared" si="0"/>
        <v>33000</v>
      </c>
      <c r="J14" s="55"/>
      <c r="K14" s="45"/>
      <c r="L14" s="45"/>
    </row>
    <row r="15" spans="1:12">
      <c r="A15" s="26">
        <v>8</v>
      </c>
      <c r="B15" s="27" t="s">
        <v>44</v>
      </c>
      <c r="C15" s="28" t="s">
        <v>355</v>
      </c>
      <c r="D15" s="28"/>
      <c r="E15" s="31" t="s">
        <v>58</v>
      </c>
      <c r="F15" s="28" t="s">
        <v>48</v>
      </c>
      <c r="G15" s="28">
        <v>6</v>
      </c>
      <c r="H15" s="160"/>
      <c r="I15" s="56">
        <f t="shared" si="0"/>
        <v>0</v>
      </c>
      <c r="J15" s="55"/>
      <c r="K15" s="45"/>
      <c r="L15" s="45"/>
    </row>
    <row r="16" s="153" customFormat="1" spans="1:12">
      <c r="A16" s="143">
        <v>9</v>
      </c>
      <c r="B16" s="161" t="s">
        <v>44</v>
      </c>
      <c r="C16" s="162" t="s">
        <v>356</v>
      </c>
      <c r="D16" s="162" t="s">
        <v>357</v>
      </c>
      <c r="E16" s="163" t="s">
        <v>358</v>
      </c>
      <c r="F16" s="162" t="s">
        <v>48</v>
      </c>
      <c r="G16" s="162">
        <v>6</v>
      </c>
      <c r="H16" s="164"/>
      <c r="I16" s="148">
        <f t="shared" si="0"/>
        <v>0</v>
      </c>
      <c r="J16" s="167"/>
      <c r="K16" s="168"/>
      <c r="L16" s="168"/>
    </row>
    <row r="17" s="142" customFormat="1" spans="1:12">
      <c r="A17" s="143">
        <v>10</v>
      </c>
      <c r="B17" s="161" t="s">
        <v>44</v>
      </c>
      <c r="C17" s="162" t="s">
        <v>359</v>
      </c>
      <c r="D17" s="145" t="s">
        <v>360</v>
      </c>
      <c r="E17" s="163" t="s">
        <v>358</v>
      </c>
      <c r="F17" s="162" t="s">
        <v>48</v>
      </c>
      <c r="G17" s="145">
        <v>12</v>
      </c>
      <c r="H17" s="147"/>
      <c r="I17" s="148">
        <f t="shared" si="0"/>
        <v>0</v>
      </c>
      <c r="J17" s="149"/>
      <c r="K17" s="150"/>
      <c r="L17" s="150"/>
    </row>
    <row r="18" spans="1:12">
      <c r="A18" s="26">
        <v>11</v>
      </c>
      <c r="B18" s="136" t="s">
        <v>44</v>
      </c>
      <c r="C18" s="137" t="s">
        <v>361</v>
      </c>
      <c r="D18" s="34" t="s">
        <v>362</v>
      </c>
      <c r="E18" s="31" t="s">
        <v>363</v>
      </c>
      <c r="F18" s="137" t="s">
        <v>48</v>
      </c>
      <c r="G18" s="34">
        <v>6</v>
      </c>
      <c r="H18" s="33">
        <v>480</v>
      </c>
      <c r="I18" s="56">
        <f t="shared" si="0"/>
        <v>2880</v>
      </c>
      <c r="J18" s="55"/>
      <c r="K18" s="45"/>
      <c r="L18" s="45"/>
    </row>
    <row r="19" spans="1:12">
      <c r="A19" s="26">
        <v>12</v>
      </c>
      <c r="B19" s="27" t="s">
        <v>44</v>
      </c>
      <c r="C19" s="31" t="s">
        <v>288</v>
      </c>
      <c r="D19" s="28" t="s">
        <v>310</v>
      </c>
      <c r="E19" s="32" t="s">
        <v>72</v>
      </c>
      <c r="F19" s="28" t="s">
        <v>48</v>
      </c>
      <c r="G19" s="28">
        <v>280</v>
      </c>
      <c r="H19" s="33">
        <v>6</v>
      </c>
      <c r="I19" s="56">
        <f t="shared" si="0"/>
        <v>1680</v>
      </c>
      <c r="J19" s="55"/>
      <c r="K19" s="45"/>
      <c r="L19" s="45"/>
    </row>
    <row r="20" spans="1:12">
      <c r="A20" s="26">
        <v>13</v>
      </c>
      <c r="B20" s="27" t="s">
        <v>44</v>
      </c>
      <c r="C20" s="28" t="s">
        <v>311</v>
      </c>
      <c r="D20" s="28" t="s">
        <v>285</v>
      </c>
      <c r="E20" s="31" t="s">
        <v>112</v>
      </c>
      <c r="F20" s="28" t="s">
        <v>48</v>
      </c>
      <c r="G20" s="28">
        <v>2</v>
      </c>
      <c r="H20" s="33">
        <v>127</v>
      </c>
      <c r="I20" s="56">
        <f t="shared" si="0"/>
        <v>254</v>
      </c>
      <c r="J20" s="55"/>
      <c r="K20" s="45"/>
      <c r="L20" s="45"/>
    </row>
    <row r="21" spans="1:12">
      <c r="A21" s="26">
        <v>14</v>
      </c>
      <c r="B21" s="27" t="s">
        <v>44</v>
      </c>
      <c r="C21" s="28" t="s">
        <v>286</v>
      </c>
      <c r="D21" s="28" t="s">
        <v>287</v>
      </c>
      <c r="E21" s="31" t="s">
        <v>277</v>
      </c>
      <c r="F21" s="28" t="s">
        <v>48</v>
      </c>
      <c r="G21" s="28">
        <v>4</v>
      </c>
      <c r="H21" s="33">
        <v>275</v>
      </c>
      <c r="I21" s="56">
        <f t="shared" si="0"/>
        <v>1100</v>
      </c>
      <c r="J21" s="55"/>
      <c r="K21" s="45"/>
      <c r="L21" s="45"/>
    </row>
    <row r="22" spans="1:12">
      <c r="A22" s="26">
        <v>15</v>
      </c>
      <c r="B22" s="27" t="s">
        <v>44</v>
      </c>
      <c r="C22" s="28" t="s">
        <v>292</v>
      </c>
      <c r="D22" s="28" t="s">
        <v>293</v>
      </c>
      <c r="E22" s="31" t="s">
        <v>277</v>
      </c>
      <c r="F22" s="34" t="s">
        <v>48</v>
      </c>
      <c r="G22" s="28">
        <v>4</v>
      </c>
      <c r="H22" s="33">
        <v>1180</v>
      </c>
      <c r="I22" s="56">
        <f t="shared" si="0"/>
        <v>4720</v>
      </c>
      <c r="J22" s="55"/>
      <c r="K22" s="45"/>
      <c r="L22" s="45"/>
    </row>
    <row r="23" spans="1:12">
      <c r="A23" s="26">
        <v>16</v>
      </c>
      <c r="B23" s="27" t="s">
        <v>44</v>
      </c>
      <c r="C23" s="28" t="s">
        <v>294</v>
      </c>
      <c r="D23" s="28" t="s">
        <v>317</v>
      </c>
      <c r="E23" s="31" t="s">
        <v>277</v>
      </c>
      <c r="F23" s="34" t="s">
        <v>48</v>
      </c>
      <c r="G23" s="28">
        <v>4</v>
      </c>
      <c r="H23" s="33">
        <v>23</v>
      </c>
      <c r="I23" s="56">
        <f t="shared" si="0"/>
        <v>92</v>
      </c>
      <c r="J23" s="55"/>
      <c r="K23" s="45"/>
      <c r="L23" s="45"/>
    </row>
    <row r="24" spans="1:12">
      <c r="A24" s="26">
        <v>17</v>
      </c>
      <c r="B24" s="27" t="s">
        <v>44</v>
      </c>
      <c r="C24" s="28" t="s">
        <v>318</v>
      </c>
      <c r="D24" s="28" t="s">
        <v>319</v>
      </c>
      <c r="E24" s="31" t="s">
        <v>105</v>
      </c>
      <c r="F24" s="34" t="s">
        <v>48</v>
      </c>
      <c r="G24" s="28">
        <v>32</v>
      </c>
      <c r="H24" s="33">
        <v>12</v>
      </c>
      <c r="I24" s="56">
        <f t="shared" si="0"/>
        <v>384</v>
      </c>
      <c r="J24" s="55"/>
      <c r="K24" s="45"/>
      <c r="L24" s="45"/>
    </row>
    <row r="25" spans="1:12">
      <c r="A25" s="26">
        <v>18</v>
      </c>
      <c r="B25" s="27" t="s">
        <v>44</v>
      </c>
      <c r="C25" s="28" t="s">
        <v>113</v>
      </c>
      <c r="D25" s="28" t="s">
        <v>114</v>
      </c>
      <c r="E25" s="31" t="s">
        <v>105</v>
      </c>
      <c r="F25" s="34" t="s">
        <v>48</v>
      </c>
      <c r="G25" s="28">
        <v>36</v>
      </c>
      <c r="H25" s="33">
        <v>3</v>
      </c>
      <c r="I25" s="56">
        <f t="shared" si="0"/>
        <v>108</v>
      </c>
      <c r="J25" s="55"/>
      <c r="K25" s="45"/>
      <c r="L25" s="45"/>
    </row>
    <row r="26" spans="1:12">
      <c r="A26" s="26">
        <v>19</v>
      </c>
      <c r="B26" s="27" t="s">
        <v>44</v>
      </c>
      <c r="C26" s="28" t="s">
        <v>320</v>
      </c>
      <c r="D26" s="28" t="s">
        <v>321</v>
      </c>
      <c r="E26" s="31" t="s">
        <v>105</v>
      </c>
      <c r="F26" s="34" t="s">
        <v>48</v>
      </c>
      <c r="G26" s="28">
        <v>8</v>
      </c>
      <c r="H26" s="33">
        <v>5</v>
      </c>
      <c r="I26" s="56">
        <f t="shared" si="0"/>
        <v>40</v>
      </c>
      <c r="J26" s="55"/>
      <c r="K26" s="45"/>
      <c r="L26" s="45"/>
    </row>
    <row r="27" spans="1:12">
      <c r="A27" s="26">
        <v>20</v>
      </c>
      <c r="B27" s="27" t="s">
        <v>44</v>
      </c>
      <c r="C27" s="28" t="s">
        <v>386</v>
      </c>
      <c r="D27" s="28" t="s">
        <v>116</v>
      </c>
      <c r="E27" s="31" t="s">
        <v>105</v>
      </c>
      <c r="F27" s="34" t="s">
        <v>48</v>
      </c>
      <c r="G27" s="28">
        <v>12</v>
      </c>
      <c r="H27" s="33">
        <v>5</v>
      </c>
      <c r="I27" s="56">
        <f t="shared" si="0"/>
        <v>60</v>
      </c>
      <c r="J27" s="55"/>
      <c r="K27" s="45"/>
      <c r="L27" s="45"/>
    </row>
    <row r="28" spans="1:12">
      <c r="A28" s="26">
        <v>21</v>
      </c>
      <c r="B28" s="27" t="s">
        <v>44</v>
      </c>
      <c r="C28" s="28" t="s">
        <v>117</v>
      </c>
      <c r="D28" s="28"/>
      <c r="E28" s="28"/>
      <c r="F28" s="28" t="s">
        <v>48</v>
      </c>
      <c r="G28" s="28">
        <v>2</v>
      </c>
      <c r="H28" s="33">
        <v>45</v>
      </c>
      <c r="I28" s="56">
        <f t="shared" si="0"/>
        <v>90</v>
      </c>
      <c r="J28" s="57"/>
      <c r="K28" s="45"/>
      <c r="L28" s="45"/>
    </row>
    <row r="29" spans="1:12">
      <c r="A29" s="26">
        <v>22</v>
      </c>
      <c r="B29" s="27" t="s">
        <v>44</v>
      </c>
      <c r="C29" s="28" t="s">
        <v>118</v>
      </c>
      <c r="D29" s="28" t="s">
        <v>119</v>
      </c>
      <c r="E29" s="31" t="s">
        <v>105</v>
      </c>
      <c r="F29" s="28" t="s">
        <v>48</v>
      </c>
      <c r="G29" s="28">
        <v>20</v>
      </c>
      <c r="H29" s="33">
        <v>30</v>
      </c>
      <c r="I29" s="56">
        <f t="shared" si="0"/>
        <v>600</v>
      </c>
      <c r="J29" s="57"/>
      <c r="K29" s="45"/>
      <c r="L29" s="45"/>
    </row>
    <row r="30" spans="1:12">
      <c r="A30" s="26">
        <v>23</v>
      </c>
      <c r="B30" s="27" t="s">
        <v>44</v>
      </c>
      <c r="C30" s="28" t="s">
        <v>120</v>
      </c>
      <c r="D30" s="28" t="s">
        <v>121</v>
      </c>
      <c r="E30" s="31" t="s">
        <v>105</v>
      </c>
      <c r="F30" s="28" t="s">
        <v>48</v>
      </c>
      <c r="G30" s="28">
        <v>20</v>
      </c>
      <c r="H30" s="33">
        <v>25</v>
      </c>
      <c r="I30" s="56">
        <f t="shared" si="0"/>
        <v>500</v>
      </c>
      <c r="J30" s="57"/>
      <c r="K30" s="45"/>
      <c r="L30" s="45"/>
    </row>
    <row r="31" spans="1:12">
      <c r="A31" s="26">
        <v>24</v>
      </c>
      <c r="B31" s="27" t="s">
        <v>44</v>
      </c>
      <c r="C31" s="28" t="s">
        <v>122</v>
      </c>
      <c r="D31" s="28" t="s">
        <v>123</v>
      </c>
      <c r="E31" s="28" t="s">
        <v>100</v>
      </c>
      <c r="F31" s="28" t="s">
        <v>48</v>
      </c>
      <c r="G31" s="28">
        <v>20</v>
      </c>
      <c r="H31" s="33">
        <v>2</v>
      </c>
      <c r="I31" s="56">
        <f t="shared" si="0"/>
        <v>40</v>
      </c>
      <c r="J31" s="57"/>
      <c r="K31" s="45"/>
      <c r="L31" s="45"/>
    </row>
    <row r="32" spans="1:12">
      <c r="A32" s="26">
        <v>25</v>
      </c>
      <c r="B32" s="28" t="s">
        <v>124</v>
      </c>
      <c r="C32" s="28" t="s">
        <v>124</v>
      </c>
      <c r="D32" s="28"/>
      <c r="E32" s="28"/>
      <c r="F32" s="28" t="s">
        <v>125</v>
      </c>
      <c r="G32" s="28">
        <v>1</v>
      </c>
      <c r="H32" s="33">
        <v>1000</v>
      </c>
      <c r="I32" s="58">
        <f t="shared" si="0"/>
        <v>1000</v>
      </c>
      <c r="J32" s="57"/>
      <c r="K32" s="45"/>
      <c r="L32" s="45"/>
    </row>
    <row r="33" ht="15.6" spans="1:12">
      <c r="A33" s="35" t="s">
        <v>126</v>
      </c>
      <c r="B33" s="36"/>
      <c r="C33" s="36"/>
      <c r="D33" s="36"/>
      <c r="E33" s="36"/>
      <c r="F33" s="36"/>
      <c r="G33" s="36"/>
      <c r="H33" s="37"/>
      <c r="I33" s="59">
        <f>SUM(I8:I32)</f>
        <v>201948</v>
      </c>
      <c r="J33" s="57"/>
      <c r="K33" s="45"/>
      <c r="L33" s="45"/>
    </row>
    <row r="34" ht="15.6" spans="1:12">
      <c r="A34" s="24" t="s">
        <v>406</v>
      </c>
      <c r="B34" s="25"/>
      <c r="C34" s="25"/>
      <c r="D34" s="25"/>
      <c r="E34" s="25"/>
      <c r="F34" s="25"/>
      <c r="G34" s="25"/>
      <c r="H34" s="25"/>
      <c r="I34" s="54"/>
      <c r="J34" s="57"/>
      <c r="K34" s="45"/>
      <c r="L34" s="45"/>
    </row>
    <row r="35" spans="1:12">
      <c r="A35" s="38">
        <v>1</v>
      </c>
      <c r="B35" s="39" t="s">
        <v>100</v>
      </c>
      <c r="C35" s="39" t="s">
        <v>128</v>
      </c>
      <c r="D35" s="39" t="s">
        <v>129</v>
      </c>
      <c r="E35" s="39" t="s">
        <v>105</v>
      </c>
      <c r="F35" s="39" t="s">
        <v>130</v>
      </c>
      <c r="G35" s="28">
        <v>4000</v>
      </c>
      <c r="H35" s="30">
        <v>0.58</v>
      </c>
      <c r="I35" s="58">
        <f>G35*H35</f>
        <v>2320</v>
      </c>
      <c r="J35" s="57"/>
      <c r="K35" s="45"/>
      <c r="L35" s="45"/>
    </row>
    <row r="36" spans="1:12">
      <c r="A36" s="38">
        <v>2</v>
      </c>
      <c r="B36" s="39" t="s">
        <v>100</v>
      </c>
      <c r="C36" s="39" t="s">
        <v>131</v>
      </c>
      <c r="D36" s="39" t="s">
        <v>132</v>
      </c>
      <c r="E36" s="39" t="s">
        <v>105</v>
      </c>
      <c r="F36" s="39" t="s">
        <v>130</v>
      </c>
      <c r="G36" s="28">
        <v>800</v>
      </c>
      <c r="H36" s="30">
        <v>4.5</v>
      </c>
      <c r="I36" s="58">
        <f t="shared" ref="I36:I59" si="1">G36*H36</f>
        <v>3600</v>
      </c>
      <c r="J36" s="57"/>
      <c r="K36" s="45"/>
      <c r="L36" s="45"/>
    </row>
    <row r="37" spans="1:12">
      <c r="A37" s="38">
        <v>3</v>
      </c>
      <c r="B37" s="39" t="s">
        <v>100</v>
      </c>
      <c r="C37" s="39" t="s">
        <v>133</v>
      </c>
      <c r="D37" s="39" t="s">
        <v>134</v>
      </c>
      <c r="E37" s="39" t="s">
        <v>105</v>
      </c>
      <c r="F37" s="39" t="s">
        <v>48</v>
      </c>
      <c r="G37" s="28">
        <v>200</v>
      </c>
      <c r="H37" s="30">
        <v>0.5</v>
      </c>
      <c r="I37" s="58">
        <f t="shared" si="1"/>
        <v>100</v>
      </c>
      <c r="J37" s="57"/>
      <c r="K37" s="45"/>
      <c r="L37" s="45"/>
    </row>
    <row r="38" spans="1:12">
      <c r="A38" s="38">
        <v>4</v>
      </c>
      <c r="B38" s="39" t="s">
        <v>100</v>
      </c>
      <c r="C38" s="39" t="s">
        <v>135</v>
      </c>
      <c r="D38" s="39" t="s">
        <v>136</v>
      </c>
      <c r="E38" s="39" t="s">
        <v>105</v>
      </c>
      <c r="F38" s="39" t="s">
        <v>48</v>
      </c>
      <c r="G38" s="28">
        <v>200</v>
      </c>
      <c r="H38" s="30">
        <v>0.8</v>
      </c>
      <c r="I38" s="58">
        <f t="shared" si="1"/>
        <v>160</v>
      </c>
      <c r="J38" s="57"/>
      <c r="K38" s="45"/>
      <c r="L38" s="45"/>
    </row>
    <row r="39" spans="1:12">
      <c r="A39" s="38">
        <v>5</v>
      </c>
      <c r="B39" s="39" t="s">
        <v>100</v>
      </c>
      <c r="C39" s="39" t="s">
        <v>137</v>
      </c>
      <c r="D39" s="39" t="s">
        <v>138</v>
      </c>
      <c r="E39" s="39" t="s">
        <v>105</v>
      </c>
      <c r="F39" s="39" t="s">
        <v>48</v>
      </c>
      <c r="G39" s="28">
        <v>800</v>
      </c>
      <c r="H39" s="30">
        <v>1.5</v>
      </c>
      <c r="I39" s="58">
        <f t="shared" si="1"/>
        <v>1200</v>
      </c>
      <c r="J39" s="57"/>
      <c r="K39" s="45"/>
      <c r="L39" s="45"/>
    </row>
    <row r="40" spans="1:12">
      <c r="A40" s="38">
        <v>6</v>
      </c>
      <c r="B40" s="39" t="s">
        <v>100</v>
      </c>
      <c r="C40" s="39" t="s">
        <v>139</v>
      </c>
      <c r="D40" s="39" t="s">
        <v>140</v>
      </c>
      <c r="E40" s="39" t="s">
        <v>105</v>
      </c>
      <c r="F40" s="39" t="s">
        <v>141</v>
      </c>
      <c r="G40" s="39">
        <v>20</v>
      </c>
      <c r="H40" s="30">
        <v>1</v>
      </c>
      <c r="I40" s="58">
        <f t="shared" si="1"/>
        <v>20</v>
      </c>
      <c r="J40" s="57"/>
      <c r="K40" s="45"/>
      <c r="L40" s="45"/>
    </row>
    <row r="41" spans="1:12">
      <c r="A41" s="38">
        <v>7</v>
      </c>
      <c r="B41" s="39" t="s">
        <v>100</v>
      </c>
      <c r="C41" s="28" t="s">
        <v>323</v>
      </c>
      <c r="D41" s="28" t="s">
        <v>324</v>
      </c>
      <c r="E41" s="39" t="s">
        <v>105</v>
      </c>
      <c r="F41" s="28" t="s">
        <v>174</v>
      </c>
      <c r="G41" s="28">
        <v>30</v>
      </c>
      <c r="H41" s="30">
        <v>15</v>
      </c>
      <c r="I41" s="58">
        <f t="shared" si="1"/>
        <v>450</v>
      </c>
      <c r="J41" s="57"/>
      <c r="K41" s="45"/>
      <c r="L41" s="45"/>
    </row>
    <row r="42" spans="1:12">
      <c r="A42" s="38">
        <v>8</v>
      </c>
      <c r="B42" s="39" t="s">
        <v>100</v>
      </c>
      <c r="C42" s="28" t="s">
        <v>142</v>
      </c>
      <c r="D42" s="28" t="s">
        <v>143</v>
      </c>
      <c r="E42" s="39" t="s">
        <v>105</v>
      </c>
      <c r="F42" s="28" t="s">
        <v>141</v>
      </c>
      <c r="G42" s="28">
        <v>300</v>
      </c>
      <c r="H42" s="30">
        <v>0.65</v>
      </c>
      <c r="I42" s="58">
        <f t="shared" si="1"/>
        <v>195</v>
      </c>
      <c r="J42" s="57"/>
      <c r="K42" s="45"/>
      <c r="L42" s="45"/>
    </row>
    <row r="43" spans="1:12">
      <c r="A43" s="38">
        <v>9</v>
      </c>
      <c r="B43" s="39" t="s">
        <v>100</v>
      </c>
      <c r="C43" s="28" t="s">
        <v>142</v>
      </c>
      <c r="D43" s="28" t="s">
        <v>144</v>
      </c>
      <c r="E43" s="39" t="s">
        <v>105</v>
      </c>
      <c r="F43" s="28" t="s">
        <v>141</v>
      </c>
      <c r="G43" s="28">
        <v>200</v>
      </c>
      <c r="H43" s="30">
        <v>0.4</v>
      </c>
      <c r="I43" s="58">
        <f t="shared" si="1"/>
        <v>80</v>
      </c>
      <c r="J43" s="57"/>
      <c r="K43" s="45"/>
      <c r="L43" s="45"/>
    </row>
    <row r="44" spans="1:12">
      <c r="A44" s="38">
        <v>10</v>
      </c>
      <c r="B44" s="39" t="s">
        <v>100</v>
      </c>
      <c r="C44" s="28" t="s">
        <v>142</v>
      </c>
      <c r="D44" s="28" t="s">
        <v>145</v>
      </c>
      <c r="E44" s="39" t="s">
        <v>105</v>
      </c>
      <c r="F44" s="28" t="s">
        <v>141</v>
      </c>
      <c r="G44" s="28">
        <v>800</v>
      </c>
      <c r="H44" s="30">
        <v>0.3</v>
      </c>
      <c r="I44" s="58">
        <f t="shared" si="1"/>
        <v>240</v>
      </c>
      <c r="J44" s="57"/>
      <c r="K44" s="45"/>
      <c r="L44" s="45"/>
    </row>
    <row r="45" spans="1:12">
      <c r="A45" s="38">
        <v>11</v>
      </c>
      <c r="B45" s="28" t="s">
        <v>146</v>
      </c>
      <c r="C45" s="40" t="s">
        <v>156</v>
      </c>
      <c r="D45" s="40" t="s">
        <v>325</v>
      </c>
      <c r="E45" s="41" t="s">
        <v>326</v>
      </c>
      <c r="F45" s="40" t="s">
        <v>158</v>
      </c>
      <c r="G45" s="33">
        <v>23</v>
      </c>
      <c r="H45" s="30">
        <v>650</v>
      </c>
      <c r="I45" s="58">
        <f t="shared" si="1"/>
        <v>14950</v>
      </c>
      <c r="J45" s="57"/>
      <c r="K45" s="45"/>
      <c r="L45" s="45"/>
    </row>
    <row r="46" spans="1:12">
      <c r="A46" s="38">
        <v>12</v>
      </c>
      <c r="B46" s="28" t="s">
        <v>146</v>
      </c>
      <c r="C46" s="34" t="s">
        <v>151</v>
      </c>
      <c r="D46" s="34" t="s">
        <v>327</v>
      </c>
      <c r="E46" s="34" t="s">
        <v>149</v>
      </c>
      <c r="F46" s="34" t="s">
        <v>153</v>
      </c>
      <c r="G46" s="34">
        <v>50</v>
      </c>
      <c r="H46" s="33">
        <v>350</v>
      </c>
      <c r="I46" s="58">
        <f t="shared" si="1"/>
        <v>17500</v>
      </c>
      <c r="J46" s="57"/>
      <c r="K46" s="45"/>
      <c r="L46" s="45"/>
    </row>
    <row r="47" spans="1:12">
      <c r="A47" s="38">
        <v>13</v>
      </c>
      <c r="B47" s="34" t="s">
        <v>146</v>
      </c>
      <c r="C47" s="34" t="s">
        <v>328</v>
      </c>
      <c r="D47" s="34" t="s">
        <v>155</v>
      </c>
      <c r="E47" s="34" t="s">
        <v>149</v>
      </c>
      <c r="F47" s="34" t="s">
        <v>150</v>
      </c>
      <c r="G47" s="34">
        <v>160</v>
      </c>
      <c r="H47" s="33">
        <v>69</v>
      </c>
      <c r="I47" s="58">
        <f t="shared" si="1"/>
        <v>11040</v>
      </c>
      <c r="J47" s="57"/>
      <c r="K47" s="45"/>
      <c r="L47" s="45"/>
    </row>
    <row r="48" spans="1:12">
      <c r="A48" s="38">
        <v>14</v>
      </c>
      <c r="B48" s="28" t="s">
        <v>146</v>
      </c>
      <c r="C48" s="34" t="s">
        <v>147</v>
      </c>
      <c r="D48" s="34" t="s">
        <v>148</v>
      </c>
      <c r="E48" s="34" t="s">
        <v>149</v>
      </c>
      <c r="F48" s="34" t="s">
        <v>150</v>
      </c>
      <c r="G48" s="34">
        <v>160</v>
      </c>
      <c r="H48" s="33">
        <v>12.5</v>
      </c>
      <c r="I48" s="58">
        <f t="shared" si="1"/>
        <v>2000</v>
      </c>
      <c r="J48" s="57"/>
      <c r="K48" s="45"/>
      <c r="L48" s="45"/>
    </row>
    <row r="49" spans="1:12">
      <c r="A49" s="38">
        <v>15</v>
      </c>
      <c r="B49" s="28" t="s">
        <v>146</v>
      </c>
      <c r="C49" s="28" t="s">
        <v>407</v>
      </c>
      <c r="D49" s="42" t="s">
        <v>408</v>
      </c>
      <c r="E49" s="28" t="s">
        <v>105</v>
      </c>
      <c r="F49" s="42" t="s">
        <v>161</v>
      </c>
      <c r="G49" s="28">
        <v>100</v>
      </c>
      <c r="H49" s="33">
        <v>15</v>
      </c>
      <c r="I49" s="58">
        <f t="shared" si="1"/>
        <v>1500</v>
      </c>
      <c r="J49" s="57"/>
      <c r="K49" s="45"/>
      <c r="L49" s="45"/>
    </row>
    <row r="50" spans="1:12">
      <c r="A50" s="38">
        <v>16</v>
      </c>
      <c r="B50" s="28" t="s">
        <v>146</v>
      </c>
      <c r="C50" s="28" t="s">
        <v>388</v>
      </c>
      <c r="D50" s="42" t="s">
        <v>389</v>
      </c>
      <c r="E50" s="28" t="s">
        <v>105</v>
      </c>
      <c r="F50" s="42" t="s">
        <v>161</v>
      </c>
      <c r="G50" s="28">
        <v>90</v>
      </c>
      <c r="H50" s="33">
        <v>18</v>
      </c>
      <c r="I50" s="58">
        <f t="shared" si="1"/>
        <v>1620</v>
      </c>
      <c r="J50" s="57"/>
      <c r="K50" s="45"/>
      <c r="L50" s="45"/>
    </row>
    <row r="51" spans="1:12">
      <c r="A51" s="38">
        <v>17</v>
      </c>
      <c r="B51" s="28" t="s">
        <v>146</v>
      </c>
      <c r="C51" s="28" t="s">
        <v>159</v>
      </c>
      <c r="D51" s="42" t="s">
        <v>329</v>
      </c>
      <c r="E51" s="28" t="s">
        <v>105</v>
      </c>
      <c r="F51" s="42" t="s">
        <v>161</v>
      </c>
      <c r="G51" s="28">
        <v>60</v>
      </c>
      <c r="H51" s="33">
        <v>20</v>
      </c>
      <c r="I51" s="58">
        <f t="shared" si="1"/>
        <v>1200</v>
      </c>
      <c r="J51" s="57"/>
      <c r="K51" s="45"/>
      <c r="L51" s="45"/>
    </row>
    <row r="52" spans="1:12">
      <c r="A52" s="38">
        <v>18</v>
      </c>
      <c r="B52" s="28" t="s">
        <v>146</v>
      </c>
      <c r="C52" s="28" t="s">
        <v>162</v>
      </c>
      <c r="D52" s="42" t="s">
        <v>163</v>
      </c>
      <c r="E52" s="28" t="s">
        <v>105</v>
      </c>
      <c r="F52" s="42" t="s">
        <v>161</v>
      </c>
      <c r="G52" s="28">
        <v>80</v>
      </c>
      <c r="H52" s="33">
        <v>33</v>
      </c>
      <c r="I52" s="58">
        <f t="shared" si="1"/>
        <v>2640</v>
      </c>
      <c r="J52" s="57"/>
      <c r="K52" s="45"/>
      <c r="L52" s="45"/>
    </row>
    <row r="53" spans="1:12">
      <c r="A53" s="38">
        <v>19</v>
      </c>
      <c r="B53" s="28" t="s">
        <v>146</v>
      </c>
      <c r="C53" s="28" t="s">
        <v>162</v>
      </c>
      <c r="D53" s="42" t="s">
        <v>164</v>
      </c>
      <c r="E53" s="28" t="s">
        <v>105</v>
      </c>
      <c r="F53" s="42" t="s">
        <v>161</v>
      </c>
      <c r="G53" s="28">
        <v>180</v>
      </c>
      <c r="H53" s="30">
        <v>54</v>
      </c>
      <c r="I53" s="58">
        <f t="shared" si="1"/>
        <v>9720</v>
      </c>
      <c r="J53" s="57"/>
      <c r="K53" s="45"/>
      <c r="L53" s="45"/>
    </row>
    <row r="54" spans="1:12">
      <c r="A54" s="38">
        <v>20</v>
      </c>
      <c r="B54" s="28" t="s">
        <v>146</v>
      </c>
      <c r="C54" s="28" t="s">
        <v>162</v>
      </c>
      <c r="D54" s="42" t="s">
        <v>301</v>
      </c>
      <c r="E54" s="28" t="s">
        <v>105</v>
      </c>
      <c r="F54" s="42" t="s">
        <v>161</v>
      </c>
      <c r="G54" s="28">
        <v>270</v>
      </c>
      <c r="H54" s="30">
        <v>91</v>
      </c>
      <c r="I54" s="58">
        <f t="shared" si="1"/>
        <v>24570</v>
      </c>
      <c r="J54" s="57"/>
      <c r="K54" s="45"/>
      <c r="L54" s="45"/>
    </row>
    <row r="55" spans="1:12">
      <c r="A55" s="38">
        <v>21</v>
      </c>
      <c r="B55" s="28" t="s">
        <v>146</v>
      </c>
      <c r="C55" s="28" t="s">
        <v>162</v>
      </c>
      <c r="D55" s="42" t="s">
        <v>409</v>
      </c>
      <c r="E55" s="28" t="s">
        <v>105</v>
      </c>
      <c r="F55" s="42" t="s">
        <v>161</v>
      </c>
      <c r="G55" s="28">
        <v>120</v>
      </c>
      <c r="H55" s="30">
        <v>150</v>
      </c>
      <c r="I55" s="58">
        <f t="shared" si="1"/>
        <v>18000</v>
      </c>
      <c r="J55" s="57"/>
      <c r="K55" s="45"/>
      <c r="L55" s="45"/>
    </row>
    <row r="56" s="7" customFormat="1" spans="1:12">
      <c r="A56" s="38">
        <v>18</v>
      </c>
      <c r="B56" s="28" t="s">
        <v>146</v>
      </c>
      <c r="C56" s="28" t="s">
        <v>330</v>
      </c>
      <c r="D56" s="42"/>
      <c r="E56" s="28" t="s">
        <v>105</v>
      </c>
      <c r="F56" s="42" t="s">
        <v>174</v>
      </c>
      <c r="G56" s="28">
        <v>2</v>
      </c>
      <c r="H56" s="30">
        <v>1500</v>
      </c>
      <c r="I56" s="58">
        <f t="shared" si="1"/>
        <v>3000</v>
      </c>
      <c r="J56" s="57"/>
      <c r="K56" s="45"/>
      <c r="L56" s="45"/>
    </row>
    <row r="57" s="7" customFormat="1" spans="1:12">
      <c r="A57" s="38">
        <v>19</v>
      </c>
      <c r="B57" s="28" t="s">
        <v>146</v>
      </c>
      <c r="C57" s="28" t="s">
        <v>331</v>
      </c>
      <c r="D57" s="42"/>
      <c r="E57" s="28" t="s">
        <v>105</v>
      </c>
      <c r="F57" s="42" t="s">
        <v>174</v>
      </c>
      <c r="G57" s="28">
        <v>2</v>
      </c>
      <c r="H57" s="30">
        <v>1000</v>
      </c>
      <c r="I57" s="58">
        <f t="shared" si="1"/>
        <v>2000</v>
      </c>
      <c r="J57" s="57"/>
      <c r="K57" s="45"/>
      <c r="L57" s="45"/>
    </row>
    <row r="58" ht="14" customHeight="1" spans="1:12">
      <c r="A58" s="38">
        <v>22</v>
      </c>
      <c r="B58" s="39" t="s">
        <v>146</v>
      </c>
      <c r="C58" s="43" t="s">
        <v>124</v>
      </c>
      <c r="D58" s="43"/>
      <c r="E58" s="43"/>
      <c r="F58" s="43" t="s">
        <v>125</v>
      </c>
      <c r="G58" s="43">
        <v>1</v>
      </c>
      <c r="H58" s="30">
        <v>1000</v>
      </c>
      <c r="I58" s="58">
        <f t="shared" si="1"/>
        <v>1000</v>
      </c>
      <c r="J58" s="57"/>
      <c r="K58" s="45"/>
      <c r="L58" s="45"/>
    </row>
    <row r="59" ht="14" customHeight="1" spans="1:12">
      <c r="A59" s="38">
        <v>23</v>
      </c>
      <c r="B59" s="39" t="s">
        <v>146</v>
      </c>
      <c r="C59" s="39" t="s">
        <v>173</v>
      </c>
      <c r="D59" s="39"/>
      <c r="E59" s="39"/>
      <c r="F59" s="39" t="s">
        <v>174</v>
      </c>
      <c r="G59" s="39">
        <v>1</v>
      </c>
      <c r="H59" s="30">
        <f>(SUM(I35:I45)+SUM(I49:I55))*0.35</f>
        <v>28897.75</v>
      </c>
      <c r="I59" s="60">
        <f t="shared" si="1"/>
        <v>28897.75</v>
      </c>
      <c r="J59" s="57"/>
      <c r="K59" s="45"/>
      <c r="L59" s="45"/>
    </row>
    <row r="60" ht="15.6" spans="1:12">
      <c r="A60" s="35" t="s">
        <v>126</v>
      </c>
      <c r="B60" s="36"/>
      <c r="C60" s="36"/>
      <c r="D60" s="36"/>
      <c r="E60" s="36"/>
      <c r="F60" s="36"/>
      <c r="G60" s="36"/>
      <c r="H60" s="37"/>
      <c r="I60" s="59">
        <f>SUM(I35:I59)</f>
        <v>148002.75</v>
      </c>
      <c r="J60" s="57"/>
      <c r="K60" s="45"/>
      <c r="L60" s="45"/>
    </row>
    <row r="61" ht="15.6" spans="1:12">
      <c r="A61" s="24" t="s">
        <v>410</v>
      </c>
      <c r="B61" s="25"/>
      <c r="C61" s="25"/>
      <c r="D61" s="25"/>
      <c r="E61" s="25"/>
      <c r="F61" s="25"/>
      <c r="G61" s="25"/>
      <c r="H61" s="25"/>
      <c r="I61" s="54"/>
      <c r="J61" s="57"/>
      <c r="K61" s="45"/>
      <c r="L61" s="45"/>
    </row>
    <row r="62" spans="1:12">
      <c r="A62" s="38">
        <v>1</v>
      </c>
      <c r="B62" s="39" t="s">
        <v>44</v>
      </c>
      <c r="C62" s="43" t="s">
        <v>176</v>
      </c>
      <c r="D62" s="43" t="s">
        <v>177</v>
      </c>
      <c r="E62" s="43" t="s">
        <v>178</v>
      </c>
      <c r="F62" s="43" t="s">
        <v>48</v>
      </c>
      <c r="G62" s="44">
        <v>2</v>
      </c>
      <c r="H62" s="33">
        <v>223</v>
      </c>
      <c r="I62" s="56">
        <f t="shared" ref="I62:I70" si="2">G62*H62</f>
        <v>446</v>
      </c>
      <c r="J62" s="57"/>
      <c r="K62" s="45"/>
      <c r="L62" s="45"/>
    </row>
    <row r="63" spans="1:12">
      <c r="A63" s="38">
        <v>2</v>
      </c>
      <c r="B63" s="39" t="s">
        <v>44</v>
      </c>
      <c r="C63" s="43" t="s">
        <v>179</v>
      </c>
      <c r="D63" s="43" t="s">
        <v>180</v>
      </c>
      <c r="E63" s="43" t="s">
        <v>62</v>
      </c>
      <c r="F63" s="43" t="s">
        <v>48</v>
      </c>
      <c r="G63" s="44">
        <v>2</v>
      </c>
      <c r="H63" s="33">
        <v>608</v>
      </c>
      <c r="I63" s="56">
        <f t="shared" si="2"/>
        <v>1216</v>
      </c>
      <c r="J63" s="57"/>
      <c r="K63" s="45"/>
      <c r="L63" s="45"/>
    </row>
    <row r="64" spans="1:12">
      <c r="A64" s="38">
        <v>3</v>
      </c>
      <c r="B64" s="39" t="s">
        <v>44</v>
      </c>
      <c r="C64" s="43" t="s">
        <v>181</v>
      </c>
      <c r="D64" s="43" t="s">
        <v>182</v>
      </c>
      <c r="E64" s="43" t="s">
        <v>62</v>
      </c>
      <c r="F64" s="43" t="s">
        <v>48</v>
      </c>
      <c r="G64" s="44">
        <v>4</v>
      </c>
      <c r="H64" s="33">
        <v>130</v>
      </c>
      <c r="I64" s="56">
        <f t="shared" si="2"/>
        <v>520</v>
      </c>
      <c r="J64" s="57"/>
      <c r="K64" s="45"/>
      <c r="L64" s="45"/>
    </row>
    <row r="65" spans="1:12">
      <c r="A65" s="38">
        <v>4</v>
      </c>
      <c r="B65" s="39" t="s">
        <v>44</v>
      </c>
      <c r="C65" s="43" t="s">
        <v>183</v>
      </c>
      <c r="D65" s="43" t="s">
        <v>184</v>
      </c>
      <c r="E65" s="43" t="s">
        <v>62</v>
      </c>
      <c r="F65" s="43" t="s">
        <v>48</v>
      </c>
      <c r="G65" s="44">
        <v>4</v>
      </c>
      <c r="H65" s="33">
        <v>269</v>
      </c>
      <c r="I65" s="56">
        <f t="shared" si="2"/>
        <v>1076</v>
      </c>
      <c r="J65" s="57"/>
      <c r="K65" s="45"/>
      <c r="L65" s="45"/>
    </row>
    <row r="66" spans="1:12">
      <c r="A66" s="38">
        <v>5</v>
      </c>
      <c r="B66" s="39" t="s">
        <v>44</v>
      </c>
      <c r="C66" s="43" t="s">
        <v>185</v>
      </c>
      <c r="D66" s="44" t="s">
        <v>186</v>
      </c>
      <c r="E66" s="43" t="s">
        <v>62</v>
      </c>
      <c r="F66" s="43" t="s">
        <v>48</v>
      </c>
      <c r="G66" s="44">
        <v>2</v>
      </c>
      <c r="H66" s="33">
        <v>53</v>
      </c>
      <c r="I66" s="56">
        <f t="shared" si="2"/>
        <v>106</v>
      </c>
      <c r="J66" s="57"/>
      <c r="K66" s="45"/>
      <c r="L66" s="45"/>
    </row>
    <row r="67" spans="1:12">
      <c r="A67" s="38">
        <v>6</v>
      </c>
      <c r="B67" s="28" t="s">
        <v>44</v>
      </c>
      <c r="C67" s="28" t="s">
        <v>187</v>
      </c>
      <c r="D67" s="28" t="s">
        <v>188</v>
      </c>
      <c r="E67" s="43" t="s">
        <v>62</v>
      </c>
      <c r="F67" s="44" t="s">
        <v>48</v>
      </c>
      <c r="G67" s="44">
        <v>2</v>
      </c>
      <c r="H67" s="33">
        <v>410</v>
      </c>
      <c r="I67" s="56">
        <f t="shared" si="2"/>
        <v>820</v>
      </c>
      <c r="J67" s="61"/>
      <c r="K67" s="62"/>
      <c r="L67" s="62"/>
    </row>
    <row r="68" spans="1:12">
      <c r="A68" s="38">
        <v>7</v>
      </c>
      <c r="B68" s="39" t="s">
        <v>100</v>
      </c>
      <c r="C68" s="43" t="s">
        <v>195</v>
      </c>
      <c r="D68" s="43" t="s">
        <v>196</v>
      </c>
      <c r="E68" s="43" t="s">
        <v>62</v>
      </c>
      <c r="F68" s="43" t="s">
        <v>174</v>
      </c>
      <c r="G68" s="44">
        <v>1</v>
      </c>
      <c r="H68" s="33">
        <v>100</v>
      </c>
      <c r="I68" s="56">
        <f t="shared" si="2"/>
        <v>100</v>
      </c>
      <c r="J68" s="57"/>
      <c r="K68" s="45"/>
      <c r="L68" s="45"/>
    </row>
    <row r="69" spans="1:12">
      <c r="A69" s="38">
        <v>8</v>
      </c>
      <c r="B69" s="39" t="s">
        <v>124</v>
      </c>
      <c r="C69" s="43" t="s">
        <v>124</v>
      </c>
      <c r="D69" s="43" t="s">
        <v>197</v>
      </c>
      <c r="E69" s="43"/>
      <c r="F69" s="43" t="s">
        <v>125</v>
      </c>
      <c r="G69" s="43">
        <v>1</v>
      </c>
      <c r="H69" s="33">
        <v>200</v>
      </c>
      <c r="I69" s="56">
        <f t="shared" si="2"/>
        <v>200</v>
      </c>
      <c r="J69" s="57"/>
      <c r="K69" s="45"/>
      <c r="L69" s="45"/>
    </row>
    <row r="70" spans="1:12">
      <c r="A70" s="38">
        <v>9</v>
      </c>
      <c r="B70" s="45" t="s">
        <v>198</v>
      </c>
      <c r="C70" s="39" t="s">
        <v>199</v>
      </c>
      <c r="D70" s="43"/>
      <c r="E70" s="43"/>
      <c r="F70" s="43"/>
      <c r="G70" s="43">
        <v>1</v>
      </c>
      <c r="H70" s="33">
        <v>100</v>
      </c>
      <c r="I70" s="56">
        <f t="shared" si="2"/>
        <v>100</v>
      </c>
      <c r="J70" s="57"/>
      <c r="K70" s="45"/>
      <c r="L70" s="45"/>
    </row>
    <row r="71" ht="15.6" spans="1:12">
      <c r="A71" s="35" t="s">
        <v>126</v>
      </c>
      <c r="B71" s="36"/>
      <c r="C71" s="36"/>
      <c r="D71" s="36"/>
      <c r="E71" s="36"/>
      <c r="F71" s="36"/>
      <c r="G71" s="36"/>
      <c r="H71" s="37"/>
      <c r="I71" s="59">
        <f>SUM(I62:I70)</f>
        <v>4584</v>
      </c>
      <c r="J71" s="57"/>
      <c r="K71" s="45"/>
      <c r="L71" s="45"/>
    </row>
    <row r="72" ht="15.6" spans="1:12">
      <c r="A72" s="46" t="s">
        <v>411</v>
      </c>
      <c r="B72" s="47"/>
      <c r="C72" s="47"/>
      <c r="D72" s="47"/>
      <c r="E72" s="47"/>
      <c r="F72" s="47"/>
      <c r="G72" s="47"/>
      <c r="H72" s="48"/>
      <c r="I72" s="63">
        <f>(I33+I60+I71)</f>
        <v>354534.75</v>
      </c>
      <c r="J72" s="64"/>
      <c r="K72" s="65"/>
      <c r="L72" s="65"/>
    </row>
    <row r="73" ht="15.6" spans="1:12">
      <c r="A73" s="17" t="s">
        <v>201</v>
      </c>
      <c r="B73" s="17"/>
      <c r="C73" s="17"/>
      <c r="D73" s="17"/>
      <c r="E73" s="17"/>
      <c r="F73" s="17"/>
      <c r="G73" s="17"/>
      <c r="H73" s="49"/>
      <c r="I73" s="19"/>
      <c r="J73" s="17"/>
      <c r="K73" s="17"/>
      <c r="L73" s="17"/>
    </row>
    <row r="74" ht="15.6" spans="1:12">
      <c r="A74" s="17" t="s">
        <v>202</v>
      </c>
      <c r="B74" s="17"/>
      <c r="C74" s="17"/>
      <c r="D74" s="17"/>
      <c r="E74" s="17"/>
      <c r="F74" s="17"/>
      <c r="G74" s="17"/>
      <c r="H74" s="49"/>
      <c r="I74" s="19"/>
      <c r="J74" s="17"/>
      <c r="K74" s="17"/>
      <c r="L74" s="17"/>
    </row>
    <row r="75" ht="30" spans="1:12">
      <c r="A75" s="20" t="s">
        <v>1</v>
      </c>
      <c r="B75" s="20" t="s">
        <v>33</v>
      </c>
      <c r="C75" s="20" t="s">
        <v>34</v>
      </c>
      <c r="D75" s="20" t="s">
        <v>35</v>
      </c>
      <c r="E75" s="20" t="s">
        <v>36</v>
      </c>
      <c r="F75" s="20" t="s">
        <v>37</v>
      </c>
      <c r="G75" s="20" t="s">
        <v>3</v>
      </c>
      <c r="H75" s="21" t="s">
        <v>4</v>
      </c>
      <c r="I75" s="21" t="s">
        <v>38</v>
      </c>
      <c r="J75" s="20" t="s">
        <v>39</v>
      </c>
      <c r="K75" s="51" t="s">
        <v>40</v>
      </c>
      <c r="L75" s="51" t="s">
        <v>41</v>
      </c>
    </row>
    <row r="76" s="2" customFormat="1" ht="15.6" spans="1:12">
      <c r="A76" s="66" t="s">
        <v>203</v>
      </c>
      <c r="B76" s="67"/>
      <c r="C76" s="67"/>
      <c r="D76" s="67"/>
      <c r="E76" s="67"/>
      <c r="F76" s="67"/>
      <c r="G76" s="67"/>
      <c r="H76" s="68"/>
      <c r="I76" s="68"/>
      <c r="J76" s="119"/>
      <c r="K76" s="72"/>
      <c r="L76" s="79"/>
    </row>
    <row r="77" s="2" customFormat="1" spans="1:12">
      <c r="A77" s="69">
        <v>1</v>
      </c>
      <c r="B77" s="70" t="s">
        <v>146</v>
      </c>
      <c r="C77" s="71" t="s">
        <v>204</v>
      </c>
      <c r="D77" s="71"/>
      <c r="E77" s="71"/>
      <c r="F77" s="71" t="s">
        <v>141</v>
      </c>
      <c r="G77" s="72">
        <v>1</v>
      </c>
      <c r="H77" s="73">
        <v>0</v>
      </c>
      <c r="I77" s="120">
        <f>H77*G77</f>
        <v>0</v>
      </c>
      <c r="J77" s="121"/>
      <c r="K77" s="72"/>
      <c r="L77" s="79"/>
    </row>
    <row r="78" s="2" customFormat="1" ht="15.6" spans="1:12">
      <c r="A78" s="74"/>
      <c r="B78" s="75"/>
      <c r="C78" s="75"/>
      <c r="D78" s="76" t="s">
        <v>205</v>
      </c>
      <c r="E78" s="77"/>
      <c r="F78" s="77"/>
      <c r="G78" s="77"/>
      <c r="H78" s="78"/>
      <c r="I78" s="122">
        <f>SUM(I77:I77)</f>
        <v>0</v>
      </c>
      <c r="J78" s="121"/>
      <c r="K78" s="72"/>
      <c r="L78" s="79"/>
    </row>
    <row r="79" s="2" customFormat="1" ht="15.6" spans="1:12">
      <c r="A79" s="66" t="s">
        <v>206</v>
      </c>
      <c r="B79" s="67"/>
      <c r="C79" s="67"/>
      <c r="D79" s="67"/>
      <c r="E79" s="67"/>
      <c r="F79" s="67"/>
      <c r="G79" s="67"/>
      <c r="H79" s="68"/>
      <c r="I79" s="68"/>
      <c r="J79" s="121"/>
      <c r="K79" s="72"/>
      <c r="L79" s="79"/>
    </row>
    <row r="80" s="3" customFormat="1" ht="15.6" spans="1:23">
      <c r="A80" s="79">
        <v>1</v>
      </c>
      <c r="B80" s="79" t="s">
        <v>44</v>
      </c>
      <c r="C80" s="79"/>
      <c r="D80" s="79"/>
      <c r="E80" s="79"/>
      <c r="F80" s="79" t="s">
        <v>141</v>
      </c>
      <c r="G80" s="79">
        <v>1</v>
      </c>
      <c r="H80" s="80">
        <v>0</v>
      </c>
      <c r="I80" s="80">
        <f>G80*H80</f>
        <v>0</v>
      </c>
      <c r="J80" s="79"/>
      <c r="K80" s="79"/>
      <c r="L80" s="79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="3" customFormat="1" ht="17.25" customHeight="1" spans="1:24">
      <c r="A81" s="81" t="s">
        <v>207</v>
      </c>
      <c r="B81" s="82"/>
      <c r="C81" s="82"/>
      <c r="D81" s="82"/>
      <c r="E81" s="82"/>
      <c r="F81" s="82"/>
      <c r="G81" s="82"/>
      <c r="H81" s="83"/>
      <c r="I81" s="80">
        <f>SUM(I80:I80)</f>
        <v>0</v>
      </c>
      <c r="J81" s="79"/>
      <c r="K81" s="79"/>
      <c r="L81" s="79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="2" customFormat="1" ht="31.2" spans="1:12">
      <c r="A82" s="84"/>
      <c r="B82" s="84"/>
      <c r="C82" s="84"/>
      <c r="D82" s="84"/>
      <c r="E82" s="84"/>
      <c r="F82" s="84"/>
      <c r="G82" s="84"/>
      <c r="H82" s="85" t="s">
        <v>208</v>
      </c>
      <c r="I82" s="123">
        <f>+I81+I78</f>
        <v>0</v>
      </c>
      <c r="J82" s="124"/>
      <c r="K82" s="125"/>
      <c r="L82" s="79"/>
    </row>
    <row r="83" ht="15.6" spans="1:14">
      <c r="A83" s="17" t="s">
        <v>209</v>
      </c>
      <c r="B83" s="18"/>
      <c r="C83" s="18"/>
      <c r="D83" s="18"/>
      <c r="E83" s="18"/>
      <c r="F83" s="18"/>
      <c r="G83" s="18"/>
      <c r="H83" s="19"/>
      <c r="I83" s="19"/>
      <c r="J83" s="17"/>
      <c r="K83" s="17"/>
      <c r="L83" s="126"/>
      <c r="M83" s="2"/>
      <c r="N83" s="2"/>
    </row>
    <row r="84" ht="60" spans="1:13">
      <c r="A84" s="20" t="s">
        <v>1</v>
      </c>
      <c r="B84" s="20" t="s">
        <v>33</v>
      </c>
      <c r="C84" s="20"/>
      <c r="D84" s="20" t="s">
        <v>35</v>
      </c>
      <c r="E84" s="20" t="s">
        <v>36</v>
      </c>
      <c r="F84" s="20" t="s">
        <v>37</v>
      </c>
      <c r="G84" s="20" t="s">
        <v>3</v>
      </c>
      <c r="H84" s="21" t="s">
        <v>4</v>
      </c>
      <c r="I84" s="21" t="s">
        <v>38</v>
      </c>
      <c r="J84" s="86" t="s">
        <v>210</v>
      </c>
      <c r="K84" s="127"/>
      <c r="L84" s="128"/>
      <c r="M84" s="2"/>
    </row>
    <row r="85" spans="1:12">
      <c r="A85" s="20">
        <v>1</v>
      </c>
      <c r="B85" s="20" t="s">
        <v>100</v>
      </c>
      <c r="C85" s="20"/>
      <c r="D85" s="86"/>
      <c r="E85" s="20"/>
      <c r="F85" s="86" t="s">
        <v>174</v>
      </c>
      <c r="G85" s="20" t="s">
        <v>211</v>
      </c>
      <c r="H85" s="21">
        <v>500</v>
      </c>
      <c r="I85" s="21">
        <f t="shared" ref="I85:I90" si="3">G85*H85</f>
        <v>500</v>
      </c>
      <c r="J85" s="20"/>
      <c r="K85" s="127"/>
      <c r="L85" s="128"/>
    </row>
    <row r="86" spans="1:12">
      <c r="A86" s="20">
        <v>2</v>
      </c>
      <c r="B86" s="20" t="s">
        <v>212</v>
      </c>
      <c r="C86" s="20"/>
      <c r="D86" s="86" t="s">
        <v>213</v>
      </c>
      <c r="E86" s="20"/>
      <c r="F86" s="86" t="s">
        <v>174</v>
      </c>
      <c r="G86" s="20" t="s">
        <v>211</v>
      </c>
      <c r="H86" s="21">
        <v>200</v>
      </c>
      <c r="I86" s="21">
        <f t="shared" si="3"/>
        <v>200</v>
      </c>
      <c r="J86" s="20"/>
      <c r="K86" s="127"/>
      <c r="L86" s="128"/>
    </row>
    <row r="87" ht="15.6" spans="1:12">
      <c r="A87" s="20" t="s">
        <v>214</v>
      </c>
      <c r="B87" s="20"/>
      <c r="C87" s="20"/>
      <c r="D87" s="20"/>
      <c r="E87" s="20"/>
      <c r="F87" s="20"/>
      <c r="G87" s="20"/>
      <c r="H87" s="21"/>
      <c r="I87" s="129">
        <f>SUM(I85:I86)</f>
        <v>700</v>
      </c>
      <c r="J87" s="20"/>
      <c r="K87" s="127"/>
      <c r="L87" s="128"/>
    </row>
    <row r="88" ht="15.6" spans="1:12">
      <c r="A88" s="17" t="s">
        <v>215</v>
      </c>
      <c r="B88" s="18"/>
      <c r="C88" s="18"/>
      <c r="D88" s="18"/>
      <c r="E88" s="18"/>
      <c r="F88" s="18"/>
      <c r="G88" s="18"/>
      <c r="H88" s="19"/>
      <c r="I88" s="19"/>
      <c r="J88" s="17"/>
      <c r="K88" s="127"/>
      <c r="L88" s="128"/>
    </row>
    <row r="89" ht="60" spans="1:12">
      <c r="A89" s="20" t="s">
        <v>1</v>
      </c>
      <c r="B89" s="20"/>
      <c r="C89" s="20"/>
      <c r="D89" s="20" t="s">
        <v>35</v>
      </c>
      <c r="E89" s="20" t="s">
        <v>36</v>
      </c>
      <c r="F89" s="20" t="s">
        <v>37</v>
      </c>
      <c r="G89" s="20" t="s">
        <v>3</v>
      </c>
      <c r="H89" s="21" t="s">
        <v>4</v>
      </c>
      <c r="I89" s="21" t="s">
        <v>38</v>
      </c>
      <c r="J89" s="86" t="s">
        <v>216</v>
      </c>
      <c r="K89" s="127"/>
      <c r="L89" s="128"/>
    </row>
    <row r="90" spans="1:12">
      <c r="A90" s="20">
        <v>1</v>
      </c>
      <c r="B90" s="20" t="s">
        <v>217</v>
      </c>
      <c r="C90" s="20"/>
      <c r="D90" s="20"/>
      <c r="E90" s="20"/>
      <c r="F90" s="20" t="s">
        <v>48</v>
      </c>
      <c r="G90" s="20" t="s">
        <v>211</v>
      </c>
      <c r="H90" s="21">
        <v>19500</v>
      </c>
      <c r="I90" s="21">
        <f t="shared" si="3"/>
        <v>19500</v>
      </c>
      <c r="J90" s="20"/>
      <c r="K90" s="127"/>
      <c r="L90" s="128"/>
    </row>
    <row r="91" spans="1:12">
      <c r="A91" s="20" t="s">
        <v>218</v>
      </c>
      <c r="B91" s="20" t="s">
        <v>217</v>
      </c>
      <c r="C91" s="20"/>
      <c r="D91" s="20"/>
      <c r="E91" s="20"/>
      <c r="F91" s="20" t="s">
        <v>48</v>
      </c>
      <c r="G91" s="20" t="s">
        <v>211</v>
      </c>
      <c r="H91" s="21">
        <v>1000</v>
      </c>
      <c r="I91" s="21"/>
      <c r="J91" s="20"/>
      <c r="K91" s="127"/>
      <c r="L91" s="128"/>
    </row>
    <row r="92" spans="1:12">
      <c r="A92" s="20" t="s">
        <v>219</v>
      </c>
      <c r="B92" s="20" t="s">
        <v>220</v>
      </c>
      <c r="C92" s="20"/>
      <c r="D92" s="20"/>
      <c r="E92" s="87"/>
      <c r="F92" s="87"/>
      <c r="G92" s="87"/>
      <c r="H92" s="88"/>
      <c r="I92" s="21"/>
      <c r="J92" s="20"/>
      <c r="K92" s="127"/>
      <c r="L92" s="128"/>
    </row>
    <row r="93" spans="1:12">
      <c r="A93" s="20">
        <v>3</v>
      </c>
      <c r="B93" s="20" t="s">
        <v>221</v>
      </c>
      <c r="C93" s="20"/>
      <c r="D93" s="20" t="s">
        <v>222</v>
      </c>
      <c r="E93" s="20"/>
      <c r="F93" s="20" t="s">
        <v>174</v>
      </c>
      <c r="G93" s="20" t="s">
        <v>211</v>
      </c>
      <c r="H93" s="21">
        <v>0</v>
      </c>
      <c r="I93" s="21">
        <f>G93*H93</f>
        <v>0</v>
      </c>
      <c r="J93" s="20"/>
      <c r="K93" s="127"/>
      <c r="L93" s="128"/>
    </row>
    <row r="94" spans="1:12">
      <c r="A94" s="20" t="s">
        <v>223</v>
      </c>
      <c r="B94" s="20" t="s">
        <v>224</v>
      </c>
      <c r="C94" s="20"/>
      <c r="D94" s="20"/>
      <c r="E94" s="20"/>
      <c r="F94" s="20"/>
      <c r="G94" s="20"/>
      <c r="H94" s="21"/>
      <c r="I94" s="21"/>
      <c r="J94" s="20"/>
      <c r="K94" s="127"/>
      <c r="L94" s="128"/>
    </row>
    <row r="95" spans="1:12">
      <c r="A95" s="20">
        <v>4</v>
      </c>
      <c r="B95" s="20" t="s">
        <v>225</v>
      </c>
      <c r="C95" s="20"/>
      <c r="D95" s="20"/>
      <c r="E95" s="20"/>
      <c r="F95" s="20"/>
      <c r="G95" s="20"/>
      <c r="H95" s="21"/>
      <c r="I95" s="21"/>
      <c r="J95" s="20"/>
      <c r="K95" s="127"/>
      <c r="L95" s="128"/>
    </row>
    <row r="96" ht="15.6" spans="1:12">
      <c r="A96" s="20" t="s">
        <v>214</v>
      </c>
      <c r="B96" s="20"/>
      <c r="C96" s="20"/>
      <c r="D96" s="20"/>
      <c r="E96" s="20"/>
      <c r="F96" s="20"/>
      <c r="G96" s="20"/>
      <c r="H96" s="21"/>
      <c r="I96" s="129">
        <f>SUM(I90:I95)</f>
        <v>19500</v>
      </c>
      <c r="J96" s="20"/>
      <c r="K96" s="127"/>
      <c r="L96" s="128"/>
    </row>
    <row r="97" ht="15.6" spans="1:12">
      <c r="A97" s="17" t="s">
        <v>226</v>
      </c>
      <c r="B97" s="18"/>
      <c r="C97" s="18"/>
      <c r="D97" s="18"/>
      <c r="E97" s="18"/>
      <c r="F97" s="18"/>
      <c r="G97" s="18"/>
      <c r="H97" s="19"/>
      <c r="I97" s="19"/>
      <c r="J97" s="17"/>
      <c r="K97" s="17"/>
      <c r="L97" s="126"/>
    </row>
    <row r="98" ht="75" spans="1:12">
      <c r="A98" s="20" t="s">
        <v>1</v>
      </c>
      <c r="B98" s="20" t="s">
        <v>227</v>
      </c>
      <c r="C98" s="20"/>
      <c r="D98" s="20" t="s">
        <v>228</v>
      </c>
      <c r="E98" s="20" t="s">
        <v>229</v>
      </c>
      <c r="F98" s="20" t="s">
        <v>230</v>
      </c>
      <c r="G98" s="20" t="s">
        <v>231</v>
      </c>
      <c r="H98" s="21" t="s">
        <v>4</v>
      </c>
      <c r="I98" s="21" t="s">
        <v>38</v>
      </c>
      <c r="J98" s="86" t="s">
        <v>232</v>
      </c>
      <c r="K98" s="127"/>
      <c r="L98" s="128"/>
    </row>
    <row r="99" spans="1:12">
      <c r="A99" s="20">
        <v>1</v>
      </c>
      <c r="B99" s="20" t="s">
        <v>233</v>
      </c>
      <c r="C99" s="20"/>
      <c r="D99" s="20" t="s">
        <v>234</v>
      </c>
      <c r="E99" s="20" t="s">
        <v>211</v>
      </c>
      <c r="F99" s="20"/>
      <c r="G99" s="20" t="s">
        <v>412</v>
      </c>
      <c r="H99" s="21">
        <v>500</v>
      </c>
      <c r="I99" s="21">
        <f>E99*G99*H99</f>
        <v>5000</v>
      </c>
      <c r="J99" s="20"/>
      <c r="K99" s="127"/>
      <c r="L99" s="128"/>
    </row>
    <row r="100" spans="1:12">
      <c r="A100" s="20">
        <v>2</v>
      </c>
      <c r="B100" s="89" t="s">
        <v>236</v>
      </c>
      <c r="C100" s="90"/>
      <c r="D100" s="91" t="s">
        <v>237</v>
      </c>
      <c r="E100" s="91"/>
      <c r="F100" s="91"/>
      <c r="G100" s="91"/>
      <c r="H100" s="92"/>
      <c r="I100" s="21"/>
      <c r="J100" s="20"/>
      <c r="K100" s="127"/>
      <c r="L100" s="128"/>
    </row>
    <row r="101" spans="1:12">
      <c r="A101" s="20">
        <v>3</v>
      </c>
      <c r="B101" s="89" t="s">
        <v>238</v>
      </c>
      <c r="C101" s="90"/>
      <c r="D101" s="91" t="s">
        <v>237</v>
      </c>
      <c r="E101" s="91"/>
      <c r="F101" s="91"/>
      <c r="G101" s="91"/>
      <c r="H101" s="92"/>
      <c r="I101" s="92"/>
      <c r="J101" s="20"/>
      <c r="K101" s="127"/>
      <c r="L101" s="128"/>
    </row>
    <row r="102" spans="1:12">
      <c r="A102" s="20">
        <v>4</v>
      </c>
      <c r="B102" s="89" t="s">
        <v>239</v>
      </c>
      <c r="C102" s="90"/>
      <c r="D102" s="91" t="s">
        <v>237</v>
      </c>
      <c r="E102" s="91"/>
      <c r="F102" s="91"/>
      <c r="G102" s="91"/>
      <c r="H102" s="92"/>
      <c r="I102" s="92"/>
      <c r="J102" s="20"/>
      <c r="K102" s="127"/>
      <c r="L102" s="128"/>
    </row>
    <row r="103" ht="15.6" spans="1:12">
      <c r="A103" s="20" t="s">
        <v>214</v>
      </c>
      <c r="B103" s="20"/>
      <c r="C103" s="50"/>
      <c r="D103" s="50"/>
      <c r="E103" s="50"/>
      <c r="F103" s="50"/>
      <c r="G103" s="50"/>
      <c r="H103" s="93"/>
      <c r="I103" s="129">
        <f>SUM(I99:I102)</f>
        <v>5000</v>
      </c>
      <c r="J103" s="20"/>
      <c r="K103" s="127"/>
      <c r="L103" s="128"/>
    </row>
    <row r="104" ht="15.6" spans="1:12">
      <c r="A104" s="17" t="s">
        <v>240</v>
      </c>
      <c r="B104" s="18"/>
      <c r="C104" s="18"/>
      <c r="D104" s="18"/>
      <c r="E104" s="18"/>
      <c r="F104" s="18"/>
      <c r="G104" s="18"/>
      <c r="H104" s="19"/>
      <c r="I104" s="19"/>
      <c r="J104" s="17"/>
      <c r="K104" s="17"/>
      <c r="L104" s="126"/>
    </row>
    <row r="105" ht="75" spans="1:12">
      <c r="A105" s="20" t="s">
        <v>1</v>
      </c>
      <c r="B105" s="20" t="s">
        <v>33</v>
      </c>
      <c r="C105" s="20"/>
      <c r="D105" s="20" t="s">
        <v>241</v>
      </c>
      <c r="E105" s="20" t="s">
        <v>229</v>
      </c>
      <c r="F105" s="20" t="s">
        <v>230</v>
      </c>
      <c r="G105" s="20" t="s">
        <v>231</v>
      </c>
      <c r="H105" s="21" t="s">
        <v>4</v>
      </c>
      <c r="I105" s="21" t="s">
        <v>38</v>
      </c>
      <c r="J105" s="86" t="s">
        <v>242</v>
      </c>
      <c r="K105" s="127"/>
      <c r="L105" s="128"/>
    </row>
    <row r="106" ht="15.6" spans="1:12">
      <c r="A106" s="20">
        <v>1</v>
      </c>
      <c r="B106" s="20" t="s">
        <v>243</v>
      </c>
      <c r="C106" s="20"/>
      <c r="D106" s="20" t="s">
        <v>244</v>
      </c>
      <c r="E106" s="94"/>
      <c r="F106" s="95"/>
      <c r="G106" s="94"/>
      <c r="H106" s="21"/>
      <c r="I106" s="21"/>
      <c r="J106" s="20"/>
      <c r="K106" s="127"/>
      <c r="L106" s="128"/>
    </row>
    <row r="107" ht="15.6" spans="1:12">
      <c r="A107" s="20">
        <v>2</v>
      </c>
      <c r="B107" s="20" t="s">
        <v>245</v>
      </c>
      <c r="C107" s="20"/>
      <c r="D107" s="20" t="s">
        <v>244</v>
      </c>
      <c r="E107" s="94">
        <v>4</v>
      </c>
      <c r="F107" s="95"/>
      <c r="G107" s="94">
        <v>8</v>
      </c>
      <c r="H107" s="21">
        <v>320</v>
      </c>
      <c r="I107" s="21">
        <f>E107*G107*H107</f>
        <v>10240</v>
      </c>
      <c r="J107" s="20"/>
      <c r="K107" s="127"/>
      <c r="L107" s="128"/>
    </row>
    <row r="108" ht="15.6" spans="1:12">
      <c r="A108" s="20">
        <v>3</v>
      </c>
      <c r="B108" s="20" t="s">
        <v>246</v>
      </c>
      <c r="C108" s="20"/>
      <c r="D108" s="20" t="s">
        <v>244</v>
      </c>
      <c r="E108" s="95"/>
      <c r="F108" s="95"/>
      <c r="G108" s="95"/>
      <c r="H108" s="21"/>
      <c r="I108" s="21">
        <f>E108*G108*H108</f>
        <v>0</v>
      </c>
      <c r="J108" s="20"/>
      <c r="K108" s="127"/>
      <c r="L108" s="128"/>
    </row>
    <row r="109" ht="15.6" spans="1:12">
      <c r="A109" s="20">
        <v>4</v>
      </c>
      <c r="B109" s="20" t="s">
        <v>247</v>
      </c>
      <c r="C109" s="20"/>
      <c r="D109" s="20" t="s">
        <v>244</v>
      </c>
      <c r="E109" s="95"/>
      <c r="F109" s="95"/>
      <c r="G109" s="95"/>
      <c r="H109" s="21"/>
      <c r="I109" s="21"/>
      <c r="J109" s="20"/>
      <c r="K109" s="127"/>
      <c r="L109" s="128"/>
    </row>
    <row r="110" spans="1:12">
      <c r="A110" s="20">
        <v>4</v>
      </c>
      <c r="B110" s="20" t="s">
        <v>248</v>
      </c>
      <c r="C110" s="20"/>
      <c r="D110" s="20" t="s">
        <v>244</v>
      </c>
      <c r="E110" s="20"/>
      <c r="F110" s="20"/>
      <c r="G110" s="20"/>
      <c r="H110" s="21"/>
      <c r="I110" s="21"/>
      <c r="J110" s="20"/>
      <c r="K110" s="127"/>
      <c r="L110" s="128"/>
    </row>
    <row r="111" ht="15.6" spans="1:12">
      <c r="A111" s="20">
        <v>5</v>
      </c>
      <c r="B111" s="20" t="s">
        <v>249</v>
      </c>
      <c r="C111" s="20"/>
      <c r="D111" s="20" t="s">
        <v>244</v>
      </c>
      <c r="E111" s="94"/>
      <c r="F111" s="95"/>
      <c r="G111" s="94"/>
      <c r="H111" s="21"/>
      <c r="I111" s="21"/>
      <c r="J111" s="20"/>
      <c r="K111" s="127"/>
      <c r="L111" s="128"/>
    </row>
    <row r="112" spans="1:12">
      <c r="A112" s="20">
        <v>6</v>
      </c>
      <c r="B112" s="20" t="s">
        <v>250</v>
      </c>
      <c r="C112" s="20"/>
      <c r="D112" s="20" t="s">
        <v>244</v>
      </c>
      <c r="E112" s="20"/>
      <c r="F112" s="20"/>
      <c r="G112" s="20"/>
      <c r="H112" s="21"/>
      <c r="I112" s="21"/>
      <c r="J112" s="20"/>
      <c r="K112" s="127"/>
      <c r="L112" s="128"/>
    </row>
    <row r="113" ht="15.6" spans="1:12">
      <c r="A113" s="20" t="s">
        <v>214</v>
      </c>
      <c r="B113" s="20"/>
      <c r="C113" s="20"/>
      <c r="D113" s="20"/>
      <c r="E113" s="20"/>
      <c r="F113" s="20"/>
      <c r="G113" s="20"/>
      <c r="H113" s="21"/>
      <c r="I113" s="129">
        <f>SUM(I106:I112)</f>
        <v>10240</v>
      </c>
      <c r="J113" s="20"/>
      <c r="K113" s="127"/>
      <c r="L113" s="128"/>
    </row>
    <row r="114" ht="15.6" spans="1:12">
      <c r="A114" s="17" t="s">
        <v>251</v>
      </c>
      <c r="B114" s="18"/>
      <c r="C114" s="18"/>
      <c r="D114" s="18"/>
      <c r="E114" s="20"/>
      <c r="F114" s="20"/>
      <c r="G114" s="20"/>
      <c r="H114" s="21"/>
      <c r="I114" s="21"/>
      <c r="J114" s="20"/>
      <c r="K114" s="127"/>
      <c r="L114" s="128"/>
    </row>
    <row r="115" spans="1:12">
      <c r="A115" s="20" t="s">
        <v>1</v>
      </c>
      <c r="B115" s="20" t="s">
        <v>33</v>
      </c>
      <c r="C115" s="20"/>
      <c r="D115" s="20" t="s">
        <v>241</v>
      </c>
      <c r="E115" s="20" t="s">
        <v>229</v>
      </c>
      <c r="F115" s="20" t="s">
        <v>230</v>
      </c>
      <c r="G115" s="20" t="s">
        <v>231</v>
      </c>
      <c r="H115" s="21" t="s">
        <v>4</v>
      </c>
      <c r="I115" s="21" t="s">
        <v>38</v>
      </c>
      <c r="J115" s="20" t="s">
        <v>252</v>
      </c>
      <c r="K115" s="127"/>
      <c r="L115" s="128"/>
    </row>
    <row r="116" ht="15.6" spans="1:12">
      <c r="A116" s="96">
        <v>1</v>
      </c>
      <c r="B116" s="97" t="s">
        <v>253</v>
      </c>
      <c r="C116" s="98"/>
      <c r="D116" s="20"/>
      <c r="E116" s="94">
        <v>6</v>
      </c>
      <c r="F116" s="95"/>
      <c r="G116" s="94">
        <v>2</v>
      </c>
      <c r="H116" s="21">
        <v>420</v>
      </c>
      <c r="I116" s="21">
        <f>E116*G116*H116</f>
        <v>5040</v>
      </c>
      <c r="J116" s="20"/>
      <c r="K116" s="127"/>
      <c r="L116" s="128"/>
    </row>
    <row r="117" ht="15.6" spans="1:12">
      <c r="A117" s="99">
        <v>2</v>
      </c>
      <c r="B117" s="97" t="s">
        <v>254</v>
      </c>
      <c r="C117" s="98"/>
      <c r="D117" s="100" t="s">
        <v>244</v>
      </c>
      <c r="E117" s="101"/>
      <c r="F117" s="102"/>
      <c r="G117" s="101"/>
      <c r="H117" s="103"/>
      <c r="I117" s="21">
        <f t="shared" ref="I117:I123" si="4">E117*G117*H117</f>
        <v>0</v>
      </c>
      <c r="J117" s="20"/>
      <c r="K117" s="127"/>
      <c r="L117" s="128"/>
    </row>
    <row r="118" spans="1:12">
      <c r="A118" s="96">
        <v>3</v>
      </c>
      <c r="B118" s="97" t="s">
        <v>255</v>
      </c>
      <c r="C118" s="98"/>
      <c r="D118" s="100" t="s">
        <v>244</v>
      </c>
      <c r="E118" s="100" t="s">
        <v>211</v>
      </c>
      <c r="F118" s="100"/>
      <c r="G118" s="100" t="s">
        <v>218</v>
      </c>
      <c r="H118" s="103">
        <v>600</v>
      </c>
      <c r="I118" s="21">
        <f t="shared" si="4"/>
        <v>1200</v>
      </c>
      <c r="J118" s="20"/>
      <c r="K118" s="127"/>
      <c r="L118" s="128"/>
    </row>
    <row r="119" spans="1:12">
      <c r="A119" s="99" t="s">
        <v>257</v>
      </c>
      <c r="B119" s="89" t="s">
        <v>258</v>
      </c>
      <c r="C119" s="90"/>
      <c r="D119" s="91"/>
      <c r="E119" s="104"/>
      <c r="F119" s="104"/>
      <c r="G119" s="104"/>
      <c r="H119" s="105"/>
      <c r="I119" s="21">
        <f t="shared" si="4"/>
        <v>0</v>
      </c>
      <c r="J119" s="20"/>
      <c r="K119" s="127"/>
      <c r="L119" s="128"/>
    </row>
    <row r="120" spans="1:12">
      <c r="A120" s="99">
        <v>4</v>
      </c>
      <c r="B120" s="89" t="s">
        <v>259</v>
      </c>
      <c r="C120" s="90"/>
      <c r="D120" s="91" t="s">
        <v>244</v>
      </c>
      <c r="E120" s="91"/>
      <c r="F120" s="91"/>
      <c r="G120" s="91"/>
      <c r="H120" s="92"/>
      <c r="I120" s="21">
        <f t="shared" si="4"/>
        <v>0</v>
      </c>
      <c r="J120" s="20"/>
      <c r="K120" s="127"/>
      <c r="L120" s="128"/>
    </row>
    <row r="121" spans="1:12">
      <c r="A121" s="99">
        <v>12</v>
      </c>
      <c r="B121" s="97" t="s">
        <v>260</v>
      </c>
      <c r="C121" s="98"/>
      <c r="D121" s="100" t="s">
        <v>244</v>
      </c>
      <c r="E121" s="106" t="s">
        <v>211</v>
      </c>
      <c r="F121" s="106"/>
      <c r="G121" s="106" t="s">
        <v>218</v>
      </c>
      <c r="H121" s="107">
        <v>600</v>
      </c>
      <c r="I121" s="21">
        <f t="shared" si="4"/>
        <v>1200</v>
      </c>
      <c r="J121" s="20"/>
      <c r="K121" s="127"/>
      <c r="L121" s="128"/>
    </row>
    <row r="122" spans="1:12">
      <c r="A122" s="99">
        <v>14</v>
      </c>
      <c r="B122" s="97" t="s">
        <v>261</v>
      </c>
      <c r="C122" s="98"/>
      <c r="D122" s="100" t="s">
        <v>244</v>
      </c>
      <c r="E122" s="106"/>
      <c r="F122" s="106"/>
      <c r="G122" s="106"/>
      <c r="H122" s="107"/>
      <c r="I122" s="21">
        <f t="shared" si="4"/>
        <v>0</v>
      </c>
      <c r="J122" s="20"/>
      <c r="K122" s="127"/>
      <c r="L122" s="128"/>
    </row>
    <row r="123" spans="1:12">
      <c r="A123" s="99"/>
      <c r="B123" s="97"/>
      <c r="C123" s="98"/>
      <c r="D123" s="100"/>
      <c r="E123" s="100"/>
      <c r="F123" s="100"/>
      <c r="G123" s="100"/>
      <c r="H123" s="103"/>
      <c r="I123" s="21">
        <f t="shared" si="4"/>
        <v>0</v>
      </c>
      <c r="J123" s="20"/>
      <c r="K123" s="127"/>
      <c r="L123" s="128"/>
    </row>
    <row r="124" ht="15.6" spans="1:12">
      <c r="A124" s="108" t="s">
        <v>214</v>
      </c>
      <c r="B124" s="109"/>
      <c r="C124" s="109"/>
      <c r="D124" s="109"/>
      <c r="E124" s="109"/>
      <c r="F124" s="109"/>
      <c r="G124" s="109"/>
      <c r="H124" s="110"/>
      <c r="I124" s="130">
        <f>SUM(I116:I123)</f>
        <v>7440</v>
      </c>
      <c r="J124" s="20"/>
      <c r="K124" s="127"/>
      <c r="L124" s="128"/>
    </row>
    <row r="125" ht="15.6" spans="1:12">
      <c r="A125" s="111" t="s">
        <v>262</v>
      </c>
      <c r="B125" s="111"/>
      <c r="C125" s="111"/>
      <c r="D125" s="111"/>
      <c r="E125" s="111"/>
      <c r="F125" s="111"/>
      <c r="G125" s="111"/>
      <c r="H125" s="112"/>
      <c r="I125" s="129">
        <f>I124+I113+I103+I96+I87+I82+I72</f>
        <v>397414.75</v>
      </c>
      <c r="J125" s="20"/>
      <c r="K125" s="127"/>
      <c r="L125" s="128"/>
    </row>
    <row r="126" s="4" customFormat="1" spans="1:22">
      <c r="A126" s="113"/>
      <c r="B126" s="113"/>
      <c r="C126" s="113"/>
      <c r="D126" s="113"/>
      <c r="E126" s="113"/>
      <c r="F126" s="113"/>
      <c r="G126" s="113"/>
      <c r="H126" s="114"/>
      <c r="I126" s="131"/>
      <c r="J126" s="14"/>
      <c r="K126" s="132"/>
      <c r="L126" s="133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="5" customFormat="1" spans="1:12">
      <c r="A127" s="115"/>
      <c r="B127" s="115"/>
      <c r="C127" s="116"/>
      <c r="D127" s="116"/>
      <c r="E127" s="116"/>
      <c r="F127" s="116"/>
      <c r="G127" s="116"/>
      <c r="H127" s="117"/>
      <c r="I127" s="117"/>
      <c r="J127" s="116"/>
      <c r="K127" s="116"/>
      <c r="L127" s="116"/>
    </row>
    <row r="128" s="6" customFormat="1" spans="1:12">
      <c r="A128" s="115"/>
      <c r="B128" s="115"/>
      <c r="C128" s="116"/>
      <c r="D128" s="116"/>
      <c r="E128" s="116"/>
      <c r="F128" s="116"/>
      <c r="G128" s="116"/>
      <c r="H128" s="117"/>
      <c r="I128" s="117"/>
      <c r="J128" s="116"/>
      <c r="K128" s="116"/>
      <c r="L128" s="116"/>
    </row>
    <row r="131" spans="4:9">
      <c r="D131" s="118"/>
      <c r="E131" s="118"/>
      <c r="F131" s="118"/>
      <c r="G131" s="118"/>
      <c r="H131" s="118"/>
      <c r="I131" s="118"/>
    </row>
    <row r="132" spans="4:9">
      <c r="D132" s="118"/>
      <c r="E132" s="118"/>
      <c r="F132" s="118"/>
      <c r="G132" s="118"/>
      <c r="H132" s="118"/>
      <c r="I132" s="118"/>
    </row>
    <row r="133" spans="4:9">
      <c r="D133" s="118"/>
      <c r="E133" s="118"/>
      <c r="F133" s="118"/>
      <c r="G133" s="118"/>
      <c r="H133" s="118"/>
      <c r="I133" s="118"/>
    </row>
    <row r="134" spans="4:9">
      <c r="D134" s="118"/>
      <c r="E134" s="118"/>
      <c r="F134" s="118"/>
      <c r="G134" s="118"/>
      <c r="H134" s="118"/>
      <c r="I134" s="118"/>
    </row>
    <row r="135" spans="4:9">
      <c r="D135" s="118"/>
      <c r="E135" s="118"/>
      <c r="F135" s="118"/>
      <c r="G135" s="118"/>
      <c r="H135" s="118"/>
      <c r="I135" s="118"/>
    </row>
    <row r="136" spans="4:9">
      <c r="D136" s="118"/>
      <c r="E136" s="118"/>
      <c r="F136" s="118"/>
      <c r="G136" s="118"/>
      <c r="H136" s="118"/>
      <c r="I136" s="118"/>
    </row>
    <row r="137" spans="4:9">
      <c r="D137" s="118"/>
      <c r="E137" s="118"/>
      <c r="F137" s="118"/>
      <c r="G137" s="118"/>
      <c r="H137" s="118"/>
      <c r="I137" s="118"/>
    </row>
    <row r="138" spans="4:9">
      <c r="D138" s="118"/>
      <c r="E138" s="118"/>
      <c r="F138" s="118"/>
      <c r="G138" s="118"/>
      <c r="H138" s="118"/>
      <c r="I138" s="118"/>
    </row>
  </sheetData>
  <mergeCells count="63">
    <mergeCell ref="A1:L1"/>
    <mergeCell ref="A2:L2"/>
    <mergeCell ref="A3:C3"/>
    <mergeCell ref="D3:L3"/>
    <mergeCell ref="A4:J4"/>
    <mergeCell ref="A6:I6"/>
    <mergeCell ref="A7:I7"/>
    <mergeCell ref="A33:H33"/>
    <mergeCell ref="A34:I34"/>
    <mergeCell ref="A60:H60"/>
    <mergeCell ref="A61:I61"/>
    <mergeCell ref="A72:H72"/>
    <mergeCell ref="A73:L73"/>
    <mergeCell ref="A74:L74"/>
    <mergeCell ref="A76:I76"/>
    <mergeCell ref="A79:I79"/>
    <mergeCell ref="A81:H81"/>
    <mergeCell ref="A82:G82"/>
    <mergeCell ref="A83:K83"/>
    <mergeCell ref="B84:C84"/>
    <mergeCell ref="B85:C85"/>
    <mergeCell ref="B86:C86"/>
    <mergeCell ref="A87:H87"/>
    <mergeCell ref="A88:J88"/>
    <mergeCell ref="B89:C89"/>
    <mergeCell ref="B90:C90"/>
    <mergeCell ref="B91:C91"/>
    <mergeCell ref="B92:C92"/>
    <mergeCell ref="B93:C93"/>
    <mergeCell ref="B94:C94"/>
    <mergeCell ref="B95:C95"/>
    <mergeCell ref="A96:H96"/>
    <mergeCell ref="A97:K97"/>
    <mergeCell ref="B98:C98"/>
    <mergeCell ref="B99:C99"/>
    <mergeCell ref="B100:C100"/>
    <mergeCell ref="B101:C101"/>
    <mergeCell ref="B102:C102"/>
    <mergeCell ref="A103:H103"/>
    <mergeCell ref="A104:K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A113:H113"/>
    <mergeCell ref="A114:I114"/>
    <mergeCell ref="B115:C115"/>
    <mergeCell ref="B116:C116"/>
    <mergeCell ref="B117:C117"/>
    <mergeCell ref="B118:C118"/>
    <mergeCell ref="B120:C120"/>
    <mergeCell ref="B121:C121"/>
    <mergeCell ref="B122:C122"/>
    <mergeCell ref="B123:C123"/>
    <mergeCell ref="A124:H124"/>
    <mergeCell ref="A125:H125"/>
    <mergeCell ref="A127:L127"/>
    <mergeCell ref="A128:L128"/>
    <mergeCell ref="H14:H15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3"/>
  <sheetViews>
    <sheetView workbookViewId="0">
      <selection activeCell="H47" sqref="H47:H55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413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18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309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="142" customFormat="1" spans="1:12">
      <c r="A8" s="143">
        <v>1</v>
      </c>
      <c r="B8" s="144" t="s">
        <v>44</v>
      </c>
      <c r="C8" s="145" t="s">
        <v>45</v>
      </c>
      <c r="D8" s="145" t="s">
        <v>46</v>
      </c>
      <c r="E8" s="146" t="s">
        <v>47</v>
      </c>
      <c r="F8" s="145" t="s">
        <v>48</v>
      </c>
      <c r="G8" s="145">
        <v>2</v>
      </c>
      <c r="H8" s="147"/>
      <c r="I8" s="148">
        <f t="shared" ref="I8:I21" si="0">G8*H8</f>
        <v>0</v>
      </c>
      <c r="J8" s="149"/>
      <c r="K8" s="150"/>
      <c r="L8" s="150"/>
    </row>
    <row r="9" spans="1:12">
      <c r="A9" s="26">
        <v>2</v>
      </c>
      <c r="B9" s="27" t="s">
        <v>44</v>
      </c>
      <c r="C9" s="28" t="s">
        <v>49</v>
      </c>
      <c r="D9" s="28" t="s">
        <v>50</v>
      </c>
      <c r="E9" s="29"/>
      <c r="F9" s="28" t="s">
        <v>48</v>
      </c>
      <c r="G9" s="28">
        <v>0</v>
      </c>
      <c r="H9" s="30">
        <v>2330</v>
      </c>
      <c r="I9" s="56">
        <f t="shared" si="0"/>
        <v>0</v>
      </c>
      <c r="J9" s="55"/>
      <c r="K9" s="45"/>
      <c r="L9" s="45"/>
    </row>
    <row r="10" spans="1:12">
      <c r="A10" s="26">
        <v>3</v>
      </c>
      <c r="B10" s="27" t="s">
        <v>44</v>
      </c>
      <c r="C10" s="31" t="s">
        <v>288</v>
      </c>
      <c r="D10" s="28" t="s">
        <v>310</v>
      </c>
      <c r="E10" s="32" t="s">
        <v>72</v>
      </c>
      <c r="F10" s="28" t="s">
        <v>48</v>
      </c>
      <c r="G10" s="28">
        <v>594</v>
      </c>
      <c r="H10" s="33">
        <v>6</v>
      </c>
      <c r="I10" s="56">
        <f t="shared" si="0"/>
        <v>3564</v>
      </c>
      <c r="J10" s="55"/>
      <c r="K10" s="45"/>
      <c r="L10" s="45"/>
    </row>
    <row r="11" spans="1:12">
      <c r="A11" s="26">
        <v>4</v>
      </c>
      <c r="B11" s="27" t="s">
        <v>44</v>
      </c>
      <c r="C11" s="28" t="s">
        <v>311</v>
      </c>
      <c r="D11" s="28" t="s">
        <v>285</v>
      </c>
      <c r="E11" s="31" t="s">
        <v>112</v>
      </c>
      <c r="F11" s="28" t="s">
        <v>48</v>
      </c>
      <c r="G11" s="28">
        <v>12</v>
      </c>
      <c r="H11" s="33">
        <v>127</v>
      </c>
      <c r="I11" s="56">
        <f t="shared" si="0"/>
        <v>1524</v>
      </c>
      <c r="J11" s="55"/>
      <c r="K11" s="45"/>
      <c r="L11" s="45"/>
    </row>
    <row r="12" spans="1:12">
      <c r="A12" s="26">
        <v>5</v>
      </c>
      <c r="B12" s="27" t="s">
        <v>44</v>
      </c>
      <c r="C12" s="31" t="s">
        <v>312</v>
      </c>
      <c r="D12" s="28" t="s">
        <v>313</v>
      </c>
      <c r="E12" s="32" t="s">
        <v>72</v>
      </c>
      <c r="F12" s="28" t="s">
        <v>48</v>
      </c>
      <c r="G12" s="28">
        <v>66</v>
      </c>
      <c r="H12" s="33">
        <v>205</v>
      </c>
      <c r="I12" s="56">
        <f t="shared" si="0"/>
        <v>13530</v>
      </c>
      <c r="J12" s="55"/>
      <c r="K12" s="45"/>
      <c r="L12" s="45"/>
    </row>
    <row r="13" spans="1:12">
      <c r="A13" s="26">
        <v>7</v>
      </c>
      <c r="B13" s="27" t="s">
        <v>44</v>
      </c>
      <c r="C13" s="31" t="s">
        <v>315</v>
      </c>
      <c r="D13" s="28" t="s">
        <v>316</v>
      </c>
      <c r="E13" s="32" t="s">
        <v>72</v>
      </c>
      <c r="F13" s="28" t="s">
        <v>48</v>
      </c>
      <c r="G13" s="28">
        <v>132</v>
      </c>
      <c r="H13" s="33">
        <v>10</v>
      </c>
      <c r="I13" s="56">
        <f t="shared" si="0"/>
        <v>1320</v>
      </c>
      <c r="J13" s="55"/>
      <c r="K13" s="45"/>
      <c r="L13" s="45"/>
    </row>
    <row r="14" spans="1:12">
      <c r="A14" s="26">
        <v>8</v>
      </c>
      <c r="B14" s="27" t="s">
        <v>44</v>
      </c>
      <c r="C14" s="28" t="s">
        <v>292</v>
      </c>
      <c r="D14" s="28" t="s">
        <v>293</v>
      </c>
      <c r="E14" s="31" t="s">
        <v>277</v>
      </c>
      <c r="F14" s="34" t="s">
        <v>48</v>
      </c>
      <c r="G14" s="28">
        <v>2</v>
      </c>
      <c r="H14" s="33">
        <v>1180</v>
      </c>
      <c r="I14" s="56">
        <f t="shared" si="0"/>
        <v>2360</v>
      </c>
      <c r="J14" s="55"/>
      <c r="K14" s="45"/>
      <c r="L14" s="45"/>
    </row>
    <row r="15" spans="1:12">
      <c r="A15" s="26">
        <v>9</v>
      </c>
      <c r="B15" s="27" t="s">
        <v>44</v>
      </c>
      <c r="C15" s="28" t="s">
        <v>294</v>
      </c>
      <c r="D15" s="28" t="s">
        <v>317</v>
      </c>
      <c r="E15" s="31" t="s">
        <v>277</v>
      </c>
      <c r="F15" s="34" t="s">
        <v>48</v>
      </c>
      <c r="G15" s="28">
        <v>2</v>
      </c>
      <c r="H15" s="33">
        <v>23</v>
      </c>
      <c r="I15" s="56">
        <f t="shared" si="0"/>
        <v>46</v>
      </c>
      <c r="J15" s="55"/>
      <c r="K15" s="45"/>
      <c r="L15" s="45"/>
    </row>
    <row r="16" spans="1:12">
      <c r="A16" s="26">
        <v>10</v>
      </c>
      <c r="B16" s="27" t="s">
        <v>44</v>
      </c>
      <c r="C16" s="28" t="s">
        <v>318</v>
      </c>
      <c r="D16" s="28" t="s">
        <v>319</v>
      </c>
      <c r="E16" s="31" t="s">
        <v>105</v>
      </c>
      <c r="F16" s="34" t="s">
        <v>48</v>
      </c>
      <c r="G16" s="28">
        <v>12</v>
      </c>
      <c r="H16" s="33">
        <v>10</v>
      </c>
      <c r="I16" s="56">
        <f t="shared" si="0"/>
        <v>120</v>
      </c>
      <c r="J16" s="55"/>
      <c r="K16" s="45"/>
      <c r="L16" s="45"/>
    </row>
    <row r="17" spans="1:12">
      <c r="A17" s="26">
        <v>11</v>
      </c>
      <c r="B17" s="27" t="s">
        <v>44</v>
      </c>
      <c r="C17" s="28" t="s">
        <v>113</v>
      </c>
      <c r="D17" s="28" t="s">
        <v>114</v>
      </c>
      <c r="E17" s="31" t="s">
        <v>105</v>
      </c>
      <c r="F17" s="34" t="s">
        <v>48</v>
      </c>
      <c r="G17" s="28">
        <v>8</v>
      </c>
      <c r="H17" s="33">
        <v>3</v>
      </c>
      <c r="I17" s="56">
        <f t="shared" si="0"/>
        <v>24</v>
      </c>
      <c r="J17" s="55"/>
      <c r="K17" s="45"/>
      <c r="L17" s="45"/>
    </row>
    <row r="18" spans="1:12">
      <c r="A18" s="26">
        <v>12</v>
      </c>
      <c r="B18" s="27" t="s">
        <v>44</v>
      </c>
      <c r="C18" s="28" t="s">
        <v>320</v>
      </c>
      <c r="D18" s="28" t="s">
        <v>321</v>
      </c>
      <c r="E18" s="31" t="s">
        <v>105</v>
      </c>
      <c r="F18" s="34" t="s">
        <v>48</v>
      </c>
      <c r="G18" s="28">
        <v>4</v>
      </c>
      <c r="H18" s="33">
        <v>4</v>
      </c>
      <c r="I18" s="56">
        <f t="shared" si="0"/>
        <v>16</v>
      </c>
      <c r="J18" s="55"/>
      <c r="K18" s="45"/>
      <c r="L18" s="45"/>
    </row>
    <row r="19" spans="1:12">
      <c r="A19" s="26">
        <v>13</v>
      </c>
      <c r="B19" s="27" t="s">
        <v>44</v>
      </c>
      <c r="C19" s="28" t="s">
        <v>117</v>
      </c>
      <c r="D19" s="28"/>
      <c r="E19" s="28"/>
      <c r="F19" s="28" t="s">
        <v>48</v>
      </c>
      <c r="G19" s="28">
        <v>2</v>
      </c>
      <c r="H19" s="33">
        <v>45</v>
      </c>
      <c r="I19" s="56">
        <f t="shared" si="0"/>
        <v>90</v>
      </c>
      <c r="J19" s="57"/>
      <c r="K19" s="45"/>
      <c r="L19" s="45"/>
    </row>
    <row r="20" spans="1:12">
      <c r="A20" s="26">
        <v>14</v>
      </c>
      <c r="B20" s="27" t="s">
        <v>44</v>
      </c>
      <c r="C20" s="28" t="s">
        <v>118</v>
      </c>
      <c r="D20" s="28" t="s">
        <v>119</v>
      </c>
      <c r="E20" s="31" t="s">
        <v>105</v>
      </c>
      <c r="F20" s="28" t="s">
        <v>48</v>
      </c>
      <c r="G20" s="28">
        <v>16</v>
      </c>
      <c r="H20" s="33">
        <v>17</v>
      </c>
      <c r="I20" s="56">
        <f t="shared" si="0"/>
        <v>272</v>
      </c>
      <c r="J20" s="57"/>
      <c r="K20" s="45"/>
      <c r="L20" s="45"/>
    </row>
    <row r="21" spans="1:12">
      <c r="A21" s="26">
        <v>15</v>
      </c>
      <c r="B21" s="28" t="s">
        <v>124</v>
      </c>
      <c r="C21" s="28" t="s">
        <v>124</v>
      </c>
      <c r="D21" s="28"/>
      <c r="E21" s="28"/>
      <c r="F21" s="28" t="s">
        <v>125</v>
      </c>
      <c r="G21" s="28">
        <v>1</v>
      </c>
      <c r="H21" s="33">
        <v>500</v>
      </c>
      <c r="I21" s="58">
        <f t="shared" si="0"/>
        <v>500</v>
      </c>
      <c r="J21" s="57"/>
      <c r="K21" s="45"/>
      <c r="L21" s="45"/>
    </row>
    <row r="22" ht="15.6" spans="1:12">
      <c r="A22" s="35" t="s">
        <v>126</v>
      </c>
      <c r="B22" s="36"/>
      <c r="C22" s="36"/>
      <c r="D22" s="36"/>
      <c r="E22" s="36"/>
      <c r="F22" s="36"/>
      <c r="G22" s="36"/>
      <c r="H22" s="37"/>
      <c r="I22" s="59">
        <f>SUM(I8:I21)</f>
        <v>23366</v>
      </c>
      <c r="J22" s="57"/>
      <c r="K22" s="45"/>
      <c r="L22" s="45"/>
    </row>
    <row r="23" ht="15.6" spans="1:12">
      <c r="A23" s="24" t="s">
        <v>414</v>
      </c>
      <c r="B23" s="25"/>
      <c r="C23" s="25"/>
      <c r="D23" s="25"/>
      <c r="E23" s="25"/>
      <c r="F23" s="25"/>
      <c r="G23" s="25"/>
      <c r="H23" s="25"/>
      <c r="I23" s="54"/>
      <c r="J23" s="57"/>
      <c r="K23" s="45"/>
      <c r="L23" s="45"/>
    </row>
    <row r="24" spans="1:12">
      <c r="A24" s="38">
        <v>1</v>
      </c>
      <c r="B24" s="39" t="s">
        <v>100</v>
      </c>
      <c r="C24" s="39" t="s">
        <v>128</v>
      </c>
      <c r="D24" s="39" t="s">
        <v>129</v>
      </c>
      <c r="E24" s="39" t="s">
        <v>105</v>
      </c>
      <c r="F24" s="39" t="s">
        <v>130</v>
      </c>
      <c r="G24" s="28">
        <v>1000</v>
      </c>
      <c r="H24" s="30">
        <v>0.58</v>
      </c>
      <c r="I24" s="58">
        <f>G24*H24</f>
        <v>580</v>
      </c>
      <c r="J24" s="57"/>
      <c r="K24" s="45"/>
      <c r="L24" s="45"/>
    </row>
    <row r="25" spans="1:12">
      <c r="A25" s="38">
        <v>2</v>
      </c>
      <c r="B25" s="39" t="s">
        <v>100</v>
      </c>
      <c r="C25" s="39" t="s">
        <v>131</v>
      </c>
      <c r="D25" s="39" t="s">
        <v>132</v>
      </c>
      <c r="E25" s="39" t="s">
        <v>105</v>
      </c>
      <c r="F25" s="39" t="s">
        <v>130</v>
      </c>
      <c r="G25" s="28">
        <v>200</v>
      </c>
      <c r="H25" s="30">
        <v>4.5</v>
      </c>
      <c r="I25" s="58">
        <f t="shared" ref="I25:I44" si="1">G25*H25</f>
        <v>900</v>
      </c>
      <c r="J25" s="57"/>
      <c r="K25" s="45"/>
      <c r="L25" s="45"/>
    </row>
    <row r="26" spans="1:12">
      <c r="A26" s="38">
        <v>3</v>
      </c>
      <c r="B26" s="39" t="s">
        <v>100</v>
      </c>
      <c r="C26" s="39" t="s">
        <v>133</v>
      </c>
      <c r="D26" s="39" t="s">
        <v>134</v>
      </c>
      <c r="E26" s="39" t="s">
        <v>105</v>
      </c>
      <c r="F26" s="39" t="s">
        <v>48</v>
      </c>
      <c r="G26" s="28">
        <v>150</v>
      </c>
      <c r="H26" s="30">
        <v>0.5</v>
      </c>
      <c r="I26" s="58">
        <f t="shared" si="1"/>
        <v>75</v>
      </c>
      <c r="J26" s="57"/>
      <c r="K26" s="45"/>
      <c r="L26" s="45"/>
    </row>
    <row r="27" spans="1:12">
      <c r="A27" s="38">
        <v>4</v>
      </c>
      <c r="B27" s="39" t="s">
        <v>100</v>
      </c>
      <c r="C27" s="39" t="s">
        <v>135</v>
      </c>
      <c r="D27" s="39" t="s">
        <v>136</v>
      </c>
      <c r="E27" s="39" t="s">
        <v>105</v>
      </c>
      <c r="F27" s="39" t="s">
        <v>48</v>
      </c>
      <c r="G27" s="28">
        <v>150</v>
      </c>
      <c r="H27" s="30">
        <v>0.8</v>
      </c>
      <c r="I27" s="58">
        <f t="shared" si="1"/>
        <v>120</v>
      </c>
      <c r="J27" s="57"/>
      <c r="K27" s="45"/>
      <c r="L27" s="45"/>
    </row>
    <row r="28" spans="1:12">
      <c r="A28" s="38">
        <v>5</v>
      </c>
      <c r="B28" s="39" t="s">
        <v>100</v>
      </c>
      <c r="C28" s="39" t="s">
        <v>137</v>
      </c>
      <c r="D28" s="39" t="s">
        <v>138</v>
      </c>
      <c r="E28" s="39" t="s">
        <v>105</v>
      </c>
      <c r="F28" s="39" t="s">
        <v>48</v>
      </c>
      <c r="G28" s="28">
        <v>100</v>
      </c>
      <c r="H28" s="30">
        <v>1.5</v>
      </c>
      <c r="I28" s="58">
        <f t="shared" si="1"/>
        <v>150</v>
      </c>
      <c r="J28" s="57"/>
      <c r="K28" s="45"/>
      <c r="L28" s="45"/>
    </row>
    <row r="29" spans="1:12">
      <c r="A29" s="38">
        <v>6</v>
      </c>
      <c r="B29" s="39" t="s">
        <v>100</v>
      </c>
      <c r="C29" s="39" t="s">
        <v>139</v>
      </c>
      <c r="D29" s="39" t="s">
        <v>140</v>
      </c>
      <c r="E29" s="39" t="s">
        <v>105</v>
      </c>
      <c r="F29" s="39" t="s">
        <v>141</v>
      </c>
      <c r="G29" s="39">
        <v>20</v>
      </c>
      <c r="H29" s="30">
        <v>1</v>
      </c>
      <c r="I29" s="58">
        <f t="shared" si="1"/>
        <v>20</v>
      </c>
      <c r="J29" s="57"/>
      <c r="K29" s="45"/>
      <c r="L29" s="45"/>
    </row>
    <row r="30" spans="1:12">
      <c r="A30" s="38">
        <v>7</v>
      </c>
      <c r="B30" s="39" t="s">
        <v>100</v>
      </c>
      <c r="C30" s="28" t="s">
        <v>323</v>
      </c>
      <c r="D30" s="28" t="s">
        <v>324</v>
      </c>
      <c r="E30" s="39" t="s">
        <v>105</v>
      </c>
      <c r="F30" s="28" t="s">
        <v>174</v>
      </c>
      <c r="G30" s="28">
        <v>10</v>
      </c>
      <c r="H30" s="30">
        <v>15</v>
      </c>
      <c r="I30" s="58">
        <f t="shared" si="1"/>
        <v>150</v>
      </c>
      <c r="J30" s="57"/>
      <c r="K30" s="45"/>
      <c r="L30" s="45"/>
    </row>
    <row r="31" spans="1:12">
      <c r="A31" s="38">
        <v>8</v>
      </c>
      <c r="B31" s="39" t="s">
        <v>100</v>
      </c>
      <c r="C31" s="28" t="s">
        <v>142</v>
      </c>
      <c r="D31" s="28" t="s">
        <v>143</v>
      </c>
      <c r="E31" s="39" t="s">
        <v>105</v>
      </c>
      <c r="F31" s="28" t="s">
        <v>141</v>
      </c>
      <c r="G31" s="28">
        <v>120</v>
      </c>
      <c r="H31" s="30">
        <v>0.65</v>
      </c>
      <c r="I31" s="58">
        <f t="shared" si="1"/>
        <v>78</v>
      </c>
      <c r="J31" s="57"/>
      <c r="K31" s="45"/>
      <c r="L31" s="45"/>
    </row>
    <row r="32" spans="1:12">
      <c r="A32" s="38">
        <v>9</v>
      </c>
      <c r="B32" s="39" t="s">
        <v>100</v>
      </c>
      <c r="C32" s="28" t="s">
        <v>142</v>
      </c>
      <c r="D32" s="28" t="s">
        <v>144</v>
      </c>
      <c r="E32" s="39" t="s">
        <v>105</v>
      </c>
      <c r="F32" s="28" t="s">
        <v>141</v>
      </c>
      <c r="G32" s="28">
        <v>80</v>
      </c>
      <c r="H32" s="30">
        <v>0.4</v>
      </c>
      <c r="I32" s="58">
        <f t="shared" si="1"/>
        <v>32</v>
      </c>
      <c r="J32" s="57"/>
      <c r="K32" s="45"/>
      <c r="L32" s="45"/>
    </row>
    <row r="33" spans="1:12">
      <c r="A33" s="38">
        <v>10</v>
      </c>
      <c r="B33" s="39" t="s">
        <v>100</v>
      </c>
      <c r="C33" s="28" t="s">
        <v>142</v>
      </c>
      <c r="D33" s="28" t="s">
        <v>145</v>
      </c>
      <c r="E33" s="39" t="s">
        <v>105</v>
      </c>
      <c r="F33" s="28" t="s">
        <v>141</v>
      </c>
      <c r="G33" s="28">
        <v>100</v>
      </c>
      <c r="H33" s="30">
        <v>0.3</v>
      </c>
      <c r="I33" s="58">
        <f t="shared" si="1"/>
        <v>30</v>
      </c>
      <c r="J33" s="57"/>
      <c r="K33" s="45"/>
      <c r="L33" s="45"/>
    </row>
    <row r="34" spans="1:12">
      <c r="A34" s="38">
        <v>11</v>
      </c>
      <c r="B34" s="28" t="s">
        <v>146</v>
      </c>
      <c r="C34" s="40" t="s">
        <v>156</v>
      </c>
      <c r="D34" s="40" t="s">
        <v>325</v>
      </c>
      <c r="E34" s="41" t="s">
        <v>326</v>
      </c>
      <c r="F34" s="40" t="s">
        <v>158</v>
      </c>
      <c r="G34" s="33">
        <v>8</v>
      </c>
      <c r="H34" s="30">
        <v>650</v>
      </c>
      <c r="I34" s="58">
        <f t="shared" si="1"/>
        <v>5200</v>
      </c>
      <c r="J34" s="57"/>
      <c r="K34" s="45"/>
      <c r="L34" s="45"/>
    </row>
    <row r="35" spans="1:12">
      <c r="A35" s="38">
        <v>12</v>
      </c>
      <c r="B35" s="28" t="s">
        <v>146</v>
      </c>
      <c r="C35" s="34" t="s">
        <v>151</v>
      </c>
      <c r="D35" s="34" t="s">
        <v>327</v>
      </c>
      <c r="E35" s="34" t="s">
        <v>149</v>
      </c>
      <c r="F35" s="34" t="s">
        <v>153</v>
      </c>
      <c r="G35" s="34">
        <v>15</v>
      </c>
      <c r="H35" s="33">
        <v>350</v>
      </c>
      <c r="I35" s="58">
        <f t="shared" si="1"/>
        <v>5250</v>
      </c>
      <c r="J35" s="57"/>
      <c r="K35" s="45"/>
      <c r="L35" s="45"/>
    </row>
    <row r="36" spans="1:12">
      <c r="A36" s="38">
        <v>13</v>
      </c>
      <c r="B36" s="34" t="s">
        <v>146</v>
      </c>
      <c r="C36" s="34" t="s">
        <v>328</v>
      </c>
      <c r="D36" s="34" t="s">
        <v>155</v>
      </c>
      <c r="E36" s="34" t="s">
        <v>149</v>
      </c>
      <c r="F36" s="34" t="s">
        <v>150</v>
      </c>
      <c r="G36" s="34">
        <v>10</v>
      </c>
      <c r="H36" s="33">
        <v>69</v>
      </c>
      <c r="I36" s="58">
        <f t="shared" si="1"/>
        <v>690</v>
      </c>
      <c r="J36" s="57"/>
      <c r="K36" s="45"/>
      <c r="L36" s="45"/>
    </row>
    <row r="37" spans="1:12">
      <c r="A37" s="38">
        <v>14</v>
      </c>
      <c r="B37" s="28" t="s">
        <v>146</v>
      </c>
      <c r="C37" s="34" t="s">
        <v>147</v>
      </c>
      <c r="D37" s="34" t="s">
        <v>148</v>
      </c>
      <c r="E37" s="34" t="s">
        <v>149</v>
      </c>
      <c r="F37" s="34" t="s">
        <v>150</v>
      </c>
      <c r="G37" s="34">
        <v>10</v>
      </c>
      <c r="H37" s="33">
        <v>12.5</v>
      </c>
      <c r="I37" s="58">
        <f t="shared" si="1"/>
        <v>125</v>
      </c>
      <c r="J37" s="57"/>
      <c r="K37" s="45"/>
      <c r="L37" s="45"/>
    </row>
    <row r="38" spans="1:12">
      <c r="A38" s="38">
        <v>15</v>
      </c>
      <c r="B38" s="28" t="s">
        <v>146</v>
      </c>
      <c r="C38" s="28" t="s">
        <v>159</v>
      </c>
      <c r="D38" s="42" t="s">
        <v>329</v>
      </c>
      <c r="E38" s="28" t="s">
        <v>105</v>
      </c>
      <c r="F38" s="42" t="s">
        <v>161</v>
      </c>
      <c r="G38" s="28">
        <v>20</v>
      </c>
      <c r="H38" s="33">
        <v>20</v>
      </c>
      <c r="I38" s="58">
        <f t="shared" si="1"/>
        <v>400</v>
      </c>
      <c r="J38" s="57"/>
      <c r="K38" s="45"/>
      <c r="L38" s="45"/>
    </row>
    <row r="39" spans="1:12">
      <c r="A39" s="38">
        <v>16</v>
      </c>
      <c r="B39" s="28" t="s">
        <v>146</v>
      </c>
      <c r="C39" s="28" t="s">
        <v>162</v>
      </c>
      <c r="D39" s="42" t="s">
        <v>164</v>
      </c>
      <c r="E39" s="28" t="s">
        <v>105</v>
      </c>
      <c r="F39" s="42" t="s">
        <v>161</v>
      </c>
      <c r="G39" s="28">
        <v>20</v>
      </c>
      <c r="H39" s="30">
        <v>54</v>
      </c>
      <c r="I39" s="58">
        <f t="shared" si="1"/>
        <v>1080</v>
      </c>
      <c r="J39" s="57"/>
      <c r="K39" s="45"/>
      <c r="L39" s="45"/>
    </row>
    <row r="40" spans="1:12">
      <c r="A40" s="38">
        <v>17</v>
      </c>
      <c r="B40" s="28" t="s">
        <v>146</v>
      </c>
      <c r="C40" s="28" t="s">
        <v>162</v>
      </c>
      <c r="D40" s="42" t="s">
        <v>301</v>
      </c>
      <c r="E40" s="28" t="s">
        <v>105</v>
      </c>
      <c r="F40" s="42" t="s">
        <v>161</v>
      </c>
      <c r="G40" s="28">
        <v>160</v>
      </c>
      <c r="H40" s="30">
        <v>91</v>
      </c>
      <c r="I40" s="58">
        <f t="shared" si="1"/>
        <v>14560</v>
      </c>
      <c r="J40" s="57"/>
      <c r="K40" s="45"/>
      <c r="L40" s="45"/>
    </row>
    <row r="41" spans="1:12">
      <c r="A41" s="38">
        <v>18</v>
      </c>
      <c r="B41" s="28" t="s">
        <v>146</v>
      </c>
      <c r="C41" s="28" t="s">
        <v>330</v>
      </c>
      <c r="D41" s="42"/>
      <c r="E41" s="28" t="s">
        <v>105</v>
      </c>
      <c r="F41" s="42" t="s">
        <v>174</v>
      </c>
      <c r="G41" s="28">
        <v>2</v>
      </c>
      <c r="H41" s="30">
        <v>1500</v>
      </c>
      <c r="I41" s="58">
        <f t="shared" si="1"/>
        <v>3000</v>
      </c>
      <c r="J41" s="57"/>
      <c r="K41" s="45"/>
      <c r="L41" s="45"/>
    </row>
    <row r="42" spans="1:12">
      <c r="A42" s="38">
        <v>19</v>
      </c>
      <c r="B42" s="28" t="s">
        <v>146</v>
      </c>
      <c r="C42" s="28" t="s">
        <v>331</v>
      </c>
      <c r="D42" s="42"/>
      <c r="E42" s="28" t="s">
        <v>105</v>
      </c>
      <c r="F42" s="42" t="s">
        <v>174</v>
      </c>
      <c r="G42" s="28">
        <v>2</v>
      </c>
      <c r="H42" s="30">
        <v>1000</v>
      </c>
      <c r="I42" s="58">
        <f t="shared" si="1"/>
        <v>2000</v>
      </c>
      <c r="J42" s="57"/>
      <c r="K42" s="45"/>
      <c r="L42" s="45"/>
    </row>
    <row r="43" spans="1:12">
      <c r="A43" s="38">
        <v>20</v>
      </c>
      <c r="B43" s="39" t="s">
        <v>146</v>
      </c>
      <c r="C43" s="43" t="s">
        <v>124</v>
      </c>
      <c r="D43" s="43"/>
      <c r="E43" s="43"/>
      <c r="F43" s="43" t="s">
        <v>125</v>
      </c>
      <c r="G43" s="43">
        <v>1</v>
      </c>
      <c r="H43" s="30">
        <v>500</v>
      </c>
      <c r="I43" s="58">
        <f t="shared" si="1"/>
        <v>500</v>
      </c>
      <c r="J43" s="57"/>
      <c r="K43" s="45"/>
      <c r="L43" s="45"/>
    </row>
    <row r="44" spans="1:12">
      <c r="A44" s="38">
        <v>21</v>
      </c>
      <c r="B44" s="39" t="s">
        <v>146</v>
      </c>
      <c r="C44" s="39" t="s">
        <v>173</v>
      </c>
      <c r="D44" s="39"/>
      <c r="E44" s="39"/>
      <c r="F44" s="39" t="s">
        <v>174</v>
      </c>
      <c r="G44" s="39">
        <v>1</v>
      </c>
      <c r="H44" s="30">
        <f>(SUM(I28:I34)+SUM(I38:I40))*0.35</f>
        <v>7595</v>
      </c>
      <c r="I44" s="60">
        <f t="shared" si="1"/>
        <v>7595</v>
      </c>
      <c r="J44" s="57"/>
      <c r="K44" s="45"/>
      <c r="L44" s="45"/>
    </row>
    <row r="45" ht="15.6" spans="1:12">
      <c r="A45" s="35" t="s">
        <v>126</v>
      </c>
      <c r="B45" s="36"/>
      <c r="C45" s="36"/>
      <c r="D45" s="36"/>
      <c r="E45" s="36"/>
      <c r="F45" s="36"/>
      <c r="G45" s="36"/>
      <c r="H45" s="37"/>
      <c r="I45" s="59">
        <f>SUM(I24:I44)</f>
        <v>42535</v>
      </c>
      <c r="J45" s="57"/>
      <c r="K45" s="45"/>
      <c r="L45" s="45"/>
    </row>
    <row r="46" ht="15.6" spans="1:12">
      <c r="A46" s="24" t="s">
        <v>415</v>
      </c>
      <c r="B46" s="25"/>
      <c r="C46" s="25"/>
      <c r="D46" s="25"/>
      <c r="E46" s="25"/>
      <c r="F46" s="25"/>
      <c r="G46" s="25"/>
      <c r="H46" s="25"/>
      <c r="I46" s="54"/>
      <c r="J46" s="57"/>
      <c r="K46" s="45"/>
      <c r="L46" s="45"/>
    </row>
    <row r="47" spans="1:12">
      <c r="A47" s="38">
        <v>1</v>
      </c>
      <c r="B47" s="39" t="s">
        <v>44</v>
      </c>
      <c r="C47" s="43" t="s">
        <v>176</v>
      </c>
      <c r="D47" s="43" t="s">
        <v>177</v>
      </c>
      <c r="E47" s="43" t="s">
        <v>178</v>
      </c>
      <c r="F47" s="43" t="s">
        <v>48</v>
      </c>
      <c r="G47" s="44">
        <v>1</v>
      </c>
      <c r="H47" s="33">
        <v>223</v>
      </c>
      <c r="I47" s="56">
        <f t="shared" ref="I47:I55" si="2">G47*H47</f>
        <v>223</v>
      </c>
      <c r="J47" s="57"/>
      <c r="K47" s="45"/>
      <c r="L47" s="45"/>
    </row>
    <row r="48" spans="1:12">
      <c r="A48" s="38">
        <v>2</v>
      </c>
      <c r="B48" s="39" t="s">
        <v>44</v>
      </c>
      <c r="C48" s="43" t="s">
        <v>179</v>
      </c>
      <c r="D48" s="43" t="s">
        <v>180</v>
      </c>
      <c r="E48" s="43" t="s">
        <v>62</v>
      </c>
      <c r="F48" s="43" t="s">
        <v>48</v>
      </c>
      <c r="G48" s="44">
        <v>1</v>
      </c>
      <c r="H48" s="33">
        <v>608</v>
      </c>
      <c r="I48" s="56">
        <f t="shared" si="2"/>
        <v>608</v>
      </c>
      <c r="J48" s="57"/>
      <c r="K48" s="45"/>
      <c r="L48" s="45"/>
    </row>
    <row r="49" spans="1:12">
      <c r="A49" s="38">
        <v>3</v>
      </c>
      <c r="B49" s="39" t="s">
        <v>44</v>
      </c>
      <c r="C49" s="43" t="s">
        <v>181</v>
      </c>
      <c r="D49" s="43" t="s">
        <v>182</v>
      </c>
      <c r="E49" s="43" t="s">
        <v>62</v>
      </c>
      <c r="F49" s="43" t="s">
        <v>48</v>
      </c>
      <c r="G49" s="44">
        <v>1</v>
      </c>
      <c r="H49" s="33">
        <v>130</v>
      </c>
      <c r="I49" s="56">
        <f t="shared" si="2"/>
        <v>130</v>
      </c>
      <c r="J49" s="57"/>
      <c r="K49" s="45"/>
      <c r="L49" s="45"/>
    </row>
    <row r="50" spans="1:12">
      <c r="A50" s="38">
        <v>4</v>
      </c>
      <c r="B50" s="39" t="s">
        <v>44</v>
      </c>
      <c r="C50" s="43" t="s">
        <v>183</v>
      </c>
      <c r="D50" s="43" t="s">
        <v>184</v>
      </c>
      <c r="E50" s="43" t="s">
        <v>62</v>
      </c>
      <c r="F50" s="43" t="s">
        <v>48</v>
      </c>
      <c r="G50" s="44">
        <v>1</v>
      </c>
      <c r="H50" s="33">
        <v>269</v>
      </c>
      <c r="I50" s="56">
        <f t="shared" si="2"/>
        <v>269</v>
      </c>
      <c r="J50" s="57"/>
      <c r="K50" s="45"/>
      <c r="L50" s="45"/>
    </row>
    <row r="51" spans="1:12">
      <c r="A51" s="38">
        <v>5</v>
      </c>
      <c r="B51" s="39" t="s">
        <v>44</v>
      </c>
      <c r="C51" s="43" t="s">
        <v>185</v>
      </c>
      <c r="D51" s="44" t="s">
        <v>186</v>
      </c>
      <c r="E51" s="43" t="s">
        <v>62</v>
      </c>
      <c r="F51" s="43" t="s">
        <v>48</v>
      </c>
      <c r="G51" s="44">
        <v>1</v>
      </c>
      <c r="H51" s="33">
        <v>53</v>
      </c>
      <c r="I51" s="56">
        <f t="shared" si="2"/>
        <v>53</v>
      </c>
      <c r="J51" s="57"/>
      <c r="K51" s="45"/>
      <c r="L51" s="45"/>
    </row>
    <row r="52" spans="1:12">
      <c r="A52" s="38">
        <v>6</v>
      </c>
      <c r="B52" s="28" t="s">
        <v>44</v>
      </c>
      <c r="C52" s="28" t="s">
        <v>187</v>
      </c>
      <c r="D52" s="28" t="s">
        <v>188</v>
      </c>
      <c r="E52" s="43" t="s">
        <v>62</v>
      </c>
      <c r="F52" s="44" t="s">
        <v>48</v>
      </c>
      <c r="G52" s="44">
        <v>1</v>
      </c>
      <c r="H52" s="33">
        <v>410</v>
      </c>
      <c r="I52" s="56">
        <f t="shared" si="2"/>
        <v>410</v>
      </c>
      <c r="J52" s="61"/>
      <c r="K52" s="62"/>
      <c r="L52" s="62"/>
    </row>
    <row r="53" spans="1:12">
      <c r="A53" s="38">
        <v>7</v>
      </c>
      <c r="B53" s="39" t="s">
        <v>100</v>
      </c>
      <c r="C53" s="43" t="s">
        <v>195</v>
      </c>
      <c r="D53" s="43" t="s">
        <v>196</v>
      </c>
      <c r="E53" s="43" t="s">
        <v>62</v>
      </c>
      <c r="F53" s="43" t="s">
        <v>174</v>
      </c>
      <c r="G53" s="44">
        <v>1</v>
      </c>
      <c r="H53" s="33">
        <v>100</v>
      </c>
      <c r="I53" s="56">
        <f t="shared" si="2"/>
        <v>100</v>
      </c>
      <c r="J53" s="57"/>
      <c r="K53" s="45"/>
      <c r="L53" s="45"/>
    </row>
    <row r="54" spans="1:12">
      <c r="A54" s="38">
        <v>8</v>
      </c>
      <c r="B54" s="39" t="s">
        <v>124</v>
      </c>
      <c r="C54" s="43" t="s">
        <v>124</v>
      </c>
      <c r="D54" s="43" t="s">
        <v>197</v>
      </c>
      <c r="E54" s="43"/>
      <c r="F54" s="43" t="s">
        <v>125</v>
      </c>
      <c r="G54" s="43">
        <v>1</v>
      </c>
      <c r="H54" s="33">
        <v>200</v>
      </c>
      <c r="I54" s="56">
        <f t="shared" si="2"/>
        <v>200</v>
      </c>
      <c r="J54" s="57"/>
      <c r="K54" s="45"/>
      <c r="L54" s="45"/>
    </row>
    <row r="55" spans="1:12">
      <c r="A55" s="38">
        <v>9</v>
      </c>
      <c r="B55" s="45" t="s">
        <v>198</v>
      </c>
      <c r="C55" s="39" t="s">
        <v>199</v>
      </c>
      <c r="D55" s="43"/>
      <c r="E55" s="43"/>
      <c r="F55" s="43"/>
      <c r="G55" s="43">
        <v>1</v>
      </c>
      <c r="H55" s="33">
        <v>100</v>
      </c>
      <c r="I55" s="56">
        <f t="shared" si="2"/>
        <v>100</v>
      </c>
      <c r="J55" s="57"/>
      <c r="K55" s="45"/>
      <c r="L55" s="45"/>
    </row>
    <row r="56" ht="15.6" spans="1:12">
      <c r="A56" s="35" t="s">
        <v>126</v>
      </c>
      <c r="B56" s="36"/>
      <c r="C56" s="36"/>
      <c r="D56" s="36"/>
      <c r="E56" s="36"/>
      <c r="F56" s="36"/>
      <c r="G56" s="36"/>
      <c r="H56" s="37"/>
      <c r="I56" s="59">
        <f>SUM(I47:I55)</f>
        <v>2093</v>
      </c>
      <c r="J56" s="57"/>
      <c r="K56" s="45"/>
      <c r="L56" s="45"/>
    </row>
    <row r="57" ht="15.6" spans="1:12">
      <c r="A57" s="46" t="s">
        <v>416</v>
      </c>
      <c r="B57" s="47"/>
      <c r="C57" s="47"/>
      <c r="D57" s="47"/>
      <c r="E57" s="47"/>
      <c r="F57" s="47"/>
      <c r="G57" s="47"/>
      <c r="H57" s="48"/>
      <c r="I57" s="63">
        <f>(I22+I45+I56)</f>
        <v>67994</v>
      </c>
      <c r="J57" s="64"/>
      <c r="K57" s="65"/>
      <c r="L57" s="65"/>
    </row>
    <row r="58" ht="15.6" spans="1:12">
      <c r="A58" s="17" t="s">
        <v>201</v>
      </c>
      <c r="B58" s="17"/>
      <c r="C58" s="17"/>
      <c r="D58" s="17"/>
      <c r="E58" s="17"/>
      <c r="F58" s="17"/>
      <c r="G58" s="17"/>
      <c r="H58" s="49"/>
      <c r="I58" s="19"/>
      <c r="J58" s="17"/>
      <c r="K58" s="17"/>
      <c r="L58" s="17"/>
    </row>
    <row r="59" ht="15.6" spans="1:12">
      <c r="A59" s="17" t="s">
        <v>202</v>
      </c>
      <c r="B59" s="17"/>
      <c r="C59" s="17"/>
      <c r="D59" s="17"/>
      <c r="E59" s="17"/>
      <c r="F59" s="17"/>
      <c r="G59" s="17"/>
      <c r="H59" s="49"/>
      <c r="I59" s="19"/>
      <c r="J59" s="17"/>
      <c r="K59" s="17"/>
      <c r="L59" s="17"/>
    </row>
    <row r="60" ht="30" spans="1:12">
      <c r="A60" s="20" t="s">
        <v>1</v>
      </c>
      <c r="B60" s="20" t="s">
        <v>33</v>
      </c>
      <c r="C60" s="20" t="s">
        <v>34</v>
      </c>
      <c r="D60" s="20" t="s">
        <v>35</v>
      </c>
      <c r="E60" s="20" t="s">
        <v>36</v>
      </c>
      <c r="F60" s="20" t="s">
        <v>37</v>
      </c>
      <c r="G60" s="20" t="s">
        <v>3</v>
      </c>
      <c r="H60" s="21" t="s">
        <v>4</v>
      </c>
      <c r="I60" s="21" t="s">
        <v>38</v>
      </c>
      <c r="J60" s="20" t="s">
        <v>39</v>
      </c>
      <c r="K60" s="51" t="s">
        <v>40</v>
      </c>
      <c r="L60" s="51" t="s">
        <v>41</v>
      </c>
    </row>
    <row r="61" s="2" customFormat="1" ht="15.6" spans="1:12">
      <c r="A61" s="66" t="s">
        <v>203</v>
      </c>
      <c r="B61" s="67"/>
      <c r="C61" s="67"/>
      <c r="D61" s="67"/>
      <c r="E61" s="67"/>
      <c r="F61" s="67"/>
      <c r="G61" s="67"/>
      <c r="H61" s="68"/>
      <c r="I61" s="68"/>
      <c r="J61" s="119"/>
      <c r="K61" s="72"/>
      <c r="L61" s="79"/>
    </row>
    <row r="62" s="2" customFormat="1" spans="1:12">
      <c r="A62" s="69">
        <v>1</v>
      </c>
      <c r="B62" s="70" t="s">
        <v>146</v>
      </c>
      <c r="C62" s="71" t="s">
        <v>204</v>
      </c>
      <c r="D62" s="71"/>
      <c r="E62" s="71"/>
      <c r="F62" s="71" t="s">
        <v>141</v>
      </c>
      <c r="G62" s="72">
        <v>1</v>
      </c>
      <c r="H62" s="73">
        <v>0</v>
      </c>
      <c r="I62" s="120">
        <f>H62*G62</f>
        <v>0</v>
      </c>
      <c r="J62" s="121"/>
      <c r="K62" s="72"/>
      <c r="L62" s="79"/>
    </row>
    <row r="63" s="2" customFormat="1" ht="15.6" spans="1:12">
      <c r="A63" s="74"/>
      <c r="B63" s="75"/>
      <c r="C63" s="75"/>
      <c r="D63" s="76" t="s">
        <v>205</v>
      </c>
      <c r="E63" s="77"/>
      <c r="F63" s="77"/>
      <c r="G63" s="77"/>
      <c r="H63" s="78"/>
      <c r="I63" s="122">
        <f>SUM(I62:I62)</f>
        <v>0</v>
      </c>
      <c r="J63" s="121"/>
      <c r="K63" s="72"/>
      <c r="L63" s="79"/>
    </row>
    <row r="64" s="2" customFormat="1" ht="15.6" spans="1:12">
      <c r="A64" s="66" t="s">
        <v>206</v>
      </c>
      <c r="B64" s="67"/>
      <c r="C64" s="67"/>
      <c r="D64" s="67"/>
      <c r="E64" s="67"/>
      <c r="F64" s="67"/>
      <c r="G64" s="67"/>
      <c r="H64" s="68"/>
      <c r="I64" s="68"/>
      <c r="J64" s="121"/>
      <c r="K64" s="72"/>
      <c r="L64" s="79"/>
    </row>
    <row r="65" s="3" customFormat="1" ht="15.6" spans="1:23">
      <c r="A65" s="79">
        <v>1</v>
      </c>
      <c r="B65" s="79" t="s">
        <v>44</v>
      </c>
      <c r="C65" s="79"/>
      <c r="D65" s="79"/>
      <c r="E65" s="79"/>
      <c r="F65" s="79" t="s">
        <v>141</v>
      </c>
      <c r="G65" s="79">
        <v>1</v>
      </c>
      <c r="H65" s="80">
        <v>0</v>
      </c>
      <c r="I65" s="80">
        <f>G65*H65</f>
        <v>0</v>
      </c>
      <c r="J65" s="79"/>
      <c r="K65" s="79"/>
      <c r="L65" s="7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="3" customFormat="1" ht="17.25" customHeight="1" spans="1:24">
      <c r="A66" s="81" t="s">
        <v>207</v>
      </c>
      <c r="B66" s="82"/>
      <c r="C66" s="82"/>
      <c r="D66" s="82"/>
      <c r="E66" s="82"/>
      <c r="F66" s="82"/>
      <c r="G66" s="82"/>
      <c r="H66" s="83"/>
      <c r="I66" s="80">
        <f>SUM(I65:I65)</f>
        <v>0</v>
      </c>
      <c r="J66" s="79"/>
      <c r="K66" s="79"/>
      <c r="L66" s="7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="2" customFormat="1" ht="31.2" spans="1:12">
      <c r="A67" s="84"/>
      <c r="B67" s="84"/>
      <c r="C67" s="84"/>
      <c r="D67" s="84"/>
      <c r="E67" s="84"/>
      <c r="F67" s="84"/>
      <c r="G67" s="84"/>
      <c r="H67" s="85" t="s">
        <v>208</v>
      </c>
      <c r="I67" s="123">
        <f>+I66+I63</f>
        <v>0</v>
      </c>
      <c r="J67" s="124"/>
      <c r="K67" s="125"/>
      <c r="L67" s="79"/>
    </row>
    <row r="68" ht="15.6" spans="1:14">
      <c r="A68" s="17" t="s">
        <v>209</v>
      </c>
      <c r="B68" s="18"/>
      <c r="C68" s="18"/>
      <c r="D68" s="18"/>
      <c r="E68" s="18"/>
      <c r="F68" s="18"/>
      <c r="G68" s="18"/>
      <c r="H68" s="19"/>
      <c r="I68" s="19"/>
      <c r="J68" s="17"/>
      <c r="K68" s="17"/>
      <c r="L68" s="126"/>
      <c r="M68" s="2"/>
      <c r="N68" s="2"/>
    </row>
    <row r="69" ht="60" spans="1:13">
      <c r="A69" s="20" t="s">
        <v>1</v>
      </c>
      <c r="B69" s="20" t="s">
        <v>33</v>
      </c>
      <c r="C69" s="20"/>
      <c r="D69" s="20" t="s">
        <v>35</v>
      </c>
      <c r="E69" s="20" t="s">
        <v>36</v>
      </c>
      <c r="F69" s="20" t="s">
        <v>37</v>
      </c>
      <c r="G69" s="20" t="s">
        <v>3</v>
      </c>
      <c r="H69" s="21" t="s">
        <v>4</v>
      </c>
      <c r="I69" s="21" t="s">
        <v>38</v>
      </c>
      <c r="J69" s="86" t="s">
        <v>210</v>
      </c>
      <c r="K69" s="127"/>
      <c r="L69" s="128"/>
      <c r="M69" s="2"/>
    </row>
    <row r="70" spans="1:12">
      <c r="A70" s="20">
        <v>1</v>
      </c>
      <c r="B70" s="20" t="s">
        <v>100</v>
      </c>
      <c r="C70" s="20"/>
      <c r="D70" s="86"/>
      <c r="E70" s="20"/>
      <c r="F70" s="86" t="s">
        <v>174</v>
      </c>
      <c r="G70" s="20" t="s">
        <v>211</v>
      </c>
      <c r="H70" s="21">
        <v>500</v>
      </c>
      <c r="I70" s="21">
        <f t="shared" ref="I70:I76" si="3">G70*H70</f>
        <v>500</v>
      </c>
      <c r="J70" s="20"/>
      <c r="K70" s="127"/>
      <c r="L70" s="128"/>
    </row>
    <row r="71" spans="1:12">
      <c r="A71" s="20">
        <v>2</v>
      </c>
      <c r="B71" s="20" t="s">
        <v>212</v>
      </c>
      <c r="C71" s="20"/>
      <c r="D71" s="86" t="s">
        <v>213</v>
      </c>
      <c r="E71" s="20"/>
      <c r="F71" s="86" t="s">
        <v>174</v>
      </c>
      <c r="G71" s="20" t="s">
        <v>211</v>
      </c>
      <c r="H71" s="21">
        <v>500</v>
      </c>
      <c r="I71" s="21">
        <f t="shared" si="3"/>
        <v>500</v>
      </c>
      <c r="J71" s="20"/>
      <c r="K71" s="127"/>
      <c r="L71" s="128"/>
    </row>
    <row r="72" ht="15.6" spans="1:12">
      <c r="A72" s="20" t="s">
        <v>214</v>
      </c>
      <c r="B72" s="20"/>
      <c r="C72" s="20"/>
      <c r="D72" s="20"/>
      <c r="E72" s="20"/>
      <c r="F72" s="20"/>
      <c r="G72" s="20"/>
      <c r="H72" s="21"/>
      <c r="I72" s="129">
        <f>SUM(I70:I71)</f>
        <v>1000</v>
      </c>
      <c r="J72" s="20"/>
      <c r="K72" s="127"/>
      <c r="L72" s="128"/>
    </row>
    <row r="73" ht="15.6" spans="1:12">
      <c r="A73" s="17" t="s">
        <v>215</v>
      </c>
      <c r="B73" s="18"/>
      <c r="C73" s="18"/>
      <c r="D73" s="18"/>
      <c r="E73" s="18"/>
      <c r="F73" s="18"/>
      <c r="G73" s="18"/>
      <c r="H73" s="19"/>
      <c r="I73" s="19"/>
      <c r="J73" s="17"/>
      <c r="K73" s="127"/>
      <c r="L73" s="128"/>
    </row>
    <row r="74" ht="60" spans="1:12">
      <c r="A74" s="20" t="s">
        <v>1</v>
      </c>
      <c r="B74" s="20"/>
      <c r="C74" s="20"/>
      <c r="D74" s="20" t="s">
        <v>35</v>
      </c>
      <c r="E74" s="20" t="s">
        <v>36</v>
      </c>
      <c r="F74" s="20" t="s">
        <v>37</v>
      </c>
      <c r="G74" s="20" t="s">
        <v>3</v>
      </c>
      <c r="H74" s="21" t="s">
        <v>4</v>
      </c>
      <c r="I74" s="21" t="s">
        <v>38</v>
      </c>
      <c r="J74" s="86" t="s">
        <v>216</v>
      </c>
      <c r="K74" s="127"/>
      <c r="L74" s="128"/>
    </row>
    <row r="75" spans="1:12">
      <c r="A75" s="20">
        <v>1</v>
      </c>
      <c r="B75" s="20" t="s">
        <v>217</v>
      </c>
      <c r="C75" s="20"/>
      <c r="D75" s="20"/>
      <c r="E75" s="20"/>
      <c r="F75" s="20" t="s">
        <v>48</v>
      </c>
      <c r="G75" s="20" t="s">
        <v>211</v>
      </c>
      <c r="H75" s="21">
        <v>7000</v>
      </c>
      <c r="I75" s="21">
        <f t="shared" si="3"/>
        <v>7000</v>
      </c>
      <c r="J75" s="20"/>
      <c r="K75" s="127"/>
      <c r="L75" s="128"/>
    </row>
    <row r="76" spans="1:12">
      <c r="A76" s="20" t="s">
        <v>218</v>
      </c>
      <c r="B76" s="20" t="s">
        <v>217</v>
      </c>
      <c r="C76" s="20"/>
      <c r="D76" s="20"/>
      <c r="E76" s="20"/>
      <c r="F76" s="20" t="s">
        <v>48</v>
      </c>
      <c r="G76" s="20" t="s">
        <v>211</v>
      </c>
      <c r="H76" s="21">
        <v>1500</v>
      </c>
      <c r="I76" s="21">
        <f t="shared" si="3"/>
        <v>1500</v>
      </c>
      <c r="J76" s="20"/>
      <c r="K76" s="127"/>
      <c r="L76" s="128"/>
    </row>
    <row r="77" spans="1:12">
      <c r="A77" s="20" t="s">
        <v>219</v>
      </c>
      <c r="B77" s="20" t="s">
        <v>220</v>
      </c>
      <c r="C77" s="20"/>
      <c r="D77" s="20"/>
      <c r="E77" s="87"/>
      <c r="F77" s="87"/>
      <c r="G77" s="87"/>
      <c r="H77" s="88"/>
      <c r="I77" s="21"/>
      <c r="J77" s="20"/>
      <c r="K77" s="127"/>
      <c r="L77" s="128"/>
    </row>
    <row r="78" spans="1:12">
      <c r="A78" s="20">
        <v>3</v>
      </c>
      <c r="B78" s="20" t="s">
        <v>221</v>
      </c>
      <c r="C78" s="20"/>
      <c r="D78" s="20" t="s">
        <v>222</v>
      </c>
      <c r="E78" s="20"/>
      <c r="F78" s="20" t="s">
        <v>174</v>
      </c>
      <c r="G78" s="20" t="s">
        <v>211</v>
      </c>
      <c r="H78" s="21">
        <v>0</v>
      </c>
      <c r="I78" s="21">
        <f>G78*H78</f>
        <v>0</v>
      </c>
      <c r="J78" s="20"/>
      <c r="K78" s="127"/>
      <c r="L78" s="128"/>
    </row>
    <row r="79" spans="1:12">
      <c r="A79" s="20" t="s">
        <v>223</v>
      </c>
      <c r="B79" s="20" t="s">
        <v>224</v>
      </c>
      <c r="C79" s="20"/>
      <c r="D79" s="20"/>
      <c r="E79" s="20"/>
      <c r="F79" s="20"/>
      <c r="G79" s="20"/>
      <c r="H79" s="21"/>
      <c r="I79" s="21"/>
      <c r="J79" s="20"/>
      <c r="K79" s="127"/>
      <c r="L79" s="128"/>
    </row>
    <row r="80" spans="1:12">
      <c r="A80" s="20">
        <v>4</v>
      </c>
      <c r="B80" s="20" t="s">
        <v>225</v>
      </c>
      <c r="C80" s="20"/>
      <c r="D80" s="20"/>
      <c r="E80" s="20"/>
      <c r="F80" s="20"/>
      <c r="G80" s="20"/>
      <c r="H80" s="21"/>
      <c r="I80" s="21"/>
      <c r="J80" s="20"/>
      <c r="K80" s="127"/>
      <c r="L80" s="128"/>
    </row>
    <row r="81" ht="15.6" spans="1:12">
      <c r="A81" s="20" t="s">
        <v>214</v>
      </c>
      <c r="B81" s="20"/>
      <c r="C81" s="20"/>
      <c r="D81" s="20"/>
      <c r="E81" s="20"/>
      <c r="F81" s="20"/>
      <c r="G81" s="20"/>
      <c r="H81" s="21"/>
      <c r="I81" s="129">
        <f>SUM(I75:I80)</f>
        <v>8500</v>
      </c>
      <c r="J81" s="20"/>
      <c r="K81" s="127"/>
      <c r="L81" s="128"/>
    </row>
    <row r="82" ht="15.6" spans="1:12">
      <c r="A82" s="17" t="s">
        <v>226</v>
      </c>
      <c r="B82" s="18"/>
      <c r="C82" s="18"/>
      <c r="D82" s="18"/>
      <c r="E82" s="18"/>
      <c r="F82" s="18"/>
      <c r="G82" s="18"/>
      <c r="H82" s="19"/>
      <c r="I82" s="19"/>
      <c r="J82" s="17"/>
      <c r="K82" s="17"/>
      <c r="L82" s="126"/>
    </row>
    <row r="83" ht="75" spans="1:12">
      <c r="A83" s="20" t="s">
        <v>1</v>
      </c>
      <c r="B83" s="20" t="s">
        <v>227</v>
      </c>
      <c r="C83" s="20"/>
      <c r="D83" s="20" t="s">
        <v>228</v>
      </c>
      <c r="E83" s="20" t="s">
        <v>229</v>
      </c>
      <c r="F83" s="20" t="s">
        <v>230</v>
      </c>
      <c r="G83" s="20" t="s">
        <v>231</v>
      </c>
      <c r="H83" s="21" t="s">
        <v>4</v>
      </c>
      <c r="I83" s="21" t="s">
        <v>38</v>
      </c>
      <c r="J83" s="86" t="s">
        <v>232</v>
      </c>
      <c r="K83" s="127"/>
      <c r="L83" s="128"/>
    </row>
    <row r="84" spans="1:12">
      <c r="A84" s="20">
        <v>1</v>
      </c>
      <c r="B84" s="20" t="s">
        <v>233</v>
      </c>
      <c r="C84" s="20"/>
      <c r="D84" s="20" t="s">
        <v>234</v>
      </c>
      <c r="E84" s="20" t="s">
        <v>211</v>
      </c>
      <c r="F84" s="20"/>
      <c r="G84" s="20" t="s">
        <v>257</v>
      </c>
      <c r="H84" s="21">
        <v>500</v>
      </c>
      <c r="I84" s="21">
        <f>E84*G84*H84</f>
        <v>2500</v>
      </c>
      <c r="J84" s="20"/>
      <c r="K84" s="127"/>
      <c r="L84" s="128"/>
    </row>
    <row r="85" spans="1:12">
      <c r="A85" s="20">
        <v>2</v>
      </c>
      <c r="B85" s="89" t="s">
        <v>236</v>
      </c>
      <c r="C85" s="90"/>
      <c r="D85" s="91" t="s">
        <v>237</v>
      </c>
      <c r="E85" s="91"/>
      <c r="F85" s="91"/>
      <c r="G85" s="91"/>
      <c r="H85" s="92"/>
      <c r="I85" s="21"/>
      <c r="J85" s="20"/>
      <c r="K85" s="127"/>
      <c r="L85" s="128"/>
    </row>
    <row r="86" spans="1:12">
      <c r="A86" s="20">
        <v>3</v>
      </c>
      <c r="B86" s="89" t="s">
        <v>238</v>
      </c>
      <c r="C86" s="90"/>
      <c r="D86" s="91" t="s">
        <v>237</v>
      </c>
      <c r="E86" s="91"/>
      <c r="F86" s="91"/>
      <c r="G86" s="91"/>
      <c r="H86" s="92"/>
      <c r="I86" s="92"/>
      <c r="J86" s="20"/>
      <c r="K86" s="127"/>
      <c r="L86" s="128"/>
    </row>
    <row r="87" spans="1:12">
      <c r="A87" s="20">
        <v>4</v>
      </c>
      <c r="B87" s="89" t="s">
        <v>239</v>
      </c>
      <c r="C87" s="90"/>
      <c r="D87" s="91" t="s">
        <v>237</v>
      </c>
      <c r="E87" s="91"/>
      <c r="F87" s="91"/>
      <c r="G87" s="91"/>
      <c r="H87" s="92"/>
      <c r="I87" s="92"/>
      <c r="J87" s="20"/>
      <c r="K87" s="127"/>
      <c r="L87" s="128"/>
    </row>
    <row r="88" ht="15.6" spans="1:12">
      <c r="A88" s="20" t="s">
        <v>214</v>
      </c>
      <c r="B88" s="20"/>
      <c r="C88" s="50"/>
      <c r="D88" s="50"/>
      <c r="E88" s="50"/>
      <c r="F88" s="50"/>
      <c r="G88" s="50"/>
      <c r="H88" s="93"/>
      <c r="I88" s="129">
        <f>SUM(I84:I87)</f>
        <v>2500</v>
      </c>
      <c r="J88" s="20"/>
      <c r="K88" s="127"/>
      <c r="L88" s="128"/>
    </row>
    <row r="89" ht="15.6" spans="1:12">
      <c r="A89" s="17" t="s">
        <v>240</v>
      </c>
      <c r="B89" s="18"/>
      <c r="C89" s="18"/>
      <c r="D89" s="18"/>
      <c r="E89" s="18"/>
      <c r="F89" s="18"/>
      <c r="G89" s="18"/>
      <c r="H89" s="19"/>
      <c r="I89" s="19"/>
      <c r="J89" s="17"/>
      <c r="K89" s="17"/>
      <c r="L89" s="126"/>
    </row>
    <row r="90" ht="75" spans="1:12">
      <c r="A90" s="20" t="s">
        <v>1</v>
      </c>
      <c r="B90" s="20" t="s">
        <v>33</v>
      </c>
      <c r="C90" s="20"/>
      <c r="D90" s="20" t="s">
        <v>241</v>
      </c>
      <c r="E90" s="20" t="s">
        <v>229</v>
      </c>
      <c r="F90" s="20" t="s">
        <v>230</v>
      </c>
      <c r="G90" s="20" t="s">
        <v>231</v>
      </c>
      <c r="H90" s="21" t="s">
        <v>4</v>
      </c>
      <c r="I90" s="21" t="s">
        <v>38</v>
      </c>
      <c r="J90" s="86" t="s">
        <v>242</v>
      </c>
      <c r="K90" s="127"/>
      <c r="L90" s="128"/>
    </row>
    <row r="91" ht="15.6" spans="1:12">
      <c r="A91" s="20">
        <v>1</v>
      </c>
      <c r="B91" s="20" t="s">
        <v>243</v>
      </c>
      <c r="C91" s="20"/>
      <c r="D91" s="20" t="s">
        <v>244</v>
      </c>
      <c r="E91" s="94"/>
      <c r="F91" s="95"/>
      <c r="G91" s="94"/>
      <c r="H91" s="21"/>
      <c r="I91" s="21"/>
      <c r="J91" s="20"/>
      <c r="K91" s="127"/>
      <c r="L91" s="128"/>
    </row>
    <row r="92" ht="15.6" spans="1:12">
      <c r="A92" s="20">
        <v>2</v>
      </c>
      <c r="B92" s="20" t="s">
        <v>245</v>
      </c>
      <c r="C92" s="20"/>
      <c r="D92" s="20" t="s">
        <v>244</v>
      </c>
      <c r="E92" s="94">
        <v>4</v>
      </c>
      <c r="F92" s="95"/>
      <c r="G92" s="94">
        <v>2</v>
      </c>
      <c r="H92" s="21">
        <v>320</v>
      </c>
      <c r="I92" s="21">
        <f>E92*G92*H92</f>
        <v>2560</v>
      </c>
      <c r="J92" s="20"/>
      <c r="K92" s="127"/>
      <c r="L92" s="128"/>
    </row>
    <row r="93" ht="15.6" spans="1:12">
      <c r="A93" s="20">
        <v>3</v>
      </c>
      <c r="B93" s="20" t="s">
        <v>246</v>
      </c>
      <c r="C93" s="20"/>
      <c r="D93" s="20" t="s">
        <v>244</v>
      </c>
      <c r="E93" s="95"/>
      <c r="F93" s="95"/>
      <c r="G93" s="95"/>
      <c r="H93" s="21"/>
      <c r="I93" s="21">
        <f>E93*G93*H93</f>
        <v>0</v>
      </c>
      <c r="J93" s="20"/>
      <c r="K93" s="127"/>
      <c r="L93" s="128"/>
    </row>
    <row r="94" ht="15.6" spans="1:12">
      <c r="A94" s="20">
        <v>4</v>
      </c>
      <c r="B94" s="20" t="s">
        <v>247</v>
      </c>
      <c r="C94" s="20"/>
      <c r="D94" s="20" t="s">
        <v>244</v>
      </c>
      <c r="E94" s="95"/>
      <c r="F94" s="95"/>
      <c r="G94" s="95"/>
      <c r="H94" s="21"/>
      <c r="I94" s="21"/>
      <c r="J94" s="20"/>
      <c r="K94" s="127"/>
      <c r="L94" s="128"/>
    </row>
    <row r="95" spans="1:12">
      <c r="A95" s="20">
        <v>4</v>
      </c>
      <c r="B95" s="20" t="s">
        <v>248</v>
      </c>
      <c r="C95" s="20"/>
      <c r="D95" s="20" t="s">
        <v>244</v>
      </c>
      <c r="E95" s="20"/>
      <c r="F95" s="20"/>
      <c r="G95" s="20"/>
      <c r="H95" s="21"/>
      <c r="I95" s="21"/>
      <c r="J95" s="20"/>
      <c r="K95" s="127"/>
      <c r="L95" s="128"/>
    </row>
    <row r="96" ht="15.6" spans="1:12">
      <c r="A96" s="20">
        <v>5</v>
      </c>
      <c r="B96" s="20" t="s">
        <v>249</v>
      </c>
      <c r="C96" s="20"/>
      <c r="D96" s="20" t="s">
        <v>244</v>
      </c>
      <c r="E96" s="94"/>
      <c r="F96" s="95"/>
      <c r="G96" s="94"/>
      <c r="H96" s="21"/>
      <c r="I96" s="21"/>
      <c r="J96" s="20"/>
      <c r="K96" s="127"/>
      <c r="L96" s="128"/>
    </row>
    <row r="97" spans="1:12">
      <c r="A97" s="20">
        <v>6</v>
      </c>
      <c r="B97" s="20" t="s">
        <v>250</v>
      </c>
      <c r="C97" s="20"/>
      <c r="D97" s="20" t="s">
        <v>244</v>
      </c>
      <c r="E97" s="20"/>
      <c r="F97" s="20"/>
      <c r="G97" s="20"/>
      <c r="H97" s="21"/>
      <c r="I97" s="21"/>
      <c r="J97" s="20"/>
      <c r="K97" s="127"/>
      <c r="L97" s="128"/>
    </row>
    <row r="98" ht="15.6" spans="1:12">
      <c r="A98" s="20" t="s">
        <v>214</v>
      </c>
      <c r="B98" s="20"/>
      <c r="C98" s="20"/>
      <c r="D98" s="20"/>
      <c r="E98" s="20"/>
      <c r="F98" s="20"/>
      <c r="G98" s="20"/>
      <c r="H98" s="21"/>
      <c r="I98" s="129">
        <f>SUM(I91:I97)</f>
        <v>2560</v>
      </c>
      <c r="J98" s="20"/>
      <c r="K98" s="127"/>
      <c r="L98" s="128"/>
    </row>
    <row r="99" ht="15.6" spans="1:12">
      <c r="A99" s="17" t="s">
        <v>251</v>
      </c>
      <c r="B99" s="18"/>
      <c r="C99" s="18"/>
      <c r="D99" s="18"/>
      <c r="E99" s="20"/>
      <c r="F99" s="20"/>
      <c r="G99" s="20"/>
      <c r="H99" s="21"/>
      <c r="I99" s="21"/>
      <c r="J99" s="20"/>
      <c r="K99" s="127"/>
      <c r="L99" s="128"/>
    </row>
    <row r="100" spans="1:12">
      <c r="A100" s="20" t="s">
        <v>1</v>
      </c>
      <c r="B100" s="20" t="s">
        <v>33</v>
      </c>
      <c r="C100" s="20"/>
      <c r="D100" s="20" t="s">
        <v>241</v>
      </c>
      <c r="E100" s="20" t="s">
        <v>229</v>
      </c>
      <c r="F100" s="20" t="s">
        <v>230</v>
      </c>
      <c r="G100" s="20" t="s">
        <v>231</v>
      </c>
      <c r="H100" s="21" t="s">
        <v>4</v>
      </c>
      <c r="I100" s="21" t="s">
        <v>38</v>
      </c>
      <c r="J100" s="20" t="s">
        <v>252</v>
      </c>
      <c r="K100" s="127"/>
      <c r="L100" s="128"/>
    </row>
    <row r="101" ht="15.6" spans="1:12">
      <c r="A101" s="96">
        <v>1</v>
      </c>
      <c r="B101" s="97" t="s">
        <v>253</v>
      </c>
      <c r="C101" s="98"/>
      <c r="D101" s="20"/>
      <c r="E101" s="94">
        <v>6</v>
      </c>
      <c r="F101" s="95"/>
      <c r="G101" s="94">
        <v>2</v>
      </c>
      <c r="H101" s="21">
        <v>420</v>
      </c>
      <c r="I101" s="21">
        <f>E101*G101*H101</f>
        <v>5040</v>
      </c>
      <c r="J101" s="20"/>
      <c r="K101" s="127"/>
      <c r="L101" s="128"/>
    </row>
    <row r="102" ht="15.6" spans="1:12">
      <c r="A102" s="99">
        <v>2</v>
      </c>
      <c r="B102" s="97" t="s">
        <v>254</v>
      </c>
      <c r="C102" s="98"/>
      <c r="D102" s="100" t="s">
        <v>244</v>
      </c>
      <c r="E102" s="101"/>
      <c r="F102" s="102"/>
      <c r="G102" s="101"/>
      <c r="H102" s="103"/>
      <c r="I102" s="21">
        <f t="shared" ref="I102:I108" si="4">E102*G102*H102</f>
        <v>0</v>
      </c>
      <c r="J102" s="20"/>
      <c r="K102" s="127"/>
      <c r="L102" s="128"/>
    </row>
    <row r="103" spans="1:12">
      <c r="A103" s="96">
        <v>3</v>
      </c>
      <c r="B103" s="97" t="s">
        <v>255</v>
      </c>
      <c r="C103" s="98"/>
      <c r="D103" s="100" t="s">
        <v>244</v>
      </c>
      <c r="E103" s="100"/>
      <c r="F103" s="100"/>
      <c r="G103" s="100"/>
      <c r="H103" s="103"/>
      <c r="I103" s="21">
        <f t="shared" si="4"/>
        <v>0</v>
      </c>
      <c r="J103" s="20"/>
      <c r="K103" s="127"/>
      <c r="L103" s="128"/>
    </row>
    <row r="104" spans="1:12">
      <c r="A104" s="99" t="s">
        <v>257</v>
      </c>
      <c r="B104" s="89" t="s">
        <v>258</v>
      </c>
      <c r="C104" s="90"/>
      <c r="D104" s="91"/>
      <c r="E104" s="104"/>
      <c r="F104" s="104"/>
      <c r="G104" s="104"/>
      <c r="H104" s="105"/>
      <c r="I104" s="21">
        <f t="shared" si="4"/>
        <v>0</v>
      </c>
      <c r="J104" s="20"/>
      <c r="K104" s="127"/>
      <c r="L104" s="128"/>
    </row>
    <row r="105" spans="1:12">
      <c r="A105" s="99">
        <v>4</v>
      </c>
      <c r="B105" s="89" t="s">
        <v>259</v>
      </c>
      <c r="C105" s="90"/>
      <c r="D105" s="91" t="s">
        <v>244</v>
      </c>
      <c r="E105" s="91"/>
      <c r="F105" s="91"/>
      <c r="G105" s="91"/>
      <c r="H105" s="92"/>
      <c r="I105" s="21">
        <f t="shared" si="4"/>
        <v>0</v>
      </c>
      <c r="J105" s="20"/>
      <c r="K105" s="127"/>
      <c r="L105" s="128"/>
    </row>
    <row r="106" spans="1:12">
      <c r="A106" s="99">
        <v>12</v>
      </c>
      <c r="B106" s="97" t="s">
        <v>260</v>
      </c>
      <c r="C106" s="98"/>
      <c r="D106" s="100" t="s">
        <v>244</v>
      </c>
      <c r="E106" s="106" t="s">
        <v>211</v>
      </c>
      <c r="F106" s="106"/>
      <c r="G106" s="106" t="s">
        <v>211</v>
      </c>
      <c r="H106" s="107">
        <v>600</v>
      </c>
      <c r="I106" s="21">
        <f t="shared" si="4"/>
        <v>600</v>
      </c>
      <c r="J106" s="20"/>
      <c r="K106" s="127"/>
      <c r="L106" s="128"/>
    </row>
    <row r="107" spans="1:12">
      <c r="A107" s="99">
        <v>14</v>
      </c>
      <c r="B107" s="97" t="s">
        <v>261</v>
      </c>
      <c r="C107" s="98"/>
      <c r="D107" s="100" t="s">
        <v>244</v>
      </c>
      <c r="E107" s="106"/>
      <c r="F107" s="106"/>
      <c r="G107" s="106"/>
      <c r="H107" s="107"/>
      <c r="I107" s="21">
        <f t="shared" si="4"/>
        <v>0</v>
      </c>
      <c r="J107" s="20"/>
      <c r="K107" s="127"/>
      <c r="L107" s="128"/>
    </row>
    <row r="108" spans="1:12">
      <c r="A108" s="99"/>
      <c r="B108" s="97"/>
      <c r="C108" s="98"/>
      <c r="D108" s="100"/>
      <c r="E108" s="100"/>
      <c r="F108" s="100"/>
      <c r="G108" s="100"/>
      <c r="H108" s="103"/>
      <c r="I108" s="21">
        <f t="shared" si="4"/>
        <v>0</v>
      </c>
      <c r="J108" s="20"/>
      <c r="K108" s="127"/>
      <c r="L108" s="128"/>
    </row>
    <row r="109" ht="15.6" spans="1:12">
      <c r="A109" s="108" t="s">
        <v>214</v>
      </c>
      <c r="B109" s="109"/>
      <c r="C109" s="109"/>
      <c r="D109" s="109"/>
      <c r="E109" s="109"/>
      <c r="F109" s="109"/>
      <c r="G109" s="109"/>
      <c r="H109" s="110"/>
      <c r="I109" s="130">
        <f>SUM(I101:I108)</f>
        <v>5640</v>
      </c>
      <c r="J109" s="20"/>
      <c r="K109" s="127"/>
      <c r="L109" s="128"/>
    </row>
    <row r="110" ht="15.6" spans="1:12">
      <c r="A110" s="111" t="s">
        <v>262</v>
      </c>
      <c r="B110" s="111"/>
      <c r="C110" s="111"/>
      <c r="D110" s="111"/>
      <c r="E110" s="111"/>
      <c r="F110" s="111"/>
      <c r="G110" s="111"/>
      <c r="H110" s="112"/>
      <c r="I110" s="129">
        <f>I109+I98+I88+I81+I72+I67+I57</f>
        <v>88194</v>
      </c>
      <c r="J110" s="20"/>
      <c r="K110" s="127"/>
      <c r="L110" s="128"/>
    </row>
    <row r="111" s="4" customFormat="1" spans="1:22">
      <c r="A111" s="113"/>
      <c r="B111" s="113"/>
      <c r="C111" s="113"/>
      <c r="D111" s="113"/>
      <c r="E111" s="113"/>
      <c r="F111" s="113"/>
      <c r="G111" s="113"/>
      <c r="H111" s="114"/>
      <c r="I111" s="131"/>
      <c r="J111" s="14"/>
      <c r="K111" s="132"/>
      <c r="L111" s="133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="5" customFormat="1" spans="1:12">
      <c r="A112" s="115"/>
      <c r="B112" s="115"/>
      <c r="C112" s="116"/>
      <c r="D112" s="116"/>
      <c r="E112" s="116"/>
      <c r="F112" s="116"/>
      <c r="G112" s="116"/>
      <c r="H112" s="117"/>
      <c r="I112" s="117"/>
      <c r="J112" s="116"/>
      <c r="K112" s="116"/>
      <c r="L112" s="116"/>
    </row>
    <row r="113" s="6" customFormat="1" spans="1:12">
      <c r="A113" s="115"/>
      <c r="B113" s="115"/>
      <c r="C113" s="116"/>
      <c r="D113" s="116"/>
      <c r="E113" s="116"/>
      <c r="F113" s="116"/>
      <c r="G113" s="116"/>
      <c r="H113" s="117"/>
      <c r="I113" s="117"/>
      <c r="J113" s="116"/>
      <c r="K113" s="116"/>
      <c r="L113" s="116"/>
    </row>
    <row r="116" spans="4:9">
      <c r="D116" s="118"/>
      <c r="E116" s="118"/>
      <c r="F116" s="118"/>
      <c r="G116" s="118"/>
      <c r="H116" s="118"/>
      <c r="I116" s="118"/>
    </row>
    <row r="117" spans="4:9">
      <c r="D117" s="118"/>
      <c r="E117" s="118"/>
      <c r="F117" s="118"/>
      <c r="G117" s="118"/>
      <c r="H117" s="118"/>
      <c r="I117" s="118"/>
    </row>
    <row r="118" spans="4:9">
      <c r="D118" s="118"/>
      <c r="E118" s="118"/>
      <c r="F118" s="118"/>
      <c r="G118" s="118"/>
      <c r="H118" s="118"/>
      <c r="I118" s="118"/>
    </row>
    <row r="119" spans="4:9">
      <c r="D119" s="118"/>
      <c r="E119" s="118"/>
      <c r="F119" s="118"/>
      <c r="G119" s="118"/>
      <c r="H119" s="118"/>
      <c r="I119" s="118"/>
    </row>
    <row r="120" spans="4:9">
      <c r="D120" s="118"/>
      <c r="E120" s="118"/>
      <c r="F120" s="118"/>
      <c r="G120" s="118"/>
      <c r="H120" s="118"/>
      <c r="I120" s="118"/>
    </row>
    <row r="121" spans="4:9">
      <c r="D121" s="118"/>
      <c r="E121" s="118"/>
      <c r="F121" s="118"/>
      <c r="G121" s="118"/>
      <c r="H121" s="118"/>
      <c r="I121" s="118"/>
    </row>
    <row r="122" spans="4:9">
      <c r="D122" s="118"/>
      <c r="E122" s="118"/>
      <c r="F122" s="118"/>
      <c r="G122" s="118"/>
      <c r="H122" s="118"/>
      <c r="I122" s="118"/>
    </row>
    <row r="123" spans="4:9">
      <c r="D123" s="118"/>
      <c r="E123" s="118"/>
      <c r="F123" s="118"/>
      <c r="G123" s="118"/>
      <c r="H123" s="118"/>
      <c r="I123" s="118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22:H22"/>
    <mergeCell ref="A23:I23"/>
    <mergeCell ref="A45:H45"/>
    <mergeCell ref="A46:I46"/>
    <mergeCell ref="A57:H57"/>
    <mergeCell ref="A58:L58"/>
    <mergeCell ref="A59:L59"/>
    <mergeCell ref="A61:I61"/>
    <mergeCell ref="A64:I64"/>
    <mergeCell ref="A66:H66"/>
    <mergeCell ref="A67:G67"/>
    <mergeCell ref="A68:K68"/>
    <mergeCell ref="B69:C69"/>
    <mergeCell ref="B70:C70"/>
    <mergeCell ref="B71:C71"/>
    <mergeCell ref="A72:H72"/>
    <mergeCell ref="A73:J73"/>
    <mergeCell ref="B74:C74"/>
    <mergeCell ref="B75:C75"/>
    <mergeCell ref="B76:C76"/>
    <mergeCell ref="B77:C77"/>
    <mergeCell ref="B78:C78"/>
    <mergeCell ref="B79:C79"/>
    <mergeCell ref="B80:C80"/>
    <mergeCell ref="A81:H81"/>
    <mergeCell ref="A82:K82"/>
    <mergeCell ref="B83:C83"/>
    <mergeCell ref="B84:C84"/>
    <mergeCell ref="B85:C85"/>
    <mergeCell ref="B86:C86"/>
    <mergeCell ref="B87:C87"/>
    <mergeCell ref="A88:H88"/>
    <mergeCell ref="A89:K89"/>
    <mergeCell ref="B90:C90"/>
    <mergeCell ref="B91:C91"/>
    <mergeCell ref="B92:C92"/>
    <mergeCell ref="B93:C93"/>
    <mergeCell ref="B94:C94"/>
    <mergeCell ref="B95:C95"/>
    <mergeCell ref="B96:C96"/>
    <mergeCell ref="B97:C97"/>
    <mergeCell ref="A98:H98"/>
    <mergeCell ref="A99:I99"/>
    <mergeCell ref="B100:C100"/>
    <mergeCell ref="B101:C101"/>
    <mergeCell ref="B102:C102"/>
    <mergeCell ref="B103:C103"/>
    <mergeCell ref="B105:C105"/>
    <mergeCell ref="B106:C106"/>
    <mergeCell ref="B107:C107"/>
    <mergeCell ref="B108:C108"/>
    <mergeCell ref="A109:H109"/>
    <mergeCell ref="A110:H110"/>
    <mergeCell ref="A112:L112"/>
    <mergeCell ref="A113:L11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32"/>
  <sheetViews>
    <sheetView workbookViewId="0">
      <selection activeCell="G112" sqref="G112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417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20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309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="142" customFormat="1" spans="1:12">
      <c r="A8" s="143">
        <v>1</v>
      </c>
      <c r="B8" s="144" t="s">
        <v>44</v>
      </c>
      <c r="C8" s="145" t="s">
        <v>45</v>
      </c>
      <c r="D8" s="145" t="s">
        <v>46</v>
      </c>
      <c r="E8" s="146" t="s">
        <v>47</v>
      </c>
      <c r="F8" s="145" t="s">
        <v>48</v>
      </c>
      <c r="G8" s="145">
        <v>2</v>
      </c>
      <c r="H8" s="147"/>
      <c r="I8" s="148">
        <f t="shared" ref="I8:I26" si="0">G8*H8</f>
        <v>0</v>
      </c>
      <c r="J8" s="149"/>
      <c r="K8" s="150"/>
      <c r="L8" s="150"/>
    </row>
    <row r="9" spans="1:12">
      <c r="A9" s="26">
        <v>2</v>
      </c>
      <c r="B9" s="27" t="s">
        <v>44</v>
      </c>
      <c r="C9" s="28" t="s">
        <v>49</v>
      </c>
      <c r="D9" s="28" t="s">
        <v>50</v>
      </c>
      <c r="E9" s="29"/>
      <c r="F9" s="28" t="s">
        <v>48</v>
      </c>
      <c r="G9" s="28">
        <v>9</v>
      </c>
      <c r="H9" s="30">
        <v>2330</v>
      </c>
      <c r="I9" s="56">
        <f t="shared" si="0"/>
        <v>20970</v>
      </c>
      <c r="J9" s="55"/>
      <c r="K9" s="45"/>
      <c r="L9" s="45"/>
    </row>
    <row r="10" spans="1:12">
      <c r="A10" s="26">
        <v>3</v>
      </c>
      <c r="B10" s="27" t="s">
        <v>44</v>
      </c>
      <c r="C10" s="28" t="s">
        <v>60</v>
      </c>
      <c r="D10" s="28" t="s">
        <v>61</v>
      </c>
      <c r="E10" s="31" t="s">
        <v>62</v>
      </c>
      <c r="F10" s="28" t="s">
        <v>48</v>
      </c>
      <c r="G10" s="28">
        <v>8</v>
      </c>
      <c r="H10" s="30">
        <v>420</v>
      </c>
      <c r="I10" s="56">
        <f t="shared" si="0"/>
        <v>3360</v>
      </c>
      <c r="J10" s="55"/>
      <c r="K10" s="45"/>
      <c r="L10" s="45"/>
    </row>
    <row r="11" spans="1:12">
      <c r="A11" s="26">
        <v>4</v>
      </c>
      <c r="B11" s="27" t="s">
        <v>44</v>
      </c>
      <c r="C11" s="28" t="s">
        <v>63</v>
      </c>
      <c r="D11" s="28" t="s">
        <v>64</v>
      </c>
      <c r="E11" s="31" t="s">
        <v>62</v>
      </c>
      <c r="F11" s="28" t="s">
        <v>48</v>
      </c>
      <c r="G11" s="28">
        <v>16</v>
      </c>
      <c r="H11" s="30">
        <v>14</v>
      </c>
      <c r="I11" s="56">
        <f t="shared" si="0"/>
        <v>224</v>
      </c>
      <c r="J11" s="55"/>
      <c r="K11" s="45"/>
      <c r="L11" s="45"/>
    </row>
    <row r="12" spans="1:12">
      <c r="A12" s="26">
        <v>5</v>
      </c>
      <c r="B12" s="27" t="s">
        <v>44</v>
      </c>
      <c r="C12" s="151" t="s">
        <v>65</v>
      </c>
      <c r="D12" s="28" t="s">
        <v>66</v>
      </c>
      <c r="E12" s="28" t="s">
        <v>67</v>
      </c>
      <c r="F12" s="28" t="s">
        <v>48</v>
      </c>
      <c r="G12" s="28">
        <v>8</v>
      </c>
      <c r="H12" s="33">
        <v>15</v>
      </c>
      <c r="I12" s="56">
        <f t="shared" si="0"/>
        <v>120</v>
      </c>
      <c r="J12" s="55"/>
      <c r="K12" s="45"/>
      <c r="L12" s="45"/>
    </row>
    <row r="13" spans="1:12">
      <c r="A13" s="26">
        <v>6</v>
      </c>
      <c r="B13" s="27" t="s">
        <v>44</v>
      </c>
      <c r="C13" s="31" t="s">
        <v>288</v>
      </c>
      <c r="D13" s="28" t="s">
        <v>310</v>
      </c>
      <c r="E13" s="32" t="s">
        <v>72</v>
      </c>
      <c r="F13" s="28" t="s">
        <v>48</v>
      </c>
      <c r="G13" s="28">
        <v>140</v>
      </c>
      <c r="H13" s="33">
        <v>6</v>
      </c>
      <c r="I13" s="56">
        <f t="shared" si="0"/>
        <v>840</v>
      </c>
      <c r="J13" s="55"/>
      <c r="K13" s="45"/>
      <c r="L13" s="45"/>
    </row>
    <row r="14" spans="1:12">
      <c r="A14" s="26">
        <v>7</v>
      </c>
      <c r="B14" s="27" t="s">
        <v>44</v>
      </c>
      <c r="C14" s="28" t="s">
        <v>311</v>
      </c>
      <c r="D14" s="28" t="s">
        <v>285</v>
      </c>
      <c r="E14" s="31" t="s">
        <v>112</v>
      </c>
      <c r="F14" s="28" t="s">
        <v>48</v>
      </c>
      <c r="G14" s="28">
        <v>1</v>
      </c>
      <c r="H14" s="33">
        <v>127</v>
      </c>
      <c r="I14" s="56">
        <f t="shared" si="0"/>
        <v>127</v>
      </c>
      <c r="J14" s="55"/>
      <c r="K14" s="45"/>
      <c r="L14" s="45"/>
    </row>
    <row r="15" spans="1:12">
      <c r="A15" s="26">
        <v>8</v>
      </c>
      <c r="B15" s="27" t="s">
        <v>44</v>
      </c>
      <c r="C15" s="28" t="s">
        <v>286</v>
      </c>
      <c r="D15" s="28" t="s">
        <v>287</v>
      </c>
      <c r="E15" s="31" t="s">
        <v>277</v>
      </c>
      <c r="F15" s="28" t="s">
        <v>48</v>
      </c>
      <c r="G15" s="28">
        <v>2</v>
      </c>
      <c r="H15" s="33">
        <v>275</v>
      </c>
      <c r="I15" s="56">
        <f t="shared" si="0"/>
        <v>550</v>
      </c>
      <c r="J15" s="55"/>
      <c r="K15" s="45"/>
      <c r="L15" s="45"/>
    </row>
    <row r="16" spans="1:12">
      <c r="A16" s="26">
        <v>9</v>
      </c>
      <c r="B16" s="27" t="s">
        <v>44</v>
      </c>
      <c r="C16" s="28" t="s">
        <v>292</v>
      </c>
      <c r="D16" s="28" t="s">
        <v>293</v>
      </c>
      <c r="E16" s="31" t="s">
        <v>277</v>
      </c>
      <c r="F16" s="34" t="s">
        <v>48</v>
      </c>
      <c r="G16" s="28">
        <v>2</v>
      </c>
      <c r="H16" s="33">
        <v>1180</v>
      </c>
      <c r="I16" s="56">
        <f t="shared" si="0"/>
        <v>2360</v>
      </c>
      <c r="J16" s="55"/>
      <c r="K16" s="45"/>
      <c r="L16" s="45"/>
    </row>
    <row r="17" spans="1:12">
      <c r="A17" s="26">
        <v>10</v>
      </c>
      <c r="B17" s="27" t="s">
        <v>44</v>
      </c>
      <c r="C17" s="28" t="s">
        <v>294</v>
      </c>
      <c r="D17" s="28" t="s">
        <v>317</v>
      </c>
      <c r="E17" s="31" t="s">
        <v>277</v>
      </c>
      <c r="F17" s="34" t="s">
        <v>48</v>
      </c>
      <c r="G17" s="28">
        <v>2</v>
      </c>
      <c r="H17" s="33">
        <v>23</v>
      </c>
      <c r="I17" s="56">
        <f t="shared" si="0"/>
        <v>46</v>
      </c>
      <c r="J17" s="55"/>
      <c r="K17" s="45"/>
      <c r="L17" s="45"/>
    </row>
    <row r="18" spans="1:12">
      <c r="A18" s="26">
        <v>11</v>
      </c>
      <c r="B18" s="27" t="s">
        <v>44</v>
      </c>
      <c r="C18" s="28" t="s">
        <v>318</v>
      </c>
      <c r="D18" s="28" t="s">
        <v>319</v>
      </c>
      <c r="E18" s="31" t="s">
        <v>105</v>
      </c>
      <c r="F18" s="34" t="s">
        <v>48</v>
      </c>
      <c r="G18" s="28">
        <v>16</v>
      </c>
      <c r="H18" s="33">
        <v>12</v>
      </c>
      <c r="I18" s="56">
        <f t="shared" si="0"/>
        <v>192</v>
      </c>
      <c r="J18" s="55"/>
      <c r="K18" s="45"/>
      <c r="L18" s="45"/>
    </row>
    <row r="19" spans="1:12">
      <c r="A19" s="26">
        <v>12</v>
      </c>
      <c r="B19" s="27" t="s">
        <v>44</v>
      </c>
      <c r="C19" s="28" t="s">
        <v>113</v>
      </c>
      <c r="D19" s="28" t="s">
        <v>114</v>
      </c>
      <c r="E19" s="31" t="s">
        <v>105</v>
      </c>
      <c r="F19" s="34" t="s">
        <v>48</v>
      </c>
      <c r="G19" s="28">
        <v>18</v>
      </c>
      <c r="H19" s="33">
        <v>3</v>
      </c>
      <c r="I19" s="56">
        <f t="shared" si="0"/>
        <v>54</v>
      </c>
      <c r="J19" s="55"/>
      <c r="K19" s="45"/>
      <c r="L19" s="45"/>
    </row>
    <row r="20" spans="1:12">
      <c r="A20" s="26">
        <v>13</v>
      </c>
      <c r="B20" s="27" t="s">
        <v>44</v>
      </c>
      <c r="C20" s="28" t="s">
        <v>320</v>
      </c>
      <c r="D20" s="28" t="s">
        <v>321</v>
      </c>
      <c r="E20" s="31" t="s">
        <v>105</v>
      </c>
      <c r="F20" s="34" t="s">
        <v>48</v>
      </c>
      <c r="G20" s="28">
        <v>4</v>
      </c>
      <c r="H20" s="33">
        <v>5</v>
      </c>
      <c r="I20" s="56">
        <f t="shared" si="0"/>
        <v>20</v>
      </c>
      <c r="J20" s="55"/>
      <c r="K20" s="45"/>
      <c r="L20" s="45"/>
    </row>
    <row r="21" spans="1:12">
      <c r="A21" s="26">
        <v>14</v>
      </c>
      <c r="B21" s="27" t="s">
        <v>44</v>
      </c>
      <c r="C21" s="28" t="s">
        <v>386</v>
      </c>
      <c r="D21" s="28" t="s">
        <v>116</v>
      </c>
      <c r="E21" s="31" t="s">
        <v>105</v>
      </c>
      <c r="F21" s="34" t="s">
        <v>48</v>
      </c>
      <c r="G21" s="28">
        <v>6</v>
      </c>
      <c r="H21" s="33">
        <v>5</v>
      </c>
      <c r="I21" s="56">
        <f t="shared" si="0"/>
        <v>30</v>
      </c>
      <c r="J21" s="55"/>
      <c r="K21" s="45"/>
      <c r="L21" s="45"/>
    </row>
    <row r="22" spans="1:12">
      <c r="A22" s="26">
        <v>15</v>
      </c>
      <c r="B22" s="27" t="s">
        <v>44</v>
      </c>
      <c r="C22" s="28" t="s">
        <v>117</v>
      </c>
      <c r="D22" s="28"/>
      <c r="E22" s="28"/>
      <c r="F22" s="28" t="s">
        <v>48</v>
      </c>
      <c r="G22" s="28">
        <v>2</v>
      </c>
      <c r="H22" s="33">
        <v>45</v>
      </c>
      <c r="I22" s="56">
        <f t="shared" si="0"/>
        <v>90</v>
      </c>
      <c r="J22" s="57"/>
      <c r="K22" s="45"/>
      <c r="L22" s="45"/>
    </row>
    <row r="23" spans="1:12">
      <c r="A23" s="26">
        <v>16</v>
      </c>
      <c r="B23" s="27" t="s">
        <v>44</v>
      </c>
      <c r="C23" s="28" t="s">
        <v>118</v>
      </c>
      <c r="D23" s="28" t="s">
        <v>119</v>
      </c>
      <c r="E23" s="31" t="s">
        <v>105</v>
      </c>
      <c r="F23" s="28" t="s">
        <v>48</v>
      </c>
      <c r="G23" s="28">
        <v>20</v>
      </c>
      <c r="H23" s="33">
        <v>30</v>
      </c>
      <c r="I23" s="56">
        <f t="shared" si="0"/>
        <v>600</v>
      </c>
      <c r="J23" s="57"/>
      <c r="K23" s="45"/>
      <c r="L23" s="45"/>
    </row>
    <row r="24" spans="1:12">
      <c r="A24" s="26">
        <v>17</v>
      </c>
      <c r="B24" s="27" t="s">
        <v>44</v>
      </c>
      <c r="C24" s="28" t="s">
        <v>120</v>
      </c>
      <c r="D24" s="28" t="s">
        <v>121</v>
      </c>
      <c r="E24" s="31" t="s">
        <v>105</v>
      </c>
      <c r="F24" s="28" t="s">
        <v>48</v>
      </c>
      <c r="G24" s="28">
        <v>20</v>
      </c>
      <c r="H24" s="33">
        <v>25</v>
      </c>
      <c r="I24" s="56">
        <f t="shared" si="0"/>
        <v>500</v>
      </c>
      <c r="J24" s="57"/>
      <c r="K24" s="45"/>
      <c r="L24" s="45"/>
    </row>
    <row r="25" spans="1:12">
      <c r="A25" s="26">
        <v>18</v>
      </c>
      <c r="B25" s="27" t="s">
        <v>44</v>
      </c>
      <c r="C25" s="28" t="s">
        <v>122</v>
      </c>
      <c r="D25" s="28" t="s">
        <v>123</v>
      </c>
      <c r="E25" s="28" t="s">
        <v>100</v>
      </c>
      <c r="F25" s="28" t="s">
        <v>48</v>
      </c>
      <c r="G25" s="28">
        <v>20</v>
      </c>
      <c r="H25" s="33">
        <v>2</v>
      </c>
      <c r="I25" s="56">
        <f t="shared" si="0"/>
        <v>40</v>
      </c>
      <c r="J25" s="57"/>
      <c r="K25" s="45"/>
      <c r="L25" s="45"/>
    </row>
    <row r="26" spans="1:12">
      <c r="A26" s="26">
        <v>19</v>
      </c>
      <c r="B26" s="28" t="s">
        <v>124</v>
      </c>
      <c r="C26" s="28" t="s">
        <v>124</v>
      </c>
      <c r="D26" s="28"/>
      <c r="E26" s="28"/>
      <c r="F26" s="28" t="s">
        <v>125</v>
      </c>
      <c r="G26" s="28">
        <v>1</v>
      </c>
      <c r="H26" s="33">
        <v>1000</v>
      </c>
      <c r="I26" s="58">
        <f t="shared" si="0"/>
        <v>1000</v>
      </c>
      <c r="J26" s="57"/>
      <c r="K26" s="45"/>
      <c r="L26" s="45"/>
    </row>
    <row r="27" ht="15.6" spans="1:12">
      <c r="A27" s="35" t="s">
        <v>126</v>
      </c>
      <c r="B27" s="36"/>
      <c r="C27" s="36"/>
      <c r="D27" s="36"/>
      <c r="E27" s="36"/>
      <c r="F27" s="36"/>
      <c r="G27" s="36"/>
      <c r="H27" s="37"/>
      <c r="I27" s="59">
        <f>SUM(I8:I26)</f>
        <v>31123</v>
      </c>
      <c r="J27" s="57"/>
      <c r="K27" s="45"/>
      <c r="L27" s="45"/>
    </row>
    <row r="28" ht="15.6" spans="1:12">
      <c r="A28" s="24" t="s">
        <v>418</v>
      </c>
      <c r="B28" s="25"/>
      <c r="C28" s="25"/>
      <c r="D28" s="25"/>
      <c r="E28" s="25"/>
      <c r="F28" s="25"/>
      <c r="G28" s="25"/>
      <c r="H28" s="25"/>
      <c r="I28" s="54"/>
      <c r="J28" s="57"/>
      <c r="K28" s="45"/>
      <c r="L28" s="45"/>
    </row>
    <row r="29" spans="1:12">
      <c r="A29" s="38">
        <v>1</v>
      </c>
      <c r="B29" s="39" t="s">
        <v>100</v>
      </c>
      <c r="C29" s="39" t="s">
        <v>128</v>
      </c>
      <c r="D29" s="39" t="s">
        <v>129</v>
      </c>
      <c r="E29" s="39" t="s">
        <v>105</v>
      </c>
      <c r="F29" s="39" t="s">
        <v>130</v>
      </c>
      <c r="G29" s="28">
        <v>1000</v>
      </c>
      <c r="H29" s="30">
        <v>0.58</v>
      </c>
      <c r="I29" s="58">
        <f>G29*H29</f>
        <v>580</v>
      </c>
      <c r="J29" s="57"/>
      <c r="K29" s="45"/>
      <c r="L29" s="45"/>
    </row>
    <row r="30" spans="1:12">
      <c r="A30" s="38">
        <v>2</v>
      </c>
      <c r="B30" s="39" t="s">
        <v>100</v>
      </c>
      <c r="C30" s="39" t="s">
        <v>131</v>
      </c>
      <c r="D30" s="39" t="s">
        <v>132</v>
      </c>
      <c r="E30" s="39" t="s">
        <v>105</v>
      </c>
      <c r="F30" s="39" t="s">
        <v>130</v>
      </c>
      <c r="G30" s="28">
        <v>300</v>
      </c>
      <c r="H30" s="30">
        <v>4.5</v>
      </c>
      <c r="I30" s="58">
        <f t="shared" ref="I30:I50" si="1">G30*H30</f>
        <v>1350</v>
      </c>
      <c r="J30" s="57"/>
      <c r="K30" s="45"/>
      <c r="L30" s="45"/>
    </row>
    <row r="31" spans="1:12">
      <c r="A31" s="38">
        <v>3</v>
      </c>
      <c r="B31" s="39" t="s">
        <v>100</v>
      </c>
      <c r="C31" s="39" t="s">
        <v>133</v>
      </c>
      <c r="D31" s="39" t="s">
        <v>134</v>
      </c>
      <c r="E31" s="39" t="s">
        <v>105</v>
      </c>
      <c r="F31" s="39" t="s">
        <v>48</v>
      </c>
      <c r="G31" s="28">
        <v>100</v>
      </c>
      <c r="H31" s="30">
        <v>0.5</v>
      </c>
      <c r="I31" s="58">
        <f t="shared" si="1"/>
        <v>50</v>
      </c>
      <c r="J31" s="57"/>
      <c r="K31" s="45"/>
      <c r="L31" s="45"/>
    </row>
    <row r="32" spans="1:12">
      <c r="A32" s="38">
        <v>4</v>
      </c>
      <c r="B32" s="39" t="s">
        <v>100</v>
      </c>
      <c r="C32" s="39" t="s">
        <v>135</v>
      </c>
      <c r="D32" s="39" t="s">
        <v>136</v>
      </c>
      <c r="E32" s="39" t="s">
        <v>105</v>
      </c>
      <c r="F32" s="39" t="s">
        <v>48</v>
      </c>
      <c r="G32" s="28">
        <v>100</v>
      </c>
      <c r="H32" s="30">
        <v>0.8</v>
      </c>
      <c r="I32" s="58">
        <f t="shared" si="1"/>
        <v>80</v>
      </c>
      <c r="J32" s="57"/>
      <c r="K32" s="45"/>
      <c r="L32" s="45"/>
    </row>
    <row r="33" spans="1:12">
      <c r="A33" s="38">
        <v>5</v>
      </c>
      <c r="B33" s="39" t="s">
        <v>100</v>
      </c>
      <c r="C33" s="39" t="s">
        <v>137</v>
      </c>
      <c r="D33" s="39" t="s">
        <v>138</v>
      </c>
      <c r="E33" s="39" t="s">
        <v>105</v>
      </c>
      <c r="F33" s="39" t="s">
        <v>48</v>
      </c>
      <c r="G33" s="28">
        <v>200</v>
      </c>
      <c r="H33" s="30">
        <v>1.5</v>
      </c>
      <c r="I33" s="58">
        <f t="shared" si="1"/>
        <v>300</v>
      </c>
      <c r="J33" s="57"/>
      <c r="K33" s="45"/>
      <c r="L33" s="45"/>
    </row>
    <row r="34" spans="1:12">
      <c r="A34" s="38">
        <v>6</v>
      </c>
      <c r="B34" s="39" t="s">
        <v>100</v>
      </c>
      <c r="C34" s="39" t="s">
        <v>139</v>
      </c>
      <c r="D34" s="39" t="s">
        <v>140</v>
      </c>
      <c r="E34" s="39" t="s">
        <v>105</v>
      </c>
      <c r="F34" s="39" t="s">
        <v>141</v>
      </c>
      <c r="G34" s="39">
        <v>20</v>
      </c>
      <c r="H34" s="30">
        <v>1</v>
      </c>
      <c r="I34" s="58">
        <f t="shared" si="1"/>
        <v>20</v>
      </c>
      <c r="J34" s="57"/>
      <c r="K34" s="45"/>
      <c r="L34" s="45"/>
    </row>
    <row r="35" spans="1:12">
      <c r="A35" s="38">
        <v>7</v>
      </c>
      <c r="B35" s="39" t="s">
        <v>100</v>
      </c>
      <c r="C35" s="28" t="s">
        <v>323</v>
      </c>
      <c r="D35" s="28" t="s">
        <v>324</v>
      </c>
      <c r="E35" s="39" t="s">
        <v>105</v>
      </c>
      <c r="F35" s="28" t="s">
        <v>174</v>
      </c>
      <c r="G35" s="28">
        <v>30</v>
      </c>
      <c r="H35" s="30">
        <v>15</v>
      </c>
      <c r="I35" s="58">
        <f t="shared" si="1"/>
        <v>450</v>
      </c>
      <c r="J35" s="57"/>
      <c r="K35" s="45"/>
      <c r="L35" s="45"/>
    </row>
    <row r="36" spans="1:12">
      <c r="A36" s="38">
        <v>8</v>
      </c>
      <c r="B36" s="39" t="s">
        <v>100</v>
      </c>
      <c r="C36" s="28" t="s">
        <v>142</v>
      </c>
      <c r="D36" s="28" t="s">
        <v>143</v>
      </c>
      <c r="E36" s="39" t="s">
        <v>105</v>
      </c>
      <c r="F36" s="28" t="s">
        <v>141</v>
      </c>
      <c r="G36" s="28">
        <v>100</v>
      </c>
      <c r="H36" s="30">
        <v>0.65</v>
      </c>
      <c r="I36" s="58">
        <f t="shared" si="1"/>
        <v>65</v>
      </c>
      <c r="J36" s="57"/>
      <c r="K36" s="45"/>
      <c r="L36" s="45"/>
    </row>
    <row r="37" spans="1:12">
      <c r="A37" s="38">
        <v>9</v>
      </c>
      <c r="B37" s="39" t="s">
        <v>100</v>
      </c>
      <c r="C37" s="28" t="s">
        <v>142</v>
      </c>
      <c r="D37" s="28" t="s">
        <v>144</v>
      </c>
      <c r="E37" s="39" t="s">
        <v>105</v>
      </c>
      <c r="F37" s="28" t="s">
        <v>141</v>
      </c>
      <c r="G37" s="28">
        <v>80</v>
      </c>
      <c r="H37" s="30">
        <v>0.4</v>
      </c>
      <c r="I37" s="58">
        <f t="shared" si="1"/>
        <v>32</v>
      </c>
      <c r="J37" s="57"/>
      <c r="K37" s="45"/>
      <c r="L37" s="45"/>
    </row>
    <row r="38" spans="1:12">
      <c r="A38" s="38">
        <v>10</v>
      </c>
      <c r="B38" s="39" t="s">
        <v>100</v>
      </c>
      <c r="C38" s="28" t="s">
        <v>142</v>
      </c>
      <c r="D38" s="28" t="s">
        <v>145</v>
      </c>
      <c r="E38" s="39" t="s">
        <v>105</v>
      </c>
      <c r="F38" s="28" t="s">
        <v>141</v>
      </c>
      <c r="G38" s="28">
        <v>200</v>
      </c>
      <c r="H38" s="30">
        <v>0.3</v>
      </c>
      <c r="I38" s="58">
        <f t="shared" si="1"/>
        <v>60</v>
      </c>
      <c r="J38" s="57"/>
      <c r="K38" s="45"/>
      <c r="L38" s="45"/>
    </row>
    <row r="39" spans="1:12">
      <c r="A39" s="38">
        <v>11</v>
      </c>
      <c r="B39" s="28" t="s">
        <v>146</v>
      </c>
      <c r="C39" s="40" t="s">
        <v>156</v>
      </c>
      <c r="D39" s="40" t="s">
        <v>325</v>
      </c>
      <c r="E39" s="41" t="s">
        <v>326</v>
      </c>
      <c r="F39" s="40" t="s">
        <v>158</v>
      </c>
      <c r="G39" s="33">
        <v>9</v>
      </c>
      <c r="H39" s="30">
        <v>650</v>
      </c>
      <c r="I39" s="58">
        <f t="shared" si="1"/>
        <v>5850</v>
      </c>
      <c r="J39" s="57"/>
      <c r="K39" s="45"/>
      <c r="L39" s="45"/>
    </row>
    <row r="40" spans="1:12">
      <c r="A40" s="38">
        <v>12</v>
      </c>
      <c r="B40" s="28" t="s">
        <v>146</v>
      </c>
      <c r="C40" s="34" t="s">
        <v>151</v>
      </c>
      <c r="D40" s="34" t="s">
        <v>327</v>
      </c>
      <c r="E40" s="34" t="s">
        <v>149</v>
      </c>
      <c r="F40" s="34" t="s">
        <v>153</v>
      </c>
      <c r="G40" s="34">
        <v>23</v>
      </c>
      <c r="H40" s="33">
        <v>350</v>
      </c>
      <c r="I40" s="58">
        <f t="shared" si="1"/>
        <v>8050</v>
      </c>
      <c r="J40" s="57"/>
      <c r="K40" s="45"/>
      <c r="L40" s="45"/>
    </row>
    <row r="41" spans="1:12">
      <c r="A41" s="38">
        <v>13</v>
      </c>
      <c r="B41" s="34" t="s">
        <v>146</v>
      </c>
      <c r="C41" s="34" t="s">
        <v>328</v>
      </c>
      <c r="D41" s="34" t="s">
        <v>155</v>
      </c>
      <c r="E41" s="34" t="s">
        <v>149</v>
      </c>
      <c r="F41" s="34" t="s">
        <v>150</v>
      </c>
      <c r="G41" s="34">
        <v>40</v>
      </c>
      <c r="H41" s="33">
        <v>69</v>
      </c>
      <c r="I41" s="58">
        <f t="shared" si="1"/>
        <v>2760</v>
      </c>
      <c r="J41" s="57"/>
      <c r="K41" s="45"/>
      <c r="L41" s="45"/>
    </row>
    <row r="42" spans="1:12">
      <c r="A42" s="38">
        <v>14</v>
      </c>
      <c r="B42" s="28" t="s">
        <v>146</v>
      </c>
      <c r="C42" s="34" t="s">
        <v>147</v>
      </c>
      <c r="D42" s="34" t="s">
        <v>148</v>
      </c>
      <c r="E42" s="34" t="s">
        <v>149</v>
      </c>
      <c r="F42" s="34" t="s">
        <v>150</v>
      </c>
      <c r="G42" s="34">
        <v>1700</v>
      </c>
      <c r="H42" s="33">
        <v>12.5</v>
      </c>
      <c r="I42" s="58">
        <f t="shared" si="1"/>
        <v>21250</v>
      </c>
      <c r="J42" s="57"/>
      <c r="K42" s="45"/>
      <c r="L42" s="45"/>
    </row>
    <row r="43" spans="1:12">
      <c r="A43" s="38">
        <v>15</v>
      </c>
      <c r="B43" s="28" t="s">
        <v>146</v>
      </c>
      <c r="C43" s="28" t="s">
        <v>407</v>
      </c>
      <c r="D43" s="42" t="s">
        <v>408</v>
      </c>
      <c r="E43" s="28" t="s">
        <v>105</v>
      </c>
      <c r="F43" s="42" t="s">
        <v>161</v>
      </c>
      <c r="G43" s="28">
        <v>50</v>
      </c>
      <c r="H43" s="33">
        <v>15</v>
      </c>
      <c r="I43" s="58">
        <f t="shared" si="1"/>
        <v>750</v>
      </c>
      <c r="J43" s="57"/>
      <c r="K43" s="45"/>
      <c r="L43" s="45"/>
    </row>
    <row r="44" spans="1:12">
      <c r="A44" s="38">
        <v>16</v>
      </c>
      <c r="B44" s="28" t="s">
        <v>146</v>
      </c>
      <c r="C44" s="28" t="s">
        <v>388</v>
      </c>
      <c r="D44" s="42" t="s">
        <v>389</v>
      </c>
      <c r="E44" s="28" t="s">
        <v>105</v>
      </c>
      <c r="F44" s="42" t="s">
        <v>161</v>
      </c>
      <c r="G44" s="28">
        <v>45</v>
      </c>
      <c r="H44" s="33">
        <v>18</v>
      </c>
      <c r="I44" s="58">
        <f t="shared" si="1"/>
        <v>810</v>
      </c>
      <c r="J44" s="57"/>
      <c r="K44" s="45"/>
      <c r="L44" s="45"/>
    </row>
    <row r="45" spans="1:12">
      <c r="A45" s="38">
        <v>17</v>
      </c>
      <c r="B45" s="28" t="s">
        <v>146</v>
      </c>
      <c r="C45" s="28" t="s">
        <v>159</v>
      </c>
      <c r="D45" s="42" t="s">
        <v>329</v>
      </c>
      <c r="E45" s="28" t="s">
        <v>105</v>
      </c>
      <c r="F45" s="42" t="s">
        <v>161</v>
      </c>
      <c r="G45" s="28">
        <v>20</v>
      </c>
      <c r="H45" s="33">
        <v>20</v>
      </c>
      <c r="I45" s="58">
        <f t="shared" si="1"/>
        <v>400</v>
      </c>
      <c r="J45" s="57"/>
      <c r="K45" s="45"/>
      <c r="L45" s="45"/>
    </row>
    <row r="46" spans="1:12">
      <c r="A46" s="38">
        <v>18</v>
      </c>
      <c r="B46" s="28" t="s">
        <v>146</v>
      </c>
      <c r="C46" s="28" t="s">
        <v>162</v>
      </c>
      <c r="D46" s="42" t="s">
        <v>164</v>
      </c>
      <c r="E46" s="28" t="s">
        <v>105</v>
      </c>
      <c r="F46" s="42" t="s">
        <v>161</v>
      </c>
      <c r="G46" s="28">
        <v>80</v>
      </c>
      <c r="H46" s="30">
        <v>33</v>
      </c>
      <c r="I46" s="58">
        <f t="shared" si="1"/>
        <v>2640</v>
      </c>
      <c r="J46" s="57"/>
      <c r="K46" s="45"/>
      <c r="L46" s="45"/>
    </row>
    <row r="47" spans="1:12">
      <c r="A47" s="38">
        <v>19</v>
      </c>
      <c r="B47" s="28" t="s">
        <v>146</v>
      </c>
      <c r="C47" s="28" t="s">
        <v>162</v>
      </c>
      <c r="D47" s="42" t="s">
        <v>301</v>
      </c>
      <c r="E47" s="28" t="s">
        <v>105</v>
      </c>
      <c r="F47" s="42" t="s">
        <v>161</v>
      </c>
      <c r="G47" s="28">
        <v>60</v>
      </c>
      <c r="H47" s="30">
        <v>54</v>
      </c>
      <c r="I47" s="58">
        <f t="shared" si="1"/>
        <v>3240</v>
      </c>
      <c r="J47" s="57"/>
      <c r="K47" s="45"/>
      <c r="L47" s="45"/>
    </row>
    <row r="48" spans="1:12">
      <c r="A48" s="38">
        <v>20</v>
      </c>
      <c r="B48" s="28" t="s">
        <v>146</v>
      </c>
      <c r="C48" s="28" t="s">
        <v>162</v>
      </c>
      <c r="D48" s="42" t="s">
        <v>409</v>
      </c>
      <c r="E48" s="28" t="s">
        <v>105</v>
      </c>
      <c r="F48" s="42" t="s">
        <v>161</v>
      </c>
      <c r="G48" s="28">
        <v>50</v>
      </c>
      <c r="H48" s="30">
        <v>150</v>
      </c>
      <c r="I48" s="58">
        <f t="shared" si="1"/>
        <v>7500</v>
      </c>
      <c r="J48" s="57"/>
      <c r="K48" s="45"/>
      <c r="L48" s="45"/>
    </row>
    <row r="49" spans="1:12">
      <c r="A49" s="38">
        <v>21</v>
      </c>
      <c r="B49" s="39" t="s">
        <v>146</v>
      </c>
      <c r="C49" s="43" t="s">
        <v>124</v>
      </c>
      <c r="D49" s="43"/>
      <c r="E49" s="43"/>
      <c r="F49" s="43" t="s">
        <v>125</v>
      </c>
      <c r="G49" s="43">
        <v>1</v>
      </c>
      <c r="H49" s="30">
        <v>1000</v>
      </c>
      <c r="I49" s="58">
        <f t="shared" si="1"/>
        <v>1000</v>
      </c>
      <c r="J49" s="57"/>
      <c r="K49" s="45"/>
      <c r="L49" s="45"/>
    </row>
    <row r="50" spans="1:12">
      <c r="A50" s="38">
        <v>22</v>
      </c>
      <c r="B50" s="39" t="s">
        <v>146</v>
      </c>
      <c r="C50" s="39" t="s">
        <v>173</v>
      </c>
      <c r="D50" s="39"/>
      <c r="E50" s="39"/>
      <c r="F50" s="39" t="s">
        <v>174</v>
      </c>
      <c r="G50" s="39">
        <v>1</v>
      </c>
      <c r="H50" s="30">
        <f>(SUM(I29:I39)+SUM(I43:I48))*0.35</f>
        <v>8461.95</v>
      </c>
      <c r="I50" s="60">
        <f t="shared" si="1"/>
        <v>8461.95</v>
      </c>
      <c r="J50" s="57"/>
      <c r="K50" s="45"/>
      <c r="L50" s="45"/>
    </row>
    <row r="51" ht="15.6" spans="1:12">
      <c r="A51" s="35" t="s">
        <v>126</v>
      </c>
      <c r="B51" s="36"/>
      <c r="C51" s="36"/>
      <c r="D51" s="36"/>
      <c r="E51" s="36"/>
      <c r="F51" s="36"/>
      <c r="G51" s="36"/>
      <c r="H51" s="37"/>
      <c r="I51" s="59">
        <f>SUM(I29:I50)</f>
        <v>65698.95</v>
      </c>
      <c r="J51" s="57"/>
      <c r="K51" s="45"/>
      <c r="L51" s="45"/>
    </row>
    <row r="52" ht="15.6" spans="1:12">
      <c r="A52" s="24" t="s">
        <v>419</v>
      </c>
      <c r="B52" s="25"/>
      <c r="C52" s="25"/>
      <c r="D52" s="25"/>
      <c r="E52" s="25"/>
      <c r="F52" s="25"/>
      <c r="G52" s="25"/>
      <c r="H52" s="25"/>
      <c r="I52" s="54"/>
      <c r="J52" s="57"/>
      <c r="K52" s="45"/>
      <c r="L52" s="45"/>
    </row>
    <row r="53" spans="1:12">
      <c r="A53" s="38">
        <v>1</v>
      </c>
      <c r="B53" s="39" t="s">
        <v>44</v>
      </c>
      <c r="C53" s="43" t="s">
        <v>176</v>
      </c>
      <c r="D53" s="43" t="s">
        <v>177</v>
      </c>
      <c r="E53" s="43" t="s">
        <v>178</v>
      </c>
      <c r="F53" s="43" t="s">
        <v>48</v>
      </c>
      <c r="G53" s="44">
        <v>2</v>
      </c>
      <c r="H53" s="33">
        <v>223</v>
      </c>
      <c r="I53" s="56">
        <f t="shared" ref="I53:I64" si="2">G53*H53</f>
        <v>446</v>
      </c>
      <c r="J53" s="57"/>
      <c r="K53" s="45"/>
      <c r="L53" s="45"/>
    </row>
    <row r="54" spans="1:12">
      <c r="A54" s="38">
        <v>2</v>
      </c>
      <c r="B54" s="39" t="s">
        <v>44</v>
      </c>
      <c r="C54" s="43" t="s">
        <v>179</v>
      </c>
      <c r="D54" s="43" t="s">
        <v>420</v>
      </c>
      <c r="E54" s="43" t="s">
        <v>62</v>
      </c>
      <c r="F54" s="43" t="s">
        <v>48</v>
      </c>
      <c r="G54" s="44">
        <v>2</v>
      </c>
      <c r="H54" s="33">
        <v>608</v>
      </c>
      <c r="I54" s="56">
        <f t="shared" si="2"/>
        <v>1216</v>
      </c>
      <c r="J54" s="57"/>
      <c r="K54" s="45"/>
      <c r="L54" s="45"/>
    </row>
    <row r="55" spans="1:12">
      <c r="A55" s="38">
        <v>3</v>
      </c>
      <c r="B55" s="39" t="s">
        <v>44</v>
      </c>
      <c r="C55" s="43" t="s">
        <v>181</v>
      </c>
      <c r="D55" s="43" t="s">
        <v>182</v>
      </c>
      <c r="E55" s="43" t="s">
        <v>62</v>
      </c>
      <c r="F55" s="43" t="s">
        <v>48</v>
      </c>
      <c r="G55" s="44">
        <v>2</v>
      </c>
      <c r="H55" s="33">
        <v>130</v>
      </c>
      <c r="I55" s="56">
        <f t="shared" si="2"/>
        <v>260</v>
      </c>
      <c r="J55" s="57"/>
      <c r="K55" s="45"/>
      <c r="L55" s="45"/>
    </row>
    <row r="56" spans="1:12">
      <c r="A56" s="38">
        <v>4</v>
      </c>
      <c r="B56" s="39" t="s">
        <v>44</v>
      </c>
      <c r="C56" s="43" t="s">
        <v>183</v>
      </c>
      <c r="D56" s="43" t="s">
        <v>184</v>
      </c>
      <c r="E56" s="43" t="s">
        <v>62</v>
      </c>
      <c r="F56" s="43" t="s">
        <v>48</v>
      </c>
      <c r="G56" s="44">
        <v>2</v>
      </c>
      <c r="H56" s="33">
        <v>269</v>
      </c>
      <c r="I56" s="56">
        <f t="shared" si="2"/>
        <v>538</v>
      </c>
      <c r="J56" s="57"/>
      <c r="K56" s="45"/>
      <c r="L56" s="45"/>
    </row>
    <row r="57" spans="1:12">
      <c r="A57" s="38">
        <v>5</v>
      </c>
      <c r="B57" s="39" t="s">
        <v>44</v>
      </c>
      <c r="C57" s="43" t="s">
        <v>185</v>
      </c>
      <c r="D57" s="44" t="s">
        <v>186</v>
      </c>
      <c r="E57" s="43" t="s">
        <v>62</v>
      </c>
      <c r="F57" s="43" t="s">
        <v>48</v>
      </c>
      <c r="G57" s="44">
        <v>2</v>
      </c>
      <c r="H57" s="33">
        <v>53</v>
      </c>
      <c r="I57" s="56">
        <f t="shared" si="2"/>
        <v>106</v>
      </c>
      <c r="J57" s="57"/>
      <c r="K57" s="45"/>
      <c r="L57" s="45"/>
    </row>
    <row r="58" spans="1:12">
      <c r="A58" s="38">
        <v>6</v>
      </c>
      <c r="B58" s="28" t="s">
        <v>44</v>
      </c>
      <c r="C58" s="28" t="s">
        <v>187</v>
      </c>
      <c r="D58" s="28" t="s">
        <v>188</v>
      </c>
      <c r="E58" s="43" t="s">
        <v>62</v>
      </c>
      <c r="F58" s="44" t="s">
        <v>48</v>
      </c>
      <c r="G58" s="44">
        <v>2</v>
      </c>
      <c r="H58" s="33">
        <v>410</v>
      </c>
      <c r="I58" s="56">
        <f t="shared" si="2"/>
        <v>820</v>
      </c>
      <c r="J58" s="61"/>
      <c r="K58" s="62"/>
      <c r="L58" s="62"/>
    </row>
    <row r="59" spans="1:12">
      <c r="A59" s="38">
        <v>7</v>
      </c>
      <c r="B59" s="28" t="s">
        <v>44</v>
      </c>
      <c r="C59" s="28" t="s">
        <v>189</v>
      </c>
      <c r="D59" s="28" t="s">
        <v>190</v>
      </c>
      <c r="E59" s="43" t="s">
        <v>62</v>
      </c>
      <c r="F59" s="43" t="s">
        <v>48</v>
      </c>
      <c r="G59" s="44">
        <v>1</v>
      </c>
      <c r="H59" s="33">
        <v>76</v>
      </c>
      <c r="I59" s="56">
        <f t="shared" ref="I59:I64" si="3">G59*H62</f>
        <v>100</v>
      </c>
      <c r="J59" s="61"/>
      <c r="K59" s="62"/>
      <c r="L59" s="62"/>
    </row>
    <row r="60" spans="1:12">
      <c r="A60" s="38">
        <v>8</v>
      </c>
      <c r="B60" s="28" t="s">
        <v>44</v>
      </c>
      <c r="C60" s="28" t="s">
        <v>191</v>
      </c>
      <c r="D60" s="28" t="s">
        <v>192</v>
      </c>
      <c r="E60" s="27" t="s">
        <v>62</v>
      </c>
      <c r="F60" s="44" t="s">
        <v>48</v>
      </c>
      <c r="G60" s="44">
        <v>1</v>
      </c>
      <c r="H60" s="33">
        <v>5</v>
      </c>
      <c r="I60" s="56">
        <f t="shared" si="3"/>
        <v>200</v>
      </c>
      <c r="J60" s="61"/>
      <c r="K60" s="62"/>
      <c r="L60" s="62"/>
    </row>
    <row r="61" spans="1:12">
      <c r="A61" s="38">
        <v>9</v>
      </c>
      <c r="B61" s="28" t="s">
        <v>44</v>
      </c>
      <c r="C61" s="43" t="s">
        <v>193</v>
      </c>
      <c r="D61" s="43" t="s">
        <v>421</v>
      </c>
      <c r="E61" s="43" t="s">
        <v>62</v>
      </c>
      <c r="F61" s="43" t="s">
        <v>48</v>
      </c>
      <c r="G61" s="44">
        <v>4</v>
      </c>
      <c r="H61" s="33">
        <v>138</v>
      </c>
      <c r="I61" s="56">
        <f t="shared" si="3"/>
        <v>400</v>
      </c>
      <c r="J61" s="57"/>
      <c r="K61" s="45"/>
      <c r="L61" s="45"/>
    </row>
    <row r="62" spans="1:12">
      <c r="A62" s="38">
        <v>7</v>
      </c>
      <c r="B62" s="39" t="s">
        <v>100</v>
      </c>
      <c r="C62" s="43" t="s">
        <v>195</v>
      </c>
      <c r="D62" s="43" t="s">
        <v>196</v>
      </c>
      <c r="E62" s="43" t="s">
        <v>62</v>
      </c>
      <c r="F62" s="43" t="s">
        <v>174</v>
      </c>
      <c r="G62" s="44">
        <v>1</v>
      </c>
      <c r="H62" s="33">
        <v>100</v>
      </c>
      <c r="I62" s="56">
        <f t="shared" si="3"/>
        <v>0</v>
      </c>
      <c r="J62" s="57"/>
      <c r="K62" s="45"/>
      <c r="L62" s="45"/>
    </row>
    <row r="63" spans="1:12">
      <c r="A63" s="38">
        <v>8</v>
      </c>
      <c r="B63" s="39" t="s">
        <v>124</v>
      </c>
      <c r="C63" s="43" t="s">
        <v>124</v>
      </c>
      <c r="D63" s="43" t="s">
        <v>197</v>
      </c>
      <c r="E63" s="43"/>
      <c r="F63" s="43" t="s">
        <v>125</v>
      </c>
      <c r="G63" s="43">
        <v>1</v>
      </c>
      <c r="H63" s="33">
        <v>200</v>
      </c>
      <c r="I63" s="56">
        <f t="shared" si="3"/>
        <v>0</v>
      </c>
      <c r="J63" s="57"/>
      <c r="K63" s="45"/>
      <c r="L63" s="45"/>
    </row>
    <row r="64" spans="1:12">
      <c r="A64" s="38">
        <v>9</v>
      </c>
      <c r="B64" s="45" t="s">
        <v>198</v>
      </c>
      <c r="C64" s="39" t="s">
        <v>199</v>
      </c>
      <c r="D64" s="43"/>
      <c r="E64" s="43"/>
      <c r="F64" s="43"/>
      <c r="G64" s="43">
        <v>1</v>
      </c>
      <c r="H64" s="33">
        <v>100</v>
      </c>
      <c r="I64" s="56">
        <f t="shared" si="3"/>
        <v>0</v>
      </c>
      <c r="J64" s="57"/>
      <c r="K64" s="45"/>
      <c r="L64" s="45"/>
    </row>
    <row r="65" ht="15.6" spans="1:12">
      <c r="A65" s="35" t="s">
        <v>126</v>
      </c>
      <c r="B65" s="36"/>
      <c r="C65" s="36"/>
      <c r="D65" s="36"/>
      <c r="E65" s="36"/>
      <c r="F65" s="36"/>
      <c r="G65" s="36"/>
      <c r="H65" s="37"/>
      <c r="I65" s="59">
        <f>SUM(I53:I64)</f>
        <v>4086</v>
      </c>
      <c r="J65" s="57"/>
      <c r="K65" s="45"/>
      <c r="L65" s="45"/>
    </row>
    <row r="66" ht="15.6" spans="1:12">
      <c r="A66" s="46" t="s">
        <v>422</v>
      </c>
      <c r="B66" s="47"/>
      <c r="C66" s="47"/>
      <c r="D66" s="47"/>
      <c r="E66" s="47"/>
      <c r="F66" s="47"/>
      <c r="G66" s="47"/>
      <c r="H66" s="48"/>
      <c r="I66" s="63">
        <f>(I27+I51+I65)</f>
        <v>100907.95</v>
      </c>
      <c r="J66" s="64"/>
      <c r="K66" s="65"/>
      <c r="L66" s="65"/>
    </row>
    <row r="67" ht="15.6" spans="1:12">
      <c r="A67" s="17" t="s">
        <v>201</v>
      </c>
      <c r="B67" s="17"/>
      <c r="C67" s="17"/>
      <c r="D67" s="17"/>
      <c r="E67" s="17"/>
      <c r="F67" s="17"/>
      <c r="G67" s="17"/>
      <c r="H67" s="49"/>
      <c r="I67" s="19"/>
      <c r="J67" s="17"/>
      <c r="K67" s="17"/>
      <c r="L67" s="17"/>
    </row>
    <row r="68" ht="15.6" spans="1:12">
      <c r="A68" s="17" t="s">
        <v>202</v>
      </c>
      <c r="B68" s="17"/>
      <c r="C68" s="17"/>
      <c r="D68" s="17"/>
      <c r="E68" s="17"/>
      <c r="F68" s="17"/>
      <c r="G68" s="17"/>
      <c r="H68" s="49"/>
      <c r="I68" s="19"/>
      <c r="J68" s="17"/>
      <c r="K68" s="17"/>
      <c r="L68" s="17"/>
    </row>
    <row r="69" ht="30" spans="1:12">
      <c r="A69" s="20" t="s">
        <v>1</v>
      </c>
      <c r="B69" s="20" t="s">
        <v>33</v>
      </c>
      <c r="C69" s="20" t="s">
        <v>34</v>
      </c>
      <c r="D69" s="20" t="s">
        <v>35</v>
      </c>
      <c r="E69" s="20" t="s">
        <v>36</v>
      </c>
      <c r="F69" s="20" t="s">
        <v>37</v>
      </c>
      <c r="G69" s="20" t="s">
        <v>3</v>
      </c>
      <c r="H69" s="21" t="s">
        <v>4</v>
      </c>
      <c r="I69" s="21" t="s">
        <v>38</v>
      </c>
      <c r="J69" s="20" t="s">
        <v>39</v>
      </c>
      <c r="K69" s="51" t="s">
        <v>40</v>
      </c>
      <c r="L69" s="51" t="s">
        <v>41</v>
      </c>
    </row>
    <row r="70" s="2" customFormat="1" ht="15.6" spans="1:12">
      <c r="A70" s="66" t="s">
        <v>203</v>
      </c>
      <c r="B70" s="67"/>
      <c r="C70" s="67"/>
      <c r="D70" s="67"/>
      <c r="E70" s="67"/>
      <c r="F70" s="67"/>
      <c r="G70" s="67"/>
      <c r="H70" s="68"/>
      <c r="I70" s="68"/>
      <c r="J70" s="119"/>
      <c r="K70" s="72"/>
      <c r="L70" s="79"/>
    </row>
    <row r="71" s="2" customFormat="1" spans="1:12">
      <c r="A71" s="69">
        <v>1</v>
      </c>
      <c r="B71" s="70" t="s">
        <v>146</v>
      </c>
      <c r="C71" s="71" t="s">
        <v>204</v>
      </c>
      <c r="D71" s="71"/>
      <c r="E71" s="71"/>
      <c r="F71" s="71" t="s">
        <v>141</v>
      </c>
      <c r="G71" s="72">
        <v>1</v>
      </c>
      <c r="H71" s="73">
        <v>0</v>
      </c>
      <c r="I71" s="120">
        <f>H71*G71</f>
        <v>0</v>
      </c>
      <c r="J71" s="121"/>
      <c r="K71" s="72"/>
      <c r="L71" s="79"/>
    </row>
    <row r="72" s="2" customFormat="1" ht="15.6" spans="1:12">
      <c r="A72" s="74"/>
      <c r="B72" s="75"/>
      <c r="C72" s="75"/>
      <c r="D72" s="76" t="s">
        <v>205</v>
      </c>
      <c r="E72" s="77"/>
      <c r="F72" s="77"/>
      <c r="G72" s="77"/>
      <c r="H72" s="78"/>
      <c r="I72" s="122">
        <f>SUM(I71:I71)</f>
        <v>0</v>
      </c>
      <c r="J72" s="121"/>
      <c r="K72" s="72"/>
      <c r="L72" s="79"/>
    </row>
    <row r="73" s="2" customFormat="1" ht="15.6" spans="1:12">
      <c r="A73" s="66" t="s">
        <v>206</v>
      </c>
      <c r="B73" s="67"/>
      <c r="C73" s="67"/>
      <c r="D73" s="67"/>
      <c r="E73" s="67"/>
      <c r="F73" s="67"/>
      <c r="G73" s="67"/>
      <c r="H73" s="68"/>
      <c r="I73" s="68"/>
      <c r="J73" s="121"/>
      <c r="K73" s="72"/>
      <c r="L73" s="79"/>
    </row>
    <row r="74" s="3" customFormat="1" ht="15.6" spans="1:23">
      <c r="A74" s="79">
        <v>1</v>
      </c>
      <c r="B74" s="79" t="s">
        <v>44</v>
      </c>
      <c r="C74" s="79"/>
      <c r="D74" s="79"/>
      <c r="E74" s="79"/>
      <c r="F74" s="79" t="s">
        <v>141</v>
      </c>
      <c r="G74" s="79">
        <v>1</v>
      </c>
      <c r="H74" s="80">
        <v>0</v>
      </c>
      <c r="I74" s="80">
        <f>G74*H74</f>
        <v>0</v>
      </c>
      <c r="J74" s="79"/>
      <c r="K74" s="79"/>
      <c r="L74" s="79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="3" customFormat="1" ht="17.25" customHeight="1" spans="1:24">
      <c r="A75" s="81" t="s">
        <v>207</v>
      </c>
      <c r="B75" s="82"/>
      <c r="C75" s="82"/>
      <c r="D75" s="82"/>
      <c r="E75" s="82"/>
      <c r="F75" s="82"/>
      <c r="G75" s="82"/>
      <c r="H75" s="83"/>
      <c r="I75" s="80">
        <f>SUM(I74:I74)</f>
        <v>0</v>
      </c>
      <c r="J75" s="79"/>
      <c r="K75" s="79"/>
      <c r="L75" s="7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="2" customFormat="1" ht="31.2" spans="1:12">
      <c r="A76" s="84"/>
      <c r="B76" s="84"/>
      <c r="C76" s="84"/>
      <c r="D76" s="84"/>
      <c r="E76" s="84"/>
      <c r="F76" s="84"/>
      <c r="G76" s="84"/>
      <c r="H76" s="85" t="s">
        <v>208</v>
      </c>
      <c r="I76" s="123">
        <f>+I75+I72</f>
        <v>0</v>
      </c>
      <c r="J76" s="124"/>
      <c r="K76" s="125"/>
      <c r="L76" s="79"/>
    </row>
    <row r="77" ht="15.6" spans="1:14">
      <c r="A77" s="17" t="s">
        <v>209</v>
      </c>
      <c r="B77" s="18"/>
      <c r="C77" s="18"/>
      <c r="D77" s="18"/>
      <c r="E77" s="18"/>
      <c r="F77" s="18"/>
      <c r="G77" s="18"/>
      <c r="H77" s="19"/>
      <c r="I77" s="19"/>
      <c r="J77" s="17"/>
      <c r="K77" s="17"/>
      <c r="L77" s="126"/>
      <c r="M77" s="2"/>
      <c r="N77" s="2"/>
    </row>
    <row r="78" ht="60" spans="1:13">
      <c r="A78" s="20" t="s">
        <v>1</v>
      </c>
      <c r="B78" s="20" t="s">
        <v>33</v>
      </c>
      <c r="C78" s="20"/>
      <c r="D78" s="20" t="s">
        <v>35</v>
      </c>
      <c r="E78" s="20" t="s">
        <v>36</v>
      </c>
      <c r="F78" s="20" t="s">
        <v>37</v>
      </c>
      <c r="G78" s="20" t="s">
        <v>3</v>
      </c>
      <c r="H78" s="21" t="s">
        <v>4</v>
      </c>
      <c r="I78" s="21" t="s">
        <v>38</v>
      </c>
      <c r="J78" s="86" t="s">
        <v>210</v>
      </c>
      <c r="K78" s="127"/>
      <c r="L78" s="128"/>
      <c r="M78" s="2"/>
    </row>
    <row r="79" spans="1:12">
      <c r="A79" s="20">
        <v>1</v>
      </c>
      <c r="B79" s="20" t="s">
        <v>100</v>
      </c>
      <c r="C79" s="20"/>
      <c r="D79" s="86"/>
      <c r="E79" s="20"/>
      <c r="F79" s="86" t="s">
        <v>174</v>
      </c>
      <c r="G79" s="20" t="s">
        <v>211</v>
      </c>
      <c r="H79" s="21">
        <v>500</v>
      </c>
      <c r="I79" s="21">
        <f t="shared" ref="I79:I85" si="4">G79*H79</f>
        <v>500</v>
      </c>
      <c r="J79" s="20"/>
      <c r="K79" s="127"/>
      <c r="L79" s="128"/>
    </row>
    <row r="80" spans="1:12">
      <c r="A80" s="20">
        <v>2</v>
      </c>
      <c r="B80" s="20" t="s">
        <v>212</v>
      </c>
      <c r="C80" s="20"/>
      <c r="D80" s="86" t="s">
        <v>213</v>
      </c>
      <c r="E80" s="20"/>
      <c r="F80" s="86" t="s">
        <v>174</v>
      </c>
      <c r="G80" s="20" t="s">
        <v>211</v>
      </c>
      <c r="H80" s="21">
        <v>500</v>
      </c>
      <c r="I80" s="21">
        <f t="shared" si="4"/>
        <v>500</v>
      </c>
      <c r="J80" s="20"/>
      <c r="K80" s="127"/>
      <c r="L80" s="128"/>
    </row>
    <row r="81" ht="15.6" spans="1:12">
      <c r="A81" s="20" t="s">
        <v>214</v>
      </c>
      <c r="B81" s="20"/>
      <c r="C81" s="20"/>
      <c r="D81" s="20"/>
      <c r="E81" s="20"/>
      <c r="F81" s="20"/>
      <c r="G81" s="20"/>
      <c r="H81" s="21"/>
      <c r="I81" s="129">
        <f>SUM(I79:I80)</f>
        <v>1000</v>
      </c>
      <c r="J81" s="20"/>
      <c r="K81" s="127"/>
      <c r="L81" s="128"/>
    </row>
    <row r="82" ht="15.6" spans="1:12">
      <c r="A82" s="17" t="s">
        <v>215</v>
      </c>
      <c r="B82" s="18"/>
      <c r="C82" s="18"/>
      <c r="D82" s="18"/>
      <c r="E82" s="18"/>
      <c r="F82" s="18"/>
      <c r="G82" s="18"/>
      <c r="H82" s="19"/>
      <c r="I82" s="19"/>
      <c r="J82" s="17"/>
      <c r="K82" s="127"/>
      <c r="L82" s="128"/>
    </row>
    <row r="83" ht="60" spans="1:12">
      <c r="A83" s="20" t="s">
        <v>1</v>
      </c>
      <c r="B83" s="20"/>
      <c r="C83" s="20"/>
      <c r="D83" s="20" t="s">
        <v>35</v>
      </c>
      <c r="E83" s="20" t="s">
        <v>36</v>
      </c>
      <c r="F83" s="20" t="s">
        <v>37</v>
      </c>
      <c r="G83" s="20" t="s">
        <v>3</v>
      </c>
      <c r="H83" s="21" t="s">
        <v>4</v>
      </c>
      <c r="I83" s="21" t="s">
        <v>38</v>
      </c>
      <c r="J83" s="86" t="s">
        <v>216</v>
      </c>
      <c r="K83" s="127"/>
      <c r="L83" s="128"/>
    </row>
    <row r="84" spans="1:12">
      <c r="A84" s="20">
        <v>1</v>
      </c>
      <c r="B84" s="20" t="s">
        <v>217</v>
      </c>
      <c r="C84" s="20"/>
      <c r="D84" s="20"/>
      <c r="E84" s="20"/>
      <c r="F84" s="20" t="s">
        <v>48</v>
      </c>
      <c r="G84" s="20" t="s">
        <v>211</v>
      </c>
      <c r="H84" s="21">
        <v>9880</v>
      </c>
      <c r="I84" s="21">
        <f t="shared" si="4"/>
        <v>9880</v>
      </c>
      <c r="J84" s="20"/>
      <c r="K84" s="127"/>
      <c r="L84" s="128"/>
    </row>
    <row r="85" spans="1:12">
      <c r="A85" s="20" t="s">
        <v>218</v>
      </c>
      <c r="B85" s="20" t="s">
        <v>217</v>
      </c>
      <c r="C85" s="20"/>
      <c r="D85" s="20"/>
      <c r="E85" s="20"/>
      <c r="F85" s="20" t="s">
        <v>48</v>
      </c>
      <c r="G85" s="20" t="s">
        <v>211</v>
      </c>
      <c r="H85" s="21">
        <v>2000</v>
      </c>
      <c r="I85" s="21">
        <f t="shared" si="4"/>
        <v>2000</v>
      </c>
      <c r="J85" s="20"/>
      <c r="K85" s="127"/>
      <c r="L85" s="128"/>
    </row>
    <row r="86" spans="1:12">
      <c r="A86" s="20" t="s">
        <v>219</v>
      </c>
      <c r="B86" s="20" t="s">
        <v>220</v>
      </c>
      <c r="C86" s="20"/>
      <c r="D86" s="20"/>
      <c r="E86" s="87"/>
      <c r="F86" s="87"/>
      <c r="G86" s="87"/>
      <c r="H86" s="88"/>
      <c r="I86" s="21"/>
      <c r="J86" s="20"/>
      <c r="K86" s="127"/>
      <c r="L86" s="128"/>
    </row>
    <row r="87" spans="1:12">
      <c r="A87" s="20">
        <v>3</v>
      </c>
      <c r="B87" s="20" t="s">
        <v>221</v>
      </c>
      <c r="C87" s="20"/>
      <c r="D87" s="20" t="s">
        <v>222</v>
      </c>
      <c r="E87" s="20"/>
      <c r="F87" s="20" t="s">
        <v>174</v>
      </c>
      <c r="G87" s="20" t="s">
        <v>211</v>
      </c>
      <c r="H87" s="21">
        <v>0</v>
      </c>
      <c r="I87" s="21">
        <f>G87*H87</f>
        <v>0</v>
      </c>
      <c r="J87" s="20"/>
      <c r="K87" s="127"/>
      <c r="L87" s="128"/>
    </row>
    <row r="88" spans="1:12">
      <c r="A88" s="20" t="s">
        <v>223</v>
      </c>
      <c r="B88" s="20" t="s">
        <v>224</v>
      </c>
      <c r="C88" s="20"/>
      <c r="D88" s="20"/>
      <c r="E88" s="20"/>
      <c r="F88" s="20"/>
      <c r="G88" s="20"/>
      <c r="H88" s="21"/>
      <c r="I88" s="21"/>
      <c r="J88" s="20"/>
      <c r="K88" s="127"/>
      <c r="L88" s="128"/>
    </row>
    <row r="89" spans="1:12">
      <c r="A89" s="20">
        <v>4</v>
      </c>
      <c r="B89" s="20" t="s">
        <v>225</v>
      </c>
      <c r="C89" s="20"/>
      <c r="D89" s="20"/>
      <c r="E89" s="20"/>
      <c r="F89" s="20"/>
      <c r="G89" s="20"/>
      <c r="H89" s="21"/>
      <c r="I89" s="21"/>
      <c r="J89" s="20"/>
      <c r="K89" s="127"/>
      <c r="L89" s="128"/>
    </row>
    <row r="90" ht="15.6" spans="1:12">
      <c r="A90" s="20" t="s">
        <v>214</v>
      </c>
      <c r="B90" s="20"/>
      <c r="C90" s="20"/>
      <c r="D90" s="20"/>
      <c r="E90" s="20"/>
      <c r="F90" s="20"/>
      <c r="G90" s="20"/>
      <c r="H90" s="21"/>
      <c r="I90" s="129">
        <f>SUM(I84:I89)</f>
        <v>11880</v>
      </c>
      <c r="J90" s="20"/>
      <c r="K90" s="127"/>
      <c r="L90" s="128"/>
    </row>
    <row r="91" ht="15.6" spans="1:12">
      <c r="A91" s="17" t="s">
        <v>226</v>
      </c>
      <c r="B91" s="18"/>
      <c r="C91" s="18"/>
      <c r="D91" s="18"/>
      <c r="E91" s="18"/>
      <c r="F91" s="18"/>
      <c r="G91" s="18"/>
      <c r="H91" s="19"/>
      <c r="I91" s="19"/>
      <c r="J91" s="17"/>
      <c r="K91" s="17"/>
      <c r="L91" s="126"/>
    </row>
    <row r="92" ht="75" spans="1:12">
      <c r="A92" s="20" t="s">
        <v>1</v>
      </c>
      <c r="B92" s="20" t="s">
        <v>227</v>
      </c>
      <c r="C92" s="20"/>
      <c r="D92" s="20" t="s">
        <v>228</v>
      </c>
      <c r="E92" s="20" t="s">
        <v>229</v>
      </c>
      <c r="F92" s="20" t="s">
        <v>230</v>
      </c>
      <c r="G92" s="20" t="s">
        <v>231</v>
      </c>
      <c r="H92" s="21" t="s">
        <v>4</v>
      </c>
      <c r="I92" s="21" t="s">
        <v>38</v>
      </c>
      <c r="J92" s="86" t="s">
        <v>232</v>
      </c>
      <c r="K92" s="127"/>
      <c r="L92" s="128"/>
    </row>
    <row r="93" spans="1:12">
      <c r="A93" s="20">
        <v>1</v>
      </c>
      <c r="B93" s="20" t="s">
        <v>233</v>
      </c>
      <c r="C93" s="20"/>
      <c r="D93" s="20" t="s">
        <v>234</v>
      </c>
      <c r="E93" s="20" t="s">
        <v>211</v>
      </c>
      <c r="F93" s="20"/>
      <c r="G93" s="20" t="s">
        <v>235</v>
      </c>
      <c r="H93" s="21">
        <v>500</v>
      </c>
      <c r="I93" s="21">
        <f>E93*G93*H93</f>
        <v>3500</v>
      </c>
      <c r="J93" s="20"/>
      <c r="K93" s="127"/>
      <c r="L93" s="128"/>
    </row>
    <row r="94" spans="1:12">
      <c r="A94" s="20">
        <v>2</v>
      </c>
      <c r="B94" s="89" t="s">
        <v>236</v>
      </c>
      <c r="C94" s="90"/>
      <c r="D94" s="91" t="s">
        <v>237</v>
      </c>
      <c r="E94" s="91"/>
      <c r="F94" s="91"/>
      <c r="G94" s="91"/>
      <c r="H94" s="92"/>
      <c r="I94" s="21"/>
      <c r="J94" s="20"/>
      <c r="K94" s="127"/>
      <c r="L94" s="128"/>
    </row>
    <row r="95" spans="1:12">
      <c r="A95" s="20">
        <v>3</v>
      </c>
      <c r="B95" s="89" t="s">
        <v>238</v>
      </c>
      <c r="C95" s="90"/>
      <c r="D95" s="91" t="s">
        <v>237</v>
      </c>
      <c r="E95" s="91"/>
      <c r="F95" s="91"/>
      <c r="G95" s="91"/>
      <c r="H95" s="92"/>
      <c r="I95" s="92"/>
      <c r="J95" s="20"/>
      <c r="K95" s="127"/>
      <c r="L95" s="128"/>
    </row>
    <row r="96" spans="1:12">
      <c r="A96" s="20">
        <v>4</v>
      </c>
      <c r="B96" s="89" t="s">
        <v>239</v>
      </c>
      <c r="C96" s="90"/>
      <c r="D96" s="91" t="s">
        <v>237</v>
      </c>
      <c r="E96" s="91"/>
      <c r="F96" s="91"/>
      <c r="G96" s="91"/>
      <c r="H96" s="92"/>
      <c r="I96" s="92"/>
      <c r="J96" s="20"/>
      <c r="K96" s="127"/>
      <c r="L96" s="128"/>
    </row>
    <row r="97" ht="15.6" spans="1:12">
      <c r="A97" s="20" t="s">
        <v>214</v>
      </c>
      <c r="B97" s="20"/>
      <c r="C97" s="50"/>
      <c r="D97" s="50"/>
      <c r="E97" s="50"/>
      <c r="F97" s="50"/>
      <c r="G97" s="50"/>
      <c r="H97" s="93"/>
      <c r="I97" s="129">
        <f>SUM(I93:I96)</f>
        <v>3500</v>
      </c>
      <c r="J97" s="20"/>
      <c r="K97" s="127"/>
      <c r="L97" s="128"/>
    </row>
    <row r="98" ht="15.6" spans="1:12">
      <c r="A98" s="17" t="s">
        <v>240</v>
      </c>
      <c r="B98" s="18"/>
      <c r="C98" s="18"/>
      <c r="D98" s="18"/>
      <c r="E98" s="18"/>
      <c r="F98" s="18"/>
      <c r="G98" s="18"/>
      <c r="H98" s="19"/>
      <c r="I98" s="19"/>
      <c r="J98" s="17"/>
      <c r="K98" s="17"/>
      <c r="L98" s="126"/>
    </row>
    <row r="99" ht="75" spans="1:12">
      <c r="A99" s="20" t="s">
        <v>1</v>
      </c>
      <c r="B99" s="20" t="s">
        <v>33</v>
      </c>
      <c r="C99" s="20"/>
      <c r="D99" s="20" t="s">
        <v>241</v>
      </c>
      <c r="E99" s="20" t="s">
        <v>229</v>
      </c>
      <c r="F99" s="20" t="s">
        <v>230</v>
      </c>
      <c r="G99" s="20" t="s">
        <v>231</v>
      </c>
      <c r="H99" s="21" t="s">
        <v>4</v>
      </c>
      <c r="I99" s="21" t="s">
        <v>38</v>
      </c>
      <c r="J99" s="86" t="s">
        <v>242</v>
      </c>
      <c r="K99" s="127"/>
      <c r="L99" s="128"/>
    </row>
    <row r="100" ht="15.6" spans="1:12">
      <c r="A100" s="20">
        <v>1</v>
      </c>
      <c r="B100" s="20" t="s">
        <v>243</v>
      </c>
      <c r="C100" s="20"/>
      <c r="D100" s="20" t="s">
        <v>244</v>
      </c>
      <c r="E100" s="94"/>
      <c r="F100" s="95"/>
      <c r="G100" s="94"/>
      <c r="H100" s="21"/>
      <c r="I100" s="21"/>
      <c r="J100" s="20"/>
      <c r="K100" s="127"/>
      <c r="L100" s="128"/>
    </row>
    <row r="101" ht="15.6" spans="1:12">
      <c r="A101" s="20">
        <v>2</v>
      </c>
      <c r="B101" s="20" t="s">
        <v>245</v>
      </c>
      <c r="C101" s="20"/>
      <c r="D101" s="20" t="s">
        <v>244</v>
      </c>
      <c r="E101" s="94">
        <v>4</v>
      </c>
      <c r="F101" s="95"/>
      <c r="G101" s="94">
        <v>2</v>
      </c>
      <c r="H101" s="21">
        <v>320</v>
      </c>
      <c r="I101" s="21">
        <f>E101*G101*H101</f>
        <v>2560</v>
      </c>
      <c r="J101" s="20"/>
      <c r="K101" s="127"/>
      <c r="L101" s="128"/>
    </row>
    <row r="102" ht="15.6" spans="1:12">
      <c r="A102" s="20">
        <v>3</v>
      </c>
      <c r="B102" s="20" t="s">
        <v>246</v>
      </c>
      <c r="C102" s="20"/>
      <c r="D102" s="20" t="s">
        <v>244</v>
      </c>
      <c r="E102" s="95"/>
      <c r="F102" s="95"/>
      <c r="G102" s="95"/>
      <c r="H102" s="21"/>
      <c r="I102" s="21">
        <f>E102*G102*H102</f>
        <v>0</v>
      </c>
      <c r="J102" s="20"/>
      <c r="K102" s="127"/>
      <c r="L102" s="128"/>
    </row>
    <row r="103" ht="15.6" spans="1:12">
      <c r="A103" s="20">
        <v>4</v>
      </c>
      <c r="B103" s="20" t="s">
        <v>247</v>
      </c>
      <c r="C103" s="20"/>
      <c r="D103" s="20" t="s">
        <v>244</v>
      </c>
      <c r="E103" s="95"/>
      <c r="F103" s="95"/>
      <c r="G103" s="95"/>
      <c r="H103" s="21"/>
      <c r="I103" s="21"/>
      <c r="J103" s="20"/>
      <c r="K103" s="127"/>
      <c r="L103" s="128"/>
    </row>
    <row r="104" spans="1:12">
      <c r="A104" s="20">
        <v>4</v>
      </c>
      <c r="B104" s="20" t="s">
        <v>248</v>
      </c>
      <c r="C104" s="20"/>
      <c r="D104" s="20" t="s">
        <v>244</v>
      </c>
      <c r="E104" s="20"/>
      <c r="F104" s="20"/>
      <c r="G104" s="20"/>
      <c r="H104" s="21"/>
      <c r="I104" s="21"/>
      <c r="J104" s="20"/>
      <c r="K104" s="127"/>
      <c r="L104" s="128"/>
    </row>
    <row r="105" ht="15.6" spans="1:12">
      <c r="A105" s="20">
        <v>5</v>
      </c>
      <c r="B105" s="20" t="s">
        <v>249</v>
      </c>
      <c r="C105" s="20"/>
      <c r="D105" s="20" t="s">
        <v>244</v>
      </c>
      <c r="E105" s="94"/>
      <c r="F105" s="95"/>
      <c r="G105" s="94"/>
      <c r="H105" s="21"/>
      <c r="I105" s="21"/>
      <c r="J105" s="20"/>
      <c r="K105" s="127"/>
      <c r="L105" s="128"/>
    </row>
    <row r="106" spans="1:12">
      <c r="A106" s="20">
        <v>6</v>
      </c>
      <c r="B106" s="20" t="s">
        <v>250</v>
      </c>
      <c r="C106" s="20"/>
      <c r="D106" s="20" t="s">
        <v>244</v>
      </c>
      <c r="E106" s="20"/>
      <c r="F106" s="20"/>
      <c r="G106" s="20"/>
      <c r="H106" s="21"/>
      <c r="I106" s="21"/>
      <c r="J106" s="20"/>
      <c r="K106" s="127"/>
      <c r="L106" s="128"/>
    </row>
    <row r="107" ht="15.6" spans="1:12">
      <c r="A107" s="20" t="s">
        <v>214</v>
      </c>
      <c r="B107" s="20"/>
      <c r="C107" s="20"/>
      <c r="D107" s="20"/>
      <c r="E107" s="20"/>
      <c r="F107" s="20"/>
      <c r="G107" s="20"/>
      <c r="H107" s="21"/>
      <c r="I107" s="129">
        <f>SUM(I100:I106)</f>
        <v>2560</v>
      </c>
      <c r="J107" s="20"/>
      <c r="K107" s="127"/>
      <c r="L107" s="128"/>
    </row>
    <row r="108" ht="15.6" spans="1:12">
      <c r="A108" s="17" t="s">
        <v>251</v>
      </c>
      <c r="B108" s="18"/>
      <c r="C108" s="18"/>
      <c r="D108" s="18"/>
      <c r="E108" s="20"/>
      <c r="F108" s="20"/>
      <c r="G108" s="20"/>
      <c r="H108" s="21"/>
      <c r="I108" s="21"/>
      <c r="J108" s="20"/>
      <c r="K108" s="127"/>
      <c r="L108" s="128"/>
    </row>
    <row r="109" spans="1:12">
      <c r="A109" s="20" t="s">
        <v>1</v>
      </c>
      <c r="B109" s="20" t="s">
        <v>33</v>
      </c>
      <c r="C109" s="20"/>
      <c r="D109" s="20" t="s">
        <v>241</v>
      </c>
      <c r="E109" s="20" t="s">
        <v>229</v>
      </c>
      <c r="F109" s="20" t="s">
        <v>230</v>
      </c>
      <c r="G109" s="20" t="s">
        <v>231</v>
      </c>
      <c r="H109" s="21" t="s">
        <v>4</v>
      </c>
      <c r="I109" s="21" t="s">
        <v>38</v>
      </c>
      <c r="J109" s="20" t="s">
        <v>252</v>
      </c>
      <c r="K109" s="127"/>
      <c r="L109" s="128"/>
    </row>
    <row r="110" ht="15.6" spans="1:12">
      <c r="A110" s="96">
        <v>1</v>
      </c>
      <c r="B110" s="97" t="s">
        <v>253</v>
      </c>
      <c r="C110" s="98"/>
      <c r="D110" s="20"/>
      <c r="E110" s="94">
        <v>6</v>
      </c>
      <c r="F110" s="95"/>
      <c r="G110" s="94">
        <v>2</v>
      </c>
      <c r="H110" s="21">
        <v>420</v>
      </c>
      <c r="I110" s="21">
        <f t="shared" ref="I110:I115" si="5">E110*G110*H110</f>
        <v>5040</v>
      </c>
      <c r="J110" s="20"/>
      <c r="K110" s="127"/>
      <c r="L110" s="128"/>
    </row>
    <row r="111" ht="15.6" spans="1:12">
      <c r="A111" s="99">
        <v>2</v>
      </c>
      <c r="B111" s="97" t="s">
        <v>254</v>
      </c>
      <c r="C111" s="98"/>
      <c r="D111" s="100" t="s">
        <v>244</v>
      </c>
      <c r="E111" s="101"/>
      <c r="F111" s="102"/>
      <c r="G111" s="101"/>
      <c r="H111" s="103"/>
      <c r="I111" s="21">
        <f t="shared" si="5"/>
        <v>0</v>
      </c>
      <c r="J111" s="20"/>
      <c r="K111" s="127"/>
      <c r="L111" s="128"/>
    </row>
    <row r="112" spans="1:12">
      <c r="A112" s="96">
        <v>3</v>
      </c>
      <c r="B112" s="97" t="s">
        <v>255</v>
      </c>
      <c r="C112" s="98"/>
      <c r="D112" s="100" t="s">
        <v>244</v>
      </c>
      <c r="E112" s="100"/>
      <c r="F112" s="100"/>
      <c r="G112" s="100"/>
      <c r="H112" s="103"/>
      <c r="I112" s="21">
        <f t="shared" si="5"/>
        <v>0</v>
      </c>
      <c r="J112" s="20"/>
      <c r="K112" s="127"/>
      <c r="L112" s="128"/>
    </row>
    <row r="113" spans="1:12">
      <c r="A113" s="99" t="s">
        <v>257</v>
      </c>
      <c r="B113" s="89" t="s">
        <v>258</v>
      </c>
      <c r="C113" s="90"/>
      <c r="D113" s="91"/>
      <c r="E113" s="104"/>
      <c r="F113" s="104"/>
      <c r="G113" s="104"/>
      <c r="H113" s="105"/>
      <c r="I113" s="21">
        <f t="shared" si="5"/>
        <v>0</v>
      </c>
      <c r="J113" s="20"/>
      <c r="K113" s="127"/>
      <c r="L113" s="128"/>
    </row>
    <row r="114" spans="1:12">
      <c r="A114" s="99">
        <v>4</v>
      </c>
      <c r="B114" s="89" t="s">
        <v>259</v>
      </c>
      <c r="C114" s="90"/>
      <c r="D114" s="91" t="s">
        <v>244</v>
      </c>
      <c r="E114" s="91"/>
      <c r="F114" s="91"/>
      <c r="G114" s="91"/>
      <c r="H114" s="92"/>
      <c r="I114" s="21">
        <f t="shared" si="5"/>
        <v>0</v>
      </c>
      <c r="J114" s="20"/>
      <c r="K114" s="127"/>
      <c r="L114" s="128"/>
    </row>
    <row r="115" spans="1:12">
      <c r="A115" s="99">
        <v>12</v>
      </c>
      <c r="B115" s="97" t="s">
        <v>260</v>
      </c>
      <c r="C115" s="98"/>
      <c r="D115" s="100" t="s">
        <v>244</v>
      </c>
      <c r="E115" s="106" t="s">
        <v>211</v>
      </c>
      <c r="F115" s="106"/>
      <c r="G115" s="106" t="s">
        <v>211</v>
      </c>
      <c r="H115" s="107">
        <v>600</v>
      </c>
      <c r="I115" s="21">
        <f t="shared" si="5"/>
        <v>600</v>
      </c>
      <c r="J115" s="20"/>
      <c r="K115" s="127"/>
      <c r="L115" s="128"/>
    </row>
    <row r="116" spans="1:12">
      <c r="A116" s="99">
        <v>14</v>
      </c>
      <c r="B116" s="97" t="s">
        <v>261</v>
      </c>
      <c r="C116" s="98"/>
      <c r="D116" s="100" t="s">
        <v>244</v>
      </c>
      <c r="E116" s="106"/>
      <c r="F116" s="106"/>
      <c r="G116" s="106"/>
      <c r="H116" s="107"/>
      <c r="I116" s="21"/>
      <c r="J116" s="20"/>
      <c r="K116" s="127"/>
      <c r="L116" s="128"/>
    </row>
    <row r="117" spans="1:12">
      <c r="A117" s="99"/>
      <c r="B117" s="97"/>
      <c r="C117" s="98"/>
      <c r="D117" s="100"/>
      <c r="E117" s="100"/>
      <c r="F117" s="100"/>
      <c r="G117" s="100"/>
      <c r="H117" s="103"/>
      <c r="I117" s="21">
        <f>E117*G117*H117</f>
        <v>0</v>
      </c>
      <c r="J117" s="20"/>
      <c r="K117" s="127"/>
      <c r="L117" s="128"/>
    </row>
    <row r="118" ht="15.6" spans="1:12">
      <c r="A118" s="108" t="s">
        <v>214</v>
      </c>
      <c r="B118" s="109"/>
      <c r="C118" s="109"/>
      <c r="D118" s="109"/>
      <c r="E118" s="109"/>
      <c r="F118" s="109"/>
      <c r="G118" s="109"/>
      <c r="H118" s="110"/>
      <c r="I118" s="130">
        <f>SUM(I110:I117)</f>
        <v>5640</v>
      </c>
      <c r="J118" s="20"/>
      <c r="K118" s="127"/>
      <c r="L118" s="128"/>
    </row>
    <row r="119" ht="15.6" spans="1:12">
      <c r="A119" s="111" t="s">
        <v>262</v>
      </c>
      <c r="B119" s="111"/>
      <c r="C119" s="111"/>
      <c r="D119" s="111"/>
      <c r="E119" s="111"/>
      <c r="F119" s="111"/>
      <c r="G119" s="111"/>
      <c r="H119" s="112"/>
      <c r="I119" s="129">
        <f>I118+I107+I97+I90+I81+I76+I66</f>
        <v>125487.95</v>
      </c>
      <c r="J119" s="20"/>
      <c r="K119" s="127"/>
      <c r="L119" s="128"/>
    </row>
    <row r="120" s="4" customFormat="1" spans="1:22">
      <c r="A120" s="113"/>
      <c r="B120" s="113"/>
      <c r="C120" s="113"/>
      <c r="D120" s="113"/>
      <c r="E120" s="113"/>
      <c r="F120" s="113"/>
      <c r="G120" s="113"/>
      <c r="H120" s="114"/>
      <c r="I120" s="131"/>
      <c r="J120" s="14"/>
      <c r="K120" s="132"/>
      <c r="L120" s="133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="5" customFormat="1" spans="1:12">
      <c r="A121" s="115"/>
      <c r="B121" s="115"/>
      <c r="C121" s="116"/>
      <c r="D121" s="116"/>
      <c r="E121" s="116"/>
      <c r="F121" s="116"/>
      <c r="G121" s="116"/>
      <c r="H121" s="117"/>
      <c r="I121" s="117"/>
      <c r="J121" s="116"/>
      <c r="K121" s="116"/>
      <c r="L121" s="116"/>
    </row>
    <row r="122" s="6" customFormat="1" spans="1:12">
      <c r="A122" s="115"/>
      <c r="B122" s="115"/>
      <c r="C122" s="116"/>
      <c r="D122" s="116"/>
      <c r="E122" s="116"/>
      <c r="F122" s="116"/>
      <c r="G122" s="116"/>
      <c r="H122" s="117"/>
      <c r="I122" s="117"/>
      <c r="J122" s="116"/>
      <c r="K122" s="116"/>
      <c r="L122" s="116"/>
    </row>
    <row r="125" spans="4:9">
      <c r="D125" s="118"/>
      <c r="E125" s="118"/>
      <c r="F125" s="118"/>
      <c r="G125" s="118"/>
      <c r="H125" s="118"/>
      <c r="I125" s="118"/>
    </row>
    <row r="126" spans="4:9">
      <c r="D126" s="118"/>
      <c r="E126" s="118"/>
      <c r="F126" s="118"/>
      <c r="G126" s="118"/>
      <c r="H126" s="118"/>
      <c r="I126" s="118"/>
    </row>
    <row r="127" spans="4:9">
      <c r="D127" s="118"/>
      <c r="E127" s="118"/>
      <c r="F127" s="118"/>
      <c r="G127" s="118"/>
      <c r="H127" s="118"/>
      <c r="I127" s="118"/>
    </row>
    <row r="128" spans="4:9">
      <c r="D128" s="118"/>
      <c r="E128" s="118"/>
      <c r="F128" s="118"/>
      <c r="G128" s="118"/>
      <c r="H128" s="118"/>
      <c r="I128" s="118"/>
    </row>
    <row r="129" spans="4:9">
      <c r="D129" s="118"/>
      <c r="E129" s="118"/>
      <c r="F129" s="118"/>
      <c r="G129" s="118"/>
      <c r="H129" s="118"/>
      <c r="I129" s="118"/>
    </row>
    <row r="130" spans="4:9">
      <c r="D130" s="118"/>
      <c r="E130" s="118"/>
      <c r="F130" s="118"/>
      <c r="G130" s="118"/>
      <c r="H130" s="118"/>
      <c r="I130" s="118"/>
    </row>
    <row r="131" spans="4:9">
      <c r="D131" s="118"/>
      <c r="E131" s="118"/>
      <c r="F131" s="118"/>
      <c r="G131" s="118"/>
      <c r="H131" s="118"/>
      <c r="I131" s="118"/>
    </row>
    <row r="132" spans="4:9">
      <c r="D132" s="118"/>
      <c r="E132" s="118"/>
      <c r="F132" s="118"/>
      <c r="G132" s="118"/>
      <c r="H132" s="118"/>
      <c r="I132" s="118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27:H27"/>
    <mergeCell ref="A28:I28"/>
    <mergeCell ref="A51:H51"/>
    <mergeCell ref="A52:I52"/>
    <mergeCell ref="A66:H66"/>
    <mergeCell ref="A67:L67"/>
    <mergeCell ref="A68:L68"/>
    <mergeCell ref="A70:I70"/>
    <mergeCell ref="A73:I73"/>
    <mergeCell ref="A75:H75"/>
    <mergeCell ref="A76:G76"/>
    <mergeCell ref="A77:K77"/>
    <mergeCell ref="B78:C78"/>
    <mergeCell ref="B79:C79"/>
    <mergeCell ref="B80:C80"/>
    <mergeCell ref="A81:H81"/>
    <mergeCell ref="A82:J82"/>
    <mergeCell ref="B83:C83"/>
    <mergeCell ref="B84:C84"/>
    <mergeCell ref="B85:C85"/>
    <mergeCell ref="B86:C86"/>
    <mergeCell ref="B87:C87"/>
    <mergeCell ref="B88:C88"/>
    <mergeCell ref="B89:C89"/>
    <mergeCell ref="A90:H90"/>
    <mergeCell ref="A91:K91"/>
    <mergeCell ref="B92:C92"/>
    <mergeCell ref="B93:C93"/>
    <mergeCell ref="B94:C94"/>
    <mergeCell ref="B95:C95"/>
    <mergeCell ref="B96:C96"/>
    <mergeCell ref="A97:H97"/>
    <mergeCell ref="A98:K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A107:H107"/>
    <mergeCell ref="A108:I108"/>
    <mergeCell ref="B109:C109"/>
    <mergeCell ref="B110:C110"/>
    <mergeCell ref="B111:C111"/>
    <mergeCell ref="B112:C112"/>
    <mergeCell ref="B114:C114"/>
    <mergeCell ref="B115:C115"/>
    <mergeCell ref="B116:C116"/>
    <mergeCell ref="B117:C117"/>
    <mergeCell ref="A118:H118"/>
    <mergeCell ref="A119:H119"/>
    <mergeCell ref="A121:L121"/>
    <mergeCell ref="A122:L122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3"/>
  <sheetViews>
    <sheetView tabSelected="1" workbookViewId="0">
      <selection activeCell="G101" sqref="G101"/>
    </sheetView>
  </sheetViews>
  <sheetFormatPr defaultColWidth="9" defaultRowHeight="15"/>
  <cols>
    <col min="1" max="1" width="4.75" style="7" customWidth="1"/>
    <col min="2" max="2" width="14" style="7" customWidth="1"/>
    <col min="3" max="3" width="24" style="7" customWidth="1"/>
    <col min="4" max="4" width="28.25" style="7" customWidth="1"/>
    <col min="5" max="5" width="13" style="7" customWidth="1"/>
    <col min="6" max="6" width="9.25" style="7" customWidth="1"/>
    <col min="7" max="7" width="13.1296296296296" style="7" customWidth="1"/>
    <col min="8" max="8" width="8" style="8" customWidth="1"/>
    <col min="9" max="9" width="12.3796296296296" style="8" customWidth="1"/>
    <col min="10" max="11" width="5.37962962962963" style="7" customWidth="1"/>
    <col min="12" max="12" width="9.25" style="7" customWidth="1"/>
    <col min="13" max="16384" width="9" style="7"/>
  </cols>
  <sheetData>
    <row r="1" s="1" customFormat="1" ht="28.2" spans="1:12">
      <c r="A1" s="9" t="s">
        <v>28</v>
      </c>
      <c r="B1" s="9"/>
      <c r="C1" s="9"/>
      <c r="D1" s="9"/>
      <c r="E1" s="9"/>
      <c r="F1" s="9"/>
      <c r="G1" s="9"/>
      <c r="H1" s="10"/>
      <c r="I1" s="10"/>
      <c r="J1" s="9"/>
      <c r="K1" s="9"/>
      <c r="L1" s="9"/>
    </row>
    <row r="2" ht="23.4" spans="1:12">
      <c r="A2" s="11" t="s">
        <v>423</v>
      </c>
      <c r="B2" s="11"/>
      <c r="C2" s="11"/>
      <c r="D2" s="11"/>
      <c r="E2" s="11"/>
      <c r="F2" s="11"/>
      <c r="G2" s="11"/>
      <c r="H2" s="12"/>
      <c r="I2" s="12"/>
      <c r="J2" s="11"/>
      <c r="K2" s="11"/>
      <c r="L2" s="11"/>
    </row>
    <row r="3" spans="1:12">
      <c r="A3" s="13" t="s">
        <v>30</v>
      </c>
      <c r="B3" s="13"/>
      <c r="C3" s="14"/>
      <c r="D3" s="15" t="s">
        <v>31</v>
      </c>
      <c r="E3" s="15"/>
      <c r="F3" s="15"/>
      <c r="G3" s="15"/>
      <c r="H3" s="16"/>
      <c r="I3" s="16"/>
      <c r="J3" s="15"/>
      <c r="K3" s="15"/>
      <c r="L3" s="15"/>
    </row>
    <row r="4" ht="15.6" spans="1:12">
      <c r="A4" s="17" t="s">
        <v>32</v>
      </c>
      <c r="B4" s="17"/>
      <c r="C4" s="18"/>
      <c r="D4" s="18"/>
      <c r="E4" s="18"/>
      <c r="F4" s="18"/>
      <c r="G4" s="18"/>
      <c r="H4" s="19"/>
      <c r="I4" s="19"/>
      <c r="J4" s="18"/>
      <c r="K4" s="18"/>
      <c r="L4" s="50"/>
    </row>
    <row r="5" ht="30" spans="1:12">
      <c r="A5" s="20" t="s">
        <v>1</v>
      </c>
      <c r="B5" s="20" t="s">
        <v>33</v>
      </c>
      <c r="C5" s="20" t="s">
        <v>34</v>
      </c>
      <c r="D5" s="20" t="s">
        <v>35</v>
      </c>
      <c r="E5" s="20" t="s">
        <v>36</v>
      </c>
      <c r="F5" s="20" t="s">
        <v>37</v>
      </c>
      <c r="G5" s="20" t="s">
        <v>3</v>
      </c>
      <c r="H5" s="21" t="s">
        <v>4</v>
      </c>
      <c r="I5" s="21" t="s">
        <v>38</v>
      </c>
      <c r="J5" s="20" t="s">
        <v>39</v>
      </c>
      <c r="K5" s="51" t="s">
        <v>40</v>
      </c>
      <c r="L5" s="51" t="s">
        <v>41</v>
      </c>
    </row>
    <row r="6" ht="15.6" spans="1:12">
      <c r="A6" s="22" t="s">
        <v>21</v>
      </c>
      <c r="B6" s="23"/>
      <c r="C6" s="23"/>
      <c r="D6" s="23"/>
      <c r="E6" s="23"/>
      <c r="F6" s="23"/>
      <c r="G6" s="23"/>
      <c r="H6" s="23"/>
      <c r="I6" s="52"/>
      <c r="J6" s="53"/>
      <c r="K6" s="45"/>
      <c r="L6" s="45"/>
    </row>
    <row r="7" ht="15.6" spans="1:12">
      <c r="A7" s="24" t="s">
        <v>309</v>
      </c>
      <c r="B7" s="25"/>
      <c r="C7" s="25"/>
      <c r="D7" s="25"/>
      <c r="E7" s="25"/>
      <c r="F7" s="25"/>
      <c r="G7" s="25"/>
      <c r="H7" s="25"/>
      <c r="I7" s="54"/>
      <c r="J7" s="55"/>
      <c r="K7" s="45"/>
      <c r="L7" s="45"/>
    </row>
    <row r="8" s="142" customFormat="1" spans="1:12">
      <c r="A8" s="143">
        <v>1</v>
      </c>
      <c r="B8" s="144" t="s">
        <v>44</v>
      </c>
      <c r="C8" s="145" t="s">
        <v>45</v>
      </c>
      <c r="D8" s="145" t="s">
        <v>46</v>
      </c>
      <c r="E8" s="146" t="s">
        <v>47</v>
      </c>
      <c r="F8" s="145" t="s">
        <v>48</v>
      </c>
      <c r="G8" s="145">
        <v>2</v>
      </c>
      <c r="H8" s="147"/>
      <c r="I8" s="148">
        <f t="shared" ref="I8:I21" si="0">G8*H8</f>
        <v>0</v>
      </c>
      <c r="J8" s="149"/>
      <c r="K8" s="150"/>
      <c r="L8" s="150"/>
    </row>
    <row r="9" spans="1:12">
      <c r="A9" s="26">
        <v>2</v>
      </c>
      <c r="B9" s="27" t="s">
        <v>44</v>
      </c>
      <c r="C9" s="28" t="s">
        <v>49</v>
      </c>
      <c r="D9" s="28" t="s">
        <v>50</v>
      </c>
      <c r="E9" s="29"/>
      <c r="F9" s="28" t="s">
        <v>48</v>
      </c>
      <c r="G9" s="28">
        <v>0</v>
      </c>
      <c r="H9" s="30">
        <v>2330</v>
      </c>
      <c r="I9" s="56">
        <f t="shared" si="0"/>
        <v>0</v>
      </c>
      <c r="J9" s="55"/>
      <c r="K9" s="45"/>
      <c r="L9" s="45"/>
    </row>
    <row r="10" spans="1:12">
      <c r="A10" s="26">
        <v>3</v>
      </c>
      <c r="B10" s="27" t="s">
        <v>44</v>
      </c>
      <c r="C10" s="31" t="s">
        <v>288</v>
      </c>
      <c r="D10" s="28" t="s">
        <v>310</v>
      </c>
      <c r="E10" s="32" t="s">
        <v>72</v>
      </c>
      <c r="F10" s="28" t="s">
        <v>48</v>
      </c>
      <c r="G10" s="28">
        <v>495</v>
      </c>
      <c r="H10" s="33">
        <v>6</v>
      </c>
      <c r="I10" s="56">
        <f t="shared" si="0"/>
        <v>2970</v>
      </c>
      <c r="J10" s="55"/>
      <c r="K10" s="45"/>
      <c r="L10" s="45"/>
    </row>
    <row r="11" spans="1:12">
      <c r="A11" s="26">
        <v>4</v>
      </c>
      <c r="B11" s="27" t="s">
        <v>44</v>
      </c>
      <c r="C11" s="28" t="s">
        <v>311</v>
      </c>
      <c r="D11" s="28" t="s">
        <v>285</v>
      </c>
      <c r="E11" s="31" t="s">
        <v>112</v>
      </c>
      <c r="F11" s="28" t="s">
        <v>48</v>
      </c>
      <c r="G11" s="28">
        <v>10</v>
      </c>
      <c r="H11" s="33">
        <v>127</v>
      </c>
      <c r="I11" s="56">
        <f t="shared" si="0"/>
        <v>1270</v>
      </c>
      <c r="J11" s="55"/>
      <c r="K11" s="45"/>
      <c r="L11" s="45"/>
    </row>
    <row r="12" spans="1:12">
      <c r="A12" s="26">
        <v>5</v>
      </c>
      <c r="B12" s="27" t="s">
        <v>44</v>
      </c>
      <c r="C12" s="31" t="s">
        <v>312</v>
      </c>
      <c r="D12" s="28" t="s">
        <v>313</v>
      </c>
      <c r="E12" s="32" t="s">
        <v>72</v>
      </c>
      <c r="F12" s="28" t="s">
        <v>48</v>
      </c>
      <c r="G12" s="28">
        <v>55</v>
      </c>
      <c r="H12" s="33">
        <v>205</v>
      </c>
      <c r="I12" s="56">
        <f t="shared" si="0"/>
        <v>11275</v>
      </c>
      <c r="J12" s="55"/>
      <c r="K12" s="45"/>
      <c r="L12" s="45"/>
    </row>
    <row r="13" spans="1:12">
      <c r="A13" s="26">
        <v>7</v>
      </c>
      <c r="B13" s="27" t="s">
        <v>44</v>
      </c>
      <c r="C13" s="31" t="s">
        <v>315</v>
      </c>
      <c r="D13" s="28" t="s">
        <v>316</v>
      </c>
      <c r="E13" s="32" t="s">
        <v>72</v>
      </c>
      <c r="F13" s="28" t="s">
        <v>48</v>
      </c>
      <c r="G13" s="28">
        <v>110</v>
      </c>
      <c r="H13" s="33">
        <v>10</v>
      </c>
      <c r="I13" s="56">
        <f t="shared" si="0"/>
        <v>1100</v>
      </c>
      <c r="J13" s="55"/>
      <c r="K13" s="45"/>
      <c r="L13" s="45"/>
    </row>
    <row r="14" spans="1:12">
      <c r="A14" s="26">
        <v>8</v>
      </c>
      <c r="B14" s="27" t="s">
        <v>44</v>
      </c>
      <c r="C14" s="28" t="s">
        <v>292</v>
      </c>
      <c r="D14" s="28" t="s">
        <v>293</v>
      </c>
      <c r="E14" s="31" t="s">
        <v>277</v>
      </c>
      <c r="F14" s="34" t="s">
        <v>48</v>
      </c>
      <c r="G14" s="28">
        <v>2</v>
      </c>
      <c r="H14" s="33">
        <v>1180</v>
      </c>
      <c r="I14" s="56">
        <f t="shared" si="0"/>
        <v>2360</v>
      </c>
      <c r="J14" s="55"/>
      <c r="K14" s="45"/>
      <c r="L14" s="45"/>
    </row>
    <row r="15" spans="1:12">
      <c r="A15" s="26">
        <v>9</v>
      </c>
      <c r="B15" s="27" t="s">
        <v>44</v>
      </c>
      <c r="C15" s="28" t="s">
        <v>294</v>
      </c>
      <c r="D15" s="28" t="s">
        <v>317</v>
      </c>
      <c r="E15" s="31" t="s">
        <v>277</v>
      </c>
      <c r="F15" s="34" t="s">
        <v>48</v>
      </c>
      <c r="G15" s="28">
        <v>2</v>
      </c>
      <c r="H15" s="33">
        <v>23</v>
      </c>
      <c r="I15" s="56">
        <f t="shared" si="0"/>
        <v>46</v>
      </c>
      <c r="J15" s="55"/>
      <c r="K15" s="45"/>
      <c r="L15" s="45"/>
    </row>
    <row r="16" spans="1:12">
      <c r="A16" s="26">
        <v>10</v>
      </c>
      <c r="B16" s="27" t="s">
        <v>44</v>
      </c>
      <c r="C16" s="28" t="s">
        <v>318</v>
      </c>
      <c r="D16" s="28" t="s">
        <v>319</v>
      </c>
      <c r="E16" s="31" t="s">
        <v>105</v>
      </c>
      <c r="F16" s="34" t="s">
        <v>48</v>
      </c>
      <c r="G16" s="28">
        <v>12</v>
      </c>
      <c r="H16" s="33">
        <v>10</v>
      </c>
      <c r="I16" s="56">
        <f t="shared" si="0"/>
        <v>120</v>
      </c>
      <c r="J16" s="55"/>
      <c r="K16" s="45"/>
      <c r="L16" s="45"/>
    </row>
    <row r="17" spans="1:12">
      <c r="A17" s="26">
        <v>11</v>
      </c>
      <c r="B17" s="27" t="s">
        <v>44</v>
      </c>
      <c r="C17" s="28" t="s">
        <v>113</v>
      </c>
      <c r="D17" s="28" t="s">
        <v>114</v>
      </c>
      <c r="E17" s="31" t="s">
        <v>105</v>
      </c>
      <c r="F17" s="34" t="s">
        <v>48</v>
      </c>
      <c r="G17" s="28">
        <v>8</v>
      </c>
      <c r="H17" s="33">
        <v>3</v>
      </c>
      <c r="I17" s="56">
        <f t="shared" si="0"/>
        <v>24</v>
      </c>
      <c r="J17" s="55"/>
      <c r="K17" s="45"/>
      <c r="L17" s="45"/>
    </row>
    <row r="18" spans="1:12">
      <c r="A18" s="26">
        <v>12</v>
      </c>
      <c r="B18" s="27" t="s">
        <v>44</v>
      </c>
      <c r="C18" s="28" t="s">
        <v>320</v>
      </c>
      <c r="D18" s="28" t="s">
        <v>321</v>
      </c>
      <c r="E18" s="31" t="s">
        <v>105</v>
      </c>
      <c r="F18" s="34" t="s">
        <v>48</v>
      </c>
      <c r="G18" s="28">
        <v>4</v>
      </c>
      <c r="H18" s="33">
        <v>4</v>
      </c>
      <c r="I18" s="56">
        <f t="shared" si="0"/>
        <v>16</v>
      </c>
      <c r="J18" s="55"/>
      <c r="K18" s="45"/>
      <c r="L18" s="45"/>
    </row>
    <row r="19" spans="1:12">
      <c r="A19" s="26">
        <v>13</v>
      </c>
      <c r="B19" s="27" t="s">
        <v>44</v>
      </c>
      <c r="C19" s="28" t="s">
        <v>117</v>
      </c>
      <c r="D19" s="28"/>
      <c r="E19" s="28"/>
      <c r="F19" s="28" t="s">
        <v>48</v>
      </c>
      <c r="G19" s="28">
        <v>2</v>
      </c>
      <c r="H19" s="33">
        <v>45</v>
      </c>
      <c r="I19" s="56">
        <f t="shared" si="0"/>
        <v>90</v>
      </c>
      <c r="J19" s="57"/>
      <c r="K19" s="45"/>
      <c r="L19" s="45"/>
    </row>
    <row r="20" spans="1:12">
      <c r="A20" s="26">
        <v>14</v>
      </c>
      <c r="B20" s="27" t="s">
        <v>44</v>
      </c>
      <c r="C20" s="28" t="s">
        <v>118</v>
      </c>
      <c r="D20" s="28" t="s">
        <v>119</v>
      </c>
      <c r="E20" s="31" t="s">
        <v>105</v>
      </c>
      <c r="F20" s="28" t="s">
        <v>48</v>
      </c>
      <c r="G20" s="28">
        <v>16</v>
      </c>
      <c r="H20" s="33">
        <v>17</v>
      </c>
      <c r="I20" s="56">
        <f t="shared" si="0"/>
        <v>272</v>
      </c>
      <c r="J20" s="57"/>
      <c r="K20" s="45"/>
      <c r="L20" s="45"/>
    </row>
    <row r="21" spans="1:12">
      <c r="A21" s="26">
        <v>15</v>
      </c>
      <c r="B21" s="28" t="s">
        <v>124</v>
      </c>
      <c r="C21" s="28" t="s">
        <v>124</v>
      </c>
      <c r="D21" s="28"/>
      <c r="E21" s="28"/>
      <c r="F21" s="28" t="s">
        <v>125</v>
      </c>
      <c r="G21" s="28">
        <v>1</v>
      </c>
      <c r="H21" s="33">
        <v>500</v>
      </c>
      <c r="I21" s="58">
        <f t="shared" si="0"/>
        <v>500</v>
      </c>
      <c r="J21" s="57"/>
      <c r="K21" s="45"/>
      <c r="L21" s="45"/>
    </row>
    <row r="22" ht="15.6" spans="1:12">
      <c r="A22" s="35" t="s">
        <v>126</v>
      </c>
      <c r="B22" s="36"/>
      <c r="C22" s="36"/>
      <c r="D22" s="36"/>
      <c r="E22" s="36"/>
      <c r="F22" s="36"/>
      <c r="G22" s="36"/>
      <c r="H22" s="37"/>
      <c r="I22" s="59">
        <f>SUM(I8:I21)</f>
        <v>20043</v>
      </c>
      <c r="J22" s="57"/>
      <c r="K22" s="45"/>
      <c r="L22" s="45"/>
    </row>
    <row r="23" ht="15.6" spans="1:12">
      <c r="A23" s="24" t="s">
        <v>424</v>
      </c>
      <c r="B23" s="25"/>
      <c r="C23" s="25"/>
      <c r="D23" s="25"/>
      <c r="E23" s="25"/>
      <c r="F23" s="25"/>
      <c r="G23" s="25"/>
      <c r="H23" s="25"/>
      <c r="I23" s="54"/>
      <c r="J23" s="57"/>
      <c r="K23" s="45"/>
      <c r="L23" s="45"/>
    </row>
    <row r="24" spans="1:12">
      <c r="A24" s="38">
        <v>1</v>
      </c>
      <c r="B24" s="39" t="s">
        <v>100</v>
      </c>
      <c r="C24" s="39" t="s">
        <v>128</v>
      </c>
      <c r="D24" s="39" t="s">
        <v>129</v>
      </c>
      <c r="E24" s="39" t="s">
        <v>105</v>
      </c>
      <c r="F24" s="39" t="s">
        <v>130</v>
      </c>
      <c r="G24" s="28">
        <v>1000</v>
      </c>
      <c r="H24" s="30">
        <v>0.58</v>
      </c>
      <c r="I24" s="58">
        <f>G24*H24</f>
        <v>580</v>
      </c>
      <c r="J24" s="57"/>
      <c r="K24" s="45"/>
      <c r="L24" s="45"/>
    </row>
    <row r="25" spans="1:12">
      <c r="A25" s="38">
        <v>2</v>
      </c>
      <c r="B25" s="39" t="s">
        <v>100</v>
      </c>
      <c r="C25" s="39" t="s">
        <v>131</v>
      </c>
      <c r="D25" s="39" t="s">
        <v>132</v>
      </c>
      <c r="E25" s="39" t="s">
        <v>105</v>
      </c>
      <c r="F25" s="39" t="s">
        <v>130</v>
      </c>
      <c r="G25" s="28">
        <v>200</v>
      </c>
      <c r="H25" s="30">
        <v>4.5</v>
      </c>
      <c r="I25" s="58">
        <f t="shared" ref="I25:I44" si="1">G25*H25</f>
        <v>900</v>
      </c>
      <c r="J25" s="57"/>
      <c r="K25" s="45"/>
      <c r="L25" s="45"/>
    </row>
    <row r="26" spans="1:12">
      <c r="A26" s="38">
        <v>3</v>
      </c>
      <c r="B26" s="39" t="s">
        <v>100</v>
      </c>
      <c r="C26" s="39" t="s">
        <v>133</v>
      </c>
      <c r="D26" s="39" t="s">
        <v>134</v>
      </c>
      <c r="E26" s="39" t="s">
        <v>105</v>
      </c>
      <c r="F26" s="39" t="s">
        <v>48</v>
      </c>
      <c r="G26" s="28">
        <v>150</v>
      </c>
      <c r="H26" s="30">
        <v>0.5</v>
      </c>
      <c r="I26" s="58">
        <f t="shared" si="1"/>
        <v>75</v>
      </c>
      <c r="J26" s="57"/>
      <c r="K26" s="45"/>
      <c r="L26" s="45"/>
    </row>
    <row r="27" spans="1:12">
      <c r="A27" s="38">
        <v>4</v>
      </c>
      <c r="B27" s="39" t="s">
        <v>100</v>
      </c>
      <c r="C27" s="39" t="s">
        <v>135</v>
      </c>
      <c r="D27" s="39" t="s">
        <v>136</v>
      </c>
      <c r="E27" s="39" t="s">
        <v>105</v>
      </c>
      <c r="F27" s="39" t="s">
        <v>48</v>
      </c>
      <c r="G27" s="28">
        <v>150</v>
      </c>
      <c r="H27" s="30">
        <v>0.8</v>
      </c>
      <c r="I27" s="58">
        <f t="shared" si="1"/>
        <v>120</v>
      </c>
      <c r="J27" s="57"/>
      <c r="K27" s="45"/>
      <c r="L27" s="45"/>
    </row>
    <row r="28" spans="1:12">
      <c r="A28" s="38">
        <v>5</v>
      </c>
      <c r="B28" s="39" t="s">
        <v>100</v>
      </c>
      <c r="C28" s="39" t="s">
        <v>137</v>
      </c>
      <c r="D28" s="39" t="s">
        <v>138</v>
      </c>
      <c r="E28" s="39" t="s">
        <v>105</v>
      </c>
      <c r="F28" s="39" t="s">
        <v>48</v>
      </c>
      <c r="G28" s="28">
        <v>100</v>
      </c>
      <c r="H28" s="30">
        <v>1.5</v>
      </c>
      <c r="I28" s="58">
        <f t="shared" si="1"/>
        <v>150</v>
      </c>
      <c r="J28" s="57"/>
      <c r="K28" s="45"/>
      <c r="L28" s="45"/>
    </row>
    <row r="29" spans="1:12">
      <c r="A29" s="38">
        <v>6</v>
      </c>
      <c r="B29" s="39" t="s">
        <v>100</v>
      </c>
      <c r="C29" s="39" t="s">
        <v>139</v>
      </c>
      <c r="D29" s="39" t="s">
        <v>140</v>
      </c>
      <c r="E29" s="39" t="s">
        <v>105</v>
      </c>
      <c r="F29" s="39" t="s">
        <v>141</v>
      </c>
      <c r="G29" s="39">
        <v>20</v>
      </c>
      <c r="H29" s="30">
        <v>1</v>
      </c>
      <c r="I29" s="58">
        <f t="shared" si="1"/>
        <v>20</v>
      </c>
      <c r="J29" s="57"/>
      <c r="K29" s="45"/>
      <c r="L29" s="45"/>
    </row>
    <row r="30" spans="1:12">
      <c r="A30" s="38">
        <v>7</v>
      </c>
      <c r="B30" s="39" t="s">
        <v>100</v>
      </c>
      <c r="C30" s="28" t="s">
        <v>323</v>
      </c>
      <c r="D30" s="28" t="s">
        <v>324</v>
      </c>
      <c r="E30" s="39" t="s">
        <v>105</v>
      </c>
      <c r="F30" s="28" t="s">
        <v>174</v>
      </c>
      <c r="G30" s="28">
        <v>10</v>
      </c>
      <c r="H30" s="30">
        <v>15</v>
      </c>
      <c r="I30" s="58">
        <f t="shared" si="1"/>
        <v>150</v>
      </c>
      <c r="J30" s="57"/>
      <c r="K30" s="45"/>
      <c r="L30" s="45"/>
    </row>
    <row r="31" spans="1:12">
      <c r="A31" s="38">
        <v>8</v>
      </c>
      <c r="B31" s="39" t="s">
        <v>100</v>
      </c>
      <c r="C31" s="28" t="s">
        <v>142</v>
      </c>
      <c r="D31" s="28" t="s">
        <v>143</v>
      </c>
      <c r="E31" s="39" t="s">
        <v>105</v>
      </c>
      <c r="F31" s="28" t="s">
        <v>141</v>
      </c>
      <c r="G31" s="28">
        <v>120</v>
      </c>
      <c r="H31" s="30">
        <v>0.65</v>
      </c>
      <c r="I31" s="58">
        <f t="shared" si="1"/>
        <v>78</v>
      </c>
      <c r="J31" s="57"/>
      <c r="K31" s="45"/>
      <c r="L31" s="45"/>
    </row>
    <row r="32" spans="1:12">
      <c r="A32" s="38">
        <v>9</v>
      </c>
      <c r="B32" s="39" t="s">
        <v>100</v>
      </c>
      <c r="C32" s="28" t="s">
        <v>142</v>
      </c>
      <c r="D32" s="28" t="s">
        <v>144</v>
      </c>
      <c r="E32" s="39" t="s">
        <v>105</v>
      </c>
      <c r="F32" s="28" t="s">
        <v>141</v>
      </c>
      <c r="G32" s="28">
        <v>80</v>
      </c>
      <c r="H32" s="30">
        <v>0.4</v>
      </c>
      <c r="I32" s="58">
        <f t="shared" si="1"/>
        <v>32</v>
      </c>
      <c r="J32" s="57"/>
      <c r="K32" s="45"/>
      <c r="L32" s="45"/>
    </row>
    <row r="33" spans="1:12">
      <c r="A33" s="38">
        <v>10</v>
      </c>
      <c r="B33" s="39" t="s">
        <v>100</v>
      </c>
      <c r="C33" s="28" t="s">
        <v>142</v>
      </c>
      <c r="D33" s="28" t="s">
        <v>145</v>
      </c>
      <c r="E33" s="39" t="s">
        <v>105</v>
      </c>
      <c r="F33" s="28" t="s">
        <v>141</v>
      </c>
      <c r="G33" s="28">
        <v>100</v>
      </c>
      <c r="H33" s="30">
        <v>0.3</v>
      </c>
      <c r="I33" s="58">
        <f t="shared" si="1"/>
        <v>30</v>
      </c>
      <c r="J33" s="57"/>
      <c r="K33" s="45"/>
      <c r="L33" s="45"/>
    </row>
    <row r="34" spans="1:12">
      <c r="A34" s="38">
        <v>11</v>
      </c>
      <c r="B34" s="28" t="s">
        <v>146</v>
      </c>
      <c r="C34" s="40" t="s">
        <v>156</v>
      </c>
      <c r="D34" s="40" t="s">
        <v>325</v>
      </c>
      <c r="E34" s="41" t="s">
        <v>326</v>
      </c>
      <c r="F34" s="40" t="s">
        <v>158</v>
      </c>
      <c r="G34" s="33">
        <v>8</v>
      </c>
      <c r="H34" s="30">
        <v>650</v>
      </c>
      <c r="I34" s="58">
        <f t="shared" si="1"/>
        <v>5200</v>
      </c>
      <c r="J34" s="57"/>
      <c r="K34" s="45"/>
      <c r="L34" s="45"/>
    </row>
    <row r="35" spans="1:12">
      <c r="A35" s="38">
        <v>12</v>
      </c>
      <c r="B35" s="28" t="s">
        <v>146</v>
      </c>
      <c r="C35" s="34" t="s">
        <v>151</v>
      </c>
      <c r="D35" s="34" t="s">
        <v>327</v>
      </c>
      <c r="E35" s="34" t="s">
        <v>149</v>
      </c>
      <c r="F35" s="34" t="s">
        <v>153</v>
      </c>
      <c r="G35" s="34">
        <v>15</v>
      </c>
      <c r="H35" s="33">
        <v>350</v>
      </c>
      <c r="I35" s="58">
        <f t="shared" si="1"/>
        <v>5250</v>
      </c>
      <c r="J35" s="57"/>
      <c r="K35" s="45"/>
      <c r="L35" s="45"/>
    </row>
    <row r="36" spans="1:12">
      <c r="A36" s="38">
        <v>13</v>
      </c>
      <c r="B36" s="34" t="s">
        <v>146</v>
      </c>
      <c r="C36" s="34" t="s">
        <v>328</v>
      </c>
      <c r="D36" s="34" t="s">
        <v>155</v>
      </c>
      <c r="E36" s="34" t="s">
        <v>149</v>
      </c>
      <c r="F36" s="34" t="s">
        <v>150</v>
      </c>
      <c r="G36" s="34">
        <v>10</v>
      </c>
      <c r="H36" s="33">
        <v>69</v>
      </c>
      <c r="I36" s="58">
        <f t="shared" si="1"/>
        <v>690</v>
      </c>
      <c r="J36" s="57"/>
      <c r="K36" s="45"/>
      <c r="L36" s="45"/>
    </row>
    <row r="37" spans="1:12">
      <c r="A37" s="38">
        <v>14</v>
      </c>
      <c r="B37" s="28" t="s">
        <v>146</v>
      </c>
      <c r="C37" s="34" t="s">
        <v>147</v>
      </c>
      <c r="D37" s="34" t="s">
        <v>148</v>
      </c>
      <c r="E37" s="34" t="s">
        <v>149</v>
      </c>
      <c r="F37" s="34" t="s">
        <v>150</v>
      </c>
      <c r="G37" s="34">
        <v>10</v>
      </c>
      <c r="H37" s="33">
        <v>12.5</v>
      </c>
      <c r="I37" s="58">
        <f t="shared" si="1"/>
        <v>125</v>
      </c>
      <c r="J37" s="57"/>
      <c r="K37" s="45"/>
      <c r="L37" s="45"/>
    </row>
    <row r="38" spans="1:12">
      <c r="A38" s="38">
        <v>15</v>
      </c>
      <c r="B38" s="28" t="s">
        <v>146</v>
      </c>
      <c r="C38" s="28" t="s">
        <v>159</v>
      </c>
      <c r="D38" s="42" t="s">
        <v>329</v>
      </c>
      <c r="E38" s="28" t="s">
        <v>105</v>
      </c>
      <c r="F38" s="42" t="s">
        <v>161</v>
      </c>
      <c r="G38" s="28">
        <v>20</v>
      </c>
      <c r="H38" s="33">
        <v>20</v>
      </c>
      <c r="I38" s="58">
        <f t="shared" si="1"/>
        <v>400</v>
      </c>
      <c r="J38" s="57"/>
      <c r="K38" s="45"/>
      <c r="L38" s="45"/>
    </row>
    <row r="39" spans="1:12">
      <c r="A39" s="38">
        <v>16</v>
      </c>
      <c r="B39" s="28" t="s">
        <v>146</v>
      </c>
      <c r="C39" s="28" t="s">
        <v>162</v>
      </c>
      <c r="D39" s="42" t="s">
        <v>164</v>
      </c>
      <c r="E39" s="28" t="s">
        <v>105</v>
      </c>
      <c r="F39" s="42" t="s">
        <v>161</v>
      </c>
      <c r="G39" s="28">
        <v>20</v>
      </c>
      <c r="H39" s="30">
        <v>54</v>
      </c>
      <c r="I39" s="58">
        <f t="shared" si="1"/>
        <v>1080</v>
      </c>
      <c r="J39" s="57"/>
      <c r="K39" s="45"/>
      <c r="L39" s="45"/>
    </row>
    <row r="40" spans="1:12">
      <c r="A40" s="38">
        <v>17</v>
      </c>
      <c r="B40" s="28" t="s">
        <v>146</v>
      </c>
      <c r="C40" s="28" t="s">
        <v>162</v>
      </c>
      <c r="D40" s="42" t="s">
        <v>301</v>
      </c>
      <c r="E40" s="28" t="s">
        <v>105</v>
      </c>
      <c r="F40" s="42" t="s">
        <v>161</v>
      </c>
      <c r="G40" s="28">
        <v>160</v>
      </c>
      <c r="H40" s="30">
        <v>91</v>
      </c>
      <c r="I40" s="58">
        <f t="shared" si="1"/>
        <v>14560</v>
      </c>
      <c r="J40" s="57"/>
      <c r="K40" s="45"/>
      <c r="L40" s="45"/>
    </row>
    <row r="41" spans="1:12">
      <c r="A41" s="38">
        <v>18</v>
      </c>
      <c r="B41" s="28" t="s">
        <v>146</v>
      </c>
      <c r="C41" s="28" t="s">
        <v>330</v>
      </c>
      <c r="D41" s="42"/>
      <c r="E41" s="28" t="s">
        <v>105</v>
      </c>
      <c r="F41" s="42" t="s">
        <v>174</v>
      </c>
      <c r="G41" s="28">
        <v>2</v>
      </c>
      <c r="H41" s="30">
        <v>1500</v>
      </c>
      <c r="I41" s="58">
        <f t="shared" si="1"/>
        <v>3000</v>
      </c>
      <c r="J41" s="57"/>
      <c r="K41" s="45"/>
      <c r="L41" s="45"/>
    </row>
    <row r="42" spans="1:12">
      <c r="A42" s="38">
        <v>19</v>
      </c>
      <c r="B42" s="28" t="s">
        <v>146</v>
      </c>
      <c r="C42" s="28" t="s">
        <v>331</v>
      </c>
      <c r="D42" s="42"/>
      <c r="E42" s="28" t="s">
        <v>105</v>
      </c>
      <c r="F42" s="42" t="s">
        <v>174</v>
      </c>
      <c r="G42" s="28">
        <v>2</v>
      </c>
      <c r="H42" s="30">
        <v>1000</v>
      </c>
      <c r="I42" s="58">
        <f t="shared" si="1"/>
        <v>2000</v>
      </c>
      <c r="J42" s="57"/>
      <c r="K42" s="45"/>
      <c r="L42" s="45"/>
    </row>
    <row r="43" spans="1:12">
      <c r="A43" s="38">
        <v>20</v>
      </c>
      <c r="B43" s="39" t="s">
        <v>146</v>
      </c>
      <c r="C43" s="43" t="s">
        <v>124</v>
      </c>
      <c r="D43" s="43"/>
      <c r="E43" s="43"/>
      <c r="F43" s="43" t="s">
        <v>125</v>
      </c>
      <c r="G43" s="43">
        <v>1</v>
      </c>
      <c r="H43" s="30">
        <v>500</v>
      </c>
      <c r="I43" s="58">
        <f t="shared" si="1"/>
        <v>500</v>
      </c>
      <c r="J43" s="57"/>
      <c r="K43" s="45"/>
      <c r="L43" s="45"/>
    </row>
    <row r="44" spans="1:12">
      <c r="A44" s="38">
        <v>21</v>
      </c>
      <c r="B44" s="39" t="s">
        <v>146</v>
      </c>
      <c r="C44" s="39" t="s">
        <v>173</v>
      </c>
      <c r="D44" s="39"/>
      <c r="E44" s="39"/>
      <c r="F44" s="39" t="s">
        <v>174</v>
      </c>
      <c r="G44" s="39">
        <v>1</v>
      </c>
      <c r="H44" s="30">
        <f>(SUM(I28:I34)+SUM(I38:I40))*0.35</f>
        <v>7595</v>
      </c>
      <c r="I44" s="60">
        <f t="shared" si="1"/>
        <v>7595</v>
      </c>
      <c r="J44" s="57"/>
      <c r="K44" s="45"/>
      <c r="L44" s="45"/>
    </row>
    <row r="45" ht="15.6" spans="1:12">
      <c r="A45" s="35" t="s">
        <v>126</v>
      </c>
      <c r="B45" s="36"/>
      <c r="C45" s="36"/>
      <c r="D45" s="36"/>
      <c r="E45" s="36"/>
      <c r="F45" s="36"/>
      <c r="G45" s="36"/>
      <c r="H45" s="37"/>
      <c r="I45" s="59">
        <f>SUM(I24:I44)</f>
        <v>42535</v>
      </c>
      <c r="J45" s="57"/>
      <c r="K45" s="45"/>
      <c r="L45" s="45"/>
    </row>
    <row r="46" ht="15.6" spans="1:12">
      <c r="A46" s="24" t="s">
        <v>425</v>
      </c>
      <c r="B46" s="25"/>
      <c r="C46" s="25"/>
      <c r="D46" s="25"/>
      <c r="E46" s="25"/>
      <c r="F46" s="25"/>
      <c r="G46" s="25"/>
      <c r="H46" s="25"/>
      <c r="I46" s="54"/>
      <c r="J46" s="57"/>
      <c r="K46" s="45"/>
      <c r="L46" s="45"/>
    </row>
    <row r="47" spans="1:12">
      <c r="A47" s="38">
        <v>1</v>
      </c>
      <c r="B47" s="39" t="s">
        <v>44</v>
      </c>
      <c r="C47" s="43" t="s">
        <v>176</v>
      </c>
      <c r="D47" s="43" t="s">
        <v>177</v>
      </c>
      <c r="E47" s="43" t="s">
        <v>178</v>
      </c>
      <c r="F47" s="43" t="s">
        <v>48</v>
      </c>
      <c r="G47" s="44">
        <v>1</v>
      </c>
      <c r="H47" s="33">
        <v>223</v>
      </c>
      <c r="I47" s="56">
        <f t="shared" ref="I47:I55" si="2">G47*H47</f>
        <v>223</v>
      </c>
      <c r="J47" s="57"/>
      <c r="K47" s="45"/>
      <c r="L47" s="45"/>
    </row>
    <row r="48" spans="1:12">
      <c r="A48" s="38">
        <v>2</v>
      </c>
      <c r="B48" s="39" t="s">
        <v>44</v>
      </c>
      <c r="C48" s="43" t="s">
        <v>179</v>
      </c>
      <c r="D48" s="43" t="s">
        <v>420</v>
      </c>
      <c r="E48" s="43" t="s">
        <v>62</v>
      </c>
      <c r="F48" s="43" t="s">
        <v>48</v>
      </c>
      <c r="G48" s="44">
        <v>1</v>
      </c>
      <c r="H48" s="33">
        <v>608</v>
      </c>
      <c r="I48" s="56">
        <f t="shared" si="2"/>
        <v>608</v>
      </c>
      <c r="J48" s="57"/>
      <c r="K48" s="45"/>
      <c r="L48" s="45"/>
    </row>
    <row r="49" spans="1:12">
      <c r="A49" s="38">
        <v>3</v>
      </c>
      <c r="B49" s="39" t="s">
        <v>44</v>
      </c>
      <c r="C49" s="43" t="s">
        <v>181</v>
      </c>
      <c r="D49" s="43" t="s">
        <v>182</v>
      </c>
      <c r="E49" s="43" t="s">
        <v>62</v>
      </c>
      <c r="F49" s="43" t="s">
        <v>48</v>
      </c>
      <c r="G49" s="44">
        <v>1</v>
      </c>
      <c r="H49" s="33">
        <v>130</v>
      </c>
      <c r="I49" s="56">
        <f t="shared" si="2"/>
        <v>130</v>
      </c>
      <c r="J49" s="57"/>
      <c r="K49" s="45"/>
      <c r="L49" s="45"/>
    </row>
    <row r="50" spans="1:12">
      <c r="A50" s="38">
        <v>4</v>
      </c>
      <c r="B50" s="39" t="s">
        <v>44</v>
      </c>
      <c r="C50" s="43" t="s">
        <v>183</v>
      </c>
      <c r="D50" s="43" t="s">
        <v>184</v>
      </c>
      <c r="E50" s="43" t="s">
        <v>62</v>
      </c>
      <c r="F50" s="43" t="s">
        <v>48</v>
      </c>
      <c r="G50" s="44">
        <v>1</v>
      </c>
      <c r="H50" s="33">
        <v>269</v>
      </c>
      <c r="I50" s="56">
        <f t="shared" si="2"/>
        <v>269</v>
      </c>
      <c r="J50" s="57"/>
      <c r="K50" s="45"/>
      <c r="L50" s="45"/>
    </row>
    <row r="51" spans="1:12">
      <c r="A51" s="38">
        <v>5</v>
      </c>
      <c r="B51" s="39" t="s">
        <v>44</v>
      </c>
      <c r="C51" s="43" t="s">
        <v>185</v>
      </c>
      <c r="D51" s="44" t="s">
        <v>186</v>
      </c>
      <c r="E51" s="43" t="s">
        <v>62</v>
      </c>
      <c r="F51" s="43" t="s">
        <v>48</v>
      </c>
      <c r="G51" s="44">
        <v>1</v>
      </c>
      <c r="H51" s="33">
        <v>53</v>
      </c>
      <c r="I51" s="56">
        <f t="shared" si="2"/>
        <v>53</v>
      </c>
      <c r="J51" s="57"/>
      <c r="K51" s="45"/>
      <c r="L51" s="45"/>
    </row>
    <row r="52" spans="1:12">
      <c r="A52" s="38">
        <v>6</v>
      </c>
      <c r="B52" s="28" t="s">
        <v>44</v>
      </c>
      <c r="C52" s="28" t="s">
        <v>187</v>
      </c>
      <c r="D52" s="28" t="s">
        <v>188</v>
      </c>
      <c r="E52" s="43" t="s">
        <v>62</v>
      </c>
      <c r="F52" s="44" t="s">
        <v>48</v>
      </c>
      <c r="G52" s="44">
        <v>1</v>
      </c>
      <c r="H52" s="33">
        <v>410</v>
      </c>
      <c r="I52" s="56">
        <f t="shared" si="2"/>
        <v>410</v>
      </c>
      <c r="J52" s="61"/>
      <c r="K52" s="62"/>
      <c r="L52" s="62"/>
    </row>
    <row r="53" spans="1:12">
      <c r="A53" s="38">
        <v>7</v>
      </c>
      <c r="B53" s="39" t="s">
        <v>100</v>
      </c>
      <c r="C53" s="43" t="s">
        <v>195</v>
      </c>
      <c r="D53" s="43" t="s">
        <v>196</v>
      </c>
      <c r="E53" s="43" t="s">
        <v>62</v>
      </c>
      <c r="F53" s="43" t="s">
        <v>174</v>
      </c>
      <c r="G53" s="44">
        <v>1</v>
      </c>
      <c r="H53" s="33">
        <v>100</v>
      </c>
      <c r="I53" s="56">
        <f t="shared" si="2"/>
        <v>100</v>
      </c>
      <c r="J53" s="57"/>
      <c r="K53" s="45"/>
      <c r="L53" s="45"/>
    </row>
    <row r="54" spans="1:12">
      <c r="A54" s="38">
        <v>8</v>
      </c>
      <c r="B54" s="39" t="s">
        <v>124</v>
      </c>
      <c r="C54" s="43" t="s">
        <v>124</v>
      </c>
      <c r="D54" s="43" t="s">
        <v>197</v>
      </c>
      <c r="E54" s="43"/>
      <c r="F54" s="43" t="s">
        <v>125</v>
      </c>
      <c r="G54" s="43">
        <v>1</v>
      </c>
      <c r="H54" s="33">
        <v>200</v>
      </c>
      <c r="I54" s="56">
        <f t="shared" si="2"/>
        <v>200</v>
      </c>
      <c r="J54" s="57"/>
      <c r="K54" s="45"/>
      <c r="L54" s="45"/>
    </row>
    <row r="55" spans="1:12">
      <c r="A55" s="38">
        <v>9</v>
      </c>
      <c r="B55" s="45" t="s">
        <v>198</v>
      </c>
      <c r="C55" s="39" t="s">
        <v>199</v>
      </c>
      <c r="D55" s="43"/>
      <c r="E55" s="43"/>
      <c r="F55" s="43"/>
      <c r="G55" s="43">
        <v>1</v>
      </c>
      <c r="H55" s="33">
        <v>100</v>
      </c>
      <c r="I55" s="56">
        <f t="shared" si="2"/>
        <v>100</v>
      </c>
      <c r="J55" s="57"/>
      <c r="K55" s="45"/>
      <c r="L55" s="45"/>
    </row>
    <row r="56" ht="15.6" spans="1:12">
      <c r="A56" s="35" t="s">
        <v>126</v>
      </c>
      <c r="B56" s="36"/>
      <c r="C56" s="36"/>
      <c r="D56" s="36"/>
      <c r="E56" s="36"/>
      <c r="F56" s="36"/>
      <c r="G56" s="36"/>
      <c r="H56" s="37"/>
      <c r="I56" s="59">
        <f>SUM(I47:I55)</f>
        <v>2093</v>
      </c>
      <c r="J56" s="57"/>
      <c r="K56" s="45"/>
      <c r="L56" s="45"/>
    </row>
    <row r="57" ht="15.6" spans="1:12">
      <c r="A57" s="46" t="s">
        <v>426</v>
      </c>
      <c r="B57" s="47"/>
      <c r="C57" s="47"/>
      <c r="D57" s="47"/>
      <c r="E57" s="47"/>
      <c r="F57" s="47"/>
      <c r="G57" s="47"/>
      <c r="H57" s="48"/>
      <c r="I57" s="63">
        <f>(I22+I45+I56)</f>
        <v>64671</v>
      </c>
      <c r="J57" s="64"/>
      <c r="K57" s="65"/>
      <c r="L57" s="65"/>
    </row>
    <row r="58" ht="15.6" spans="1:12">
      <c r="A58" s="17" t="s">
        <v>201</v>
      </c>
      <c r="B58" s="17"/>
      <c r="C58" s="17"/>
      <c r="D58" s="17"/>
      <c r="E58" s="17"/>
      <c r="F58" s="17"/>
      <c r="G58" s="17"/>
      <c r="H58" s="49"/>
      <c r="I58" s="19"/>
      <c r="J58" s="17"/>
      <c r="K58" s="17"/>
      <c r="L58" s="17"/>
    </row>
    <row r="59" ht="15.6" spans="1:12">
      <c r="A59" s="17" t="s">
        <v>202</v>
      </c>
      <c r="B59" s="17"/>
      <c r="C59" s="17"/>
      <c r="D59" s="17"/>
      <c r="E59" s="17"/>
      <c r="F59" s="17"/>
      <c r="G59" s="17"/>
      <c r="H59" s="49"/>
      <c r="I59" s="19"/>
      <c r="J59" s="17"/>
      <c r="K59" s="17"/>
      <c r="L59" s="17"/>
    </row>
    <row r="60" ht="30" spans="1:12">
      <c r="A60" s="20" t="s">
        <v>1</v>
      </c>
      <c r="B60" s="20" t="s">
        <v>33</v>
      </c>
      <c r="C60" s="20" t="s">
        <v>34</v>
      </c>
      <c r="D60" s="20" t="s">
        <v>35</v>
      </c>
      <c r="E60" s="20" t="s">
        <v>36</v>
      </c>
      <c r="F60" s="20" t="s">
        <v>37</v>
      </c>
      <c r="G60" s="20" t="s">
        <v>3</v>
      </c>
      <c r="H60" s="21" t="s">
        <v>4</v>
      </c>
      <c r="I60" s="21" t="s">
        <v>38</v>
      </c>
      <c r="J60" s="20" t="s">
        <v>39</v>
      </c>
      <c r="K60" s="51" t="s">
        <v>40</v>
      </c>
      <c r="L60" s="51" t="s">
        <v>41</v>
      </c>
    </row>
    <row r="61" s="2" customFormat="1" ht="15.6" spans="1:12">
      <c r="A61" s="66" t="s">
        <v>203</v>
      </c>
      <c r="B61" s="67"/>
      <c r="C61" s="67"/>
      <c r="D61" s="67"/>
      <c r="E61" s="67"/>
      <c r="F61" s="67"/>
      <c r="G61" s="67"/>
      <c r="H61" s="68"/>
      <c r="I61" s="68"/>
      <c r="J61" s="119"/>
      <c r="K61" s="72"/>
      <c r="L61" s="79"/>
    </row>
    <row r="62" s="2" customFormat="1" spans="1:12">
      <c r="A62" s="69">
        <v>1</v>
      </c>
      <c r="B62" s="70" t="s">
        <v>146</v>
      </c>
      <c r="C62" s="71" t="s">
        <v>204</v>
      </c>
      <c r="D62" s="71"/>
      <c r="E62" s="71"/>
      <c r="F62" s="71" t="s">
        <v>141</v>
      </c>
      <c r="G62" s="72">
        <v>1</v>
      </c>
      <c r="H62" s="73">
        <v>0</v>
      </c>
      <c r="I62" s="120">
        <f>H62*G62</f>
        <v>0</v>
      </c>
      <c r="J62" s="121"/>
      <c r="K62" s="72"/>
      <c r="L62" s="79"/>
    </row>
    <row r="63" s="2" customFormat="1" ht="15.6" spans="1:12">
      <c r="A63" s="74"/>
      <c r="B63" s="75"/>
      <c r="C63" s="75"/>
      <c r="D63" s="76" t="s">
        <v>205</v>
      </c>
      <c r="E63" s="77"/>
      <c r="F63" s="77"/>
      <c r="G63" s="77"/>
      <c r="H63" s="78"/>
      <c r="I63" s="122">
        <f>SUM(I62:I62)</f>
        <v>0</v>
      </c>
      <c r="J63" s="121"/>
      <c r="K63" s="72"/>
      <c r="L63" s="79"/>
    </row>
    <row r="64" s="2" customFormat="1" ht="15.6" spans="1:12">
      <c r="A64" s="66" t="s">
        <v>206</v>
      </c>
      <c r="B64" s="67"/>
      <c r="C64" s="67"/>
      <c r="D64" s="67"/>
      <c r="E64" s="67"/>
      <c r="F64" s="67"/>
      <c r="G64" s="67"/>
      <c r="H64" s="68"/>
      <c r="I64" s="68"/>
      <c r="J64" s="121"/>
      <c r="K64" s="72"/>
      <c r="L64" s="79"/>
    </row>
    <row r="65" s="3" customFormat="1" ht="15.6" spans="1:23">
      <c r="A65" s="79">
        <v>1</v>
      </c>
      <c r="B65" s="79" t="s">
        <v>44</v>
      </c>
      <c r="C65" s="79"/>
      <c r="D65" s="79"/>
      <c r="E65" s="79"/>
      <c r="F65" s="79" t="s">
        <v>141</v>
      </c>
      <c r="G65" s="79">
        <v>1</v>
      </c>
      <c r="H65" s="80">
        <v>0</v>
      </c>
      <c r="I65" s="80">
        <f>G65*H65</f>
        <v>0</v>
      </c>
      <c r="J65" s="79"/>
      <c r="K65" s="79"/>
      <c r="L65" s="7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="3" customFormat="1" ht="17.25" customHeight="1" spans="1:24">
      <c r="A66" s="81" t="s">
        <v>207</v>
      </c>
      <c r="B66" s="82"/>
      <c r="C66" s="82"/>
      <c r="D66" s="82"/>
      <c r="E66" s="82"/>
      <c r="F66" s="82"/>
      <c r="G66" s="82"/>
      <c r="H66" s="83"/>
      <c r="I66" s="80">
        <f>SUM(I65:I65)</f>
        <v>0</v>
      </c>
      <c r="J66" s="79"/>
      <c r="K66" s="79"/>
      <c r="L66" s="7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="2" customFormat="1" ht="31.2" spans="1:12">
      <c r="A67" s="84"/>
      <c r="B67" s="84"/>
      <c r="C67" s="84"/>
      <c r="D67" s="84"/>
      <c r="E67" s="84"/>
      <c r="F67" s="84"/>
      <c r="G67" s="84"/>
      <c r="H67" s="85" t="s">
        <v>208</v>
      </c>
      <c r="I67" s="123">
        <f>+I66+I63</f>
        <v>0</v>
      </c>
      <c r="J67" s="124"/>
      <c r="K67" s="125"/>
      <c r="L67" s="79"/>
    </row>
    <row r="68" ht="15.6" spans="1:14">
      <c r="A68" s="17" t="s">
        <v>209</v>
      </c>
      <c r="B68" s="18"/>
      <c r="C68" s="18"/>
      <c r="D68" s="18"/>
      <c r="E68" s="18"/>
      <c r="F68" s="18"/>
      <c r="G68" s="18"/>
      <c r="H68" s="19"/>
      <c r="I68" s="19"/>
      <c r="J68" s="17"/>
      <c r="K68" s="17"/>
      <c r="L68" s="126"/>
      <c r="M68" s="2"/>
      <c r="N68" s="2"/>
    </row>
    <row r="69" ht="60" spans="1:13">
      <c r="A69" s="20" t="s">
        <v>1</v>
      </c>
      <c r="B69" s="20" t="s">
        <v>33</v>
      </c>
      <c r="C69" s="20"/>
      <c r="D69" s="20" t="s">
        <v>35</v>
      </c>
      <c r="E69" s="20" t="s">
        <v>36</v>
      </c>
      <c r="F69" s="20" t="s">
        <v>37</v>
      </c>
      <c r="G69" s="20" t="s">
        <v>3</v>
      </c>
      <c r="H69" s="21" t="s">
        <v>4</v>
      </c>
      <c r="I69" s="21" t="s">
        <v>38</v>
      </c>
      <c r="J69" s="86" t="s">
        <v>210</v>
      </c>
      <c r="K69" s="127"/>
      <c r="L69" s="128"/>
      <c r="M69" s="2"/>
    </row>
    <row r="70" spans="1:12">
      <c r="A70" s="20">
        <v>1</v>
      </c>
      <c r="B70" s="20" t="s">
        <v>100</v>
      </c>
      <c r="C70" s="20"/>
      <c r="D70" s="86"/>
      <c r="E70" s="20"/>
      <c r="F70" s="86" t="s">
        <v>174</v>
      </c>
      <c r="G70" s="20" t="s">
        <v>211</v>
      </c>
      <c r="H70" s="21">
        <v>500</v>
      </c>
      <c r="I70" s="21">
        <f t="shared" ref="I70:I76" si="3">G70*H70</f>
        <v>500</v>
      </c>
      <c r="J70" s="20"/>
      <c r="K70" s="127"/>
      <c r="L70" s="128"/>
    </row>
    <row r="71" spans="1:12">
      <c r="A71" s="20">
        <v>2</v>
      </c>
      <c r="B71" s="20" t="s">
        <v>212</v>
      </c>
      <c r="C71" s="20"/>
      <c r="D71" s="86" t="s">
        <v>213</v>
      </c>
      <c r="E71" s="20"/>
      <c r="F71" s="86" t="s">
        <v>174</v>
      </c>
      <c r="G71" s="20" t="s">
        <v>211</v>
      </c>
      <c r="H71" s="21">
        <v>500</v>
      </c>
      <c r="I71" s="21">
        <f t="shared" si="3"/>
        <v>500</v>
      </c>
      <c r="J71" s="20"/>
      <c r="K71" s="127"/>
      <c r="L71" s="128"/>
    </row>
    <row r="72" ht="15.6" spans="1:12">
      <c r="A72" s="20" t="s">
        <v>214</v>
      </c>
      <c r="B72" s="20"/>
      <c r="C72" s="20"/>
      <c r="D72" s="20"/>
      <c r="E72" s="20"/>
      <c r="F72" s="20"/>
      <c r="G72" s="20"/>
      <c r="H72" s="21"/>
      <c r="I72" s="129">
        <f>SUM(I70:I71)</f>
        <v>1000</v>
      </c>
      <c r="J72" s="20"/>
      <c r="K72" s="127"/>
      <c r="L72" s="128"/>
    </row>
    <row r="73" ht="15.6" spans="1:12">
      <c r="A73" s="17" t="s">
        <v>215</v>
      </c>
      <c r="B73" s="18"/>
      <c r="C73" s="18"/>
      <c r="D73" s="18"/>
      <c r="E73" s="18"/>
      <c r="F73" s="18"/>
      <c r="G73" s="18"/>
      <c r="H73" s="19"/>
      <c r="I73" s="19"/>
      <c r="J73" s="17"/>
      <c r="K73" s="127"/>
      <c r="L73" s="128"/>
    </row>
    <row r="74" ht="60" spans="1:12">
      <c r="A74" s="20" t="s">
        <v>1</v>
      </c>
      <c r="B74" s="20"/>
      <c r="C74" s="20"/>
      <c r="D74" s="20" t="s">
        <v>35</v>
      </c>
      <c r="E74" s="20" t="s">
        <v>36</v>
      </c>
      <c r="F74" s="20" t="s">
        <v>37</v>
      </c>
      <c r="G74" s="20" t="s">
        <v>3</v>
      </c>
      <c r="H74" s="21" t="s">
        <v>4</v>
      </c>
      <c r="I74" s="21" t="s">
        <v>38</v>
      </c>
      <c r="J74" s="86" t="s">
        <v>216</v>
      </c>
      <c r="K74" s="127"/>
      <c r="L74" s="128"/>
    </row>
    <row r="75" spans="1:12">
      <c r="A75" s="20">
        <v>1</v>
      </c>
      <c r="B75" s="20" t="s">
        <v>217</v>
      </c>
      <c r="C75" s="20"/>
      <c r="D75" s="20"/>
      <c r="E75" s="20"/>
      <c r="F75" s="20" t="s">
        <v>48</v>
      </c>
      <c r="G75" s="20" t="s">
        <v>211</v>
      </c>
      <c r="H75" s="21">
        <v>7500</v>
      </c>
      <c r="I75" s="21">
        <f t="shared" si="3"/>
        <v>7500</v>
      </c>
      <c r="J75" s="20"/>
      <c r="K75" s="127"/>
      <c r="L75" s="128"/>
    </row>
    <row r="76" spans="1:12">
      <c r="A76" s="20" t="s">
        <v>218</v>
      </c>
      <c r="B76" s="20" t="s">
        <v>217</v>
      </c>
      <c r="C76" s="20"/>
      <c r="D76" s="20"/>
      <c r="E76" s="20"/>
      <c r="F76" s="20" t="s">
        <v>48</v>
      </c>
      <c r="G76" s="20" t="s">
        <v>211</v>
      </c>
      <c r="H76" s="21">
        <v>1500</v>
      </c>
      <c r="I76" s="21">
        <f t="shared" si="3"/>
        <v>1500</v>
      </c>
      <c r="J76" s="20"/>
      <c r="K76" s="127"/>
      <c r="L76" s="128"/>
    </row>
    <row r="77" spans="1:12">
      <c r="A77" s="20" t="s">
        <v>219</v>
      </c>
      <c r="B77" s="20" t="s">
        <v>220</v>
      </c>
      <c r="C77" s="20"/>
      <c r="D77" s="20"/>
      <c r="E77" s="87"/>
      <c r="F77" s="87"/>
      <c r="G77" s="87"/>
      <c r="H77" s="88"/>
      <c r="I77" s="21"/>
      <c r="J77" s="20"/>
      <c r="K77" s="127"/>
      <c r="L77" s="128"/>
    </row>
    <row r="78" spans="1:12">
      <c r="A78" s="20">
        <v>3</v>
      </c>
      <c r="B78" s="20" t="s">
        <v>221</v>
      </c>
      <c r="C78" s="20"/>
      <c r="D78" s="20" t="s">
        <v>222</v>
      </c>
      <c r="E78" s="20"/>
      <c r="F78" s="20" t="s">
        <v>174</v>
      </c>
      <c r="G78" s="20" t="s">
        <v>211</v>
      </c>
      <c r="H78" s="21">
        <v>0</v>
      </c>
      <c r="I78" s="21">
        <f>G78*H78</f>
        <v>0</v>
      </c>
      <c r="J78" s="20"/>
      <c r="K78" s="127"/>
      <c r="L78" s="128"/>
    </row>
    <row r="79" spans="1:12">
      <c r="A79" s="20" t="s">
        <v>223</v>
      </c>
      <c r="B79" s="20" t="s">
        <v>224</v>
      </c>
      <c r="C79" s="20"/>
      <c r="D79" s="20"/>
      <c r="E79" s="20"/>
      <c r="F79" s="20"/>
      <c r="G79" s="20"/>
      <c r="H79" s="21"/>
      <c r="I79" s="21"/>
      <c r="J79" s="20"/>
      <c r="K79" s="127"/>
      <c r="L79" s="128"/>
    </row>
    <row r="80" spans="1:12">
      <c r="A80" s="20">
        <v>4</v>
      </c>
      <c r="B80" s="20" t="s">
        <v>225</v>
      </c>
      <c r="C80" s="20"/>
      <c r="D80" s="20"/>
      <c r="E80" s="20"/>
      <c r="F80" s="20"/>
      <c r="G80" s="20"/>
      <c r="H80" s="21"/>
      <c r="I80" s="21"/>
      <c r="J80" s="20"/>
      <c r="K80" s="127"/>
      <c r="L80" s="128"/>
    </row>
    <row r="81" ht="15.6" spans="1:12">
      <c r="A81" s="20" t="s">
        <v>214</v>
      </c>
      <c r="B81" s="20"/>
      <c r="C81" s="20"/>
      <c r="D81" s="20"/>
      <c r="E81" s="20"/>
      <c r="F81" s="20"/>
      <c r="G81" s="20"/>
      <c r="H81" s="21"/>
      <c r="I81" s="129">
        <f>SUM(I75:I80)</f>
        <v>9000</v>
      </c>
      <c r="J81" s="20"/>
      <c r="K81" s="127"/>
      <c r="L81" s="128"/>
    </row>
    <row r="82" ht="15.6" spans="1:12">
      <c r="A82" s="17" t="s">
        <v>226</v>
      </c>
      <c r="B82" s="18"/>
      <c r="C82" s="18"/>
      <c r="D82" s="18"/>
      <c r="E82" s="18"/>
      <c r="F82" s="18"/>
      <c r="G82" s="18"/>
      <c r="H82" s="19"/>
      <c r="I82" s="19"/>
      <c r="J82" s="17"/>
      <c r="K82" s="17"/>
      <c r="L82" s="126"/>
    </row>
    <row r="83" ht="75" spans="1:12">
      <c r="A83" s="20" t="s">
        <v>1</v>
      </c>
      <c r="B83" s="20" t="s">
        <v>227</v>
      </c>
      <c r="C83" s="20"/>
      <c r="D83" s="20" t="s">
        <v>228</v>
      </c>
      <c r="E83" s="20" t="s">
        <v>229</v>
      </c>
      <c r="F83" s="20" t="s">
        <v>230</v>
      </c>
      <c r="G83" s="20" t="s">
        <v>231</v>
      </c>
      <c r="H83" s="21" t="s">
        <v>4</v>
      </c>
      <c r="I83" s="21" t="s">
        <v>38</v>
      </c>
      <c r="J83" s="86" t="s">
        <v>232</v>
      </c>
      <c r="K83" s="127"/>
      <c r="L83" s="128"/>
    </row>
    <row r="84" spans="1:12">
      <c r="A84" s="20">
        <v>1</v>
      </c>
      <c r="B84" s="20" t="s">
        <v>233</v>
      </c>
      <c r="C84" s="20"/>
      <c r="D84" s="20" t="s">
        <v>234</v>
      </c>
      <c r="E84" s="20" t="s">
        <v>211</v>
      </c>
      <c r="F84" s="20"/>
      <c r="G84" s="20" t="s">
        <v>257</v>
      </c>
      <c r="H84" s="21">
        <v>500</v>
      </c>
      <c r="I84" s="21">
        <f>E84*G84*H84</f>
        <v>2500</v>
      </c>
      <c r="J84" s="20"/>
      <c r="K84" s="127"/>
      <c r="L84" s="128"/>
    </row>
    <row r="85" spans="1:12">
      <c r="A85" s="20">
        <v>2</v>
      </c>
      <c r="B85" s="89" t="s">
        <v>236</v>
      </c>
      <c r="C85" s="90"/>
      <c r="D85" s="91" t="s">
        <v>237</v>
      </c>
      <c r="E85" s="91"/>
      <c r="F85" s="91"/>
      <c r="G85" s="91"/>
      <c r="H85" s="92"/>
      <c r="I85" s="21"/>
      <c r="J85" s="20"/>
      <c r="K85" s="127"/>
      <c r="L85" s="128"/>
    </row>
    <row r="86" spans="1:12">
      <c r="A86" s="20">
        <v>3</v>
      </c>
      <c r="B86" s="89" t="s">
        <v>238</v>
      </c>
      <c r="C86" s="90"/>
      <c r="D86" s="91" t="s">
        <v>237</v>
      </c>
      <c r="E86" s="91"/>
      <c r="F86" s="91"/>
      <c r="G86" s="91"/>
      <c r="H86" s="92"/>
      <c r="I86" s="92"/>
      <c r="J86" s="20"/>
      <c r="K86" s="127"/>
      <c r="L86" s="128"/>
    </row>
    <row r="87" spans="1:12">
      <c r="A87" s="20">
        <v>4</v>
      </c>
      <c r="B87" s="89" t="s">
        <v>239</v>
      </c>
      <c r="C87" s="90"/>
      <c r="D87" s="91" t="s">
        <v>237</v>
      </c>
      <c r="E87" s="91"/>
      <c r="F87" s="91"/>
      <c r="G87" s="91"/>
      <c r="H87" s="92"/>
      <c r="I87" s="92"/>
      <c r="J87" s="20"/>
      <c r="K87" s="127"/>
      <c r="L87" s="128"/>
    </row>
    <row r="88" ht="15.6" spans="1:12">
      <c r="A88" s="20" t="s">
        <v>214</v>
      </c>
      <c r="B88" s="20"/>
      <c r="C88" s="50"/>
      <c r="D88" s="50"/>
      <c r="E88" s="50"/>
      <c r="F88" s="50"/>
      <c r="G88" s="50"/>
      <c r="H88" s="93"/>
      <c r="I88" s="129">
        <f>SUM(I84:I87)</f>
        <v>2500</v>
      </c>
      <c r="J88" s="20"/>
      <c r="K88" s="127"/>
      <c r="L88" s="128"/>
    </row>
    <row r="89" ht="15.6" spans="1:12">
      <c r="A89" s="17" t="s">
        <v>240</v>
      </c>
      <c r="B89" s="18"/>
      <c r="C89" s="18"/>
      <c r="D89" s="18"/>
      <c r="E89" s="18"/>
      <c r="F89" s="18"/>
      <c r="G89" s="18"/>
      <c r="H89" s="19"/>
      <c r="I89" s="19"/>
      <c r="J89" s="17"/>
      <c r="K89" s="17"/>
      <c r="L89" s="126"/>
    </row>
    <row r="90" ht="75" spans="1:12">
      <c r="A90" s="20" t="s">
        <v>1</v>
      </c>
      <c r="B90" s="20" t="s">
        <v>33</v>
      </c>
      <c r="C90" s="20"/>
      <c r="D90" s="20" t="s">
        <v>241</v>
      </c>
      <c r="E90" s="20" t="s">
        <v>229</v>
      </c>
      <c r="F90" s="20" t="s">
        <v>230</v>
      </c>
      <c r="G90" s="20" t="s">
        <v>231</v>
      </c>
      <c r="H90" s="21" t="s">
        <v>4</v>
      </c>
      <c r="I90" s="21" t="s">
        <v>38</v>
      </c>
      <c r="J90" s="86" t="s">
        <v>242</v>
      </c>
      <c r="K90" s="127"/>
      <c r="L90" s="128"/>
    </row>
    <row r="91" ht="15.6" spans="1:12">
      <c r="A91" s="20">
        <v>1</v>
      </c>
      <c r="B91" s="20" t="s">
        <v>243</v>
      </c>
      <c r="C91" s="20"/>
      <c r="D91" s="20" t="s">
        <v>244</v>
      </c>
      <c r="E91" s="94"/>
      <c r="F91" s="95"/>
      <c r="G91" s="94"/>
      <c r="H91" s="21"/>
      <c r="I91" s="21"/>
      <c r="J91" s="20"/>
      <c r="K91" s="127"/>
      <c r="L91" s="128"/>
    </row>
    <row r="92" ht="15.6" spans="1:12">
      <c r="A92" s="20">
        <v>2</v>
      </c>
      <c r="B92" s="20" t="s">
        <v>245</v>
      </c>
      <c r="C92" s="20"/>
      <c r="D92" s="20" t="s">
        <v>244</v>
      </c>
      <c r="E92" s="94">
        <v>4</v>
      </c>
      <c r="F92" s="95"/>
      <c r="G92" s="94">
        <v>2</v>
      </c>
      <c r="H92" s="21">
        <v>320</v>
      </c>
      <c r="I92" s="21">
        <f>E92*G92*H92</f>
        <v>2560</v>
      </c>
      <c r="J92" s="20"/>
      <c r="K92" s="127"/>
      <c r="L92" s="128"/>
    </row>
    <row r="93" ht="15.6" spans="1:12">
      <c r="A93" s="20">
        <v>3</v>
      </c>
      <c r="B93" s="20" t="s">
        <v>246</v>
      </c>
      <c r="C93" s="20"/>
      <c r="D93" s="20" t="s">
        <v>244</v>
      </c>
      <c r="E93" s="95"/>
      <c r="F93" s="95"/>
      <c r="G93" s="95"/>
      <c r="H93" s="21"/>
      <c r="I93" s="21">
        <f>E93*G93*H93</f>
        <v>0</v>
      </c>
      <c r="J93" s="20"/>
      <c r="K93" s="127"/>
      <c r="L93" s="128"/>
    </row>
    <row r="94" ht="15.6" spans="1:12">
      <c r="A94" s="20">
        <v>4</v>
      </c>
      <c r="B94" s="20" t="s">
        <v>247</v>
      </c>
      <c r="C94" s="20"/>
      <c r="D94" s="20" t="s">
        <v>244</v>
      </c>
      <c r="E94" s="95"/>
      <c r="F94" s="95"/>
      <c r="G94" s="95"/>
      <c r="H94" s="21"/>
      <c r="I94" s="21"/>
      <c r="J94" s="20"/>
      <c r="K94" s="127"/>
      <c r="L94" s="128"/>
    </row>
    <row r="95" spans="1:12">
      <c r="A95" s="20">
        <v>4</v>
      </c>
      <c r="B95" s="20" t="s">
        <v>248</v>
      </c>
      <c r="C95" s="20"/>
      <c r="D95" s="20" t="s">
        <v>244</v>
      </c>
      <c r="E95" s="20"/>
      <c r="F95" s="20"/>
      <c r="G95" s="20"/>
      <c r="H95" s="21"/>
      <c r="I95" s="21"/>
      <c r="J95" s="20"/>
      <c r="K95" s="127"/>
      <c r="L95" s="128"/>
    </row>
    <row r="96" ht="15.6" spans="1:12">
      <c r="A96" s="20">
        <v>5</v>
      </c>
      <c r="B96" s="20" t="s">
        <v>249</v>
      </c>
      <c r="C96" s="20"/>
      <c r="D96" s="20" t="s">
        <v>244</v>
      </c>
      <c r="E96" s="94"/>
      <c r="F96" s="95"/>
      <c r="G96" s="94"/>
      <c r="H96" s="21"/>
      <c r="I96" s="21"/>
      <c r="J96" s="20"/>
      <c r="K96" s="127"/>
      <c r="L96" s="128"/>
    </row>
    <row r="97" spans="1:12">
      <c r="A97" s="20">
        <v>6</v>
      </c>
      <c r="B97" s="20" t="s">
        <v>250</v>
      </c>
      <c r="C97" s="20"/>
      <c r="D97" s="20" t="s">
        <v>244</v>
      </c>
      <c r="E97" s="20"/>
      <c r="F97" s="20"/>
      <c r="G97" s="20"/>
      <c r="H97" s="21"/>
      <c r="I97" s="21"/>
      <c r="J97" s="20"/>
      <c r="K97" s="127"/>
      <c r="L97" s="128"/>
    </row>
    <row r="98" ht="15.6" spans="1:12">
      <c r="A98" s="20" t="s">
        <v>214</v>
      </c>
      <c r="B98" s="20"/>
      <c r="C98" s="20"/>
      <c r="D98" s="20"/>
      <c r="E98" s="20"/>
      <c r="F98" s="20"/>
      <c r="G98" s="20"/>
      <c r="H98" s="21"/>
      <c r="I98" s="129">
        <f>SUM(I91:I97)</f>
        <v>2560</v>
      </c>
      <c r="J98" s="20"/>
      <c r="K98" s="127"/>
      <c r="L98" s="128"/>
    </row>
    <row r="99" ht="15.6" spans="1:12">
      <c r="A99" s="17" t="s">
        <v>251</v>
      </c>
      <c r="B99" s="18"/>
      <c r="C99" s="18"/>
      <c r="D99" s="18"/>
      <c r="E99" s="20"/>
      <c r="F99" s="20"/>
      <c r="G99" s="20"/>
      <c r="H99" s="21"/>
      <c r="I99" s="21"/>
      <c r="J99" s="20"/>
      <c r="K99" s="127"/>
      <c r="L99" s="128"/>
    </row>
    <row r="100" spans="1:12">
      <c r="A100" s="20" t="s">
        <v>1</v>
      </c>
      <c r="B100" s="20" t="s">
        <v>33</v>
      </c>
      <c r="C100" s="20"/>
      <c r="D100" s="20" t="s">
        <v>241</v>
      </c>
      <c r="E100" s="20" t="s">
        <v>229</v>
      </c>
      <c r="F100" s="20" t="s">
        <v>230</v>
      </c>
      <c r="G100" s="20" t="s">
        <v>231</v>
      </c>
      <c r="H100" s="21" t="s">
        <v>4</v>
      </c>
      <c r="I100" s="21" t="s">
        <v>38</v>
      </c>
      <c r="J100" s="20" t="s">
        <v>252</v>
      </c>
      <c r="K100" s="127"/>
      <c r="L100" s="128"/>
    </row>
    <row r="101" ht="15.6" spans="1:12">
      <c r="A101" s="96">
        <v>1</v>
      </c>
      <c r="B101" s="97" t="s">
        <v>253</v>
      </c>
      <c r="C101" s="98"/>
      <c r="D101" s="20"/>
      <c r="E101" s="94">
        <v>6</v>
      </c>
      <c r="F101" s="95"/>
      <c r="G101" s="94">
        <v>2</v>
      </c>
      <c r="H101" s="21">
        <v>420</v>
      </c>
      <c r="I101" s="21">
        <f>E101*G101*H101</f>
        <v>5040</v>
      </c>
      <c r="J101" s="20"/>
      <c r="K101" s="127"/>
      <c r="L101" s="128"/>
    </row>
    <row r="102" ht="15.6" spans="1:12">
      <c r="A102" s="99">
        <v>2</v>
      </c>
      <c r="B102" s="97" t="s">
        <v>254</v>
      </c>
      <c r="C102" s="98"/>
      <c r="D102" s="100" t="s">
        <v>244</v>
      </c>
      <c r="E102" s="101"/>
      <c r="F102" s="102"/>
      <c r="G102" s="101"/>
      <c r="H102" s="103"/>
      <c r="I102" s="21">
        <f t="shared" ref="I102:I108" si="4">E102*G102*H102</f>
        <v>0</v>
      </c>
      <c r="J102" s="20"/>
      <c r="K102" s="127"/>
      <c r="L102" s="128"/>
    </row>
    <row r="103" spans="1:12">
      <c r="A103" s="96">
        <v>3</v>
      </c>
      <c r="B103" s="97" t="s">
        <v>255</v>
      </c>
      <c r="C103" s="98"/>
      <c r="D103" s="100" t="s">
        <v>244</v>
      </c>
      <c r="E103" s="100"/>
      <c r="F103" s="100"/>
      <c r="G103" s="100"/>
      <c r="H103" s="103"/>
      <c r="I103" s="21">
        <f t="shared" si="4"/>
        <v>0</v>
      </c>
      <c r="J103" s="20"/>
      <c r="K103" s="127"/>
      <c r="L103" s="128"/>
    </row>
    <row r="104" spans="1:12">
      <c r="A104" s="99" t="s">
        <v>257</v>
      </c>
      <c r="B104" s="89" t="s">
        <v>258</v>
      </c>
      <c r="C104" s="90"/>
      <c r="D104" s="91"/>
      <c r="E104" s="104"/>
      <c r="F104" s="104"/>
      <c r="G104" s="104"/>
      <c r="H104" s="105"/>
      <c r="I104" s="21">
        <f t="shared" si="4"/>
        <v>0</v>
      </c>
      <c r="J104" s="20"/>
      <c r="K104" s="127"/>
      <c r="L104" s="128"/>
    </row>
    <row r="105" spans="1:12">
      <c r="A105" s="99">
        <v>4</v>
      </c>
      <c r="B105" s="89" t="s">
        <v>259</v>
      </c>
      <c r="C105" s="90"/>
      <c r="D105" s="91" t="s">
        <v>244</v>
      </c>
      <c r="E105" s="91"/>
      <c r="F105" s="91"/>
      <c r="G105" s="91"/>
      <c r="H105" s="92"/>
      <c r="I105" s="21">
        <f t="shared" si="4"/>
        <v>0</v>
      </c>
      <c r="J105" s="20"/>
      <c r="K105" s="127"/>
      <c r="L105" s="128"/>
    </row>
    <row r="106" spans="1:12">
      <c r="A106" s="99">
        <v>12</v>
      </c>
      <c r="B106" s="97" t="s">
        <v>260</v>
      </c>
      <c r="C106" s="98"/>
      <c r="D106" s="100" t="s">
        <v>244</v>
      </c>
      <c r="E106" s="106" t="s">
        <v>211</v>
      </c>
      <c r="F106" s="106"/>
      <c r="G106" s="106" t="s">
        <v>211</v>
      </c>
      <c r="H106" s="107">
        <v>600</v>
      </c>
      <c r="I106" s="21">
        <f t="shared" si="4"/>
        <v>600</v>
      </c>
      <c r="J106" s="20"/>
      <c r="K106" s="127"/>
      <c r="L106" s="128"/>
    </row>
    <row r="107" spans="1:12">
      <c r="A107" s="99">
        <v>14</v>
      </c>
      <c r="B107" s="97" t="s">
        <v>261</v>
      </c>
      <c r="C107" s="98"/>
      <c r="D107" s="100" t="s">
        <v>244</v>
      </c>
      <c r="E107" s="106"/>
      <c r="F107" s="106"/>
      <c r="G107" s="106"/>
      <c r="H107" s="107"/>
      <c r="I107" s="21">
        <f t="shared" si="4"/>
        <v>0</v>
      </c>
      <c r="J107" s="20"/>
      <c r="K107" s="127"/>
      <c r="L107" s="128"/>
    </row>
    <row r="108" spans="1:12">
      <c r="A108" s="99"/>
      <c r="B108" s="97"/>
      <c r="C108" s="98"/>
      <c r="D108" s="100"/>
      <c r="E108" s="100"/>
      <c r="F108" s="100"/>
      <c r="G108" s="100"/>
      <c r="H108" s="103"/>
      <c r="I108" s="21">
        <f t="shared" si="4"/>
        <v>0</v>
      </c>
      <c r="J108" s="20"/>
      <c r="K108" s="127"/>
      <c r="L108" s="128"/>
    </row>
    <row r="109" ht="15.6" spans="1:12">
      <c r="A109" s="108" t="s">
        <v>214</v>
      </c>
      <c r="B109" s="109"/>
      <c r="C109" s="109"/>
      <c r="D109" s="109"/>
      <c r="E109" s="109"/>
      <c r="F109" s="109"/>
      <c r="G109" s="109"/>
      <c r="H109" s="110"/>
      <c r="I109" s="130">
        <f>SUM(I101:I108)</f>
        <v>5640</v>
      </c>
      <c r="J109" s="20"/>
      <c r="K109" s="127"/>
      <c r="L109" s="128"/>
    </row>
    <row r="110" ht="15.6" spans="1:12">
      <c r="A110" s="111" t="s">
        <v>262</v>
      </c>
      <c r="B110" s="111"/>
      <c r="C110" s="111"/>
      <c r="D110" s="111"/>
      <c r="E110" s="111"/>
      <c r="F110" s="111"/>
      <c r="G110" s="111"/>
      <c r="H110" s="112"/>
      <c r="I110" s="129">
        <f>I109+I98+I88+I81+I72+I67+I57</f>
        <v>85371</v>
      </c>
      <c r="J110" s="20"/>
      <c r="K110" s="127"/>
      <c r="L110" s="128"/>
    </row>
    <row r="111" s="4" customFormat="1" spans="1:22">
      <c r="A111" s="113"/>
      <c r="B111" s="113"/>
      <c r="C111" s="113"/>
      <c r="D111" s="113"/>
      <c r="E111" s="113"/>
      <c r="F111" s="113"/>
      <c r="G111" s="113"/>
      <c r="H111" s="114"/>
      <c r="I111" s="131"/>
      <c r="J111" s="14"/>
      <c r="K111" s="132"/>
      <c r="L111" s="133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="5" customFormat="1" spans="1:12">
      <c r="A112" s="115"/>
      <c r="B112" s="115"/>
      <c r="C112" s="116"/>
      <c r="D112" s="116"/>
      <c r="E112" s="116"/>
      <c r="F112" s="116"/>
      <c r="G112" s="116"/>
      <c r="H112" s="117"/>
      <c r="I112" s="117"/>
      <c r="J112" s="116"/>
      <c r="K112" s="116"/>
      <c r="L112" s="116"/>
    </row>
    <row r="113" s="6" customFormat="1" spans="1:12">
      <c r="A113" s="115"/>
      <c r="B113" s="115"/>
      <c r="C113" s="116"/>
      <c r="D113" s="116"/>
      <c r="E113" s="116"/>
      <c r="F113" s="116"/>
      <c r="G113" s="116"/>
      <c r="H113" s="117"/>
      <c r="I113" s="117"/>
      <c r="J113" s="116"/>
      <c r="K113" s="116"/>
      <c r="L113" s="116"/>
    </row>
    <row r="116" spans="4:9">
      <c r="D116" s="118"/>
      <c r="E116" s="118"/>
      <c r="F116" s="118"/>
      <c r="G116" s="118"/>
      <c r="H116" s="118"/>
      <c r="I116" s="118"/>
    </row>
    <row r="117" spans="4:9">
      <c r="D117" s="118"/>
      <c r="E117" s="118"/>
      <c r="F117" s="118"/>
      <c r="G117" s="118"/>
      <c r="H117" s="118"/>
      <c r="I117" s="118"/>
    </row>
    <row r="118" spans="4:9">
      <c r="D118" s="118"/>
      <c r="E118" s="118"/>
      <c r="F118" s="118"/>
      <c r="G118" s="118"/>
      <c r="H118" s="118"/>
      <c r="I118" s="118"/>
    </row>
    <row r="119" spans="4:9">
      <c r="D119" s="118"/>
      <c r="E119" s="118"/>
      <c r="F119" s="118"/>
      <c r="G119" s="118"/>
      <c r="H119" s="118"/>
      <c r="I119" s="118"/>
    </row>
    <row r="120" spans="4:9">
      <c r="D120" s="118"/>
      <c r="E120" s="118"/>
      <c r="F120" s="118"/>
      <c r="G120" s="118"/>
      <c r="H120" s="118"/>
      <c r="I120" s="118"/>
    </row>
    <row r="121" spans="4:9">
      <c r="D121" s="118"/>
      <c r="E121" s="118"/>
      <c r="F121" s="118"/>
      <c r="G121" s="118"/>
      <c r="H121" s="118"/>
      <c r="I121" s="118"/>
    </row>
    <row r="122" spans="4:9">
      <c r="D122" s="118"/>
      <c r="E122" s="118"/>
      <c r="F122" s="118"/>
      <c r="G122" s="118"/>
      <c r="H122" s="118"/>
      <c r="I122" s="118"/>
    </row>
    <row r="123" spans="4:9">
      <c r="D123" s="118"/>
      <c r="E123" s="118"/>
      <c r="F123" s="118"/>
      <c r="G123" s="118"/>
      <c r="H123" s="118"/>
      <c r="I123" s="118"/>
    </row>
  </sheetData>
  <mergeCells count="62">
    <mergeCell ref="A1:L1"/>
    <mergeCell ref="A2:L2"/>
    <mergeCell ref="A3:C3"/>
    <mergeCell ref="D3:L3"/>
    <mergeCell ref="A4:J4"/>
    <mergeCell ref="A6:I6"/>
    <mergeCell ref="A7:I7"/>
    <mergeCell ref="A22:H22"/>
    <mergeCell ref="A23:I23"/>
    <mergeCell ref="A45:H45"/>
    <mergeCell ref="A46:I46"/>
    <mergeCell ref="A57:H57"/>
    <mergeCell ref="A58:L58"/>
    <mergeCell ref="A59:L59"/>
    <mergeCell ref="A61:I61"/>
    <mergeCell ref="A64:I64"/>
    <mergeCell ref="A66:H66"/>
    <mergeCell ref="A67:G67"/>
    <mergeCell ref="A68:K68"/>
    <mergeCell ref="B69:C69"/>
    <mergeCell ref="B70:C70"/>
    <mergeCell ref="B71:C71"/>
    <mergeCell ref="A72:H72"/>
    <mergeCell ref="A73:J73"/>
    <mergeCell ref="B74:C74"/>
    <mergeCell ref="B75:C75"/>
    <mergeCell ref="B76:C76"/>
    <mergeCell ref="B77:C77"/>
    <mergeCell ref="B78:C78"/>
    <mergeCell ref="B79:C79"/>
    <mergeCell ref="B80:C80"/>
    <mergeCell ref="A81:H81"/>
    <mergeCell ref="A82:K82"/>
    <mergeCell ref="B83:C83"/>
    <mergeCell ref="B84:C84"/>
    <mergeCell ref="B85:C85"/>
    <mergeCell ref="B86:C86"/>
    <mergeCell ref="B87:C87"/>
    <mergeCell ref="A88:H88"/>
    <mergeCell ref="A89:K89"/>
    <mergeCell ref="B90:C90"/>
    <mergeCell ref="B91:C91"/>
    <mergeCell ref="B92:C92"/>
    <mergeCell ref="B93:C93"/>
    <mergeCell ref="B94:C94"/>
    <mergeCell ref="B95:C95"/>
    <mergeCell ref="B96:C96"/>
    <mergeCell ref="B97:C97"/>
    <mergeCell ref="A98:H98"/>
    <mergeCell ref="A99:I99"/>
    <mergeCell ref="B100:C100"/>
    <mergeCell ref="B101:C101"/>
    <mergeCell ref="B102:C102"/>
    <mergeCell ref="B103:C103"/>
    <mergeCell ref="B105:C105"/>
    <mergeCell ref="B106:C106"/>
    <mergeCell ref="B107:C107"/>
    <mergeCell ref="B108:C108"/>
    <mergeCell ref="A109:H109"/>
    <mergeCell ref="A110:H110"/>
    <mergeCell ref="A112:L112"/>
    <mergeCell ref="A113:L11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T7 CELL HUT Inline</vt:lpstr>
      <vt:lpstr>1.STCV</vt:lpstr>
      <vt:lpstr>2.Turn Pin Up CV</vt:lpstr>
      <vt:lpstr>3.4Slot BF</vt:lpstr>
      <vt:lpstr>5(15).Clamp Turn Over</vt:lpstr>
      <vt:lpstr>6.2Slot Pin Stage</vt:lpstr>
      <vt:lpstr>7.6Slot BF</vt:lpstr>
      <vt:lpstr>9.Pin Stage</vt:lpstr>
      <vt:lpstr>10.5Slot BF</vt:lpstr>
      <vt:lpstr>12.2Slot Turn Stage</vt:lpstr>
      <vt:lpstr>14.15Slot BF+Scrap Stage</vt:lpstr>
      <vt:lpstr>16.18 Slot BF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CC</cp:lastModifiedBy>
  <dcterms:created xsi:type="dcterms:W3CDTF">2015-06-05T18:19:00Z</dcterms:created>
  <dcterms:modified xsi:type="dcterms:W3CDTF">2020-10-21T03:54:11Z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