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codeName="ThisWorkbook"/>
  <mc:AlternateContent xmlns:mc="http://schemas.openxmlformats.org/markup-compatibility/2006">
    <mc:Choice Requires="x15">
      <x15ac:absPath xmlns:x15ac="http://schemas.microsoft.com/office/spreadsheetml/2010/11/ac" url="C:\Users\Omnex\AppData\Local\Microsoft\Windows\INetCache\Content.Outlook\BZOV6DPC\"/>
    </mc:Choice>
  </mc:AlternateContent>
  <xr:revisionPtr revIDLastSave="0" documentId="8_{B5244255-8426-4BF2-9BBA-4B99C086091B}" xr6:coauthVersionLast="47" xr6:coauthVersionMax="47" xr10:uidLastSave="{00000000-0000-0000-0000-000000000000}"/>
  <bookViews>
    <workbookView xWindow="-108" yWindow="-108" windowWidth="23256" windowHeight="12576" xr2:uid="{00000000-000D-0000-FFFF-FFFF00000000}"/>
  </bookViews>
  <sheets>
    <sheet name="All Projects" sheetId="13" r:id="rId1"/>
    <sheet name="GanttChart" sheetId="11" r:id="rId2"/>
    <sheet name="About" sheetId="12" r:id="rId3"/>
  </sheets>
  <definedNames>
    <definedName name="Display_Week" localSheetId="0">'All Projects'!$F$4</definedName>
    <definedName name="Display_Week">GanttChart!$F$4</definedName>
    <definedName name="_xlnm.Print_Titles" localSheetId="0">'All Projects'!$4:$6</definedName>
    <definedName name="_xlnm.Print_Titles" localSheetId="1">GanttChart!$4:$6</definedName>
    <definedName name="Project_Start" localSheetId="0">'All Projects'!$F$3</definedName>
    <definedName name="Project_Start">GanttChart!$F$3</definedName>
    <definedName name="task_end" localSheetId="0">'All Projects'!$G1</definedName>
    <definedName name="task_end" localSheetId="1">GanttChart!$G1</definedName>
    <definedName name="task_progress" localSheetId="0">'All Projects'!$E1</definedName>
    <definedName name="task_progress" localSheetId="1">GanttChart!$E1</definedName>
    <definedName name="task_start" localSheetId="0">'All Projects'!$F1</definedName>
    <definedName name="task_start" localSheetId="1">GanttChart!$F1</definedName>
    <definedName name="today" localSheetId="0">TODAY()</definedName>
    <definedName name="today" localSheetId="1">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8" i="13" l="1"/>
  <c r="H58" i="13"/>
  <c r="H48" i="13"/>
  <c r="H38" i="13"/>
  <c r="H28" i="13"/>
  <c r="H18" i="13"/>
  <c r="E38" i="13"/>
  <c r="E28" i="13"/>
  <c r="E48" i="13"/>
  <c r="E58" i="13"/>
  <c r="E18" i="13"/>
  <c r="E8" i="13"/>
  <c r="G62" i="13"/>
  <c r="F64" i="13" s="1"/>
  <c r="G64" i="13" s="1"/>
  <c r="F65" i="13" s="1"/>
  <c r="G65" i="13" s="1"/>
  <c r="F66" i="13" s="1"/>
  <c r="G63" i="13"/>
  <c r="G61" i="13"/>
  <c r="G59" i="13"/>
  <c r="F60" i="13" s="1"/>
  <c r="G60" i="13" s="1"/>
  <c r="G52" i="13"/>
  <c r="F54" i="13" s="1"/>
  <c r="G54" i="13" s="1"/>
  <c r="F55" i="13" s="1"/>
  <c r="G55" i="13" s="1"/>
  <c r="F56" i="13" s="1"/>
  <c r="G51" i="13"/>
  <c r="G53" i="13" s="1"/>
  <c r="G49" i="13"/>
  <c r="F50" i="13" s="1"/>
  <c r="G50" i="13" s="1"/>
  <c r="G41" i="13"/>
  <c r="G39" i="13"/>
  <c r="F40" i="13" s="1"/>
  <c r="G40" i="13" s="1"/>
  <c r="G31" i="13"/>
  <c r="G29" i="13"/>
  <c r="F30" i="13" s="1"/>
  <c r="G30" i="13" s="1"/>
  <c r="G19" i="13"/>
  <c r="K19" i="13" s="1"/>
  <c r="K29" i="13" l="1"/>
  <c r="K59" i="13"/>
  <c r="F67" i="13"/>
  <c r="G67" i="13" s="1"/>
  <c r="G66" i="13"/>
  <c r="F57" i="13"/>
  <c r="G57" i="13" s="1"/>
  <c r="G56" i="13"/>
  <c r="K49" i="13"/>
  <c r="G42" i="13"/>
  <c r="F44" i="13" s="1"/>
  <c r="G44" i="13" s="1"/>
  <c r="F45" i="13" s="1"/>
  <c r="G45" i="13" s="1"/>
  <c r="F46" i="13" s="1"/>
  <c r="G43" i="13"/>
  <c r="K39" i="13"/>
  <c r="G32" i="13"/>
  <c r="G33" i="13"/>
  <c r="F34" i="13" s="1"/>
  <c r="F20" i="13"/>
  <c r="G34" i="13" l="1"/>
  <c r="F35" i="13" s="1"/>
  <c r="G35" i="13" s="1"/>
  <c r="F36" i="13" s="1"/>
  <c r="F37" i="13" s="1"/>
  <c r="G37" i="13" s="1"/>
  <c r="F47" i="13"/>
  <c r="G47" i="13" s="1"/>
  <c r="G46" i="13"/>
  <c r="G21" i="13"/>
  <c r="F23" i="13" s="1"/>
  <c r="G20" i="13"/>
  <c r="G36" i="13" l="1"/>
  <c r="F22" i="13"/>
  <c r="G22" i="13" s="1"/>
  <c r="F24" i="13" s="1"/>
  <c r="G24" i="13" s="1"/>
  <c r="F25" i="13" s="1"/>
  <c r="G25" i="13" s="1"/>
  <c r="F26" i="13" s="1"/>
  <c r="G23" i="13"/>
  <c r="F27" i="13" l="1"/>
  <c r="G27" i="13" s="1"/>
  <c r="G26" i="13"/>
  <c r="K82" i="13" l="1"/>
  <c r="K81" i="13"/>
  <c r="K80" i="13"/>
  <c r="K79" i="13"/>
  <c r="K78" i="13"/>
  <c r="K77" i="13"/>
  <c r="K76" i="13"/>
  <c r="K75" i="13"/>
  <c r="G74" i="13"/>
  <c r="K74" i="13" s="1"/>
  <c r="G73" i="13"/>
  <c r="K73" i="13" s="1"/>
  <c r="G72" i="13"/>
  <c r="K72" i="13" s="1"/>
  <c r="G71" i="13"/>
  <c r="K71" i="13" s="1"/>
  <c r="G70" i="13"/>
  <c r="G69" i="13"/>
  <c r="K69" i="13" s="1"/>
  <c r="K28" i="13"/>
  <c r="K18" i="13"/>
  <c r="G9" i="13"/>
  <c r="K8" i="13"/>
  <c r="K7" i="13"/>
  <c r="L5" i="13"/>
  <c r="L6" i="13" s="1"/>
  <c r="K9" i="13" l="1"/>
  <c r="F10" i="13"/>
  <c r="L4" i="13"/>
  <c r="M5" i="13"/>
  <c r="F11" i="13" l="1"/>
  <c r="G10" i="13"/>
  <c r="M6" i="13"/>
  <c r="N5" i="13"/>
  <c r="H41" i="11"/>
  <c r="H37" i="11"/>
  <c r="H33" i="11"/>
  <c r="G11" i="13" l="1"/>
  <c r="F13" i="13" s="1"/>
  <c r="F12" i="13" s="1"/>
  <c r="N6" i="13"/>
  <c r="O5" i="13"/>
  <c r="G29" i="11"/>
  <c r="G45" i="11"/>
  <c r="J45" i="11" s="1"/>
  <c r="G44" i="11"/>
  <c r="J44" i="11" s="1"/>
  <c r="G43" i="11"/>
  <c r="J43" i="11" s="1"/>
  <c r="G37" i="11"/>
  <c r="J37" i="11" s="1"/>
  <c r="G36" i="11"/>
  <c r="J36" i="11" s="1"/>
  <c r="G35" i="11"/>
  <c r="J35" i="11" s="1"/>
  <c r="J34" i="11"/>
  <c r="G41" i="11"/>
  <c r="G40" i="11"/>
  <c r="G39" i="11"/>
  <c r="G33" i="11"/>
  <c r="G32" i="11"/>
  <c r="G13" i="13" l="1"/>
  <c r="G12" i="13" s="1"/>
  <c r="F14" i="13" s="1"/>
  <c r="G14" i="13" s="1"/>
  <c r="F15" i="13" s="1"/>
  <c r="G15" i="13" s="1"/>
  <c r="F16" i="13" s="1"/>
  <c r="F17" i="13" s="1"/>
  <c r="O6" i="13"/>
  <c r="P5" i="13"/>
  <c r="G31" i="11"/>
  <c r="G49" i="11"/>
  <c r="G48" i="11"/>
  <c r="G47" i="11"/>
  <c r="G56" i="11"/>
  <c r="G54" i="11"/>
  <c r="G53" i="11"/>
  <c r="J53" i="11" s="1"/>
  <c r="G55" i="11"/>
  <c r="G52" i="11"/>
  <c r="G51" i="11"/>
  <c r="G10" i="11"/>
  <c r="F11" i="11" s="1"/>
  <c r="G11" i="11" s="1"/>
  <c r="F12" i="11" s="1"/>
  <c r="G12" i="11" s="1"/>
  <c r="F13" i="11" s="1"/>
  <c r="G13" i="11" s="1"/>
  <c r="F14" i="11" s="1"/>
  <c r="G14" i="11" s="1"/>
  <c r="F15" i="11" s="1"/>
  <c r="G15" i="11" s="1"/>
  <c r="F16" i="11" s="1"/>
  <c r="G16" i="11" s="1"/>
  <c r="F17" i="11" s="1"/>
  <c r="G17" i="11" s="1"/>
  <c r="F18" i="11" s="1"/>
  <c r="G18" i="11" s="1"/>
  <c r="F19" i="11" s="1"/>
  <c r="G19" i="11" s="1"/>
  <c r="F20" i="11" s="1"/>
  <c r="G20" i="11" s="1"/>
  <c r="F21" i="11" s="1"/>
  <c r="G21" i="11" s="1"/>
  <c r="F22" i="11" s="1"/>
  <c r="G22" i="11" s="1"/>
  <c r="F23" i="11" s="1"/>
  <c r="G23" i="11" s="1"/>
  <c r="F24" i="11" s="1"/>
  <c r="G24" i="11" s="1"/>
  <c r="F25" i="11" s="1"/>
  <c r="G25" i="11" s="1"/>
  <c r="F26" i="11" s="1"/>
  <c r="G26" i="11" s="1"/>
  <c r="F27" i="11" s="1"/>
  <c r="G27" i="11" s="1"/>
  <c r="F28" i="11" s="1"/>
  <c r="G28" i="11" s="1"/>
  <c r="G9" i="11"/>
  <c r="G16" i="13" l="1"/>
  <c r="G17" i="13" s="1"/>
  <c r="P6" i="13"/>
  <c r="Q5" i="13"/>
  <c r="J64" i="11"/>
  <c r="J60" i="11"/>
  <c r="J55" i="11"/>
  <c r="Q6" i="13" l="1"/>
  <c r="R5" i="13"/>
  <c r="J7" i="11"/>
  <c r="R6" i="13" l="1"/>
  <c r="S5" i="13"/>
  <c r="K5" i="11"/>
  <c r="J30" i="11"/>
  <c r="J8" i="11"/>
  <c r="S4" i="13" l="1"/>
  <c r="S6" i="13"/>
  <c r="T5" i="13"/>
  <c r="K6" i="11"/>
  <c r="T6" i="13" l="1"/>
  <c r="U5" i="13"/>
  <c r="J9" i="11"/>
  <c r="L5" i="11"/>
  <c r="M5" i="11" s="1"/>
  <c r="N5" i="11" s="1"/>
  <c r="O5" i="11" s="1"/>
  <c r="P5" i="11" s="1"/>
  <c r="Q5" i="11" s="1"/>
  <c r="R5" i="11" s="1"/>
  <c r="K4" i="11"/>
  <c r="U6" i="13" l="1"/>
  <c r="V5" i="13"/>
  <c r="R4" i="11"/>
  <c r="S5" i="11"/>
  <c r="T5" i="11" s="1"/>
  <c r="U5" i="11" s="1"/>
  <c r="V5" i="11" s="1"/>
  <c r="W5" i="11" s="1"/>
  <c r="X5" i="11" s="1"/>
  <c r="Y5" i="11" s="1"/>
  <c r="L6" i="11"/>
  <c r="V6" i="13" l="1"/>
  <c r="W5" i="13"/>
  <c r="Y4" i="11"/>
  <c r="Z5" i="11"/>
  <c r="AA5" i="11" s="1"/>
  <c r="AB5" i="11" s="1"/>
  <c r="AC5" i="11" s="1"/>
  <c r="AD5" i="11" s="1"/>
  <c r="AE5" i="11" s="1"/>
  <c r="AF5" i="11" s="1"/>
  <c r="M6" i="11"/>
  <c r="X5" i="13" l="1"/>
  <c r="W6" i="13"/>
  <c r="AG5" i="11"/>
  <c r="AH5" i="11" s="1"/>
  <c r="AI5" i="11" s="1"/>
  <c r="AJ5" i="11" s="1"/>
  <c r="AK5" i="11" s="1"/>
  <c r="AL5" i="11" s="1"/>
  <c r="AF4" i="11"/>
  <c r="N6" i="11"/>
  <c r="X6" i="13" l="1"/>
  <c r="Y5" i="13"/>
  <c r="AM5" i="11"/>
  <c r="AN5" i="11" s="1"/>
  <c r="AO5" i="11" s="1"/>
  <c r="AP5" i="11" s="1"/>
  <c r="AQ5" i="11" s="1"/>
  <c r="AR5" i="11" s="1"/>
  <c r="AS5" i="11" s="1"/>
  <c r="O6" i="11"/>
  <c r="Y6" i="13" l="1"/>
  <c r="Z5" i="13"/>
  <c r="AT5" i="11"/>
  <c r="AU5" i="11" s="1"/>
  <c r="AM4" i="11"/>
  <c r="P6" i="11"/>
  <c r="Z6" i="13" l="1"/>
  <c r="AA5" i="13"/>
  <c r="Z4" i="13"/>
  <c r="J31" i="11"/>
  <c r="AV5" i="11"/>
  <c r="AU6" i="11"/>
  <c r="AT4" i="11"/>
  <c r="Q6" i="11"/>
  <c r="AA6" i="13" l="1"/>
  <c r="AB5" i="13"/>
  <c r="AW5" i="11"/>
  <c r="AV6" i="11"/>
  <c r="AB6" i="13" l="1"/>
  <c r="AC5" i="13"/>
  <c r="AX5" i="11"/>
  <c r="AW6" i="11"/>
  <c r="R6" i="11"/>
  <c r="S6" i="11"/>
  <c r="AC6" i="13" l="1"/>
  <c r="AD5" i="13"/>
  <c r="AY5" i="11"/>
  <c r="AX6" i="11"/>
  <c r="T6" i="11"/>
  <c r="AD6" i="13" l="1"/>
  <c r="AE5" i="13"/>
  <c r="AZ5" i="11"/>
  <c r="BA5" i="11" s="1"/>
  <c r="AY6" i="11"/>
  <c r="U6" i="11"/>
  <c r="AE6" i="13" l="1"/>
  <c r="AF5" i="13"/>
  <c r="BA6" i="11"/>
  <c r="BB5" i="11"/>
  <c r="BA4" i="11"/>
  <c r="AZ6" i="11"/>
  <c r="V6" i="11"/>
  <c r="AF6" i="13" l="1"/>
  <c r="AG5" i="13"/>
  <c r="BC5" i="11"/>
  <c r="BB6" i="11"/>
  <c r="W6" i="11"/>
  <c r="AG6" i="13" l="1"/>
  <c r="AH5" i="13"/>
  <c r="AG4" i="13"/>
  <c r="BC6" i="11"/>
  <c r="BD5" i="11"/>
  <c r="X6" i="11"/>
  <c r="AH6" i="13" l="1"/>
  <c r="AI5" i="13"/>
  <c r="BD6" i="11"/>
  <c r="BE5" i="11"/>
  <c r="Y6" i="11"/>
  <c r="AJ5" i="13" l="1"/>
  <c r="AI6" i="13"/>
  <c r="BE6" i="11"/>
  <c r="BF5" i="11"/>
  <c r="Z6" i="11"/>
  <c r="AJ6" i="13" l="1"/>
  <c r="AK5" i="13"/>
  <c r="BG5" i="11"/>
  <c r="BF6" i="11"/>
  <c r="AA6" i="11"/>
  <c r="AK6" i="13" l="1"/>
  <c r="AL5" i="13"/>
  <c r="BG6" i="11"/>
  <c r="BH5" i="11"/>
  <c r="AB6" i="11"/>
  <c r="AL6" i="13" l="1"/>
  <c r="AM5" i="13"/>
  <c r="BH6" i="11"/>
  <c r="BI5" i="11"/>
  <c r="BH4" i="11"/>
  <c r="AC6" i="11"/>
  <c r="AM6" i="13" l="1"/>
  <c r="AN5" i="13"/>
  <c r="BI6" i="11"/>
  <c r="BJ5" i="11"/>
  <c r="AD6" i="11"/>
  <c r="AN6" i="13" l="1"/>
  <c r="AO5" i="13"/>
  <c r="AN4" i="13"/>
  <c r="BK5" i="11"/>
  <c r="BJ6" i="11"/>
  <c r="AE6" i="11"/>
  <c r="AO6" i="13" l="1"/>
  <c r="AP5" i="13"/>
  <c r="BL5" i="11"/>
  <c r="BK6" i="11"/>
  <c r="AF6" i="11"/>
  <c r="AP6" i="13" l="1"/>
  <c r="AQ5" i="13"/>
  <c r="BM5" i="11"/>
  <c r="BL6" i="11"/>
  <c r="AG6" i="11"/>
  <c r="AR5" i="13" l="1"/>
  <c r="AQ6" i="13"/>
  <c r="BN5" i="11"/>
  <c r="BO5" i="11" s="1"/>
  <c r="BM6" i="11"/>
  <c r="AH6" i="11"/>
  <c r="AR6" i="13" l="1"/>
  <c r="AS5" i="13"/>
  <c r="BP5" i="11"/>
  <c r="BO6" i="11"/>
  <c r="BO4" i="11"/>
  <c r="BN6" i="11"/>
  <c r="AI6" i="11"/>
  <c r="AS6" i="13" l="1"/>
  <c r="AT5" i="13"/>
  <c r="BP6" i="11"/>
  <c r="BQ5" i="11"/>
  <c r="AJ6" i="11"/>
  <c r="AT6" i="13" l="1"/>
  <c r="AU5" i="13"/>
  <c r="BQ6" i="11"/>
  <c r="BR5" i="11"/>
  <c r="AK6" i="11"/>
  <c r="AU4" i="13" l="1"/>
  <c r="AU6" i="13"/>
  <c r="AV5" i="13"/>
  <c r="BS5" i="11"/>
  <c r="BR6" i="11"/>
  <c r="AL6" i="11"/>
  <c r="AV6" i="13" l="1"/>
  <c r="AW5" i="13"/>
  <c r="BS6" i="11"/>
  <c r="BT5" i="11"/>
  <c r="AM6" i="11"/>
  <c r="AW6" i="13" l="1"/>
  <c r="AX5" i="13"/>
  <c r="BT6" i="11"/>
  <c r="BU5" i="11"/>
  <c r="AN6" i="11"/>
  <c r="AX6" i="13" l="1"/>
  <c r="AY5" i="13"/>
  <c r="BU6" i="11"/>
  <c r="BV5" i="11"/>
  <c r="AO6" i="11"/>
  <c r="AY6" i="13" l="1"/>
  <c r="AZ5" i="13"/>
  <c r="BV4" i="11"/>
  <c r="BV6" i="11"/>
  <c r="BW5" i="11"/>
  <c r="AP6" i="11"/>
  <c r="AZ6" i="13" l="1"/>
  <c r="BA5" i="13"/>
  <c r="BX5" i="11"/>
  <c r="BW6" i="11"/>
  <c r="AQ6" i="11"/>
  <c r="BA6" i="13" l="1"/>
  <c r="BB5" i="13"/>
  <c r="BX6" i="11"/>
  <c r="BY5" i="11"/>
  <c r="AR6" i="11"/>
  <c r="BB6" i="13" l="1"/>
  <c r="BC5" i="13"/>
  <c r="BB4" i="13"/>
  <c r="BY6" i="11"/>
  <c r="BZ5" i="11"/>
  <c r="AS6" i="11"/>
  <c r="BD5" i="13" l="1"/>
  <c r="BC6" i="13"/>
  <c r="BZ6" i="11"/>
  <c r="CA5" i="11"/>
  <c r="AT6" i="11"/>
  <c r="BD6" i="13" l="1"/>
  <c r="BE5" i="13"/>
  <c r="CA6" i="11"/>
  <c r="CB5" i="11"/>
  <c r="BE6" i="13" l="1"/>
  <c r="BF5" i="13"/>
  <c r="CB6" i="11"/>
  <c r="CC5" i="11"/>
  <c r="BF6" i="13" l="1"/>
  <c r="BG5" i="13"/>
  <c r="CC6" i="11"/>
  <c r="CD5" i="11"/>
  <c r="CC4" i="11"/>
  <c r="BG6" i="13" l="1"/>
  <c r="BH5" i="13"/>
  <c r="CD6" i="11"/>
  <c r="CE5" i="11"/>
  <c r="BH6" i="13" l="1"/>
  <c r="BI5" i="13"/>
  <c r="CE6" i="11"/>
  <c r="CF5" i="11"/>
  <c r="BI6" i="13" l="1"/>
  <c r="BJ5" i="13"/>
  <c r="BI4" i="13"/>
  <c r="CF6" i="11"/>
  <c r="CG5" i="11"/>
  <c r="BJ6" i="13" l="1"/>
  <c r="BK5" i="13"/>
  <c r="CG6" i="11"/>
  <c r="CH5" i="11"/>
  <c r="BL5" i="13" l="1"/>
  <c r="BK6" i="13"/>
  <c r="CH6" i="11"/>
  <c r="CI5" i="11"/>
  <c r="CI6" i="11" s="1"/>
  <c r="BL6" i="13" l="1"/>
  <c r="BM5" i="13"/>
  <c r="J56" i="11"/>
  <c r="J51" i="11"/>
  <c r="BM6" i="13" l="1"/>
  <c r="BN5" i="13"/>
  <c r="J54" i="11"/>
  <c r="BN6" i="13" l="1"/>
  <c r="BO5" i="13"/>
  <c r="J58" i="11"/>
  <c r="J59" i="11"/>
  <c r="BO6" i="13" l="1"/>
  <c r="BP5" i="13"/>
  <c r="J61" i="11"/>
  <c r="J62" i="11"/>
  <c r="J65" i="11"/>
  <c r="J63" i="11"/>
  <c r="BP6" i="13" l="1"/>
  <c r="BQ5" i="13"/>
  <c r="BP4" i="13"/>
  <c r="J66" i="11"/>
  <c r="BQ6" i="13" l="1"/>
  <c r="BR5" i="13"/>
  <c r="BR6" i="13" l="1"/>
  <c r="BS5" i="13"/>
  <c r="BT5" i="13" l="1"/>
  <c r="BS6" i="13"/>
  <c r="BT6" i="13" l="1"/>
  <c r="BU5" i="13"/>
  <c r="BU6" i="13" l="1"/>
  <c r="BV5" i="13"/>
  <c r="BV6" i="13" l="1"/>
  <c r="BW5" i="13"/>
  <c r="BW4" i="13" l="1"/>
  <c r="BW6" i="13"/>
  <c r="BX5" i="13"/>
  <c r="BX6" i="13" l="1"/>
  <c r="BY5" i="13"/>
  <c r="BY6" i="13" l="1"/>
  <c r="BZ5" i="13"/>
  <c r="BZ6" i="13" l="1"/>
  <c r="CA5" i="13"/>
  <c r="CB5" i="13" l="1"/>
  <c r="CA6" i="13"/>
  <c r="CB6" i="13" l="1"/>
  <c r="CC5" i="13"/>
  <c r="CC6" i="13" l="1"/>
  <c r="CD5" i="13"/>
  <c r="CD6" i="13" l="1"/>
  <c r="CE5" i="13"/>
  <c r="CD4" i="13"/>
  <c r="CE6" i="13" l="1"/>
  <c r="CF5" i="13"/>
  <c r="CF6" i="13" l="1"/>
  <c r="CG5" i="13"/>
  <c r="CG6" i="13" l="1"/>
  <c r="CH5" i="13"/>
  <c r="CH6" i="13" l="1"/>
  <c r="CI5" i="13"/>
  <c r="CI6" i="13" l="1"/>
  <c r="CJ5" i="13"/>
  <c r="CJ6"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K6" authorId="0" shapeId="0" xr:uid="{20438251-933C-498E-9EC5-612F9904C5BF}">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J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<sst xmlns="http://schemas.openxmlformats.org/spreadsheetml/2006/main" count="441" uniqueCount="139">
  <si>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</si>
  <si>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</si>
  <si>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</si>
  <si>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</si>
  <si>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</si>
  <si>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</si>
  <si>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</si>
  <si>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</si>
  <si>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</si>
  <si>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</si>
  <si>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</si>
  <si>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</si>
  <si>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</si>
  <si>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</si>
  <si>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</si>
  <si>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</si>
  <si>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</si>
  <si>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</si>
  <si>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</si>
  <si>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</si>
  <si>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</si>
  <si>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</si>
  <si>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</si>
  <si>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</si>
  <si>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</si>
  <si>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</si>
  <si>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</si>
  <si>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</si>
  <si>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</si>
  <si>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</si>
  <si>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</si>
  <si>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</si>
  <si>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</si>
  <si>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</si>
  <si>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</si>
  <si>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</si>
  <si>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Omnex Software Systems</t>
  </si>
  <si>
    <t>Stalin</t>
  </si>
  <si>
    <t>Resource</t>
  </si>
  <si>
    <t>Developer</t>
  </si>
  <si>
    <t>No of days</t>
  </si>
  <si>
    <t>APQP</t>
  </si>
  <si>
    <t>AuditPro</t>
  </si>
  <si>
    <t>None</t>
  </si>
  <si>
    <t>IOS Build</t>
  </si>
  <si>
    <t>Gourav</t>
  </si>
  <si>
    <t>Hubino</t>
  </si>
  <si>
    <t>1.       Voice support for – Select the list of Audits for the month of May, June etc</t>
  </si>
  <si>
    <t>2.       Show me the details of the latest Audits still not showing the latest Audit</t>
  </si>
  <si>
    <t>3.       Create a Corporate Account for Omnex in IOS (Certificates and Publication) and Fabric</t>
  </si>
  <si>
    <t>4.       Filter status in Checkpoints as well – Mandatory, Optional, Filled etc</t>
  </si>
  <si>
    <t>Omnex</t>
  </si>
  <si>
    <t>3.       Template / Preference – View / Edit (DocPro integration in all places – Check point, NC/OFI as well)</t>
  </si>
  <si>
    <t>4.       Group all NCs in one page</t>
  </si>
  <si>
    <t>5.       Multiple photos upload</t>
  </si>
  <si>
    <t>6.       File System Management like Whatsapp</t>
  </si>
  <si>
    <t>7.       Alternate View</t>
  </si>
  <si>
    <t xml:space="preserve">8.       Notes – Web required as well </t>
  </si>
  <si>
    <t>1.       Recent / All in Dashboard</t>
  </si>
  <si>
    <t>2.       Filter in Scheduled / In progress / Completed + Back to Dashboard</t>
  </si>
  <si>
    <t xml:space="preserve">3.       Somewhere the back button was not working </t>
  </si>
  <si>
    <t xml:space="preserve">4.       Upload NC / OFI name change to Create </t>
  </si>
  <si>
    <t xml:space="preserve">5.       Associate Auditee – Multiple Auditors display and </t>
  </si>
  <si>
    <t>6.       Voice from “Show me the dashboard” form within the Audit Page</t>
  </si>
  <si>
    <t>Raj</t>
  </si>
  <si>
    <t>31st May 2019</t>
  </si>
  <si>
    <t>APQP PPAP Manager</t>
  </si>
  <si>
    <t>30th  May 2019 Beta Version / 30th June 2019 Final Version</t>
  </si>
  <si>
    <t>Problem Solver</t>
  </si>
  <si>
    <t>30th June 2019</t>
  </si>
  <si>
    <t>DocPro</t>
  </si>
  <si>
    <t>30th July 2019</t>
  </si>
  <si>
    <t>BOSS</t>
  </si>
  <si>
    <t>TPM</t>
  </si>
  <si>
    <t>Omnex App Development</t>
  </si>
  <si>
    <t>Mohanakrishnan</t>
  </si>
  <si>
    <t>Syed</t>
  </si>
  <si>
    <t>Rajesh / Jacqueline</t>
  </si>
  <si>
    <t>Sakthi / Gowtham</t>
  </si>
  <si>
    <t>Notification</t>
  </si>
  <si>
    <t>Omnex /Hubino</t>
  </si>
  <si>
    <t>Bupathi / Vibu</t>
  </si>
  <si>
    <t>React Native Training</t>
  </si>
  <si>
    <t xml:space="preserve">Requirement </t>
  </si>
  <si>
    <t>BA / PM</t>
  </si>
  <si>
    <t>APIs</t>
  </si>
  <si>
    <t>Gowtham</t>
  </si>
  <si>
    <t>Mobile Development</t>
  </si>
  <si>
    <t>MohanaKrishnan</t>
  </si>
  <si>
    <t>Radhakrishnan</t>
  </si>
  <si>
    <t>Sakthi</t>
  </si>
  <si>
    <t>June End</t>
  </si>
  <si>
    <t>May End / Early June</t>
  </si>
  <si>
    <t>Srinivasan - Hubino</t>
  </si>
  <si>
    <t>Hubino / Omnex - Gourav</t>
  </si>
  <si>
    <t>Srinivasan - Hubino / SakthiSaravanan</t>
  </si>
  <si>
    <t>July End</t>
  </si>
  <si>
    <t>Jacqueline</t>
  </si>
  <si>
    <t>Raj - Hubino / Rajesh</t>
  </si>
  <si>
    <t>July End / August</t>
  </si>
  <si>
    <t>Raj / Govrav - Hubino / Syed</t>
  </si>
  <si>
    <t>Logout - API call</t>
  </si>
  <si>
    <t>Raj / Vibu</t>
  </si>
  <si>
    <t>1.       Offline preference in app + Low Internet connectivity</t>
  </si>
  <si>
    <t>Chinese Trasalation</t>
  </si>
  <si>
    <t>Application Requirments</t>
  </si>
  <si>
    <t>Design Details</t>
  </si>
  <si>
    <t>Initial integration prototyping</t>
  </si>
  <si>
    <t>Mobile application development</t>
  </si>
  <si>
    <t>Web API Development</t>
  </si>
  <si>
    <t>Integration testing and defect fixing</t>
  </si>
  <si>
    <t>Application Deployment</t>
  </si>
  <si>
    <t>Post deployment maintenance and enhancements</t>
  </si>
  <si>
    <t>Documentation</t>
  </si>
  <si>
    <t>Vibu</t>
  </si>
  <si>
    <t>Omnex / Hubino</t>
  </si>
  <si>
    <t>Stalin / Arun</t>
  </si>
  <si>
    <t>Raj / Gourav</t>
  </si>
  <si>
    <t>Biju</t>
  </si>
  <si>
    <t>Stalin / Arun / Raj</t>
  </si>
  <si>
    <t>Arun</t>
  </si>
  <si>
    <t>Notes:</t>
  </si>
  <si>
    <t>April</t>
  </si>
  <si>
    <t>Jan</t>
  </si>
  <si>
    <t>Mar</t>
  </si>
  <si>
    <t>Oct</t>
  </si>
  <si>
    <t>30th April 2019</t>
  </si>
  <si>
    <t>30th  May 2019</t>
  </si>
  <si>
    <t>Raj / Srinivas</t>
  </si>
  <si>
    <t>Hubino / Omnex</t>
  </si>
  <si>
    <t>Raj, Srinivasan - Omnex / SakthiSaravanan</t>
  </si>
  <si>
    <t>August</t>
  </si>
  <si>
    <t>30th August 2019</t>
  </si>
  <si>
    <t>May</t>
  </si>
  <si>
    <t>60 Days</t>
  </si>
  <si>
    <t>No of days / Man months</t>
  </si>
  <si>
    <t>Feb</t>
  </si>
  <si>
    <t>Predecessor</t>
  </si>
  <si>
    <t>Sl.No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</si>
</sst>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s>
  <fills count="1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39997558519241921"/>
        <bgColor indexed="64"/>
      </patternFill>
    </fill>
    <fill>
      <patternFill patternType="solid">
        <fgColor rgb="FF92D050"/>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2" fillId="0" borderId="0"/>
    <xf numFmtId="164" fontId="7" fillId="0" borderId="3" applyFont="0" applyFill="0" applyAlignment="0" applyProtection="0"/>
    <xf numFmtId="0" fontId="13"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7" fillId="0" borderId="0"/>
  </cellStyleXfs>
  <cellXfs count="12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1" borderId="1" xfId="0" applyFont="1" applyFill="1" applyBorder="1" applyAlignment="1">
      <alignment horizontal="left" vertical="center" indent="1"/>
    </xf>
    <xf numFmtId="0" fontId="6" fillId="11" borderId="1" xfId="0" applyFont="1" applyFill="1" applyBorder="1" applyAlignment="1">
      <alignment horizontal="center" vertical="center" wrapText="1"/>
    </xf>
    <xf numFmtId="168" fontId="9" fillId="5" borderId="0" xfId="0" applyNumberFormat="1" applyFont="1" applyFill="1" applyAlignment="1">
      <alignment horizontal="center" vertical="center"/>
    </xf>
    <xf numFmtId="168" fontId="9" fillId="5" borderId="6" xfId="0" applyNumberFormat="1" applyFont="1" applyFill="1" applyBorder="1" applyAlignment="1">
      <alignment horizontal="center" vertical="center"/>
    </xf>
    <xf numFmtId="168" fontId="9" fillId="5" borderId="7" xfId="0" applyNumberFormat="1" applyFont="1" applyFill="1" applyBorder="1" applyAlignment="1">
      <alignment horizontal="center" vertical="center"/>
    </xf>
    <xf numFmtId="0" fontId="12" fillId="10" borderId="8" xfId="0" applyFont="1" applyFill="1" applyBorder="1" applyAlignment="1">
      <alignment horizontal="center" vertical="center" shrinkToFit="1"/>
    </xf>
    <xf numFmtId="0" fontId="14" fillId="0" borderId="0" xfId="0" applyFont="1"/>
    <xf numFmtId="0" fontId="4" fillId="0" borderId="2" xfId="0" applyFont="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4" fillId="6"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4" fillId="7" borderId="2" xfId="0" applyNumberFormat="1"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5" fontId="0" fillId="4" borderId="2" xfId="0" applyNumberFormat="1" applyFill="1" applyBorder="1" applyAlignment="1">
      <alignment horizontal="center" vertical="center"/>
    </xf>
    <xf numFmtId="165" fontId="4" fillId="4" borderId="2" xfId="0" applyNumberFormat="1" applyFont="1" applyFill="1" applyBorder="1" applyAlignment="1">
      <alignment horizontal="center" vertical="center"/>
    </xf>
    <xf numFmtId="9" fontId="4" fillId="8"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8" fillId="0" borderId="0" xfId="6"/>
    <xf numFmtId="0" fontId="8" fillId="0" borderId="0" xfId="7">
      <alignment vertical="top"/>
    </xf>
    <xf numFmtId="165" fontId="7" fillId="2" borderId="2" xfId="10" applyFill="1">
      <alignment horizontal="center" vertical="center"/>
    </xf>
    <xf numFmtId="165" fontId="7" fillId="8" borderId="2" xfId="10" applyFill="1">
      <alignment horizontal="center" vertical="center"/>
    </xf>
    <xf numFmtId="0" fontId="7" fillId="6" borderId="2" xfId="11" applyFill="1">
      <alignment horizontal="center" vertical="center"/>
    </xf>
    <xf numFmtId="0" fontId="7" fillId="7" borderId="2" xfId="11" applyFill="1">
      <alignment horizontal="center" vertical="center"/>
    </xf>
    <xf numFmtId="0" fontId="7" fillId="4" borderId="2" xfId="11" applyFill="1">
      <alignment horizontal="center" vertical="center"/>
    </xf>
    <xf numFmtId="0" fontId="0" fillId="2" borderId="2" xfId="12" applyFont="1" applyFill="1">
      <alignment horizontal="left" vertical="center" indent="2"/>
    </xf>
    <xf numFmtId="0" fontId="0" fillId="9" borderId="2" xfId="12" applyFont="1" applyFill="1">
      <alignment horizontal="left" vertical="center" indent="2"/>
    </xf>
    <xf numFmtId="0" fontId="0" fillId="8" borderId="2" xfId="12" applyFont="1" applyFill="1">
      <alignment horizontal="left" vertical="center" indent="2"/>
    </xf>
    <xf numFmtId="0" fontId="0" fillId="3" borderId="2" xfId="12" applyFont="1" applyFill="1">
      <alignment horizontal="left" vertical="center" indent="2"/>
    </xf>
    <xf numFmtId="0" fontId="0" fillId="2" borderId="2" xfId="11" applyFont="1" applyFill="1">
      <alignment horizontal="center" vertical="center"/>
    </xf>
    <xf numFmtId="0" fontId="0" fillId="8" borderId="2" xfId="11" applyFont="1" applyFill="1">
      <alignment horizontal="center" vertical="center"/>
    </xf>
    <xf numFmtId="166" fontId="7" fillId="0" borderId="3" xfId="9">
      <alignment horizontal="center" vertical="center"/>
    </xf>
    <xf numFmtId="165" fontId="0" fillId="2" borderId="2" xfId="10" applyFont="1" applyFill="1">
      <alignment horizontal="center" vertical="center"/>
    </xf>
    <xf numFmtId="0" fontId="6" fillId="11" borderId="1" xfId="13" applyFont="1" applyFill="1" applyBorder="1" applyAlignment="1">
      <alignment horizontal="center" vertical="center" wrapText="1"/>
    </xf>
    <xf numFmtId="0" fontId="7" fillId="2" borderId="2" xfId="10" applyNumberFormat="1" applyFill="1">
      <alignment horizontal="center" vertical="center"/>
    </xf>
    <xf numFmtId="0" fontId="7" fillId="8" borderId="2" xfId="10" applyNumberFormat="1" applyFill="1">
      <alignment horizontal="center" vertical="center"/>
    </xf>
    <xf numFmtId="0" fontId="5" fillId="12" borderId="2" xfId="12" applyFont="1" applyFill="1">
      <alignment horizontal="left" vertical="center" indent="2"/>
    </xf>
    <xf numFmtId="0" fontId="5" fillId="13" borderId="2" xfId="12" applyFont="1" applyFill="1">
      <alignment horizontal="left" vertical="center" indent="2"/>
    </xf>
    <xf numFmtId="0" fontId="0" fillId="14" borderId="2" xfId="12" applyFont="1" applyFill="1">
      <alignment horizontal="left" vertical="center" indent="2"/>
    </xf>
    <xf numFmtId="0" fontId="0" fillId="15" borderId="2" xfId="12" applyFont="1" applyFill="1">
      <alignment horizontal="left" vertical="center" indent="2"/>
    </xf>
    <xf numFmtId="165" fontId="23" fillId="4" borderId="2" xfId="0" applyNumberFormat="1" applyFont="1" applyFill="1" applyBorder="1" applyAlignment="1">
      <alignment horizontal="center" vertical="center"/>
    </xf>
    <xf numFmtId="165" fontId="23" fillId="6" borderId="2" xfId="0" applyNumberFormat="1" applyFont="1" applyFill="1" applyBorder="1" applyAlignment="1">
      <alignment horizontal="center" vertical="center"/>
    </xf>
    <xf numFmtId="165" fontId="23" fillId="7" borderId="2" xfId="0" applyNumberFormat="1" applyFont="1" applyFill="1" applyBorder="1" applyAlignment="1">
      <alignment horizontal="center" vertical="center"/>
    </xf>
    <xf numFmtId="166" fontId="7" fillId="0" borderId="3" xfId="9">
      <alignment horizontal="center" vertical="center"/>
    </xf>
    <xf numFmtId="165" fontId="23" fillId="6" borderId="2" xfId="0" applyNumberFormat="1" applyFont="1" applyFill="1" applyBorder="1" applyAlignment="1">
      <alignment horizontal="left" vertical="center" wrapText="1"/>
    </xf>
    <xf numFmtId="165" fontId="23" fillId="7" borderId="2" xfId="0" applyNumberFormat="1" applyFont="1" applyFill="1" applyBorder="1" applyAlignment="1">
      <alignment horizontal="left" vertical="center"/>
    </xf>
    <xf numFmtId="0" fontId="7" fillId="2" borderId="2" xfId="10" applyNumberFormat="1" applyFill="1" applyAlignment="1">
      <alignment horizontal="left" vertical="center"/>
    </xf>
    <xf numFmtId="165" fontId="23" fillId="4" borderId="2" xfId="0" applyNumberFormat="1" applyFont="1" applyFill="1" applyBorder="1" applyAlignment="1">
      <alignment horizontal="left" vertical="center"/>
    </xf>
    <xf numFmtId="0" fontId="5" fillId="12" borderId="2" xfId="12" applyFont="1" applyFill="1" applyAlignment="1">
      <alignment horizontal="left" vertical="center" indent="2"/>
    </xf>
    <xf numFmtId="0" fontId="5" fillId="13" borderId="2" xfId="12" applyFont="1" applyFill="1" applyAlignment="1">
      <alignment horizontal="left" vertical="center" indent="2"/>
    </xf>
    <xf numFmtId="165" fontId="5" fillId="6" borderId="2" xfId="0" applyNumberFormat="1" applyFont="1" applyFill="1" applyBorder="1" applyAlignment="1">
      <alignment horizontal="center" vertical="center" wrapText="1"/>
    </xf>
    <xf numFmtId="165" fontId="5" fillId="7" borderId="2" xfId="0" applyNumberFormat="1" applyFont="1" applyFill="1" applyBorder="1" applyAlignment="1">
      <alignment horizontal="center" vertical="center" wrapText="1"/>
    </xf>
    <xf numFmtId="165" fontId="5" fillId="4" borderId="2" xfId="0" applyNumberFormat="1" applyFont="1" applyFill="1" applyBorder="1" applyAlignment="1">
      <alignment horizontal="center" vertical="center" wrapText="1"/>
    </xf>
    <xf numFmtId="0" fontId="0" fillId="2" borderId="2" xfId="11" applyFont="1" applyFill="1" applyAlignment="1">
      <alignment horizontal="center" vertical="center" wrapText="1"/>
    </xf>
    <xf numFmtId="9" fontId="5" fillId="6" borderId="2" xfId="0" applyNumberFormat="1" applyFont="1" applyFill="1" applyBorder="1" applyAlignment="1">
      <alignment horizontal="left" vertical="center" indent="1"/>
    </xf>
    <xf numFmtId="9" fontId="5" fillId="12" borderId="2" xfId="12" applyNumberFormat="1" applyFont="1" applyFill="1">
      <alignment horizontal="left" vertical="center" indent="2"/>
    </xf>
    <xf numFmtId="9" fontId="5" fillId="13" borderId="2" xfId="12" applyNumberFormat="1" applyFont="1" applyFill="1">
      <alignment horizontal="left" vertical="center" indent="2"/>
    </xf>
    <xf numFmtId="0" fontId="5" fillId="6" borderId="2" xfId="11" applyFont="1" applyFill="1">
      <alignment horizontal="center" vertical="center"/>
    </xf>
    <xf numFmtId="0" fontId="5" fillId="7" borderId="2" xfId="11" applyFont="1" applyFill="1">
      <alignment horizontal="center" vertical="center"/>
    </xf>
    <xf numFmtId="0" fontId="5" fillId="4" borderId="2" xfId="11" applyFont="1" applyFill="1">
      <alignment horizontal="center" vertical="center"/>
    </xf>
    <xf numFmtId="1" fontId="23" fillId="6" borderId="2" xfId="0" applyNumberFormat="1" applyFont="1" applyFill="1" applyBorder="1" applyAlignment="1">
      <alignment horizontal="left" vertical="center" wrapText="1"/>
    </xf>
    <xf numFmtId="1" fontId="23" fillId="7" borderId="2" xfId="0" applyNumberFormat="1" applyFont="1" applyFill="1" applyBorder="1" applyAlignment="1">
      <alignment horizontal="left" vertical="center"/>
    </xf>
    <xf numFmtId="1" fontId="23" fillId="4" borderId="2" xfId="0" applyNumberFormat="1" applyFont="1" applyFill="1" applyBorder="1" applyAlignment="1">
      <alignment horizontal="left" vertical="center"/>
    </xf>
    <xf numFmtId="1" fontId="5" fillId="6" borderId="2" xfId="0" applyNumberFormat="1" applyFont="1" applyFill="1" applyBorder="1" applyAlignment="1">
      <alignment horizontal="left" vertical="center" indent="1"/>
    </xf>
    <xf numFmtId="1" fontId="5" fillId="13" borderId="2" xfId="12" applyNumberFormat="1" applyFont="1" applyFill="1" applyAlignment="1">
      <alignment horizontal="left" vertical="center" indent="2"/>
    </xf>
    <xf numFmtId="0" fontId="5" fillId="6" borderId="2" xfId="0" applyFont="1" applyFill="1" applyBorder="1" applyAlignment="1">
      <alignment horizontal="center" vertical="center"/>
    </xf>
    <xf numFmtId="0" fontId="5" fillId="12" borderId="2" xfId="12" applyFont="1" applyFill="1" applyAlignment="1">
      <alignment horizontal="center" vertical="center"/>
    </xf>
    <xf numFmtId="0" fontId="5" fillId="13" borderId="2" xfId="12" applyFont="1" applyFill="1" applyAlignment="1">
      <alignment horizontal="center" vertical="center"/>
    </xf>
    <xf numFmtId="0" fontId="5" fillId="6" borderId="2" xfId="0" applyFont="1" applyFill="1" applyBorder="1" applyAlignment="1">
      <alignment horizontal="center" vertical="center" wrapText="1"/>
    </xf>
    <xf numFmtId="0" fontId="5" fillId="12" borderId="2" xfId="12" applyFont="1" applyFill="1" applyAlignment="1">
      <alignment horizontal="center" vertical="center" wrapText="1"/>
    </xf>
    <xf numFmtId="0" fontId="5" fillId="13" borderId="2" xfId="12" applyFont="1" applyFill="1" applyAlignment="1">
      <alignment horizontal="center" vertical="center" wrapText="1"/>
    </xf>
    <xf numFmtId="166" fontId="7" fillId="0" borderId="3" xfId="9">
      <alignment horizontal="center" vertical="center"/>
    </xf>
    <xf numFmtId="0" fontId="5" fillId="2" borderId="2" xfId="12" applyFont="1" applyFill="1">
      <alignment horizontal="left" vertical="center" indent="2"/>
    </xf>
    <xf numFmtId="0" fontId="5" fillId="2" borderId="2" xfId="11" applyFont="1" applyFill="1">
      <alignment horizontal="center" vertical="center"/>
    </xf>
    <xf numFmtId="9" fontId="23" fillId="2" borderId="2" xfId="2" applyFont="1" applyFill="1" applyBorder="1" applyAlignment="1">
      <alignment horizontal="center" vertical="center"/>
    </xf>
    <xf numFmtId="165" fontId="5" fillId="2" borderId="2" xfId="10" applyFont="1" applyFill="1">
      <alignment horizontal="center" vertical="center"/>
    </xf>
    <xf numFmtId="0" fontId="5" fillId="2" borderId="2" xfId="10" applyNumberFormat="1" applyFont="1" applyFill="1" applyAlignment="1">
      <alignment horizontal="left" vertical="center"/>
    </xf>
    <xf numFmtId="0" fontId="5" fillId="2" borderId="2" xfId="10" applyNumberFormat="1" applyFont="1" applyFill="1">
      <alignment horizontal="center" vertical="center"/>
    </xf>
    <xf numFmtId="0" fontId="5" fillId="9" borderId="2" xfId="12" applyFont="1" applyFill="1">
      <alignment horizontal="left" vertical="center" indent="2"/>
    </xf>
    <xf numFmtId="0" fontId="5" fillId="8" borderId="2" xfId="12" applyFont="1" applyFill="1">
      <alignment horizontal="left" vertical="center" indent="2"/>
    </xf>
    <xf numFmtId="0" fontId="5" fillId="14" borderId="2" xfId="12" applyFont="1" applyFill="1">
      <alignment horizontal="left" vertical="center" indent="2"/>
    </xf>
    <xf numFmtId="0" fontId="5" fillId="15" borderId="2" xfId="12" applyFont="1" applyFill="1">
      <alignment horizontal="left" vertical="center" indent="2"/>
    </xf>
    <xf numFmtId="0" fontId="5" fillId="2" borderId="2" xfId="11" applyFont="1" applyFill="1" applyAlignment="1">
      <alignment horizontal="center" vertical="center" wrapText="1"/>
    </xf>
    <xf numFmtId="166" fontId="7" fillId="0" borderId="3" xfId="9">
      <alignment horizontal="center" vertical="center"/>
    </xf>
    <xf numFmtId="0" fontId="7" fillId="0" borderId="0" xfId="8">
      <alignment horizontal="right" indent="1"/>
    </xf>
    <xf numFmtId="0" fontId="7" fillId="0" borderId="7" xfId="8" applyBorder="1">
      <alignment horizontal="right" indent="1"/>
    </xf>
    <xf numFmtId="167" fontId="0" fillId="5" borderId="4" xfId="0" applyNumberFormat="1" applyFill="1" applyBorder="1" applyAlignment="1">
      <alignment horizontal="left" vertical="center" wrapText="1" indent="1"/>
    </xf>
    <xf numFmtId="167" fontId="0" fillId="5" borderId="1" xfId="0" applyNumberFormat="1" applyFill="1" applyBorder="1" applyAlignment="1">
      <alignment horizontal="left" vertical="center" wrapText="1" indent="1"/>
    </xf>
    <xf numFmtId="167" fontId="0" fillId="5" borderId="5" xfId="0" applyNumberFormat="1" applyFill="1" applyBorder="1" applyAlignment="1">
      <alignment horizontal="left" vertical="center" wrapText="1" indent="1"/>
    </xf>
    <xf numFmtId="0" fontId="0" fillId="0" borderId="10" xfId="0" applyBorder="1"/>
    <xf numFmtId="0" fontId="7" fillId="16" borderId="0" xfId="3" applyFont="1" applyFill="1" applyAlignment="1">
      <alignment wrapText="1"/>
    </xf>
    <xf numFmtId="0" fontId="7" fillId="16" borderId="0" xfId="3" applyFont="1" applyFill="1"/>
  </cellXfs>
  <cellStyles count="14">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Normal 5" xfId="13" xr:uid="{00000000-0005-0000-0000-000008000000}"/>
    <cellStyle name="Percent" xfId="2" builtinId="5"/>
    <cellStyle name="Project Start" xfId="9" xr:uid="{00000000-0005-0000-0000-00000A000000}"/>
    <cellStyle name="Task" xfId="12" xr:uid="{00000000-0005-0000-0000-00000B000000}"/>
    <cellStyle name="Title" xfId="5" builtinId="15" customBuiltin="1"/>
    <cellStyle name="zHiddenText" xfId="3" xr:uid="{00000000-0005-0000-0000-00000D000000}"/>
  </cellStyles>
  <dxfs count="54">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53"/>
      <tableStyleElement type="headerRow" dxfId="52"/>
      <tableStyleElement type="totalRow" dxfId="51"/>
      <tableStyleElement type="firstColumn" dxfId="50"/>
      <tableStyleElement type="lastColumn" dxfId="49"/>
      <tableStyleElement type="firstRowStripe" dxfId="48"/>
      <tableStyleElement type="secondRowStripe" dxfId="47"/>
      <tableStyleElement type="firstColumnStripe" dxfId="46"/>
      <tableStyleElement type="secondColumnStripe" dxfId="4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D94E9-A3B4-4E67-B806-5E7DCEE89226}">
  <sheetPr>
    <pageSetUpPr fitToPage="1"/>
  </sheetPr>
  <dimension ref="A1:CJ104"/>
  <sheetViews>
    <sheetView showGridLines="0" tabSelected="1" showRuler="0" zoomScale="66" zoomScaleNormal="66" zoomScalePageLayoutView="70" workbookViewId="0">
      <pane xSplit="7" ySplit="7" topLeftCell="H8" activePane="bottomRight" state="frozen"/>
      <selection pane="topRight" activeCell="H1" sqref="H1"/>
      <selection pane="bottomLeft" activeCell="A8" sqref="A8"/>
      <selection pane="bottomRight" activeCell="A28" sqref="A28"/>
    </sheetView>
  </sheetViews>
  <sheetFormatPr defaultRowHeight="30" customHeight="1" outlineLevelRow="1" x14ac:dyDescent="0.3"/>
  <cols>
    <col min="1" max="1" width="10.21875" style="42" customWidth="1"/>
    <col min="2" max="2" width="79.44140625" customWidth="1"/>
    <col min="3" max="3" width="19.6640625" customWidth="1"/>
    <col min="4" max="4" width="24.5546875" customWidth="1"/>
    <col min="5" max="5" width="15.44140625" customWidth="1"/>
    <col min="6" max="6" width="12.5546875" style="5" customWidth="1"/>
    <col min="7" max="7" width="15.88671875" customWidth="1"/>
    <col min="8" max="9" width="15.109375" customWidth="1"/>
    <col min="10" max="10" width="2.6640625" customWidth="1"/>
    <col min="11" max="11" width="6.109375" hidden="1" customWidth="1"/>
    <col min="12" max="88" width="2.5546875" customWidth="1"/>
  </cols>
  <sheetData>
    <row r="1" spans="1:88" ht="30" customHeight="1" x14ac:dyDescent="0.55000000000000004">
      <c r="A1" s="43" t="s">
        <v>27</v>
      </c>
      <c r="B1" s="46" t="s">
        <v>74</v>
      </c>
      <c r="C1" s="46"/>
      <c r="D1" s="1"/>
      <c r="E1" s="2"/>
      <c r="F1" s="4"/>
      <c r="G1" s="31"/>
      <c r="H1" s="31"/>
      <c r="I1" s="31"/>
      <c r="K1" s="2"/>
      <c r="L1" s="13"/>
    </row>
    <row r="2" spans="1:88" ht="30" customHeight="1" x14ac:dyDescent="0.35">
      <c r="A2" s="42" t="s">
        <v>24</v>
      </c>
      <c r="B2" s="47" t="s">
        <v>20</v>
      </c>
      <c r="C2" s="47"/>
      <c r="D2" t="s">
        <v>36</v>
      </c>
      <c r="L2" s="44"/>
    </row>
    <row r="3" spans="1:88" ht="30" customHeight="1" x14ac:dyDescent="0.3">
      <c r="A3" s="42" t="s">
        <v>28</v>
      </c>
      <c r="B3" s="48" t="s">
        <v>21</v>
      </c>
      <c r="C3" s="48"/>
      <c r="D3" t="s">
        <v>37</v>
      </c>
      <c r="F3" s="112">
        <v>44562</v>
      </c>
      <c r="G3" s="112"/>
      <c r="H3" s="72"/>
      <c r="I3" s="100"/>
    </row>
    <row r="4" spans="1:88" ht="30" customHeight="1" x14ac:dyDescent="0.3">
      <c r="A4" s="43" t="s">
        <v>29</v>
      </c>
      <c r="D4" s="113" t="s">
        <v>6</v>
      </c>
      <c r="E4" s="114"/>
      <c r="F4" s="6">
        <v>2</v>
      </c>
      <c r="L4" s="115">
        <f>L5</f>
        <v>44564</v>
      </c>
      <c r="M4" s="116"/>
      <c r="N4" s="116"/>
      <c r="O4" s="116"/>
      <c r="P4" s="116"/>
      <c r="Q4" s="116"/>
      <c r="R4" s="117"/>
      <c r="S4" s="115">
        <f>S5</f>
        <v>44571</v>
      </c>
      <c r="T4" s="116"/>
      <c r="U4" s="116"/>
      <c r="V4" s="116"/>
      <c r="W4" s="116"/>
      <c r="X4" s="116"/>
      <c r="Y4" s="117"/>
      <c r="Z4" s="115">
        <f>Z5</f>
        <v>44578</v>
      </c>
      <c r="AA4" s="116"/>
      <c r="AB4" s="116"/>
      <c r="AC4" s="116"/>
      <c r="AD4" s="116"/>
      <c r="AE4" s="116"/>
      <c r="AF4" s="117"/>
      <c r="AG4" s="115">
        <f>AG5</f>
        <v>44585</v>
      </c>
      <c r="AH4" s="116"/>
      <c r="AI4" s="116"/>
      <c r="AJ4" s="116"/>
      <c r="AK4" s="116"/>
      <c r="AL4" s="116"/>
      <c r="AM4" s="117"/>
      <c r="AN4" s="115">
        <f>AN5</f>
        <v>44592</v>
      </c>
      <c r="AO4" s="116"/>
      <c r="AP4" s="116"/>
      <c r="AQ4" s="116"/>
      <c r="AR4" s="116"/>
      <c r="AS4" s="116"/>
      <c r="AT4" s="117"/>
      <c r="AU4" s="115">
        <f>AU5</f>
        <v>44599</v>
      </c>
      <c r="AV4" s="116"/>
      <c r="AW4" s="116"/>
      <c r="AX4" s="116"/>
      <c r="AY4" s="116"/>
      <c r="AZ4" s="116"/>
      <c r="BA4" s="117"/>
      <c r="BB4" s="115">
        <f>BB5</f>
        <v>44606</v>
      </c>
      <c r="BC4" s="116"/>
      <c r="BD4" s="116"/>
      <c r="BE4" s="116"/>
      <c r="BF4" s="116"/>
      <c r="BG4" s="116"/>
      <c r="BH4" s="117"/>
      <c r="BI4" s="115">
        <f>BI5</f>
        <v>44613</v>
      </c>
      <c r="BJ4" s="116"/>
      <c r="BK4" s="116"/>
      <c r="BL4" s="116"/>
      <c r="BM4" s="116"/>
      <c r="BN4" s="116"/>
      <c r="BO4" s="117"/>
      <c r="BP4" s="115">
        <f>BP5</f>
        <v>44620</v>
      </c>
      <c r="BQ4" s="116"/>
      <c r="BR4" s="116"/>
      <c r="BS4" s="116"/>
      <c r="BT4" s="116"/>
      <c r="BU4" s="116"/>
      <c r="BV4" s="117"/>
      <c r="BW4" s="115">
        <f>BW5</f>
        <v>44627</v>
      </c>
      <c r="BX4" s="116"/>
      <c r="BY4" s="116"/>
      <c r="BZ4" s="116"/>
      <c r="CA4" s="116"/>
      <c r="CB4" s="116"/>
      <c r="CC4" s="117"/>
      <c r="CD4" s="115">
        <f>CD5</f>
        <v>44634</v>
      </c>
      <c r="CE4" s="116"/>
      <c r="CF4" s="116"/>
      <c r="CG4" s="116"/>
      <c r="CH4" s="116"/>
      <c r="CI4" s="116"/>
      <c r="CJ4" s="117"/>
    </row>
    <row r="5" spans="1:88" ht="15" customHeight="1" x14ac:dyDescent="0.3">
      <c r="A5" s="43" t="s">
        <v>30</v>
      </c>
      <c r="B5" s="118"/>
      <c r="C5" s="118"/>
      <c r="D5" s="118"/>
      <c r="E5" s="118"/>
      <c r="F5" s="118"/>
      <c r="G5" s="118"/>
      <c r="H5" s="118"/>
      <c r="I5" s="118"/>
      <c r="J5" s="118"/>
      <c r="L5" s="10">
        <f>Project_Start-WEEKDAY(Project_Start,1)+2+7*(Display_Week-1)</f>
        <v>44564</v>
      </c>
      <c r="M5" s="9">
        <f>L5+1</f>
        <v>44565</v>
      </c>
      <c r="N5" s="9">
        <f t="shared" ref="N5:BY5" si="0">M5+1</f>
        <v>44566</v>
      </c>
      <c r="O5" s="9">
        <f t="shared" si="0"/>
        <v>44567</v>
      </c>
      <c r="P5" s="9">
        <f t="shared" si="0"/>
        <v>44568</v>
      </c>
      <c r="Q5" s="9">
        <f t="shared" si="0"/>
        <v>44569</v>
      </c>
      <c r="R5" s="11">
        <f t="shared" si="0"/>
        <v>44570</v>
      </c>
      <c r="S5" s="10">
        <f>R5+1</f>
        <v>44571</v>
      </c>
      <c r="T5" s="9">
        <f>S5+1</f>
        <v>44572</v>
      </c>
      <c r="U5" s="9">
        <f t="shared" si="0"/>
        <v>44573</v>
      </c>
      <c r="V5" s="9">
        <f t="shared" si="0"/>
        <v>44574</v>
      </c>
      <c r="W5" s="9">
        <f t="shared" si="0"/>
        <v>44575</v>
      </c>
      <c r="X5" s="9">
        <f t="shared" si="0"/>
        <v>44576</v>
      </c>
      <c r="Y5" s="11">
        <f t="shared" si="0"/>
        <v>44577</v>
      </c>
      <c r="Z5" s="10">
        <f>Y5+1</f>
        <v>44578</v>
      </c>
      <c r="AA5" s="9">
        <f>Z5+1</f>
        <v>44579</v>
      </c>
      <c r="AB5" s="9">
        <f t="shared" si="0"/>
        <v>44580</v>
      </c>
      <c r="AC5" s="9">
        <f t="shared" si="0"/>
        <v>44581</v>
      </c>
      <c r="AD5" s="9">
        <f t="shared" si="0"/>
        <v>44582</v>
      </c>
      <c r="AE5" s="9">
        <f t="shared" si="0"/>
        <v>44583</v>
      </c>
      <c r="AF5" s="11">
        <f t="shared" si="0"/>
        <v>44584</v>
      </c>
      <c r="AG5" s="10">
        <f>AF5+1</f>
        <v>44585</v>
      </c>
      <c r="AH5" s="9">
        <f>AG5+1</f>
        <v>44586</v>
      </c>
      <c r="AI5" s="9">
        <f t="shared" si="0"/>
        <v>44587</v>
      </c>
      <c r="AJ5" s="9">
        <f t="shared" si="0"/>
        <v>44588</v>
      </c>
      <c r="AK5" s="9">
        <f t="shared" si="0"/>
        <v>44589</v>
      </c>
      <c r="AL5" s="9">
        <f t="shared" si="0"/>
        <v>44590</v>
      </c>
      <c r="AM5" s="11">
        <f t="shared" si="0"/>
        <v>44591</v>
      </c>
      <c r="AN5" s="10">
        <f>AM5+1</f>
        <v>44592</v>
      </c>
      <c r="AO5" s="9">
        <f>AN5+1</f>
        <v>44593</v>
      </c>
      <c r="AP5" s="9">
        <f t="shared" si="0"/>
        <v>44594</v>
      </c>
      <c r="AQ5" s="9">
        <f t="shared" si="0"/>
        <v>44595</v>
      </c>
      <c r="AR5" s="9">
        <f t="shared" si="0"/>
        <v>44596</v>
      </c>
      <c r="AS5" s="9">
        <f t="shared" si="0"/>
        <v>44597</v>
      </c>
      <c r="AT5" s="11">
        <f t="shared" si="0"/>
        <v>44598</v>
      </c>
      <c r="AU5" s="10">
        <f>AT5+1</f>
        <v>44599</v>
      </c>
      <c r="AV5" s="9">
        <f>AU5+1</f>
        <v>44600</v>
      </c>
      <c r="AW5" s="9">
        <f t="shared" si="0"/>
        <v>44601</v>
      </c>
      <c r="AX5" s="9">
        <f t="shared" si="0"/>
        <v>44602</v>
      </c>
      <c r="AY5" s="9">
        <f t="shared" si="0"/>
        <v>44603</v>
      </c>
      <c r="AZ5" s="9">
        <f t="shared" si="0"/>
        <v>44604</v>
      </c>
      <c r="BA5" s="11">
        <f t="shared" si="0"/>
        <v>44605</v>
      </c>
      <c r="BB5" s="10">
        <f t="shared" si="0"/>
        <v>44606</v>
      </c>
      <c r="BC5" s="9">
        <f t="shared" si="0"/>
        <v>44607</v>
      </c>
      <c r="BD5" s="9">
        <f t="shared" si="0"/>
        <v>44608</v>
      </c>
      <c r="BE5" s="9">
        <f t="shared" si="0"/>
        <v>44609</v>
      </c>
      <c r="BF5" s="9">
        <f t="shared" si="0"/>
        <v>44610</v>
      </c>
      <c r="BG5" s="9">
        <f t="shared" si="0"/>
        <v>44611</v>
      </c>
      <c r="BH5" s="11">
        <f t="shared" si="0"/>
        <v>44612</v>
      </c>
      <c r="BI5" s="10">
        <f t="shared" si="0"/>
        <v>44613</v>
      </c>
      <c r="BJ5" s="9">
        <f t="shared" si="0"/>
        <v>44614</v>
      </c>
      <c r="BK5" s="9">
        <f t="shared" si="0"/>
        <v>44615</v>
      </c>
      <c r="BL5" s="9">
        <f t="shared" si="0"/>
        <v>44616</v>
      </c>
      <c r="BM5" s="9">
        <f t="shared" si="0"/>
        <v>44617</v>
      </c>
      <c r="BN5" s="9">
        <f t="shared" si="0"/>
        <v>44618</v>
      </c>
      <c r="BO5" s="11">
        <f t="shared" si="0"/>
        <v>44619</v>
      </c>
      <c r="BP5" s="10">
        <f t="shared" si="0"/>
        <v>44620</v>
      </c>
      <c r="BQ5" s="9">
        <f t="shared" si="0"/>
        <v>44621</v>
      </c>
      <c r="BR5" s="9">
        <f t="shared" si="0"/>
        <v>44622</v>
      </c>
      <c r="BS5" s="9">
        <f t="shared" si="0"/>
        <v>44623</v>
      </c>
      <c r="BT5" s="9">
        <f t="shared" si="0"/>
        <v>44624</v>
      </c>
      <c r="BU5" s="9">
        <f t="shared" si="0"/>
        <v>44625</v>
      </c>
      <c r="BV5" s="11">
        <f t="shared" si="0"/>
        <v>44626</v>
      </c>
      <c r="BW5" s="10">
        <f t="shared" si="0"/>
        <v>44627</v>
      </c>
      <c r="BX5" s="9">
        <f t="shared" si="0"/>
        <v>44628</v>
      </c>
      <c r="BY5" s="9">
        <f t="shared" si="0"/>
        <v>44629</v>
      </c>
      <c r="BZ5" s="9">
        <f t="shared" ref="BZ5:CJ5" si="1">BY5+1</f>
        <v>44630</v>
      </c>
      <c r="CA5" s="9">
        <f t="shared" si="1"/>
        <v>44631</v>
      </c>
      <c r="CB5" s="9">
        <f t="shared" si="1"/>
        <v>44632</v>
      </c>
      <c r="CC5" s="11">
        <f t="shared" si="1"/>
        <v>44633</v>
      </c>
      <c r="CD5" s="10">
        <f t="shared" si="1"/>
        <v>44634</v>
      </c>
      <c r="CE5" s="9">
        <f t="shared" si="1"/>
        <v>44635</v>
      </c>
      <c r="CF5" s="9">
        <f t="shared" si="1"/>
        <v>44636</v>
      </c>
      <c r="CG5" s="9">
        <f t="shared" si="1"/>
        <v>44637</v>
      </c>
      <c r="CH5" s="9">
        <f t="shared" si="1"/>
        <v>44638</v>
      </c>
      <c r="CI5" s="9">
        <f t="shared" si="1"/>
        <v>44639</v>
      </c>
      <c r="CJ5" s="11">
        <f t="shared" si="1"/>
        <v>44640</v>
      </c>
    </row>
    <row r="6" spans="1:88" ht="30" customHeight="1" thickBot="1" x14ac:dyDescent="0.35">
      <c r="A6" s="7" t="s">
        <v>138</v>
      </c>
      <c r="B6" s="7" t="s">
        <v>7</v>
      </c>
      <c r="C6" s="7" t="s">
        <v>38</v>
      </c>
      <c r="D6" s="8" t="s">
        <v>1</v>
      </c>
      <c r="E6" s="8" t="s">
        <v>0</v>
      </c>
      <c r="F6" s="8" t="s">
        <v>3</v>
      </c>
      <c r="G6" s="8" t="s">
        <v>4</v>
      </c>
      <c r="H6" s="62" t="s">
        <v>135</v>
      </c>
      <c r="I6" s="62" t="s">
        <v>137</v>
      </c>
      <c r="J6" s="8"/>
      <c r="K6" s="8" t="s">
        <v>5</v>
      </c>
      <c r="L6" s="12" t="str">
        <f>LEFT(TEXT(L5,"ddd"),1)</f>
        <v>M</v>
      </c>
      <c r="M6" s="12" t="str">
        <f t="shared" ref="M6:BX6" si="2">LEFT(TEXT(M5,"ddd"),1)</f>
        <v>T</v>
      </c>
      <c r="N6" s="12" t="str">
        <f t="shared" si="2"/>
        <v>W</v>
      </c>
      <c r="O6" s="12" t="str">
        <f t="shared" si="2"/>
        <v>T</v>
      </c>
      <c r="P6" s="12" t="str">
        <f t="shared" si="2"/>
        <v>F</v>
      </c>
      <c r="Q6" s="12" t="str">
        <f t="shared" si="2"/>
        <v>S</v>
      </c>
      <c r="R6" s="12" t="str">
        <f t="shared" si="2"/>
        <v>S</v>
      </c>
      <c r="S6" s="12" t="str">
        <f t="shared" si="2"/>
        <v>M</v>
      </c>
      <c r="T6" s="12" t="str">
        <f t="shared" si="2"/>
        <v>T</v>
      </c>
      <c r="U6" s="12" t="str">
        <f t="shared" si="2"/>
        <v>W</v>
      </c>
      <c r="V6" s="12" t="str">
        <f t="shared" si="2"/>
        <v>T</v>
      </c>
      <c r="W6" s="12" t="str">
        <f t="shared" si="2"/>
        <v>F</v>
      </c>
      <c r="X6" s="12" t="str">
        <f t="shared" si="2"/>
        <v>S</v>
      </c>
      <c r="Y6" s="12" t="str">
        <f t="shared" si="2"/>
        <v>S</v>
      </c>
      <c r="Z6" s="12" t="str">
        <f t="shared" si="2"/>
        <v>M</v>
      </c>
      <c r="AA6" s="12" t="str">
        <f t="shared" si="2"/>
        <v>T</v>
      </c>
      <c r="AB6" s="12" t="str">
        <f t="shared" si="2"/>
        <v>W</v>
      </c>
      <c r="AC6" s="12" t="str">
        <f t="shared" si="2"/>
        <v>T</v>
      </c>
      <c r="AD6" s="12" t="str">
        <f t="shared" si="2"/>
        <v>F</v>
      </c>
      <c r="AE6" s="12" t="str">
        <f t="shared" si="2"/>
        <v>S</v>
      </c>
      <c r="AF6" s="12" t="str">
        <f t="shared" si="2"/>
        <v>S</v>
      </c>
      <c r="AG6" s="12" t="str">
        <f t="shared" si="2"/>
        <v>M</v>
      </c>
      <c r="AH6" s="12" t="str">
        <f t="shared" si="2"/>
        <v>T</v>
      </c>
      <c r="AI6" s="12" t="str">
        <f t="shared" si="2"/>
        <v>W</v>
      </c>
      <c r="AJ6" s="12" t="str">
        <f t="shared" si="2"/>
        <v>T</v>
      </c>
      <c r="AK6" s="12" t="str">
        <f t="shared" si="2"/>
        <v>F</v>
      </c>
      <c r="AL6" s="12" t="str">
        <f t="shared" si="2"/>
        <v>S</v>
      </c>
      <c r="AM6" s="12" t="str">
        <f t="shared" si="2"/>
        <v>S</v>
      </c>
      <c r="AN6" s="12" t="str">
        <f t="shared" si="2"/>
        <v>M</v>
      </c>
      <c r="AO6" s="12" t="str">
        <f t="shared" si="2"/>
        <v>T</v>
      </c>
      <c r="AP6" s="12" t="str">
        <f t="shared" si="2"/>
        <v>W</v>
      </c>
      <c r="AQ6" s="12" t="str">
        <f t="shared" si="2"/>
        <v>T</v>
      </c>
      <c r="AR6" s="12" t="str">
        <f t="shared" si="2"/>
        <v>F</v>
      </c>
      <c r="AS6" s="12" t="str">
        <f t="shared" si="2"/>
        <v>S</v>
      </c>
      <c r="AT6" s="12" t="str">
        <f t="shared" si="2"/>
        <v>S</v>
      </c>
      <c r="AU6" s="12" t="str">
        <f t="shared" si="2"/>
        <v>M</v>
      </c>
      <c r="AV6" s="12" t="str">
        <f t="shared" si="2"/>
        <v>T</v>
      </c>
      <c r="AW6" s="12" t="str">
        <f t="shared" si="2"/>
        <v>W</v>
      </c>
      <c r="AX6" s="12" t="str">
        <f t="shared" si="2"/>
        <v>T</v>
      </c>
      <c r="AY6" s="12" t="str">
        <f t="shared" si="2"/>
        <v>F</v>
      </c>
      <c r="AZ6" s="12" t="str">
        <f t="shared" si="2"/>
        <v>S</v>
      </c>
      <c r="BA6" s="12" t="str">
        <f t="shared" si="2"/>
        <v>S</v>
      </c>
      <c r="BB6" s="12" t="str">
        <f t="shared" si="2"/>
        <v>M</v>
      </c>
      <c r="BC6" s="12" t="str">
        <f t="shared" si="2"/>
        <v>T</v>
      </c>
      <c r="BD6" s="12" t="str">
        <f t="shared" si="2"/>
        <v>W</v>
      </c>
      <c r="BE6" s="12" t="str">
        <f t="shared" si="2"/>
        <v>T</v>
      </c>
      <c r="BF6" s="12" t="str">
        <f t="shared" si="2"/>
        <v>F</v>
      </c>
      <c r="BG6" s="12" t="str">
        <f t="shared" si="2"/>
        <v>S</v>
      </c>
      <c r="BH6" s="12" t="str">
        <f t="shared" si="2"/>
        <v>S</v>
      </c>
      <c r="BI6" s="12" t="str">
        <f t="shared" si="2"/>
        <v>M</v>
      </c>
      <c r="BJ6" s="12" t="str">
        <f t="shared" si="2"/>
        <v>T</v>
      </c>
      <c r="BK6" s="12" t="str">
        <f t="shared" si="2"/>
        <v>W</v>
      </c>
      <c r="BL6" s="12" t="str">
        <f t="shared" si="2"/>
        <v>T</v>
      </c>
      <c r="BM6" s="12" t="str">
        <f t="shared" si="2"/>
        <v>F</v>
      </c>
      <c r="BN6" s="12" t="str">
        <f t="shared" si="2"/>
        <v>S</v>
      </c>
      <c r="BO6" s="12" t="str">
        <f t="shared" si="2"/>
        <v>S</v>
      </c>
      <c r="BP6" s="12" t="str">
        <f t="shared" si="2"/>
        <v>M</v>
      </c>
      <c r="BQ6" s="12" t="str">
        <f t="shared" si="2"/>
        <v>T</v>
      </c>
      <c r="BR6" s="12" t="str">
        <f t="shared" si="2"/>
        <v>W</v>
      </c>
      <c r="BS6" s="12" t="str">
        <f t="shared" si="2"/>
        <v>T</v>
      </c>
      <c r="BT6" s="12" t="str">
        <f t="shared" si="2"/>
        <v>F</v>
      </c>
      <c r="BU6" s="12" t="str">
        <f t="shared" si="2"/>
        <v>S</v>
      </c>
      <c r="BV6" s="12" t="str">
        <f t="shared" si="2"/>
        <v>S</v>
      </c>
      <c r="BW6" s="12" t="str">
        <f t="shared" si="2"/>
        <v>M</v>
      </c>
      <c r="BX6" s="12" t="str">
        <f t="shared" si="2"/>
        <v>T</v>
      </c>
      <c r="BY6" s="12" t="str">
        <f t="shared" ref="BY6:CJ6" si="3">LEFT(TEXT(BY5,"ddd"),1)</f>
        <v>W</v>
      </c>
      <c r="BZ6" s="12" t="str">
        <f t="shared" si="3"/>
        <v>T</v>
      </c>
      <c r="CA6" s="12" t="str">
        <f t="shared" si="3"/>
        <v>F</v>
      </c>
      <c r="CB6" s="12" t="str">
        <f t="shared" si="3"/>
        <v>S</v>
      </c>
      <c r="CC6" s="12" t="str">
        <f t="shared" si="3"/>
        <v>S</v>
      </c>
      <c r="CD6" s="12" t="str">
        <f t="shared" si="3"/>
        <v>M</v>
      </c>
      <c r="CE6" s="12" t="str">
        <f t="shared" si="3"/>
        <v>T</v>
      </c>
      <c r="CF6" s="12" t="str">
        <f t="shared" si="3"/>
        <v>W</v>
      </c>
      <c r="CG6" s="12" t="str">
        <f t="shared" si="3"/>
        <v>T</v>
      </c>
      <c r="CH6" s="12" t="str">
        <f t="shared" si="3"/>
        <v>F</v>
      </c>
      <c r="CI6" s="12" t="str">
        <f t="shared" si="3"/>
        <v>S</v>
      </c>
      <c r="CJ6" s="12" t="str">
        <f t="shared" si="3"/>
        <v>S</v>
      </c>
    </row>
    <row r="7" spans="1:88" ht="30" hidden="1" customHeight="1" thickBot="1" x14ac:dyDescent="0.35">
      <c r="A7" s="42" t="s">
        <v>26</v>
      </c>
      <c r="D7" s="45"/>
      <c r="F7"/>
      <c r="K7" t="str">
        <f>IF(OR(ISBLANK(task_start),ISBLANK(task_end)),"",task_end-task_start+1)</f>
        <v/>
      </c>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29"/>
      <c r="BN7" s="29"/>
      <c r="BO7" s="29"/>
      <c r="BP7" s="29"/>
      <c r="BQ7" s="29"/>
      <c r="BR7" s="29"/>
      <c r="BS7" s="29"/>
      <c r="BT7" s="29"/>
      <c r="BU7" s="29"/>
      <c r="BV7" s="29"/>
      <c r="BW7" s="29"/>
      <c r="BX7" s="29"/>
      <c r="BY7" s="29"/>
      <c r="BZ7" s="29"/>
      <c r="CA7" s="29"/>
      <c r="CB7" s="29"/>
      <c r="CC7" s="29"/>
      <c r="CD7" s="29"/>
      <c r="CE7" s="29"/>
      <c r="CF7" s="29"/>
      <c r="CG7" s="29"/>
      <c r="CH7" s="29"/>
      <c r="CI7" s="29"/>
      <c r="CJ7" s="29"/>
    </row>
    <row r="8" spans="1:88" s="3" customFormat="1" ht="30" customHeight="1" thickBot="1" x14ac:dyDescent="0.35">
      <c r="A8" s="119">
        <v>1</v>
      </c>
      <c r="B8" s="15" t="s">
        <v>42</v>
      </c>
      <c r="C8" s="15" t="s">
        <v>127</v>
      </c>
      <c r="D8" s="86" t="s">
        <v>37</v>
      </c>
      <c r="E8" s="16">
        <f>AVERAGE(E9:E17)</f>
        <v>0.58888888888888891</v>
      </c>
      <c r="F8" s="79" t="s">
        <v>125</v>
      </c>
      <c r="G8" s="73" t="s">
        <v>133</v>
      </c>
      <c r="H8" s="89">
        <f>SUM(H9:H17)/30+H13/30</f>
        <v>19.433333333333334</v>
      </c>
      <c r="I8" s="89"/>
      <c r="J8" s="14"/>
      <c r="K8" s="14" t="e">
        <f t="shared" ref="K8:K82" si="4">IF(OR(ISBLANK(task_start),ISBLANK(task_end)),"",task_end-task_start+1)</f>
        <v>#VALUE!</v>
      </c>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c r="CD8" s="29"/>
      <c r="CE8" s="29"/>
      <c r="CF8" s="29"/>
      <c r="CG8" s="29"/>
      <c r="CH8" s="29"/>
      <c r="CI8" s="29"/>
      <c r="CJ8" s="29"/>
    </row>
    <row r="9" spans="1:88" s="3" customFormat="1" ht="30" customHeight="1" outlineLevel="1" thickBot="1" x14ac:dyDescent="0.35">
      <c r="A9" s="119" t="s">
        <v>33</v>
      </c>
      <c r="B9" s="54" t="s">
        <v>105</v>
      </c>
      <c r="C9" s="54" t="s">
        <v>115</v>
      </c>
      <c r="D9" s="58" t="s">
        <v>116</v>
      </c>
      <c r="E9" s="19">
        <v>1</v>
      </c>
      <c r="F9" s="49">
        <v>43374</v>
      </c>
      <c r="G9" s="61">
        <f>F9+H9</f>
        <v>43387</v>
      </c>
      <c r="H9" s="63">
        <v>13</v>
      </c>
      <c r="I9" s="63"/>
      <c r="J9" s="14"/>
      <c r="K9" s="14">
        <f t="shared" si="4"/>
        <v>14</v>
      </c>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c r="CD9" s="29"/>
      <c r="CE9" s="29"/>
      <c r="CF9" s="29"/>
      <c r="CG9" s="29"/>
      <c r="CH9" s="29"/>
      <c r="CI9" s="29"/>
      <c r="CJ9" s="29"/>
    </row>
    <row r="10" spans="1:88" s="3" customFormat="1" ht="30" customHeight="1" outlineLevel="1" thickBot="1" x14ac:dyDescent="0.35">
      <c r="A10" s="119"/>
      <c r="B10" s="54" t="s">
        <v>106</v>
      </c>
      <c r="C10" s="54" t="s">
        <v>115</v>
      </c>
      <c r="D10" s="58" t="s">
        <v>116</v>
      </c>
      <c r="E10" s="19">
        <v>1</v>
      </c>
      <c r="F10" s="49">
        <f>G9</f>
        <v>43387</v>
      </c>
      <c r="G10" s="61">
        <f>F10+H10</f>
        <v>43416</v>
      </c>
      <c r="H10" s="63">
        <v>29</v>
      </c>
      <c r="I10" s="63"/>
      <c r="J10" s="14"/>
      <c r="K10" s="14"/>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row>
    <row r="11" spans="1:88" s="3" customFormat="1" ht="30" customHeight="1" outlineLevel="1" thickBot="1" x14ac:dyDescent="0.35">
      <c r="A11" s="119"/>
      <c r="B11" s="54" t="s">
        <v>107</v>
      </c>
      <c r="C11" s="54" t="s">
        <v>46</v>
      </c>
      <c r="D11" s="58" t="s">
        <v>117</v>
      </c>
      <c r="E11" s="19">
        <v>1</v>
      </c>
      <c r="F11" s="49">
        <f>F10</f>
        <v>43387</v>
      </c>
      <c r="G11" s="61">
        <f t="shared" ref="G11:G17" si="5">F11+H11</f>
        <v>43403</v>
      </c>
      <c r="H11" s="63">
        <v>16</v>
      </c>
      <c r="I11" s="63"/>
      <c r="J11" s="14"/>
      <c r="K11" s="14"/>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29"/>
      <c r="CF11" s="29"/>
      <c r="CG11" s="29"/>
      <c r="CH11" s="29"/>
      <c r="CI11" s="29"/>
      <c r="CJ11" s="29"/>
    </row>
    <row r="12" spans="1:88" s="3" customFormat="1" ht="30" customHeight="1" outlineLevel="1" thickBot="1" x14ac:dyDescent="0.35">
      <c r="A12" s="119"/>
      <c r="B12" s="101" t="s">
        <v>109</v>
      </c>
      <c r="C12" s="101" t="s">
        <v>51</v>
      </c>
      <c r="D12" s="102" t="s">
        <v>114</v>
      </c>
      <c r="E12" s="103">
        <v>1</v>
      </c>
      <c r="F12" s="104">
        <f>F13</f>
        <v>43403</v>
      </c>
      <c r="G12" s="104">
        <f>F12+H12</f>
        <v>43553</v>
      </c>
      <c r="H12" s="106">
        <v>150</v>
      </c>
      <c r="I12" s="106"/>
      <c r="J12" s="14"/>
      <c r="K12" s="14"/>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row>
    <row r="13" spans="1:88" s="3" customFormat="1" ht="30" customHeight="1" outlineLevel="1" thickBot="1" x14ac:dyDescent="0.35">
      <c r="A13" s="119"/>
      <c r="B13" s="101" t="s">
        <v>108</v>
      </c>
      <c r="C13" s="101" t="s">
        <v>46</v>
      </c>
      <c r="D13" s="102" t="s">
        <v>117</v>
      </c>
      <c r="E13" s="103">
        <v>1</v>
      </c>
      <c r="F13" s="104">
        <f>G11</f>
        <v>43403</v>
      </c>
      <c r="G13" s="104">
        <f t="shared" si="5"/>
        <v>43553</v>
      </c>
      <c r="H13" s="106">
        <v>150</v>
      </c>
      <c r="I13" s="106"/>
      <c r="J13" s="14"/>
      <c r="K13" s="14"/>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29"/>
      <c r="CF13" s="29"/>
      <c r="CG13" s="29"/>
      <c r="CH13" s="29"/>
      <c r="CI13" s="29"/>
      <c r="CJ13" s="29"/>
    </row>
    <row r="14" spans="1:88" s="3" customFormat="1" ht="30" customHeight="1" outlineLevel="1" thickBot="1" x14ac:dyDescent="0.35">
      <c r="A14" s="119"/>
      <c r="B14" s="54" t="s">
        <v>110</v>
      </c>
      <c r="C14" s="54" t="s">
        <v>51</v>
      </c>
      <c r="D14" s="58" t="s">
        <v>118</v>
      </c>
      <c r="E14" s="19">
        <v>0.3</v>
      </c>
      <c r="F14" s="49">
        <f>G12</f>
        <v>43553</v>
      </c>
      <c r="G14" s="61">
        <f t="shared" si="5"/>
        <v>43583</v>
      </c>
      <c r="H14" s="63">
        <v>30</v>
      </c>
      <c r="I14" s="63"/>
      <c r="J14" s="14"/>
      <c r="K14" s="14"/>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row>
    <row r="15" spans="1:88" s="3" customFormat="1" ht="30" customHeight="1" outlineLevel="1" thickBot="1" x14ac:dyDescent="0.35">
      <c r="A15" s="119"/>
      <c r="B15" s="54" t="s">
        <v>111</v>
      </c>
      <c r="C15" s="54" t="s">
        <v>115</v>
      </c>
      <c r="D15" s="58" t="s">
        <v>119</v>
      </c>
      <c r="E15" s="19">
        <v>0</v>
      </c>
      <c r="F15" s="49">
        <f>G14</f>
        <v>43583</v>
      </c>
      <c r="G15" s="61">
        <f t="shared" si="5"/>
        <v>43598</v>
      </c>
      <c r="H15" s="63">
        <v>15</v>
      </c>
      <c r="I15" s="63"/>
      <c r="J15" s="14"/>
      <c r="K15" s="14"/>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29"/>
      <c r="CC15" s="29"/>
      <c r="CD15" s="29"/>
      <c r="CE15" s="29"/>
      <c r="CF15" s="29"/>
      <c r="CG15" s="29"/>
      <c r="CH15" s="29"/>
      <c r="CI15" s="29"/>
      <c r="CJ15" s="29"/>
    </row>
    <row r="16" spans="1:88" s="3" customFormat="1" ht="30" customHeight="1" outlineLevel="1" thickBot="1" x14ac:dyDescent="0.35">
      <c r="A16" s="119"/>
      <c r="B16" s="54" t="s">
        <v>112</v>
      </c>
      <c r="C16" s="54" t="s">
        <v>46</v>
      </c>
      <c r="D16" s="58" t="s">
        <v>117</v>
      </c>
      <c r="E16" s="19">
        <v>0</v>
      </c>
      <c r="F16" s="49">
        <f>G15</f>
        <v>43598</v>
      </c>
      <c r="G16" s="61">
        <f t="shared" si="5"/>
        <v>43618</v>
      </c>
      <c r="H16" s="63">
        <v>20</v>
      </c>
      <c r="I16" s="63"/>
      <c r="J16" s="14"/>
      <c r="K16" s="14"/>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29"/>
      <c r="CC16" s="29"/>
      <c r="CD16" s="29"/>
      <c r="CE16" s="29"/>
      <c r="CF16" s="29"/>
      <c r="CG16" s="29"/>
      <c r="CH16" s="29"/>
      <c r="CI16" s="29"/>
      <c r="CJ16" s="29"/>
    </row>
    <row r="17" spans="1:88" s="3" customFormat="1" ht="30" customHeight="1" outlineLevel="1" thickBot="1" x14ac:dyDescent="0.35">
      <c r="A17" s="119"/>
      <c r="B17" s="54" t="s">
        <v>113</v>
      </c>
      <c r="C17" s="54" t="s">
        <v>46</v>
      </c>
      <c r="D17" s="58" t="s">
        <v>120</v>
      </c>
      <c r="E17" s="19">
        <v>0</v>
      </c>
      <c r="F17" s="49">
        <f>F16</f>
        <v>43598</v>
      </c>
      <c r="G17" s="61">
        <f t="shared" si="5"/>
        <v>43608</v>
      </c>
      <c r="H17" s="63">
        <v>10</v>
      </c>
      <c r="I17" s="63"/>
      <c r="J17" s="14"/>
      <c r="K17" s="14"/>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9"/>
      <c r="BR17" s="29"/>
      <c r="BS17" s="29"/>
      <c r="BT17" s="29"/>
      <c r="BU17" s="29"/>
      <c r="BV17" s="29"/>
      <c r="BW17" s="29"/>
      <c r="BX17" s="29"/>
      <c r="BY17" s="29"/>
      <c r="BZ17" s="29"/>
      <c r="CA17" s="29"/>
      <c r="CB17" s="29"/>
      <c r="CC17" s="29"/>
      <c r="CD17" s="29"/>
      <c r="CE17" s="29"/>
      <c r="CF17" s="29"/>
      <c r="CG17" s="29"/>
      <c r="CH17" s="29"/>
      <c r="CI17" s="29"/>
      <c r="CJ17" s="29"/>
    </row>
    <row r="18" spans="1:88" s="3" customFormat="1" ht="30" customHeight="1" thickBot="1" x14ac:dyDescent="0.35">
      <c r="A18" s="119">
        <v>2</v>
      </c>
      <c r="B18" s="20" t="s">
        <v>66</v>
      </c>
      <c r="C18" s="20" t="s">
        <v>67</v>
      </c>
      <c r="D18" s="87" t="s">
        <v>37</v>
      </c>
      <c r="E18" s="21">
        <f>AVERAGE(E19:E27)</f>
        <v>0.42222222222222222</v>
      </c>
      <c r="F18" s="80" t="s">
        <v>123</v>
      </c>
      <c r="G18" s="74" t="s">
        <v>91</v>
      </c>
      <c r="H18" s="90">
        <f>SUM(H23:H27)/30</f>
        <v>2.6666666666666665</v>
      </c>
      <c r="I18" s="90"/>
      <c r="J18" s="14"/>
      <c r="K18" s="14" t="e">
        <f t="shared" si="4"/>
        <v>#VALUE!</v>
      </c>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row>
    <row r="19" spans="1:88" s="3" customFormat="1" ht="30" hidden="1" customHeight="1" outlineLevel="1" thickBot="1" x14ac:dyDescent="0.35">
      <c r="A19" s="119" t="s">
        <v>33</v>
      </c>
      <c r="B19" s="54" t="s">
        <v>105</v>
      </c>
      <c r="C19" s="54" t="s">
        <v>115</v>
      </c>
      <c r="D19" s="58" t="s">
        <v>116</v>
      </c>
      <c r="E19" s="19">
        <v>1</v>
      </c>
      <c r="F19" s="49">
        <v>43468</v>
      </c>
      <c r="G19" s="61">
        <f>F19+H19</f>
        <v>43528</v>
      </c>
      <c r="H19" s="75">
        <v>60</v>
      </c>
      <c r="I19" s="75"/>
      <c r="J19" s="14"/>
      <c r="K19" s="14">
        <f t="shared" si="4"/>
        <v>61</v>
      </c>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c r="BT19" s="29"/>
      <c r="BU19" s="29"/>
      <c r="BV19" s="29"/>
      <c r="BW19" s="29"/>
      <c r="BX19" s="29"/>
      <c r="BY19" s="29"/>
      <c r="BZ19" s="29"/>
      <c r="CA19" s="29"/>
      <c r="CB19" s="29"/>
      <c r="CC19" s="29"/>
      <c r="CD19" s="29"/>
      <c r="CE19" s="29"/>
      <c r="CF19" s="29"/>
      <c r="CG19" s="29"/>
      <c r="CH19" s="29"/>
      <c r="CI19" s="29"/>
      <c r="CJ19" s="29"/>
    </row>
    <row r="20" spans="1:88" s="3" customFormat="1" ht="30" hidden="1" customHeight="1" outlineLevel="1" thickBot="1" x14ac:dyDescent="0.35">
      <c r="A20" s="119"/>
      <c r="B20" s="54" t="s">
        <v>106</v>
      </c>
      <c r="C20" s="54" t="s">
        <v>115</v>
      </c>
      <c r="D20" s="58" t="s">
        <v>116</v>
      </c>
      <c r="E20" s="19">
        <v>1</v>
      </c>
      <c r="F20" s="49">
        <f>G19</f>
        <v>43528</v>
      </c>
      <c r="G20" s="61">
        <f>F20+H20</f>
        <v>43557</v>
      </c>
      <c r="H20" s="75">
        <v>29</v>
      </c>
      <c r="I20" s="75"/>
      <c r="J20" s="14"/>
      <c r="K20" s="14"/>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29"/>
      <c r="BV20" s="29"/>
      <c r="BW20" s="29"/>
      <c r="BX20" s="29"/>
      <c r="BY20" s="29"/>
      <c r="BZ20" s="29"/>
      <c r="CA20" s="29"/>
      <c r="CB20" s="29"/>
      <c r="CC20" s="29"/>
      <c r="CD20" s="29"/>
      <c r="CE20" s="29"/>
      <c r="CF20" s="29"/>
      <c r="CG20" s="29"/>
      <c r="CH20" s="29"/>
      <c r="CI20" s="29"/>
      <c r="CJ20" s="29"/>
    </row>
    <row r="21" spans="1:88" s="3" customFormat="1" ht="30" hidden="1" customHeight="1" outlineLevel="1" thickBot="1" x14ac:dyDescent="0.35">
      <c r="A21" s="119"/>
      <c r="B21" s="54" t="s">
        <v>107</v>
      </c>
      <c r="C21" s="54" t="s">
        <v>46</v>
      </c>
      <c r="D21" s="58" t="s">
        <v>128</v>
      </c>
      <c r="E21" s="19">
        <v>1</v>
      </c>
      <c r="F21" s="49">
        <v>43588</v>
      </c>
      <c r="G21" s="61">
        <f t="shared" ref="G21:G27" si="6">F21+H21</f>
        <v>43593</v>
      </c>
      <c r="H21" s="75">
        <v>5</v>
      </c>
      <c r="I21" s="75"/>
      <c r="J21" s="14"/>
      <c r="K21" s="14"/>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c r="BM21" s="29"/>
      <c r="BN21" s="29"/>
      <c r="BO21" s="29"/>
      <c r="BP21" s="29"/>
      <c r="BQ21" s="29"/>
      <c r="BR21" s="29"/>
      <c r="BS21" s="29"/>
      <c r="BT21" s="29"/>
      <c r="BU21" s="29"/>
      <c r="BV21" s="29"/>
      <c r="BW21" s="29"/>
      <c r="BX21" s="29"/>
      <c r="BY21" s="29"/>
      <c r="BZ21" s="29"/>
      <c r="CA21" s="29"/>
      <c r="CB21" s="29"/>
      <c r="CC21" s="29"/>
      <c r="CD21" s="29"/>
      <c r="CE21" s="29"/>
      <c r="CF21" s="29"/>
      <c r="CG21" s="29"/>
      <c r="CH21" s="29"/>
      <c r="CI21" s="29"/>
      <c r="CJ21" s="29"/>
    </row>
    <row r="22" spans="1:88" s="3" customFormat="1" ht="30" hidden="1" customHeight="1" outlineLevel="1" thickBot="1" x14ac:dyDescent="0.35">
      <c r="A22" s="119"/>
      <c r="B22" s="101" t="s">
        <v>109</v>
      </c>
      <c r="C22" s="101" t="s">
        <v>51</v>
      </c>
      <c r="D22" s="102" t="s">
        <v>88</v>
      </c>
      <c r="E22" s="103">
        <v>0.5</v>
      </c>
      <c r="F22" s="104">
        <f>F23</f>
        <v>43593</v>
      </c>
      <c r="G22" s="104">
        <f>F22+H22</f>
        <v>43653</v>
      </c>
      <c r="H22" s="105">
        <v>60</v>
      </c>
      <c r="I22" s="105"/>
      <c r="J22" s="14"/>
      <c r="K22" s="14"/>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row>
    <row r="23" spans="1:88" s="3" customFormat="1" ht="30" hidden="1" customHeight="1" outlineLevel="1" thickBot="1" x14ac:dyDescent="0.35">
      <c r="A23" s="119"/>
      <c r="B23" s="101" t="s">
        <v>108</v>
      </c>
      <c r="C23" s="101" t="s">
        <v>46</v>
      </c>
      <c r="D23" s="102" t="s">
        <v>128</v>
      </c>
      <c r="E23" s="103">
        <v>0.3</v>
      </c>
      <c r="F23" s="104">
        <f>G21</f>
        <v>43593</v>
      </c>
      <c r="G23" s="104">
        <f t="shared" si="6"/>
        <v>43643</v>
      </c>
      <c r="H23" s="105">
        <v>50</v>
      </c>
      <c r="I23" s="105"/>
      <c r="J23" s="14"/>
      <c r="K23" s="14"/>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c r="CA23" s="29"/>
      <c r="CB23" s="29"/>
      <c r="CC23" s="29"/>
      <c r="CD23" s="29"/>
      <c r="CE23" s="29"/>
      <c r="CF23" s="29"/>
      <c r="CG23" s="29"/>
      <c r="CH23" s="29"/>
      <c r="CI23" s="29"/>
      <c r="CJ23" s="29"/>
    </row>
    <row r="24" spans="1:88" s="3" customFormat="1" ht="30" hidden="1" customHeight="1" outlineLevel="1" thickBot="1" x14ac:dyDescent="0.35">
      <c r="A24" s="119"/>
      <c r="B24" s="54" t="s">
        <v>110</v>
      </c>
      <c r="C24" s="54" t="s">
        <v>51</v>
      </c>
      <c r="D24" s="58" t="s">
        <v>118</v>
      </c>
      <c r="E24" s="19">
        <v>0</v>
      </c>
      <c r="F24" s="49">
        <f>G22</f>
        <v>43653</v>
      </c>
      <c r="G24" s="61">
        <f t="shared" si="6"/>
        <v>43663</v>
      </c>
      <c r="H24" s="75">
        <v>10</v>
      </c>
      <c r="I24" s="75"/>
      <c r="J24" s="14"/>
      <c r="K24" s="14"/>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c r="BR24" s="29"/>
      <c r="BS24" s="29"/>
      <c r="BT24" s="29"/>
      <c r="BU24" s="29"/>
      <c r="BV24" s="29"/>
      <c r="BW24" s="29"/>
      <c r="BX24" s="29"/>
      <c r="BY24" s="29"/>
      <c r="BZ24" s="29"/>
      <c r="CA24" s="29"/>
      <c r="CB24" s="29"/>
      <c r="CC24" s="29"/>
      <c r="CD24" s="29"/>
      <c r="CE24" s="29"/>
      <c r="CF24" s="29"/>
      <c r="CG24" s="29"/>
      <c r="CH24" s="29"/>
      <c r="CI24" s="29"/>
      <c r="CJ24" s="29"/>
    </row>
    <row r="25" spans="1:88" s="3" customFormat="1" ht="30" hidden="1" customHeight="1" outlineLevel="1" thickBot="1" x14ac:dyDescent="0.35">
      <c r="A25" s="119"/>
      <c r="B25" s="54" t="s">
        <v>111</v>
      </c>
      <c r="C25" s="54" t="s">
        <v>115</v>
      </c>
      <c r="D25" s="58" t="s">
        <v>119</v>
      </c>
      <c r="E25" s="19">
        <v>0</v>
      </c>
      <c r="F25" s="49">
        <f>G24</f>
        <v>43663</v>
      </c>
      <c r="G25" s="61">
        <f t="shared" si="6"/>
        <v>43668</v>
      </c>
      <c r="H25" s="75">
        <v>5</v>
      </c>
      <c r="I25" s="75"/>
      <c r="J25" s="14"/>
      <c r="K25" s="14"/>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c r="CC25" s="29"/>
      <c r="CD25" s="29"/>
      <c r="CE25" s="29"/>
      <c r="CF25" s="29"/>
      <c r="CG25" s="29"/>
      <c r="CH25" s="29"/>
      <c r="CI25" s="29"/>
      <c r="CJ25" s="29"/>
    </row>
    <row r="26" spans="1:88" s="3" customFormat="1" ht="30" hidden="1" customHeight="1" outlineLevel="1" thickBot="1" x14ac:dyDescent="0.35">
      <c r="A26" s="119"/>
      <c r="B26" s="54" t="s">
        <v>112</v>
      </c>
      <c r="C26" s="54" t="s">
        <v>46</v>
      </c>
      <c r="D26" s="58" t="s">
        <v>128</v>
      </c>
      <c r="E26" s="19">
        <v>0</v>
      </c>
      <c r="F26" s="49">
        <f>G25</f>
        <v>43668</v>
      </c>
      <c r="G26" s="61">
        <f t="shared" si="6"/>
        <v>43678</v>
      </c>
      <c r="H26" s="75">
        <v>10</v>
      </c>
      <c r="I26" s="75"/>
      <c r="J26" s="14"/>
      <c r="K26" s="14"/>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9"/>
      <c r="BR26" s="29"/>
      <c r="BS26" s="29"/>
      <c r="BT26" s="29"/>
      <c r="BU26" s="29"/>
      <c r="BV26" s="29"/>
      <c r="BW26" s="29"/>
      <c r="BX26" s="29"/>
      <c r="BY26" s="29"/>
      <c r="BZ26" s="29"/>
      <c r="CA26" s="29"/>
      <c r="CB26" s="29"/>
      <c r="CC26" s="29"/>
      <c r="CD26" s="29"/>
      <c r="CE26" s="29"/>
      <c r="CF26" s="29"/>
      <c r="CG26" s="29"/>
      <c r="CH26" s="29"/>
      <c r="CI26" s="29"/>
      <c r="CJ26" s="29"/>
    </row>
    <row r="27" spans="1:88" s="3" customFormat="1" ht="30" hidden="1" customHeight="1" outlineLevel="1" thickBot="1" x14ac:dyDescent="0.35">
      <c r="A27" s="119"/>
      <c r="B27" s="54" t="s">
        <v>113</v>
      </c>
      <c r="C27" s="54" t="s">
        <v>46</v>
      </c>
      <c r="D27" s="58" t="s">
        <v>120</v>
      </c>
      <c r="E27" s="19">
        <v>0</v>
      </c>
      <c r="F27" s="49">
        <f>F26</f>
        <v>43668</v>
      </c>
      <c r="G27" s="61">
        <f t="shared" si="6"/>
        <v>43673</v>
      </c>
      <c r="H27" s="75">
        <v>5</v>
      </c>
      <c r="I27" s="75"/>
      <c r="J27" s="14"/>
      <c r="K27" s="14"/>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row>
    <row r="28" spans="1:88" s="3" customFormat="1" ht="30" customHeight="1" collapsed="1" thickBot="1" x14ac:dyDescent="0.35">
      <c r="A28" s="120" t="s">
        <v>25</v>
      </c>
      <c r="B28" s="24" t="s">
        <v>72</v>
      </c>
      <c r="C28" s="24" t="s">
        <v>71</v>
      </c>
      <c r="D28" s="88" t="s">
        <v>37</v>
      </c>
      <c r="E28" s="25">
        <f>AVERAGE(E29:E37)</f>
        <v>0.44444444444444442</v>
      </c>
      <c r="F28" s="81" t="s">
        <v>123</v>
      </c>
      <c r="G28" s="76" t="s">
        <v>91</v>
      </c>
      <c r="H28" s="91">
        <f>SUM(H33:H37)/30</f>
        <v>2</v>
      </c>
      <c r="I28" s="91"/>
      <c r="J28" s="14"/>
      <c r="K28" s="14" t="e">
        <f t="shared" si="4"/>
        <v>#VALUE!</v>
      </c>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c r="BM28" s="29"/>
      <c r="BN28" s="29"/>
      <c r="BO28" s="29"/>
      <c r="BP28" s="29"/>
      <c r="BQ28" s="29"/>
      <c r="BR28" s="29"/>
      <c r="BS28" s="29"/>
      <c r="BT28" s="29"/>
      <c r="BU28" s="29"/>
      <c r="BV28" s="29"/>
      <c r="BW28" s="29"/>
      <c r="BX28" s="29"/>
      <c r="BY28" s="29"/>
      <c r="BZ28" s="29"/>
      <c r="CA28" s="29"/>
      <c r="CB28" s="29"/>
      <c r="CC28" s="29"/>
      <c r="CD28" s="29"/>
      <c r="CE28" s="29"/>
      <c r="CF28" s="29"/>
      <c r="CG28" s="29"/>
      <c r="CH28" s="29"/>
      <c r="CI28" s="29"/>
      <c r="CJ28" s="29"/>
    </row>
    <row r="29" spans="1:88" s="3" customFormat="1" ht="30" customHeight="1" outlineLevel="1" thickBot="1" x14ac:dyDescent="0.35">
      <c r="A29" s="119" t="s">
        <v>33</v>
      </c>
      <c r="B29" s="55" t="s">
        <v>105</v>
      </c>
      <c r="C29" s="54" t="s">
        <v>115</v>
      </c>
      <c r="D29" s="58" t="s">
        <v>116</v>
      </c>
      <c r="E29" s="19">
        <v>1</v>
      </c>
      <c r="F29" s="49">
        <v>43468</v>
      </c>
      <c r="G29" s="61">
        <f>F29+H29</f>
        <v>43528</v>
      </c>
      <c r="H29" s="75">
        <v>60</v>
      </c>
      <c r="I29" s="75"/>
      <c r="J29" s="14"/>
      <c r="K29" s="14">
        <f t="shared" si="4"/>
        <v>61</v>
      </c>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row>
    <row r="30" spans="1:88" s="3" customFormat="1" ht="30" customHeight="1" outlineLevel="1" thickBot="1" x14ac:dyDescent="0.35">
      <c r="A30" s="119"/>
      <c r="B30" s="55" t="s">
        <v>106</v>
      </c>
      <c r="C30" s="54" t="s">
        <v>115</v>
      </c>
      <c r="D30" s="58" t="s">
        <v>116</v>
      </c>
      <c r="E30" s="19">
        <v>1</v>
      </c>
      <c r="F30" s="49">
        <f>G29</f>
        <v>43528</v>
      </c>
      <c r="G30" s="61">
        <f>F30+H30</f>
        <v>43557</v>
      </c>
      <c r="H30" s="75">
        <v>29</v>
      </c>
      <c r="I30" s="75"/>
      <c r="J30" s="14"/>
      <c r="K30" s="14"/>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row>
    <row r="31" spans="1:88" s="3" customFormat="1" ht="30" customHeight="1" outlineLevel="1" thickBot="1" x14ac:dyDescent="0.35">
      <c r="A31" s="119"/>
      <c r="B31" s="55" t="s">
        <v>107</v>
      </c>
      <c r="C31" s="54" t="s">
        <v>46</v>
      </c>
      <c r="D31" s="58" t="s">
        <v>128</v>
      </c>
      <c r="E31" s="19">
        <v>1</v>
      </c>
      <c r="F31" s="49">
        <v>43588</v>
      </c>
      <c r="G31" s="61">
        <f t="shared" ref="G31:G37" si="7">F31+H31</f>
        <v>43593</v>
      </c>
      <c r="H31" s="75">
        <v>5</v>
      </c>
      <c r="I31" s="75"/>
      <c r="J31" s="14"/>
      <c r="K31" s="14"/>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c r="BM31" s="29"/>
      <c r="BN31" s="29"/>
      <c r="BO31" s="29"/>
      <c r="BP31" s="29"/>
      <c r="BQ31" s="29"/>
      <c r="BR31" s="29"/>
      <c r="BS31" s="29"/>
      <c r="BT31" s="29"/>
      <c r="BU31" s="29"/>
      <c r="BV31" s="29"/>
      <c r="BW31" s="29"/>
      <c r="BX31" s="29"/>
      <c r="BY31" s="29"/>
      <c r="BZ31" s="29"/>
      <c r="CA31" s="29"/>
      <c r="CB31" s="29"/>
      <c r="CC31" s="29"/>
      <c r="CD31" s="29"/>
      <c r="CE31" s="29"/>
      <c r="CF31" s="29"/>
      <c r="CG31" s="29"/>
      <c r="CH31" s="29"/>
      <c r="CI31" s="29"/>
      <c r="CJ31" s="29"/>
    </row>
    <row r="32" spans="1:88" s="3" customFormat="1" ht="30" customHeight="1" outlineLevel="1" thickBot="1" x14ac:dyDescent="0.35">
      <c r="A32" s="119"/>
      <c r="B32" s="107" t="s">
        <v>109</v>
      </c>
      <c r="C32" s="101" t="s">
        <v>51</v>
      </c>
      <c r="D32" s="102" t="s">
        <v>90</v>
      </c>
      <c r="E32" s="103">
        <v>0.8</v>
      </c>
      <c r="F32" s="104">
        <v>43497</v>
      </c>
      <c r="G32" s="104">
        <f>F32+H32</f>
        <v>43537</v>
      </c>
      <c r="H32" s="105">
        <v>40</v>
      </c>
      <c r="I32" s="105"/>
      <c r="J32" s="14"/>
      <c r="K32" s="14"/>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c r="BM32" s="29"/>
      <c r="BN32" s="29"/>
      <c r="BO32" s="29"/>
      <c r="BP32" s="29"/>
      <c r="BQ32" s="29"/>
      <c r="BR32" s="29"/>
      <c r="BS32" s="29"/>
      <c r="BT32" s="29"/>
      <c r="BU32" s="29"/>
      <c r="BV32" s="29"/>
      <c r="BW32" s="29"/>
      <c r="BX32" s="29"/>
      <c r="BY32" s="29"/>
      <c r="BZ32" s="29"/>
      <c r="CA32" s="29"/>
      <c r="CB32" s="29"/>
      <c r="CC32" s="29"/>
      <c r="CD32" s="29"/>
      <c r="CE32" s="29"/>
      <c r="CF32" s="29"/>
      <c r="CG32" s="29"/>
      <c r="CH32" s="29"/>
      <c r="CI32" s="29"/>
      <c r="CJ32" s="29"/>
    </row>
    <row r="33" spans="1:88" s="3" customFormat="1" ht="30" customHeight="1" outlineLevel="1" thickBot="1" x14ac:dyDescent="0.35">
      <c r="A33" s="119"/>
      <c r="B33" s="107" t="s">
        <v>108</v>
      </c>
      <c r="C33" s="101" t="s">
        <v>46</v>
      </c>
      <c r="D33" s="102" t="s">
        <v>94</v>
      </c>
      <c r="E33" s="103">
        <v>0.2</v>
      </c>
      <c r="F33" s="104">
        <v>43617</v>
      </c>
      <c r="G33" s="104">
        <f t="shared" si="7"/>
        <v>43647</v>
      </c>
      <c r="H33" s="105">
        <v>30</v>
      </c>
      <c r="I33" s="105"/>
      <c r="J33" s="14"/>
      <c r="K33" s="14"/>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c r="BM33" s="29"/>
      <c r="BN33" s="29"/>
      <c r="BO33" s="29"/>
      <c r="BP33" s="29"/>
      <c r="BQ33" s="29"/>
      <c r="BR33" s="29"/>
      <c r="BS33" s="29"/>
      <c r="BT33" s="29"/>
      <c r="BU33" s="29"/>
      <c r="BV33" s="29"/>
      <c r="BW33" s="29"/>
      <c r="BX33" s="29"/>
      <c r="BY33" s="29"/>
      <c r="BZ33" s="29"/>
      <c r="CA33" s="29"/>
      <c r="CB33" s="29"/>
      <c r="CC33" s="29"/>
      <c r="CD33" s="29"/>
      <c r="CE33" s="29"/>
      <c r="CF33" s="29"/>
      <c r="CG33" s="29"/>
      <c r="CH33" s="29"/>
      <c r="CI33" s="29"/>
      <c r="CJ33" s="29"/>
    </row>
    <row r="34" spans="1:88" s="3" customFormat="1" ht="30" customHeight="1" outlineLevel="1" thickBot="1" x14ac:dyDescent="0.35">
      <c r="A34" s="119"/>
      <c r="B34" s="55" t="s">
        <v>110</v>
      </c>
      <c r="C34" s="54" t="s">
        <v>51</v>
      </c>
      <c r="D34" s="58" t="s">
        <v>118</v>
      </c>
      <c r="E34" s="19">
        <v>0</v>
      </c>
      <c r="F34" s="49">
        <f>G33</f>
        <v>43647</v>
      </c>
      <c r="G34" s="61">
        <f t="shared" si="7"/>
        <v>43657</v>
      </c>
      <c r="H34" s="75">
        <v>10</v>
      </c>
      <c r="I34" s="75"/>
      <c r="J34" s="14"/>
      <c r="K34" s="14"/>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c r="BM34" s="29"/>
      <c r="BN34" s="29"/>
      <c r="BO34" s="29"/>
      <c r="BP34" s="29"/>
      <c r="BQ34" s="29"/>
      <c r="BR34" s="29"/>
      <c r="BS34" s="29"/>
      <c r="BT34" s="29"/>
      <c r="BU34" s="29"/>
      <c r="BV34" s="29"/>
      <c r="BW34" s="29"/>
      <c r="BX34" s="29"/>
      <c r="BY34" s="29"/>
      <c r="BZ34" s="29"/>
      <c r="CA34" s="29"/>
      <c r="CB34" s="29"/>
      <c r="CC34" s="29"/>
      <c r="CD34" s="29"/>
      <c r="CE34" s="29"/>
      <c r="CF34" s="29"/>
      <c r="CG34" s="29"/>
      <c r="CH34" s="29"/>
      <c r="CI34" s="29"/>
      <c r="CJ34" s="29"/>
    </row>
    <row r="35" spans="1:88" s="3" customFormat="1" ht="30" customHeight="1" outlineLevel="1" thickBot="1" x14ac:dyDescent="0.35">
      <c r="A35" s="119"/>
      <c r="B35" s="55" t="s">
        <v>111</v>
      </c>
      <c r="C35" s="54" t="s">
        <v>115</v>
      </c>
      <c r="D35" s="58" t="s">
        <v>119</v>
      </c>
      <c r="E35" s="19">
        <v>0</v>
      </c>
      <c r="F35" s="49">
        <f>G34</f>
        <v>43657</v>
      </c>
      <c r="G35" s="61">
        <f t="shared" si="7"/>
        <v>43662</v>
      </c>
      <c r="H35" s="75">
        <v>5</v>
      </c>
      <c r="I35" s="75"/>
      <c r="J35" s="14"/>
      <c r="K35" s="14"/>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row>
    <row r="36" spans="1:88" s="3" customFormat="1" ht="30" customHeight="1" outlineLevel="1" thickBot="1" x14ac:dyDescent="0.35">
      <c r="A36" s="119"/>
      <c r="B36" s="55" t="s">
        <v>112</v>
      </c>
      <c r="C36" s="54" t="s">
        <v>46</v>
      </c>
      <c r="D36" s="58" t="s">
        <v>128</v>
      </c>
      <c r="E36" s="19">
        <v>0</v>
      </c>
      <c r="F36" s="49">
        <f>G35</f>
        <v>43662</v>
      </c>
      <c r="G36" s="61">
        <f t="shared" si="7"/>
        <v>43672</v>
      </c>
      <c r="H36" s="75">
        <v>10</v>
      </c>
      <c r="I36" s="75"/>
      <c r="J36" s="14"/>
      <c r="K36" s="14"/>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row>
    <row r="37" spans="1:88" s="3" customFormat="1" ht="30" customHeight="1" outlineLevel="1" thickBot="1" x14ac:dyDescent="0.35">
      <c r="A37" s="119"/>
      <c r="B37" s="55" t="s">
        <v>113</v>
      </c>
      <c r="C37" s="54" t="s">
        <v>46</v>
      </c>
      <c r="D37" s="58" t="s">
        <v>120</v>
      </c>
      <c r="E37" s="19">
        <v>0</v>
      </c>
      <c r="F37" s="49">
        <f>F36</f>
        <v>43662</v>
      </c>
      <c r="G37" s="61">
        <f t="shared" si="7"/>
        <v>43667</v>
      </c>
      <c r="H37" s="75">
        <v>5</v>
      </c>
      <c r="I37" s="75"/>
      <c r="J37" s="14"/>
      <c r="K37" s="14"/>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c r="BM37" s="29"/>
      <c r="BN37" s="29"/>
      <c r="BO37" s="29"/>
      <c r="BP37" s="29"/>
      <c r="BQ37" s="29"/>
      <c r="BR37" s="29"/>
      <c r="BS37" s="29"/>
      <c r="BT37" s="29"/>
      <c r="BU37" s="29"/>
      <c r="BV37" s="29"/>
      <c r="BW37" s="29"/>
      <c r="BX37" s="29"/>
      <c r="BY37" s="29"/>
      <c r="BZ37" s="29"/>
      <c r="CA37" s="29"/>
      <c r="CB37" s="29"/>
      <c r="CC37" s="29"/>
      <c r="CD37" s="29"/>
      <c r="CE37" s="29"/>
      <c r="CF37" s="29"/>
      <c r="CG37" s="29"/>
      <c r="CH37" s="29"/>
      <c r="CI37" s="29"/>
      <c r="CJ37" s="29"/>
    </row>
    <row r="38" spans="1:88" s="3" customFormat="1" ht="30" customHeight="1" thickBot="1" x14ac:dyDescent="0.35">
      <c r="A38" s="120"/>
      <c r="B38" s="15" t="s">
        <v>70</v>
      </c>
      <c r="C38" s="15" t="s">
        <v>71</v>
      </c>
      <c r="D38" s="94" t="s">
        <v>37</v>
      </c>
      <c r="E38" s="83">
        <f>AVERAGE(E39:E47)</f>
        <v>0.35555555555555557</v>
      </c>
      <c r="F38" s="97" t="s">
        <v>123</v>
      </c>
      <c r="G38" s="15" t="s">
        <v>96</v>
      </c>
      <c r="H38" s="92">
        <f>SUM(H43:H47)/30</f>
        <v>3.5</v>
      </c>
      <c r="I38" s="92"/>
      <c r="J38" s="14"/>
      <c r="K38" s="14"/>
      <c r="L38" s="29"/>
      <c r="M38" s="29"/>
      <c r="N38" s="29"/>
      <c r="O38" s="29"/>
      <c r="P38" s="29"/>
      <c r="Q38" s="29"/>
      <c r="R38" s="29"/>
      <c r="S38" s="29"/>
      <c r="T38" s="29"/>
      <c r="U38" s="29"/>
      <c r="V38" s="29"/>
      <c r="W38" s="29"/>
      <c r="X38" s="29"/>
      <c r="Y38" s="29"/>
      <c r="Z38" s="29"/>
      <c r="AA38" s="29"/>
      <c r="AB38" s="30"/>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c r="BM38" s="29"/>
      <c r="BN38" s="29"/>
      <c r="BO38" s="29"/>
      <c r="BP38" s="29"/>
      <c r="BQ38" s="29"/>
      <c r="BR38" s="29"/>
      <c r="BS38" s="29"/>
      <c r="BT38" s="29"/>
      <c r="BU38" s="29"/>
      <c r="BV38" s="29"/>
      <c r="BW38" s="29"/>
      <c r="BX38" s="29"/>
      <c r="BY38" s="29"/>
      <c r="BZ38" s="29"/>
      <c r="CA38" s="29"/>
      <c r="CB38" s="29"/>
      <c r="CC38" s="29"/>
      <c r="CD38" s="29"/>
      <c r="CE38" s="29"/>
      <c r="CF38" s="29"/>
      <c r="CG38" s="29"/>
      <c r="CH38" s="29"/>
      <c r="CI38" s="29"/>
      <c r="CJ38" s="29"/>
    </row>
    <row r="39" spans="1:88" s="3" customFormat="1" ht="30" customHeight="1" outlineLevel="1" thickBot="1" x14ac:dyDescent="0.35">
      <c r="A39" s="119" t="s">
        <v>33</v>
      </c>
      <c r="B39" s="56" t="s">
        <v>105</v>
      </c>
      <c r="C39" s="54" t="s">
        <v>115</v>
      </c>
      <c r="D39" s="58" t="s">
        <v>116</v>
      </c>
      <c r="E39" s="19">
        <v>1</v>
      </c>
      <c r="F39" s="49">
        <v>43468</v>
      </c>
      <c r="G39" s="61">
        <f>F39+H39</f>
        <v>43528</v>
      </c>
      <c r="H39" s="75">
        <v>60</v>
      </c>
      <c r="I39" s="75"/>
      <c r="J39" s="14"/>
      <c r="K39" s="14">
        <f t="shared" si="4"/>
        <v>61</v>
      </c>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row>
    <row r="40" spans="1:88" s="3" customFormat="1" ht="30" customHeight="1" outlineLevel="1" thickBot="1" x14ac:dyDescent="0.35">
      <c r="A40" s="119"/>
      <c r="B40" s="56" t="s">
        <v>106</v>
      </c>
      <c r="C40" s="54" t="s">
        <v>115</v>
      </c>
      <c r="D40" s="58" t="s">
        <v>116</v>
      </c>
      <c r="E40" s="19">
        <v>1</v>
      </c>
      <c r="F40" s="49">
        <f>G39</f>
        <v>43528</v>
      </c>
      <c r="G40" s="61">
        <f>F40+H40</f>
        <v>43557</v>
      </c>
      <c r="H40" s="75">
        <v>29</v>
      </c>
      <c r="I40" s="75"/>
      <c r="J40" s="14"/>
      <c r="K40" s="14"/>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row>
    <row r="41" spans="1:88" s="3" customFormat="1" ht="30" customHeight="1" outlineLevel="1" thickBot="1" x14ac:dyDescent="0.35">
      <c r="A41" s="119"/>
      <c r="B41" s="56" t="s">
        <v>107</v>
      </c>
      <c r="C41" s="54" t="s">
        <v>46</v>
      </c>
      <c r="D41" s="58" t="s">
        <v>128</v>
      </c>
      <c r="E41" s="19">
        <v>1</v>
      </c>
      <c r="F41" s="49">
        <v>43588</v>
      </c>
      <c r="G41" s="61">
        <f t="shared" ref="G41:G47" si="8">F41+H41</f>
        <v>43593</v>
      </c>
      <c r="H41" s="75">
        <v>5</v>
      </c>
      <c r="I41" s="75"/>
      <c r="J41" s="14"/>
      <c r="K41" s="14"/>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row>
    <row r="42" spans="1:88" s="3" customFormat="1" ht="30" customHeight="1" outlineLevel="1" thickBot="1" x14ac:dyDescent="0.35">
      <c r="A42" s="119"/>
      <c r="B42" s="108" t="s">
        <v>109</v>
      </c>
      <c r="C42" s="101" t="s">
        <v>51</v>
      </c>
      <c r="D42" s="102" t="s">
        <v>97</v>
      </c>
      <c r="E42" s="103">
        <v>0.2</v>
      </c>
      <c r="F42" s="104">
        <v>43617</v>
      </c>
      <c r="G42" s="104">
        <f>F42+H42</f>
        <v>43677</v>
      </c>
      <c r="H42" s="105">
        <v>60</v>
      </c>
      <c r="I42" s="105"/>
      <c r="J42" s="14"/>
      <c r="K42" s="14"/>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row>
    <row r="43" spans="1:88" s="3" customFormat="1" ht="30" customHeight="1" outlineLevel="1" thickBot="1" x14ac:dyDescent="0.35">
      <c r="A43" s="119"/>
      <c r="B43" s="108" t="s">
        <v>108</v>
      </c>
      <c r="C43" s="101" t="s">
        <v>129</v>
      </c>
      <c r="D43" s="102" t="s">
        <v>128</v>
      </c>
      <c r="E43" s="103">
        <v>0</v>
      </c>
      <c r="F43" s="104">
        <v>43617</v>
      </c>
      <c r="G43" s="104">
        <f t="shared" si="8"/>
        <v>43692</v>
      </c>
      <c r="H43" s="105">
        <v>75</v>
      </c>
      <c r="I43" s="105"/>
      <c r="J43" s="14"/>
      <c r="K43" s="14"/>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c r="BG43" s="29"/>
      <c r="BH43" s="29"/>
      <c r="BI43" s="29"/>
      <c r="BJ43" s="29"/>
      <c r="BK43" s="29"/>
      <c r="BL43" s="29"/>
      <c r="BM43" s="29"/>
      <c r="BN43" s="29"/>
      <c r="BO43" s="29"/>
      <c r="BP43" s="29"/>
      <c r="BQ43" s="29"/>
      <c r="BR43" s="29"/>
      <c r="BS43" s="29"/>
      <c r="BT43" s="29"/>
      <c r="BU43" s="29"/>
      <c r="BV43" s="29"/>
      <c r="BW43" s="29"/>
      <c r="BX43" s="29"/>
      <c r="BY43" s="29"/>
      <c r="BZ43" s="29"/>
      <c r="CA43" s="29"/>
      <c r="CB43" s="29"/>
      <c r="CC43" s="29"/>
      <c r="CD43" s="29"/>
      <c r="CE43" s="29"/>
      <c r="CF43" s="29"/>
      <c r="CG43" s="29"/>
      <c r="CH43" s="29"/>
      <c r="CI43" s="29"/>
      <c r="CJ43" s="29"/>
    </row>
    <row r="44" spans="1:88" s="3" customFormat="1" ht="30" customHeight="1" outlineLevel="1" thickBot="1" x14ac:dyDescent="0.35">
      <c r="A44" s="119"/>
      <c r="B44" s="56" t="s">
        <v>110</v>
      </c>
      <c r="C44" s="54" t="s">
        <v>51</v>
      </c>
      <c r="D44" s="58" t="s">
        <v>118</v>
      </c>
      <c r="E44" s="19">
        <v>0</v>
      </c>
      <c r="F44" s="49">
        <f>G42</f>
        <v>43677</v>
      </c>
      <c r="G44" s="61">
        <f t="shared" si="8"/>
        <v>43687</v>
      </c>
      <c r="H44" s="75">
        <v>10</v>
      </c>
      <c r="I44" s="75"/>
      <c r="J44" s="14"/>
      <c r="K44" s="14"/>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row>
    <row r="45" spans="1:88" s="3" customFormat="1" ht="30" customHeight="1" outlineLevel="1" thickBot="1" x14ac:dyDescent="0.35">
      <c r="A45" s="119"/>
      <c r="B45" s="56" t="s">
        <v>111</v>
      </c>
      <c r="C45" s="54" t="s">
        <v>115</v>
      </c>
      <c r="D45" s="58" t="s">
        <v>119</v>
      </c>
      <c r="E45" s="19">
        <v>0</v>
      </c>
      <c r="F45" s="49">
        <f>G44</f>
        <v>43687</v>
      </c>
      <c r="G45" s="61">
        <f t="shared" si="8"/>
        <v>43692</v>
      </c>
      <c r="H45" s="75">
        <v>5</v>
      </c>
      <c r="I45" s="75"/>
      <c r="J45" s="14"/>
      <c r="K45" s="14"/>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c r="BG45" s="29"/>
      <c r="BH45" s="29"/>
      <c r="BI45" s="29"/>
      <c r="BJ45" s="29"/>
      <c r="BK45" s="29"/>
      <c r="BL45" s="29"/>
      <c r="BM45" s="29"/>
      <c r="BN45" s="29"/>
      <c r="BO45" s="29"/>
      <c r="BP45" s="29"/>
      <c r="BQ45" s="29"/>
      <c r="BR45" s="29"/>
      <c r="BS45" s="29"/>
      <c r="BT45" s="29"/>
      <c r="BU45" s="29"/>
      <c r="BV45" s="29"/>
      <c r="BW45" s="29"/>
      <c r="BX45" s="29"/>
      <c r="BY45" s="29"/>
      <c r="BZ45" s="29"/>
      <c r="CA45" s="29"/>
      <c r="CB45" s="29"/>
      <c r="CC45" s="29"/>
      <c r="CD45" s="29"/>
      <c r="CE45" s="29"/>
      <c r="CF45" s="29"/>
      <c r="CG45" s="29"/>
      <c r="CH45" s="29"/>
      <c r="CI45" s="29"/>
      <c r="CJ45" s="29"/>
    </row>
    <row r="46" spans="1:88" s="3" customFormat="1" ht="30" customHeight="1" outlineLevel="1" thickBot="1" x14ac:dyDescent="0.35">
      <c r="A46" s="119"/>
      <c r="B46" s="56" t="s">
        <v>112</v>
      </c>
      <c r="C46" s="54" t="s">
        <v>46</v>
      </c>
      <c r="D46" s="58" t="s">
        <v>128</v>
      </c>
      <c r="E46" s="19">
        <v>0</v>
      </c>
      <c r="F46" s="49">
        <f>G45</f>
        <v>43692</v>
      </c>
      <c r="G46" s="61">
        <f t="shared" si="8"/>
        <v>43702</v>
      </c>
      <c r="H46" s="75">
        <v>10</v>
      </c>
      <c r="I46" s="75"/>
      <c r="J46" s="14"/>
      <c r="K46" s="14"/>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c r="BG46" s="29"/>
      <c r="BH46" s="29"/>
      <c r="BI46" s="29"/>
      <c r="BJ46" s="29"/>
      <c r="BK46" s="29"/>
      <c r="BL46" s="29"/>
      <c r="BM46" s="29"/>
      <c r="BN46" s="29"/>
      <c r="BO46" s="29"/>
      <c r="BP46" s="29"/>
      <c r="BQ46" s="29"/>
      <c r="BR46" s="29"/>
      <c r="BS46" s="29"/>
      <c r="BT46" s="29"/>
      <c r="BU46" s="29"/>
      <c r="BV46" s="29"/>
      <c r="BW46" s="29"/>
      <c r="BX46" s="29"/>
      <c r="BY46" s="29"/>
      <c r="BZ46" s="29"/>
      <c r="CA46" s="29"/>
      <c r="CB46" s="29"/>
      <c r="CC46" s="29"/>
      <c r="CD46" s="29"/>
      <c r="CE46" s="29"/>
      <c r="CF46" s="29"/>
      <c r="CG46" s="29"/>
      <c r="CH46" s="29"/>
      <c r="CI46" s="29"/>
      <c r="CJ46" s="29"/>
    </row>
    <row r="47" spans="1:88" s="3" customFormat="1" ht="30" customHeight="1" outlineLevel="1" thickBot="1" x14ac:dyDescent="0.35">
      <c r="A47" s="119"/>
      <c r="B47" s="56" t="s">
        <v>113</v>
      </c>
      <c r="C47" s="54" t="s">
        <v>46</v>
      </c>
      <c r="D47" s="58" t="s">
        <v>120</v>
      </c>
      <c r="E47" s="19">
        <v>0</v>
      </c>
      <c r="F47" s="49">
        <f>F46</f>
        <v>43692</v>
      </c>
      <c r="G47" s="61">
        <f t="shared" si="8"/>
        <v>43697</v>
      </c>
      <c r="H47" s="75">
        <v>5</v>
      </c>
      <c r="I47" s="75"/>
      <c r="J47" s="14"/>
      <c r="K47" s="14"/>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c r="BG47" s="29"/>
      <c r="BH47" s="29"/>
      <c r="BI47" s="29"/>
      <c r="BJ47" s="29"/>
      <c r="BK47" s="29"/>
      <c r="BL47" s="29"/>
      <c r="BM47" s="29"/>
      <c r="BN47" s="29"/>
      <c r="BO47" s="29"/>
      <c r="BP47" s="29"/>
      <c r="BQ47" s="29"/>
      <c r="BR47" s="29"/>
      <c r="BS47" s="29"/>
      <c r="BT47" s="29"/>
      <c r="BU47" s="29"/>
      <c r="BV47" s="29"/>
      <c r="BW47" s="29"/>
      <c r="BX47" s="29"/>
      <c r="BY47" s="29"/>
      <c r="BZ47" s="29"/>
      <c r="CA47" s="29"/>
      <c r="CB47" s="29"/>
      <c r="CC47" s="29"/>
      <c r="CD47" s="29"/>
      <c r="CE47" s="29"/>
      <c r="CF47" s="29"/>
      <c r="CG47" s="29"/>
      <c r="CH47" s="29"/>
      <c r="CI47" s="29"/>
      <c r="CJ47" s="29"/>
    </row>
    <row r="48" spans="1:88" s="3" customFormat="1" ht="30" customHeight="1" thickBot="1" x14ac:dyDescent="0.35">
      <c r="A48" s="119"/>
      <c r="B48" s="65" t="s">
        <v>68</v>
      </c>
      <c r="C48" s="65" t="s">
        <v>132</v>
      </c>
      <c r="D48" s="95" t="s">
        <v>37</v>
      </c>
      <c r="E48" s="84">
        <f>AVERAGE(E49:E57)</f>
        <v>0.33888888888888885</v>
      </c>
      <c r="F48" s="98" t="s">
        <v>123</v>
      </c>
      <c r="G48" s="77" t="s">
        <v>131</v>
      </c>
      <c r="H48" s="77">
        <f>SUM(H53:H57)/30</f>
        <v>3</v>
      </c>
      <c r="I48" s="77"/>
      <c r="J48" s="14"/>
      <c r="K48" s="14"/>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c r="BG48" s="29"/>
      <c r="BH48" s="29"/>
      <c r="BI48" s="29"/>
      <c r="BJ48" s="29"/>
      <c r="BK48" s="29"/>
      <c r="BL48" s="29"/>
      <c r="BM48" s="29"/>
      <c r="BN48" s="29"/>
      <c r="BO48" s="29"/>
      <c r="BP48" s="29"/>
      <c r="BQ48" s="29"/>
      <c r="BR48" s="29"/>
      <c r="BS48" s="29"/>
      <c r="BT48" s="29"/>
      <c r="BU48" s="29"/>
      <c r="BV48" s="29"/>
      <c r="BW48" s="29"/>
      <c r="BX48" s="29"/>
      <c r="BY48" s="29"/>
      <c r="BZ48" s="29"/>
      <c r="CA48" s="29"/>
      <c r="CB48" s="29"/>
      <c r="CC48" s="29"/>
      <c r="CD48" s="29"/>
      <c r="CE48" s="29"/>
      <c r="CF48" s="29"/>
      <c r="CG48" s="29"/>
      <c r="CH48" s="29"/>
      <c r="CI48" s="29"/>
      <c r="CJ48" s="29"/>
    </row>
    <row r="49" spans="1:88" s="3" customFormat="1" ht="30" hidden="1" customHeight="1" outlineLevel="1" thickBot="1" x14ac:dyDescent="0.35">
      <c r="A49" s="119" t="s">
        <v>33</v>
      </c>
      <c r="B49" s="67" t="s">
        <v>105</v>
      </c>
      <c r="C49" s="54" t="s">
        <v>115</v>
      </c>
      <c r="D49" s="58" t="s">
        <v>116</v>
      </c>
      <c r="E49" s="19">
        <v>1</v>
      </c>
      <c r="F49" s="49">
        <v>43468</v>
      </c>
      <c r="G49" s="61">
        <f>F49+H49</f>
        <v>43528</v>
      </c>
      <c r="H49" s="75">
        <v>60</v>
      </c>
      <c r="I49" s="75"/>
      <c r="J49" s="14"/>
      <c r="K49" s="14">
        <f t="shared" si="4"/>
        <v>61</v>
      </c>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9"/>
      <c r="BK49" s="29"/>
      <c r="BL49" s="29"/>
      <c r="BM49" s="29"/>
      <c r="BN49" s="29"/>
      <c r="BO49" s="29"/>
      <c r="BP49" s="29"/>
      <c r="BQ49" s="29"/>
      <c r="BR49" s="29"/>
      <c r="BS49" s="29"/>
      <c r="BT49" s="29"/>
      <c r="BU49" s="29"/>
      <c r="BV49" s="29"/>
      <c r="BW49" s="29"/>
      <c r="BX49" s="29"/>
      <c r="BY49" s="29"/>
      <c r="BZ49" s="29"/>
      <c r="CA49" s="29"/>
      <c r="CB49" s="29"/>
      <c r="CC49" s="29"/>
      <c r="CD49" s="29"/>
      <c r="CE49" s="29"/>
      <c r="CF49" s="29"/>
      <c r="CG49" s="29"/>
      <c r="CH49" s="29"/>
      <c r="CI49" s="29"/>
      <c r="CJ49" s="29"/>
    </row>
    <row r="50" spans="1:88" s="3" customFormat="1" ht="30" hidden="1" customHeight="1" outlineLevel="1" thickBot="1" x14ac:dyDescent="0.35">
      <c r="A50" s="119"/>
      <c r="B50" s="67" t="s">
        <v>106</v>
      </c>
      <c r="C50" s="54" t="s">
        <v>115</v>
      </c>
      <c r="D50" s="58" t="s">
        <v>116</v>
      </c>
      <c r="E50" s="19">
        <v>1</v>
      </c>
      <c r="F50" s="49">
        <f>G49</f>
        <v>43528</v>
      </c>
      <c r="G50" s="61">
        <f>F50+H50</f>
        <v>43557</v>
      </c>
      <c r="H50" s="75">
        <v>29</v>
      </c>
      <c r="I50" s="75"/>
      <c r="J50" s="14"/>
      <c r="K50" s="14"/>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c r="AX50" s="29"/>
      <c r="AY50" s="29"/>
      <c r="AZ50" s="29"/>
      <c r="BA50" s="29"/>
      <c r="BB50" s="29"/>
      <c r="BC50" s="29"/>
      <c r="BD50" s="29"/>
      <c r="BE50" s="29"/>
      <c r="BF50" s="29"/>
      <c r="BG50" s="29"/>
      <c r="BH50" s="29"/>
      <c r="BI50" s="29"/>
      <c r="BJ50" s="29"/>
      <c r="BK50" s="29"/>
      <c r="BL50" s="29"/>
      <c r="BM50" s="29"/>
      <c r="BN50" s="29"/>
      <c r="BO50" s="29"/>
      <c r="BP50" s="29"/>
      <c r="BQ50" s="29"/>
      <c r="BR50" s="29"/>
      <c r="BS50" s="29"/>
      <c r="BT50" s="29"/>
      <c r="BU50" s="29"/>
      <c r="BV50" s="29"/>
      <c r="BW50" s="29"/>
      <c r="BX50" s="29"/>
      <c r="BY50" s="29"/>
      <c r="BZ50" s="29"/>
      <c r="CA50" s="29"/>
      <c r="CB50" s="29"/>
      <c r="CC50" s="29"/>
      <c r="CD50" s="29"/>
      <c r="CE50" s="29"/>
      <c r="CF50" s="29"/>
      <c r="CG50" s="29"/>
      <c r="CH50" s="29"/>
      <c r="CI50" s="29"/>
      <c r="CJ50" s="29"/>
    </row>
    <row r="51" spans="1:88" s="3" customFormat="1" ht="30" hidden="1" customHeight="1" outlineLevel="1" thickBot="1" x14ac:dyDescent="0.35">
      <c r="A51" s="119"/>
      <c r="B51" s="67" t="s">
        <v>107</v>
      </c>
      <c r="C51" s="54" t="s">
        <v>46</v>
      </c>
      <c r="D51" s="58" t="s">
        <v>117</v>
      </c>
      <c r="E51" s="19">
        <v>1</v>
      </c>
      <c r="F51" s="49">
        <v>43588</v>
      </c>
      <c r="G51" s="61">
        <f t="shared" ref="G51:G57" si="9">F51+H51</f>
        <v>43593</v>
      </c>
      <c r="H51" s="75">
        <v>5</v>
      </c>
      <c r="I51" s="75"/>
      <c r="J51" s="14"/>
      <c r="K51" s="14"/>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c r="BA51" s="29"/>
      <c r="BB51" s="29"/>
      <c r="BC51" s="29"/>
      <c r="BD51" s="29"/>
      <c r="BE51" s="29"/>
      <c r="BF51" s="29"/>
      <c r="BG51" s="29"/>
      <c r="BH51" s="29"/>
      <c r="BI51" s="29"/>
      <c r="BJ51" s="29"/>
      <c r="BK51" s="29"/>
      <c r="BL51" s="29"/>
      <c r="BM51" s="29"/>
      <c r="BN51" s="29"/>
      <c r="BO51" s="29"/>
      <c r="BP51" s="29"/>
      <c r="BQ51" s="29"/>
      <c r="BR51" s="29"/>
      <c r="BS51" s="29"/>
      <c r="BT51" s="29"/>
      <c r="BU51" s="29"/>
      <c r="BV51" s="29"/>
      <c r="BW51" s="29"/>
      <c r="BX51" s="29"/>
      <c r="BY51" s="29"/>
      <c r="BZ51" s="29"/>
      <c r="CA51" s="29"/>
      <c r="CB51" s="29"/>
      <c r="CC51" s="29"/>
      <c r="CD51" s="29"/>
      <c r="CE51" s="29"/>
      <c r="CF51" s="29"/>
      <c r="CG51" s="29"/>
      <c r="CH51" s="29"/>
      <c r="CI51" s="29"/>
      <c r="CJ51" s="29"/>
    </row>
    <row r="52" spans="1:88" s="3" customFormat="1" ht="30" hidden="1" customHeight="1" outlineLevel="1" thickBot="1" x14ac:dyDescent="0.35">
      <c r="A52" s="119"/>
      <c r="B52" s="109" t="s">
        <v>109</v>
      </c>
      <c r="C52" s="101" t="s">
        <v>51</v>
      </c>
      <c r="D52" s="102" t="s">
        <v>89</v>
      </c>
      <c r="E52" s="103">
        <v>0.05</v>
      </c>
      <c r="F52" s="104">
        <v>43617</v>
      </c>
      <c r="G52" s="104">
        <f>F52+H52</f>
        <v>43677</v>
      </c>
      <c r="H52" s="105">
        <v>60</v>
      </c>
      <c r="I52" s="105"/>
      <c r="J52" s="14"/>
      <c r="K52" s="14"/>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c r="BA52" s="29"/>
      <c r="BB52" s="29"/>
      <c r="BC52" s="29"/>
      <c r="BD52" s="29"/>
      <c r="BE52" s="29"/>
      <c r="BF52" s="29"/>
      <c r="BG52" s="29"/>
      <c r="BH52" s="29"/>
      <c r="BI52" s="29"/>
      <c r="BJ52" s="29"/>
      <c r="BK52" s="29"/>
      <c r="BL52" s="29"/>
      <c r="BM52" s="29"/>
      <c r="BN52" s="29"/>
      <c r="BO52" s="29"/>
      <c r="BP52" s="29"/>
      <c r="BQ52" s="29"/>
      <c r="BR52" s="29"/>
      <c r="BS52" s="29"/>
      <c r="BT52" s="29"/>
      <c r="BU52" s="29"/>
      <c r="BV52" s="29"/>
      <c r="BW52" s="29"/>
      <c r="BX52" s="29"/>
      <c r="BY52" s="29"/>
      <c r="BZ52" s="29"/>
      <c r="CA52" s="29"/>
      <c r="CB52" s="29"/>
      <c r="CC52" s="29"/>
      <c r="CD52" s="29"/>
      <c r="CE52" s="29"/>
      <c r="CF52" s="29"/>
      <c r="CG52" s="29"/>
      <c r="CH52" s="29"/>
      <c r="CI52" s="29"/>
      <c r="CJ52" s="29"/>
    </row>
    <row r="53" spans="1:88" s="3" customFormat="1" ht="30" hidden="1" customHeight="1" outlineLevel="1" thickBot="1" x14ac:dyDescent="0.35">
      <c r="A53" s="119"/>
      <c r="B53" s="109" t="s">
        <v>108</v>
      </c>
      <c r="C53" s="101" t="s">
        <v>129</v>
      </c>
      <c r="D53" s="102" t="s">
        <v>117</v>
      </c>
      <c r="E53" s="103">
        <v>0</v>
      </c>
      <c r="F53" s="104">
        <v>43647</v>
      </c>
      <c r="G53" s="104">
        <f t="shared" si="9"/>
        <v>43707</v>
      </c>
      <c r="H53" s="105">
        <v>60</v>
      </c>
      <c r="I53" s="105"/>
      <c r="J53" s="14"/>
      <c r="K53" s="14"/>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c r="BE53" s="29"/>
      <c r="BF53" s="29"/>
      <c r="BG53" s="29"/>
      <c r="BH53" s="29"/>
      <c r="BI53" s="29"/>
      <c r="BJ53" s="29"/>
      <c r="BK53" s="29"/>
      <c r="BL53" s="29"/>
      <c r="BM53" s="29"/>
      <c r="BN53" s="29"/>
      <c r="BO53" s="29"/>
      <c r="BP53" s="29"/>
      <c r="BQ53" s="29"/>
      <c r="BR53" s="29"/>
      <c r="BS53" s="29"/>
      <c r="BT53" s="29"/>
      <c r="BU53" s="29"/>
      <c r="BV53" s="29"/>
      <c r="BW53" s="29"/>
      <c r="BX53" s="29"/>
      <c r="BY53" s="29"/>
      <c r="BZ53" s="29"/>
      <c r="CA53" s="29"/>
      <c r="CB53" s="29"/>
      <c r="CC53" s="29"/>
      <c r="CD53" s="29"/>
      <c r="CE53" s="29"/>
      <c r="CF53" s="29"/>
      <c r="CG53" s="29"/>
      <c r="CH53" s="29"/>
      <c r="CI53" s="29"/>
      <c r="CJ53" s="29"/>
    </row>
    <row r="54" spans="1:88" s="3" customFormat="1" ht="30" hidden="1" customHeight="1" outlineLevel="1" thickBot="1" x14ac:dyDescent="0.35">
      <c r="A54" s="119"/>
      <c r="B54" s="67" t="s">
        <v>110</v>
      </c>
      <c r="C54" s="54" t="s">
        <v>51</v>
      </c>
      <c r="D54" s="58" t="s">
        <v>118</v>
      </c>
      <c r="E54" s="19">
        <v>0</v>
      </c>
      <c r="F54" s="49">
        <f>G52</f>
        <v>43677</v>
      </c>
      <c r="G54" s="61">
        <f t="shared" si="9"/>
        <v>43687</v>
      </c>
      <c r="H54" s="75">
        <v>10</v>
      </c>
      <c r="I54" s="75"/>
      <c r="J54" s="14"/>
      <c r="K54" s="14"/>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c r="BA54" s="29"/>
      <c r="BB54" s="29"/>
      <c r="BC54" s="29"/>
      <c r="BD54" s="29"/>
      <c r="BE54" s="29"/>
      <c r="BF54" s="29"/>
      <c r="BG54" s="29"/>
      <c r="BH54" s="29"/>
      <c r="BI54" s="29"/>
      <c r="BJ54" s="29"/>
      <c r="BK54" s="29"/>
      <c r="BL54" s="29"/>
      <c r="BM54" s="29"/>
      <c r="BN54" s="29"/>
      <c r="BO54" s="29"/>
      <c r="BP54" s="29"/>
      <c r="BQ54" s="29"/>
      <c r="BR54" s="29"/>
      <c r="BS54" s="29"/>
      <c r="BT54" s="29"/>
      <c r="BU54" s="29"/>
      <c r="BV54" s="29"/>
      <c r="BW54" s="29"/>
      <c r="BX54" s="29"/>
      <c r="BY54" s="29"/>
      <c r="BZ54" s="29"/>
      <c r="CA54" s="29"/>
      <c r="CB54" s="29"/>
      <c r="CC54" s="29"/>
      <c r="CD54" s="29"/>
      <c r="CE54" s="29"/>
      <c r="CF54" s="29"/>
      <c r="CG54" s="29"/>
      <c r="CH54" s="29"/>
      <c r="CI54" s="29"/>
      <c r="CJ54" s="29"/>
    </row>
    <row r="55" spans="1:88" s="3" customFormat="1" ht="30" hidden="1" customHeight="1" outlineLevel="1" thickBot="1" x14ac:dyDescent="0.35">
      <c r="A55" s="119"/>
      <c r="B55" s="67" t="s">
        <v>111</v>
      </c>
      <c r="C55" s="54" t="s">
        <v>115</v>
      </c>
      <c r="D55" s="58" t="s">
        <v>119</v>
      </c>
      <c r="E55" s="19">
        <v>0</v>
      </c>
      <c r="F55" s="49">
        <f>G54</f>
        <v>43687</v>
      </c>
      <c r="G55" s="61">
        <f t="shared" si="9"/>
        <v>43692</v>
      </c>
      <c r="H55" s="75">
        <v>5</v>
      </c>
      <c r="I55" s="75"/>
      <c r="J55" s="14"/>
      <c r="K55" s="14"/>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c r="AZ55" s="29"/>
      <c r="BA55" s="29"/>
      <c r="BB55" s="29"/>
      <c r="BC55" s="29"/>
      <c r="BD55" s="29"/>
      <c r="BE55" s="29"/>
      <c r="BF55" s="29"/>
      <c r="BG55" s="29"/>
      <c r="BH55" s="29"/>
      <c r="BI55" s="29"/>
      <c r="BJ55" s="29"/>
      <c r="BK55" s="29"/>
      <c r="BL55" s="29"/>
      <c r="BM55" s="29"/>
      <c r="BN55" s="29"/>
      <c r="BO55" s="29"/>
      <c r="BP55" s="29"/>
      <c r="BQ55" s="29"/>
      <c r="BR55" s="29"/>
      <c r="BS55" s="29"/>
      <c r="BT55" s="29"/>
      <c r="BU55" s="29"/>
      <c r="BV55" s="29"/>
      <c r="BW55" s="29"/>
      <c r="BX55" s="29"/>
      <c r="BY55" s="29"/>
      <c r="BZ55" s="29"/>
      <c r="CA55" s="29"/>
      <c r="CB55" s="29"/>
      <c r="CC55" s="29"/>
      <c r="CD55" s="29"/>
      <c r="CE55" s="29"/>
      <c r="CF55" s="29"/>
      <c r="CG55" s="29"/>
      <c r="CH55" s="29"/>
      <c r="CI55" s="29"/>
      <c r="CJ55" s="29"/>
    </row>
    <row r="56" spans="1:88" s="3" customFormat="1" ht="30" hidden="1" customHeight="1" outlineLevel="1" thickBot="1" x14ac:dyDescent="0.35">
      <c r="A56" s="119"/>
      <c r="B56" s="67" t="s">
        <v>112</v>
      </c>
      <c r="C56" s="54" t="s">
        <v>46</v>
      </c>
      <c r="D56" s="58" t="s">
        <v>117</v>
      </c>
      <c r="E56" s="19">
        <v>0</v>
      </c>
      <c r="F56" s="49">
        <f>G55</f>
        <v>43692</v>
      </c>
      <c r="G56" s="61">
        <f t="shared" si="9"/>
        <v>43702</v>
      </c>
      <c r="H56" s="75">
        <v>10</v>
      </c>
      <c r="I56" s="75"/>
      <c r="J56" s="14"/>
      <c r="K56" s="14"/>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c r="AY56" s="29"/>
      <c r="AZ56" s="29"/>
      <c r="BA56" s="29"/>
      <c r="BB56" s="29"/>
      <c r="BC56" s="29"/>
      <c r="BD56" s="29"/>
      <c r="BE56" s="29"/>
      <c r="BF56" s="29"/>
      <c r="BG56" s="29"/>
      <c r="BH56" s="29"/>
      <c r="BI56" s="29"/>
      <c r="BJ56" s="29"/>
      <c r="BK56" s="29"/>
      <c r="BL56" s="29"/>
      <c r="BM56" s="29"/>
      <c r="BN56" s="29"/>
      <c r="BO56" s="29"/>
      <c r="BP56" s="29"/>
      <c r="BQ56" s="29"/>
      <c r="BR56" s="29"/>
      <c r="BS56" s="29"/>
      <c r="BT56" s="29"/>
      <c r="BU56" s="29"/>
      <c r="BV56" s="29"/>
      <c r="BW56" s="29"/>
      <c r="BX56" s="29"/>
      <c r="BY56" s="29"/>
      <c r="BZ56" s="29"/>
      <c r="CA56" s="29"/>
      <c r="CB56" s="29"/>
      <c r="CC56" s="29"/>
      <c r="CD56" s="29"/>
      <c r="CE56" s="29"/>
      <c r="CF56" s="29"/>
      <c r="CG56" s="29"/>
      <c r="CH56" s="29"/>
      <c r="CI56" s="29"/>
      <c r="CJ56" s="29"/>
    </row>
    <row r="57" spans="1:88" s="3" customFormat="1" ht="30" hidden="1" customHeight="1" outlineLevel="1" thickBot="1" x14ac:dyDescent="0.35">
      <c r="A57" s="119"/>
      <c r="B57" s="67" t="s">
        <v>113</v>
      </c>
      <c r="C57" s="54" t="s">
        <v>46</v>
      </c>
      <c r="D57" s="58" t="s">
        <v>120</v>
      </c>
      <c r="E57" s="19">
        <v>0</v>
      </c>
      <c r="F57" s="49">
        <f>F56</f>
        <v>43692</v>
      </c>
      <c r="G57" s="61">
        <f t="shared" si="9"/>
        <v>43697</v>
      </c>
      <c r="H57" s="75">
        <v>5</v>
      </c>
      <c r="I57" s="75"/>
      <c r="J57" s="14"/>
      <c r="K57" s="14"/>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c r="BG57" s="29"/>
      <c r="BH57" s="29"/>
      <c r="BI57" s="29"/>
      <c r="BJ57" s="29"/>
      <c r="BK57" s="29"/>
      <c r="BL57" s="29"/>
      <c r="BM57" s="29"/>
      <c r="BN57" s="29"/>
      <c r="BO57" s="29"/>
      <c r="BP57" s="29"/>
      <c r="BQ57" s="29"/>
      <c r="BR57" s="29"/>
      <c r="BS57" s="29"/>
      <c r="BT57" s="29"/>
      <c r="BU57" s="29"/>
      <c r="BV57" s="29"/>
      <c r="BW57" s="29"/>
      <c r="BX57" s="29"/>
      <c r="BY57" s="29"/>
      <c r="BZ57" s="29"/>
      <c r="CA57" s="29"/>
      <c r="CB57" s="29"/>
      <c r="CC57" s="29"/>
      <c r="CD57" s="29"/>
      <c r="CE57" s="29"/>
      <c r="CF57" s="29"/>
      <c r="CG57" s="29"/>
      <c r="CH57" s="29"/>
      <c r="CI57" s="29"/>
      <c r="CJ57" s="29"/>
    </row>
    <row r="58" spans="1:88" s="3" customFormat="1" ht="30" customHeight="1" collapsed="1" thickBot="1" x14ac:dyDescent="0.35">
      <c r="A58" s="120"/>
      <c r="B58" s="66" t="s">
        <v>73</v>
      </c>
      <c r="C58" s="66" t="s">
        <v>71</v>
      </c>
      <c r="D58" s="96" t="s">
        <v>37</v>
      </c>
      <c r="E58" s="85">
        <f>AVERAGE(E59:E67)</f>
        <v>0.33888888888888885</v>
      </c>
      <c r="F58" s="99" t="s">
        <v>124</v>
      </c>
      <c r="G58" s="78" t="s">
        <v>99</v>
      </c>
      <c r="H58" s="93">
        <f>SUM(H63:H67)/30</f>
        <v>3</v>
      </c>
      <c r="I58" s="93"/>
      <c r="J58" s="14"/>
      <c r="K58" s="14"/>
      <c r="L58" s="29"/>
      <c r="M58" s="29"/>
      <c r="N58" s="29"/>
      <c r="O58" s="29"/>
      <c r="P58" s="29"/>
      <c r="Q58" s="29"/>
      <c r="R58" s="29"/>
      <c r="S58" s="29"/>
      <c r="T58" s="29"/>
      <c r="U58" s="29"/>
      <c r="V58" s="29"/>
      <c r="W58" s="29"/>
      <c r="X58" s="29"/>
      <c r="Y58" s="29"/>
      <c r="Z58" s="29"/>
      <c r="AA58" s="29"/>
      <c r="AB58" s="30"/>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c r="BG58" s="29"/>
      <c r="BH58" s="29"/>
      <c r="BI58" s="29"/>
      <c r="BJ58" s="29"/>
      <c r="BK58" s="29"/>
      <c r="BL58" s="29"/>
      <c r="BM58" s="29"/>
      <c r="BN58" s="29"/>
      <c r="BO58" s="29"/>
      <c r="BP58" s="29"/>
      <c r="BQ58" s="29"/>
      <c r="BR58" s="29"/>
      <c r="BS58" s="29"/>
      <c r="BT58" s="29"/>
      <c r="BU58" s="29"/>
      <c r="BV58" s="29"/>
      <c r="BW58" s="29"/>
      <c r="BX58" s="29"/>
      <c r="BY58" s="29"/>
      <c r="BZ58" s="29"/>
      <c r="CA58" s="29"/>
      <c r="CB58" s="29"/>
      <c r="CC58" s="29"/>
      <c r="CD58" s="29"/>
      <c r="CE58" s="29"/>
      <c r="CF58" s="29"/>
      <c r="CG58" s="29"/>
      <c r="CH58" s="29"/>
      <c r="CI58" s="29"/>
      <c r="CJ58" s="29"/>
    </row>
    <row r="59" spans="1:88" s="3" customFormat="1" ht="30" customHeight="1" outlineLevel="1" thickBot="1" x14ac:dyDescent="0.35">
      <c r="A59" s="119" t="s">
        <v>33</v>
      </c>
      <c r="B59" s="68" t="s">
        <v>105</v>
      </c>
      <c r="C59" s="54" t="s">
        <v>115</v>
      </c>
      <c r="D59" s="58" t="s">
        <v>116</v>
      </c>
      <c r="E59" s="19">
        <v>1</v>
      </c>
      <c r="F59" s="49">
        <v>43468</v>
      </c>
      <c r="G59" s="61">
        <f>F59+H59</f>
        <v>43528</v>
      </c>
      <c r="H59" s="75">
        <v>60</v>
      </c>
      <c r="I59" s="75"/>
      <c r="J59" s="14"/>
      <c r="K59" s="14">
        <f t="shared" si="4"/>
        <v>61</v>
      </c>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c r="BG59" s="29"/>
      <c r="BH59" s="29"/>
      <c r="BI59" s="29"/>
      <c r="BJ59" s="29"/>
      <c r="BK59" s="29"/>
      <c r="BL59" s="29"/>
      <c r="BM59" s="29"/>
      <c r="BN59" s="29"/>
      <c r="BO59" s="29"/>
      <c r="BP59" s="29"/>
      <c r="BQ59" s="29"/>
      <c r="BR59" s="29"/>
      <c r="BS59" s="29"/>
      <c r="BT59" s="29"/>
      <c r="BU59" s="29"/>
      <c r="BV59" s="29"/>
      <c r="BW59" s="29"/>
      <c r="BX59" s="29"/>
      <c r="BY59" s="29"/>
      <c r="BZ59" s="29"/>
      <c r="CA59" s="29"/>
      <c r="CB59" s="29"/>
      <c r="CC59" s="29"/>
      <c r="CD59" s="29"/>
      <c r="CE59" s="29"/>
      <c r="CF59" s="29"/>
      <c r="CG59" s="29"/>
      <c r="CH59" s="29"/>
      <c r="CI59" s="29"/>
      <c r="CJ59" s="29"/>
    </row>
    <row r="60" spans="1:88" s="3" customFormat="1" ht="30" customHeight="1" outlineLevel="1" thickBot="1" x14ac:dyDescent="0.35">
      <c r="A60" s="119"/>
      <c r="B60" s="68" t="s">
        <v>106</v>
      </c>
      <c r="C60" s="54" t="s">
        <v>115</v>
      </c>
      <c r="D60" s="58" t="s">
        <v>116</v>
      </c>
      <c r="E60" s="19">
        <v>1</v>
      </c>
      <c r="F60" s="49">
        <f>G59</f>
        <v>43528</v>
      </c>
      <c r="G60" s="61">
        <f>F60+H60</f>
        <v>43557</v>
      </c>
      <c r="H60" s="75">
        <v>29</v>
      </c>
      <c r="I60" s="75"/>
      <c r="J60" s="14"/>
      <c r="K60" s="14"/>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c r="BG60" s="29"/>
      <c r="BH60" s="29"/>
      <c r="BI60" s="29"/>
      <c r="BJ60" s="29"/>
      <c r="BK60" s="29"/>
      <c r="BL60" s="29"/>
      <c r="BM60" s="29"/>
      <c r="BN60" s="29"/>
      <c r="BO60" s="29"/>
      <c r="BP60" s="29"/>
      <c r="BQ60" s="29"/>
      <c r="BR60" s="29"/>
      <c r="BS60" s="29"/>
      <c r="BT60" s="29"/>
      <c r="BU60" s="29"/>
      <c r="BV60" s="29"/>
      <c r="BW60" s="29"/>
      <c r="BX60" s="29"/>
      <c r="BY60" s="29"/>
      <c r="BZ60" s="29"/>
      <c r="CA60" s="29"/>
      <c r="CB60" s="29"/>
      <c r="CC60" s="29"/>
      <c r="CD60" s="29"/>
      <c r="CE60" s="29"/>
      <c r="CF60" s="29"/>
      <c r="CG60" s="29"/>
      <c r="CH60" s="29"/>
      <c r="CI60" s="29"/>
      <c r="CJ60" s="29"/>
    </row>
    <row r="61" spans="1:88" s="3" customFormat="1" ht="30" customHeight="1" outlineLevel="1" thickBot="1" x14ac:dyDescent="0.35">
      <c r="A61" s="119"/>
      <c r="B61" s="68" t="s">
        <v>107</v>
      </c>
      <c r="C61" s="54" t="s">
        <v>46</v>
      </c>
      <c r="D61" s="82" t="s">
        <v>130</v>
      </c>
      <c r="E61" s="19">
        <v>1</v>
      </c>
      <c r="F61" s="49">
        <v>43588</v>
      </c>
      <c r="G61" s="61">
        <f t="shared" ref="G61:G67" si="10">F61+H61</f>
        <v>43593</v>
      </c>
      <c r="H61" s="75">
        <v>5</v>
      </c>
      <c r="I61" s="75"/>
      <c r="J61" s="14"/>
      <c r="K61" s="14"/>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row>
    <row r="62" spans="1:88" s="3" customFormat="1" ht="30" customHeight="1" outlineLevel="1" thickBot="1" x14ac:dyDescent="0.35">
      <c r="A62" s="119"/>
      <c r="B62" s="110" t="s">
        <v>109</v>
      </c>
      <c r="C62" s="101" t="s">
        <v>51</v>
      </c>
      <c r="D62" s="102" t="s">
        <v>86</v>
      </c>
      <c r="E62" s="103">
        <v>0.05</v>
      </c>
      <c r="F62" s="104">
        <v>43617</v>
      </c>
      <c r="G62" s="104">
        <f>F62+H62</f>
        <v>43662</v>
      </c>
      <c r="H62" s="105">
        <v>45</v>
      </c>
      <c r="I62" s="105"/>
      <c r="J62" s="14"/>
      <c r="K62" s="14"/>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c r="BG62" s="29"/>
      <c r="BH62" s="29"/>
      <c r="BI62" s="29"/>
      <c r="BJ62" s="29"/>
      <c r="BK62" s="29"/>
      <c r="BL62" s="29"/>
      <c r="BM62" s="29"/>
      <c r="BN62" s="29"/>
      <c r="BO62" s="29"/>
      <c r="BP62" s="29"/>
      <c r="BQ62" s="29"/>
      <c r="BR62" s="29"/>
      <c r="BS62" s="29"/>
      <c r="BT62" s="29"/>
      <c r="BU62" s="29"/>
      <c r="BV62" s="29"/>
      <c r="BW62" s="29"/>
      <c r="BX62" s="29"/>
      <c r="BY62" s="29"/>
      <c r="BZ62" s="29"/>
      <c r="CA62" s="29"/>
      <c r="CB62" s="29"/>
      <c r="CC62" s="29"/>
      <c r="CD62" s="29"/>
      <c r="CE62" s="29"/>
      <c r="CF62" s="29"/>
      <c r="CG62" s="29"/>
      <c r="CH62" s="29"/>
      <c r="CI62" s="29"/>
      <c r="CJ62" s="29"/>
    </row>
    <row r="63" spans="1:88" s="3" customFormat="1" ht="30" customHeight="1" outlineLevel="1" thickBot="1" x14ac:dyDescent="0.35">
      <c r="A63" s="119"/>
      <c r="B63" s="110" t="s">
        <v>108</v>
      </c>
      <c r="C63" s="101" t="s">
        <v>129</v>
      </c>
      <c r="D63" s="111" t="s">
        <v>130</v>
      </c>
      <c r="E63" s="103">
        <v>0</v>
      </c>
      <c r="F63" s="104">
        <v>43647</v>
      </c>
      <c r="G63" s="104">
        <f t="shared" si="10"/>
        <v>43707</v>
      </c>
      <c r="H63" s="105">
        <v>60</v>
      </c>
      <c r="I63" s="105"/>
      <c r="J63" s="14"/>
      <c r="K63" s="14"/>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row>
    <row r="64" spans="1:88" s="3" customFormat="1" ht="30" customHeight="1" outlineLevel="1" thickBot="1" x14ac:dyDescent="0.35">
      <c r="A64" s="119"/>
      <c r="B64" s="68" t="s">
        <v>110</v>
      </c>
      <c r="C64" s="54" t="s">
        <v>51</v>
      </c>
      <c r="D64" s="58" t="s">
        <v>118</v>
      </c>
      <c r="E64" s="19">
        <v>0</v>
      </c>
      <c r="F64" s="49">
        <f>G62</f>
        <v>43662</v>
      </c>
      <c r="G64" s="61">
        <f t="shared" si="10"/>
        <v>43672</v>
      </c>
      <c r="H64" s="75">
        <v>10</v>
      </c>
      <c r="I64" s="75"/>
      <c r="J64" s="14"/>
      <c r="K64" s="14"/>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row>
    <row r="65" spans="1:88" s="3" customFormat="1" ht="30" customHeight="1" outlineLevel="1" thickBot="1" x14ac:dyDescent="0.35">
      <c r="A65" s="119"/>
      <c r="B65" s="68" t="s">
        <v>111</v>
      </c>
      <c r="C65" s="54" t="s">
        <v>115</v>
      </c>
      <c r="D65" s="58" t="s">
        <v>119</v>
      </c>
      <c r="E65" s="19">
        <v>0</v>
      </c>
      <c r="F65" s="49">
        <f>G64</f>
        <v>43672</v>
      </c>
      <c r="G65" s="61">
        <f t="shared" si="10"/>
        <v>43677</v>
      </c>
      <c r="H65" s="75">
        <v>5</v>
      </c>
      <c r="I65" s="75"/>
      <c r="J65" s="14"/>
      <c r="K65" s="14"/>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c r="AZ65" s="29"/>
      <c r="BA65" s="29"/>
      <c r="BB65" s="29"/>
      <c r="BC65" s="29"/>
      <c r="BD65" s="29"/>
      <c r="BE65" s="29"/>
      <c r="BF65" s="29"/>
      <c r="BG65" s="29"/>
      <c r="BH65" s="29"/>
      <c r="BI65" s="29"/>
      <c r="BJ65" s="29"/>
      <c r="BK65" s="29"/>
      <c r="BL65" s="29"/>
      <c r="BM65" s="29"/>
      <c r="BN65" s="29"/>
      <c r="BO65" s="29"/>
      <c r="BP65" s="29"/>
      <c r="BQ65" s="29"/>
      <c r="BR65" s="29"/>
      <c r="BS65" s="29"/>
      <c r="BT65" s="29"/>
      <c r="BU65" s="29"/>
      <c r="BV65" s="29"/>
      <c r="BW65" s="29"/>
      <c r="BX65" s="29"/>
      <c r="BY65" s="29"/>
      <c r="BZ65" s="29"/>
      <c r="CA65" s="29"/>
      <c r="CB65" s="29"/>
      <c r="CC65" s="29"/>
      <c r="CD65" s="29"/>
      <c r="CE65" s="29"/>
      <c r="CF65" s="29"/>
      <c r="CG65" s="29"/>
      <c r="CH65" s="29"/>
      <c r="CI65" s="29"/>
      <c r="CJ65" s="29"/>
    </row>
    <row r="66" spans="1:88" s="3" customFormat="1" ht="30" customHeight="1" outlineLevel="1" thickBot="1" x14ac:dyDescent="0.35">
      <c r="A66" s="119"/>
      <c r="B66" s="68" t="s">
        <v>112</v>
      </c>
      <c r="C66" s="54" t="s">
        <v>46</v>
      </c>
      <c r="D66" s="82" t="s">
        <v>130</v>
      </c>
      <c r="E66" s="19">
        <v>0</v>
      </c>
      <c r="F66" s="49">
        <f>G65</f>
        <v>43677</v>
      </c>
      <c r="G66" s="61">
        <f t="shared" si="10"/>
        <v>43687</v>
      </c>
      <c r="H66" s="75">
        <v>10</v>
      </c>
      <c r="I66" s="75"/>
      <c r="J66" s="14"/>
      <c r="K66" s="14"/>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row>
    <row r="67" spans="1:88" s="3" customFormat="1" ht="30" customHeight="1" outlineLevel="1" thickBot="1" x14ac:dyDescent="0.35">
      <c r="A67" s="119"/>
      <c r="B67" s="68" t="s">
        <v>113</v>
      </c>
      <c r="C67" s="54" t="s">
        <v>46</v>
      </c>
      <c r="D67" s="58" t="s">
        <v>120</v>
      </c>
      <c r="E67" s="19">
        <v>0</v>
      </c>
      <c r="F67" s="49">
        <f>F66</f>
        <v>43677</v>
      </c>
      <c r="G67" s="61">
        <f t="shared" si="10"/>
        <v>43682</v>
      </c>
      <c r="H67" s="75">
        <v>5</v>
      </c>
      <c r="I67" s="75"/>
      <c r="J67" s="14"/>
      <c r="K67" s="14"/>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c r="AZ67" s="29"/>
      <c r="BA67" s="29"/>
      <c r="BB67" s="29"/>
      <c r="BC67" s="29"/>
      <c r="BD67" s="29"/>
      <c r="BE67" s="29"/>
      <c r="BF67" s="29"/>
      <c r="BG67" s="29"/>
      <c r="BH67" s="29"/>
      <c r="BI67" s="29"/>
      <c r="BJ67" s="29"/>
      <c r="BK67" s="29"/>
      <c r="BL67" s="29"/>
      <c r="BM67" s="29"/>
      <c r="BN67" s="29"/>
      <c r="BO67" s="29"/>
      <c r="BP67" s="29"/>
      <c r="BQ67" s="29"/>
      <c r="BR67" s="29"/>
      <c r="BS67" s="29"/>
      <c r="BT67" s="29"/>
      <c r="BU67" s="29"/>
      <c r="BV67" s="29"/>
      <c r="BW67" s="29"/>
      <c r="BX67" s="29"/>
      <c r="BY67" s="29"/>
      <c r="BZ67" s="29"/>
      <c r="CA67" s="29"/>
      <c r="CB67" s="29"/>
      <c r="CC67" s="29"/>
      <c r="CD67" s="29"/>
      <c r="CE67" s="29"/>
      <c r="CF67" s="29"/>
      <c r="CG67" s="29"/>
      <c r="CH67" s="29"/>
      <c r="CI67" s="29"/>
      <c r="CJ67" s="29"/>
    </row>
    <row r="68" spans="1:88" s="3" customFormat="1" ht="30" customHeight="1" thickBot="1" x14ac:dyDescent="0.35">
      <c r="A68" s="120"/>
      <c r="B68" s="15" t="s">
        <v>82</v>
      </c>
      <c r="C68" s="15" t="s">
        <v>126</v>
      </c>
      <c r="D68" s="94" t="s">
        <v>37</v>
      </c>
      <c r="E68" s="15"/>
      <c r="F68" s="97" t="s">
        <v>136</v>
      </c>
      <c r="G68" s="15" t="s">
        <v>122</v>
      </c>
      <c r="H68" s="15" t="s">
        <v>134</v>
      </c>
      <c r="I68" s="15"/>
      <c r="J68" s="14"/>
      <c r="K68" s="14"/>
      <c r="L68" s="29"/>
      <c r="M68" s="29"/>
      <c r="N68" s="29"/>
      <c r="O68" s="29"/>
      <c r="P68" s="29"/>
      <c r="Q68" s="29"/>
      <c r="R68" s="29"/>
      <c r="S68" s="29"/>
      <c r="T68" s="29"/>
      <c r="U68" s="29"/>
      <c r="V68" s="29"/>
      <c r="W68" s="29"/>
      <c r="X68" s="30"/>
      <c r="Y68" s="30"/>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row>
    <row r="69" spans="1:88" s="3" customFormat="1" ht="30" customHeight="1" outlineLevel="1" thickBot="1" x14ac:dyDescent="0.35">
      <c r="A69" s="120"/>
      <c r="B69" s="56" t="s">
        <v>42</v>
      </c>
      <c r="C69" s="54" t="s">
        <v>39</v>
      </c>
      <c r="D69" s="58" t="s">
        <v>43</v>
      </c>
      <c r="E69" s="19">
        <v>0</v>
      </c>
      <c r="F69" s="49">
        <v>43600</v>
      </c>
      <c r="G69" s="61">
        <f t="shared" ref="G69:G74" si="11">F69+H69</f>
        <v>43600</v>
      </c>
      <c r="H69" s="63">
        <v>0</v>
      </c>
      <c r="I69" s="63"/>
      <c r="J69" s="14"/>
      <c r="K69" s="14">
        <f t="shared" si="4"/>
        <v>1</v>
      </c>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c r="BG69" s="29"/>
      <c r="BH69" s="29"/>
      <c r="BI69" s="29"/>
      <c r="BJ69" s="29"/>
      <c r="BK69" s="29"/>
      <c r="BL69" s="29"/>
      <c r="BM69" s="29"/>
      <c r="BN69" s="29"/>
      <c r="BO69" s="29"/>
      <c r="BP69" s="29"/>
      <c r="BQ69" s="29"/>
      <c r="BR69" s="29"/>
      <c r="BS69" s="29"/>
      <c r="BT69" s="29"/>
      <c r="BU69" s="29"/>
      <c r="BV69" s="29"/>
      <c r="BW69" s="29"/>
      <c r="BX69" s="29"/>
      <c r="BY69" s="29"/>
      <c r="BZ69" s="29"/>
      <c r="CA69" s="29"/>
      <c r="CB69" s="29"/>
      <c r="CC69" s="29"/>
      <c r="CD69" s="29"/>
      <c r="CE69" s="29"/>
      <c r="CF69" s="29"/>
      <c r="CG69" s="29"/>
      <c r="CH69" s="29"/>
      <c r="CI69" s="29"/>
      <c r="CJ69" s="29"/>
    </row>
    <row r="70" spans="1:88" s="3" customFormat="1" ht="30" customHeight="1" outlineLevel="1" thickBot="1" x14ac:dyDescent="0.35">
      <c r="A70" s="120"/>
      <c r="B70" s="56" t="s">
        <v>41</v>
      </c>
      <c r="C70" s="54" t="s">
        <v>39</v>
      </c>
      <c r="D70" s="58" t="s">
        <v>75</v>
      </c>
      <c r="E70" s="19">
        <v>0</v>
      </c>
      <c r="F70" s="49">
        <v>43600</v>
      </c>
      <c r="G70" s="61">
        <f t="shared" si="11"/>
        <v>43660</v>
      </c>
      <c r="H70" s="63">
        <v>60</v>
      </c>
      <c r="I70" s="63"/>
      <c r="J70" s="14"/>
      <c r="K70" s="14"/>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row>
    <row r="71" spans="1:88" s="3" customFormat="1" ht="30" customHeight="1" outlineLevel="1" thickBot="1" x14ac:dyDescent="0.35">
      <c r="A71" s="120"/>
      <c r="B71" s="56" t="s">
        <v>68</v>
      </c>
      <c r="C71" s="54" t="s">
        <v>39</v>
      </c>
      <c r="D71" s="58" t="s">
        <v>76</v>
      </c>
      <c r="E71" s="19">
        <v>0</v>
      </c>
      <c r="F71" s="49">
        <v>43600</v>
      </c>
      <c r="G71" s="61">
        <f t="shared" si="11"/>
        <v>43660</v>
      </c>
      <c r="H71" s="63">
        <v>60</v>
      </c>
      <c r="I71" s="63"/>
      <c r="J71" s="14"/>
      <c r="K71" s="14">
        <f t="shared" si="4"/>
        <v>61</v>
      </c>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row>
    <row r="72" spans="1:88" s="3" customFormat="1" ht="30" customHeight="1" outlineLevel="1" thickBot="1" x14ac:dyDescent="0.35">
      <c r="A72" s="120"/>
      <c r="B72" s="56" t="s">
        <v>70</v>
      </c>
      <c r="C72" s="54" t="s">
        <v>39</v>
      </c>
      <c r="D72" s="58" t="s">
        <v>77</v>
      </c>
      <c r="E72" s="19">
        <v>0</v>
      </c>
      <c r="F72" s="49">
        <v>43600</v>
      </c>
      <c r="G72" s="61">
        <f t="shared" si="11"/>
        <v>43660</v>
      </c>
      <c r="H72" s="63">
        <v>60</v>
      </c>
      <c r="I72" s="63"/>
      <c r="J72" s="14"/>
      <c r="K72" s="14">
        <f t="shared" si="4"/>
        <v>61</v>
      </c>
      <c r="L72" s="29"/>
      <c r="M72" s="29"/>
      <c r="N72" s="29"/>
      <c r="O72" s="29"/>
      <c r="P72" s="29"/>
      <c r="Q72" s="29"/>
      <c r="R72" s="29"/>
      <c r="S72" s="29"/>
      <c r="T72" s="29"/>
      <c r="U72" s="29"/>
      <c r="V72" s="29"/>
      <c r="W72" s="29"/>
      <c r="X72" s="29"/>
      <c r="Y72" s="29"/>
      <c r="Z72" s="29"/>
      <c r="AA72" s="29"/>
      <c r="AB72" s="30"/>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row>
    <row r="73" spans="1:88" s="3" customFormat="1" ht="30" customHeight="1" outlineLevel="1" thickBot="1" x14ac:dyDescent="0.35">
      <c r="A73" s="120"/>
      <c r="B73" s="56" t="s">
        <v>72</v>
      </c>
      <c r="C73" s="54" t="s">
        <v>39</v>
      </c>
      <c r="D73" s="58" t="s">
        <v>43</v>
      </c>
      <c r="E73" s="19">
        <v>0</v>
      </c>
      <c r="F73" s="49">
        <v>43600</v>
      </c>
      <c r="G73" s="61">
        <f t="shared" si="11"/>
        <v>43600</v>
      </c>
      <c r="H73" s="63">
        <v>0</v>
      </c>
      <c r="I73" s="63"/>
      <c r="J73" s="14"/>
      <c r="K73" s="14">
        <f t="shared" si="4"/>
        <v>1</v>
      </c>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row>
    <row r="74" spans="1:88" s="3" customFormat="1" ht="30" customHeight="1" outlineLevel="1" thickBot="1" x14ac:dyDescent="0.35">
      <c r="A74" s="120"/>
      <c r="B74" s="56" t="s">
        <v>73</v>
      </c>
      <c r="C74" s="54" t="s">
        <v>39</v>
      </c>
      <c r="D74" s="58" t="s">
        <v>78</v>
      </c>
      <c r="E74" s="19">
        <v>0</v>
      </c>
      <c r="F74" s="49">
        <v>43600</v>
      </c>
      <c r="G74" s="61">
        <f t="shared" si="11"/>
        <v>43660</v>
      </c>
      <c r="H74" s="63">
        <v>60</v>
      </c>
      <c r="I74" s="63"/>
      <c r="J74" s="14"/>
      <c r="K74" s="14">
        <f t="shared" si="4"/>
        <v>61</v>
      </c>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c r="AV74" s="29"/>
      <c r="AW74" s="29"/>
      <c r="AX74" s="29"/>
      <c r="AY74" s="29"/>
      <c r="AZ74" s="29"/>
      <c r="BA74" s="29"/>
      <c r="BB74" s="29"/>
      <c r="BC74" s="29"/>
      <c r="BD74" s="29"/>
      <c r="BE74" s="29"/>
      <c r="BF74" s="29"/>
      <c r="BG74" s="29"/>
      <c r="BH74" s="29"/>
      <c r="BI74" s="29"/>
      <c r="BJ74" s="29"/>
      <c r="BK74" s="29"/>
      <c r="BL74" s="29"/>
      <c r="BM74" s="29"/>
      <c r="BN74" s="29"/>
      <c r="BO74" s="29"/>
      <c r="BP74" s="29"/>
      <c r="BQ74" s="29"/>
      <c r="BR74" s="29"/>
      <c r="BS74" s="29"/>
      <c r="BT74" s="29"/>
      <c r="BU74" s="29"/>
      <c r="BV74" s="29"/>
      <c r="BW74" s="29"/>
      <c r="BX74" s="29"/>
      <c r="BY74" s="29"/>
      <c r="BZ74" s="29"/>
      <c r="CA74" s="29"/>
      <c r="CB74" s="29"/>
      <c r="CC74" s="29"/>
      <c r="CD74" s="29"/>
      <c r="CE74" s="29"/>
      <c r="CF74" s="29"/>
      <c r="CG74" s="29"/>
      <c r="CH74" s="29"/>
      <c r="CI74" s="29"/>
      <c r="CJ74" s="29"/>
    </row>
    <row r="75" spans="1:88" s="3" customFormat="1" ht="30" customHeight="1" thickBot="1" x14ac:dyDescent="0.35">
      <c r="A75" s="120"/>
      <c r="J75" s="14"/>
      <c r="K75" s="14" t="str">
        <f t="shared" si="4"/>
        <v/>
      </c>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row>
    <row r="76" spans="1:88" s="3" customFormat="1" ht="30" customHeight="1" thickBot="1" x14ac:dyDescent="0.35">
      <c r="A76" s="120" t="s">
        <v>25</v>
      </c>
      <c r="J76" s="14"/>
      <c r="K76" s="14" t="str">
        <f t="shared" si="4"/>
        <v/>
      </c>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row>
    <row r="77" spans="1:88" s="3" customFormat="1" ht="30" customHeight="1" thickBot="1" x14ac:dyDescent="0.35">
      <c r="A77" s="120"/>
      <c r="B77" s="3" t="s">
        <v>121</v>
      </c>
      <c r="J77" s="14"/>
      <c r="K77" s="14" t="str">
        <f t="shared" si="4"/>
        <v/>
      </c>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c r="BC77" s="29"/>
      <c r="BD77" s="29"/>
      <c r="BE77" s="29"/>
      <c r="BF77" s="29"/>
      <c r="BG77" s="29"/>
      <c r="BH77" s="29"/>
      <c r="BI77" s="29"/>
      <c r="BJ77" s="29"/>
      <c r="BK77" s="29"/>
      <c r="BL77" s="29"/>
      <c r="BM77" s="29"/>
      <c r="BN77" s="29"/>
      <c r="BO77" s="29"/>
      <c r="BP77" s="29"/>
      <c r="BQ77" s="29"/>
      <c r="BR77" s="29"/>
      <c r="BS77" s="29"/>
      <c r="BT77" s="29"/>
      <c r="BU77" s="29"/>
      <c r="BV77" s="29"/>
      <c r="BW77" s="29"/>
      <c r="BX77" s="29"/>
      <c r="BY77" s="29"/>
      <c r="BZ77" s="29"/>
      <c r="CA77" s="29"/>
      <c r="CB77" s="29"/>
      <c r="CC77" s="29"/>
      <c r="CD77" s="29"/>
      <c r="CE77" s="29"/>
      <c r="CF77" s="29"/>
      <c r="CG77" s="29"/>
      <c r="CH77" s="29"/>
      <c r="CI77" s="29"/>
      <c r="CJ77" s="29"/>
    </row>
    <row r="78" spans="1:88" s="3" customFormat="1" ht="30" customHeight="1" thickBot="1" x14ac:dyDescent="0.35">
      <c r="A78" s="120"/>
      <c r="B78" s="56"/>
      <c r="C78" s="56"/>
      <c r="D78" s="59"/>
      <c r="E78" s="28"/>
      <c r="F78" s="50"/>
      <c r="G78" s="50"/>
      <c r="H78" s="64"/>
      <c r="I78" s="64"/>
      <c r="J78" s="14"/>
      <c r="K78" s="14" t="str">
        <f t="shared" si="4"/>
        <v/>
      </c>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c r="AV78" s="29"/>
      <c r="AW78" s="29"/>
      <c r="AX78" s="29"/>
      <c r="AY78" s="29"/>
      <c r="AZ78" s="29"/>
      <c r="BA78" s="29"/>
      <c r="BB78" s="29"/>
      <c r="BC78" s="29"/>
      <c r="BD78" s="29"/>
      <c r="BE78" s="29"/>
      <c r="BF78" s="29"/>
      <c r="BG78" s="29"/>
      <c r="BH78" s="29"/>
      <c r="BI78" s="29"/>
      <c r="BJ78" s="29"/>
      <c r="BK78" s="29"/>
      <c r="BL78" s="29"/>
      <c r="BM78" s="29"/>
      <c r="BN78" s="29"/>
      <c r="BO78" s="29"/>
      <c r="BP78" s="29"/>
      <c r="BQ78" s="29"/>
      <c r="BR78" s="29"/>
      <c r="BS78" s="29"/>
      <c r="BT78" s="29"/>
      <c r="BU78" s="29"/>
      <c r="BV78" s="29"/>
      <c r="BW78" s="29"/>
      <c r="BX78" s="29"/>
      <c r="BY78" s="29"/>
      <c r="BZ78" s="29"/>
      <c r="CA78" s="29"/>
      <c r="CB78" s="29"/>
      <c r="CC78" s="29"/>
      <c r="CD78" s="29"/>
      <c r="CE78" s="29"/>
      <c r="CF78" s="29"/>
      <c r="CG78" s="29"/>
      <c r="CH78" s="29"/>
      <c r="CI78" s="29"/>
      <c r="CJ78" s="29"/>
    </row>
    <row r="79" spans="1:88" s="3" customFormat="1" ht="30" customHeight="1" thickBot="1" x14ac:dyDescent="0.35">
      <c r="A79" s="120"/>
      <c r="B79" s="56"/>
      <c r="C79" s="56"/>
      <c r="D79" s="59"/>
      <c r="E79" s="28"/>
      <c r="F79" s="50"/>
      <c r="G79" s="50"/>
      <c r="H79" s="64"/>
      <c r="I79" s="64"/>
      <c r="J79" s="14"/>
      <c r="K79" s="14" t="str">
        <f t="shared" si="4"/>
        <v/>
      </c>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c r="AV79" s="29"/>
      <c r="AW79" s="29"/>
      <c r="AX79" s="29"/>
      <c r="AY79" s="29"/>
      <c r="AZ79" s="29"/>
      <c r="BA79" s="29"/>
      <c r="BB79" s="29"/>
      <c r="BC79" s="29"/>
      <c r="BD79" s="29"/>
      <c r="BE79" s="29"/>
      <c r="BF79" s="29"/>
      <c r="BG79" s="29"/>
      <c r="BH79" s="29"/>
      <c r="BI79" s="29"/>
      <c r="BJ79" s="29"/>
      <c r="BK79" s="29"/>
      <c r="BL79" s="29"/>
      <c r="BM79" s="29"/>
      <c r="BN79" s="29"/>
      <c r="BO79" s="29"/>
      <c r="BP79" s="29"/>
      <c r="BQ79" s="29"/>
      <c r="BR79" s="29"/>
      <c r="BS79" s="29"/>
      <c r="BT79" s="29"/>
      <c r="BU79" s="29"/>
      <c r="BV79" s="29"/>
      <c r="BW79" s="29"/>
      <c r="BX79" s="29"/>
      <c r="BY79" s="29"/>
      <c r="BZ79" s="29"/>
      <c r="CA79" s="29"/>
      <c r="CB79" s="29"/>
      <c r="CC79" s="29"/>
      <c r="CD79" s="29"/>
      <c r="CE79" s="29"/>
      <c r="CF79" s="29"/>
      <c r="CG79" s="29"/>
      <c r="CH79" s="29"/>
      <c r="CI79" s="29"/>
      <c r="CJ79" s="29"/>
    </row>
    <row r="80" spans="1:88" s="3" customFormat="1" ht="30" customHeight="1" thickBot="1" x14ac:dyDescent="0.35">
      <c r="A80" s="119" t="s">
        <v>32</v>
      </c>
      <c r="B80" s="15"/>
      <c r="C80" s="15"/>
      <c r="D80" s="51"/>
      <c r="E80" s="16"/>
      <c r="F80" s="17"/>
      <c r="G80" s="18"/>
      <c r="H80" s="18"/>
      <c r="I80" s="18"/>
      <c r="J80" s="14"/>
      <c r="K80" s="14" t="str">
        <f t="shared" si="4"/>
        <v/>
      </c>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29"/>
      <c r="AW80" s="29"/>
      <c r="AX80" s="29"/>
      <c r="AY80" s="29"/>
      <c r="AZ80" s="29"/>
      <c r="BA80" s="29"/>
      <c r="BB80" s="29"/>
      <c r="BC80" s="29"/>
      <c r="BD80" s="29"/>
      <c r="BE80" s="29"/>
      <c r="BF80" s="29"/>
      <c r="BG80" s="29"/>
      <c r="BH80" s="29"/>
      <c r="BI80" s="29"/>
      <c r="BJ80" s="29"/>
      <c r="BK80" s="29"/>
      <c r="BL80" s="29"/>
      <c r="BM80" s="29"/>
      <c r="BN80" s="29"/>
      <c r="BO80" s="29"/>
      <c r="BP80" s="29"/>
      <c r="BQ80" s="29"/>
      <c r="BR80" s="29"/>
      <c r="BS80" s="29"/>
      <c r="BT80" s="29"/>
      <c r="BU80" s="29"/>
      <c r="BV80" s="29"/>
      <c r="BW80" s="29"/>
      <c r="BX80" s="29"/>
      <c r="BY80" s="29"/>
      <c r="BZ80" s="29"/>
      <c r="CA80" s="29"/>
      <c r="CB80" s="29"/>
      <c r="CC80" s="29"/>
      <c r="CD80" s="29"/>
      <c r="CE80" s="29"/>
      <c r="CF80" s="29"/>
      <c r="CG80" s="29"/>
      <c r="CH80" s="29"/>
      <c r="CI80" s="29"/>
      <c r="CJ80" s="29"/>
    </row>
    <row r="81" spans="1:88" s="3" customFormat="1" ht="30" customHeight="1" thickBot="1" x14ac:dyDescent="0.35">
      <c r="A81" s="119" t="s">
        <v>33</v>
      </c>
      <c r="B81" s="54"/>
      <c r="C81" s="54"/>
      <c r="D81" s="58"/>
      <c r="E81" s="19"/>
      <c r="F81" s="49"/>
      <c r="G81" s="49"/>
      <c r="H81" s="63"/>
      <c r="I81" s="63"/>
      <c r="J81" s="14"/>
      <c r="K81" s="14" t="str">
        <f t="shared" si="4"/>
        <v/>
      </c>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c r="AV81" s="29"/>
      <c r="AW81" s="29"/>
      <c r="AX81" s="29"/>
      <c r="AY81" s="29"/>
      <c r="AZ81" s="29"/>
      <c r="BA81" s="29"/>
      <c r="BB81" s="29"/>
      <c r="BC81" s="29"/>
      <c r="BD81" s="29"/>
      <c r="BE81" s="29"/>
      <c r="BF81" s="29"/>
      <c r="BG81" s="29"/>
      <c r="BH81" s="29"/>
      <c r="BI81" s="29"/>
      <c r="BJ81" s="29"/>
      <c r="BK81" s="29"/>
      <c r="BL81" s="29"/>
      <c r="BM81" s="29"/>
      <c r="BN81" s="29"/>
      <c r="BO81" s="29"/>
      <c r="BP81" s="29"/>
      <c r="BQ81" s="29"/>
      <c r="BR81" s="29"/>
      <c r="BS81" s="29"/>
      <c r="BT81" s="29"/>
      <c r="BU81" s="29"/>
      <c r="BV81" s="29"/>
      <c r="BW81" s="29"/>
      <c r="BX81" s="29"/>
      <c r="BY81" s="29"/>
      <c r="BZ81" s="29"/>
      <c r="CA81" s="29"/>
      <c r="CB81" s="29"/>
      <c r="CC81" s="29"/>
      <c r="CD81" s="29"/>
      <c r="CE81" s="29"/>
      <c r="CF81" s="29"/>
      <c r="CG81" s="29"/>
      <c r="CH81" s="29"/>
      <c r="CI81" s="29"/>
      <c r="CJ81" s="29"/>
    </row>
    <row r="82" spans="1:88" s="3" customFormat="1" ht="30" customHeight="1" thickBot="1" x14ac:dyDescent="0.35">
      <c r="A82" s="119" t="s">
        <v>34</v>
      </c>
      <c r="B82" s="54"/>
      <c r="C82" s="54"/>
      <c r="D82" s="58"/>
      <c r="E82" s="19"/>
      <c r="F82" s="49"/>
      <c r="G82" s="49"/>
      <c r="H82" s="63"/>
      <c r="I82" s="63"/>
      <c r="J82" s="14"/>
      <c r="K82" s="14" t="str">
        <f t="shared" si="4"/>
        <v/>
      </c>
      <c r="L82" s="29"/>
      <c r="M82" s="29"/>
      <c r="N82" s="29"/>
      <c r="O82" s="29"/>
      <c r="P82" s="29"/>
      <c r="Q82" s="29"/>
      <c r="R82" s="29"/>
      <c r="S82" s="29"/>
      <c r="T82" s="29"/>
      <c r="U82" s="29"/>
      <c r="V82" s="29"/>
      <c r="W82" s="29"/>
      <c r="X82" s="30"/>
      <c r="Y82" s="30"/>
      <c r="Z82" s="29"/>
      <c r="AA82" s="29"/>
      <c r="AB82" s="29"/>
      <c r="AC82" s="29"/>
      <c r="AD82" s="29"/>
      <c r="AE82" s="29"/>
      <c r="AF82" s="29"/>
      <c r="AG82" s="29"/>
      <c r="AH82" s="29"/>
      <c r="AI82" s="29"/>
      <c r="AJ82" s="29"/>
      <c r="AK82" s="29"/>
      <c r="AL82" s="29"/>
      <c r="AM82" s="29"/>
      <c r="AN82" s="29"/>
      <c r="AO82" s="29"/>
      <c r="AP82" s="29"/>
      <c r="AQ82" s="29"/>
      <c r="AR82" s="29"/>
      <c r="AS82" s="29"/>
      <c r="AT82" s="29"/>
      <c r="AU82" s="29"/>
      <c r="AV82" s="29"/>
      <c r="AW82" s="29"/>
      <c r="AX82" s="29"/>
      <c r="AY82" s="29"/>
      <c r="AZ82" s="29"/>
      <c r="BA82" s="29"/>
      <c r="BB82" s="29"/>
      <c r="BC82" s="29"/>
      <c r="BD82" s="29"/>
      <c r="BE82" s="29"/>
      <c r="BF82" s="29"/>
      <c r="BG82" s="29"/>
      <c r="BH82" s="29"/>
      <c r="BI82" s="29"/>
      <c r="BJ82" s="29"/>
      <c r="BK82" s="29"/>
      <c r="BL82" s="29"/>
      <c r="BM82" s="29"/>
      <c r="BN82" s="29"/>
      <c r="BO82" s="29"/>
      <c r="BP82" s="29"/>
      <c r="BQ82" s="29"/>
      <c r="BR82" s="29"/>
      <c r="BS82" s="29"/>
      <c r="BT82" s="29"/>
      <c r="BU82" s="29"/>
      <c r="BV82" s="29"/>
      <c r="BW82" s="29"/>
      <c r="BX82" s="29"/>
      <c r="BY82" s="29"/>
      <c r="BZ82" s="29"/>
      <c r="CA82" s="29"/>
      <c r="CB82" s="29"/>
      <c r="CC82" s="29"/>
      <c r="CD82" s="29"/>
      <c r="CE82" s="29"/>
      <c r="CF82" s="29"/>
      <c r="CG82" s="29"/>
      <c r="CH82" s="29"/>
      <c r="CI82" s="29"/>
      <c r="CJ82" s="29"/>
    </row>
    <row r="83" spans="1:88" ht="30" customHeight="1" x14ac:dyDescent="0.3">
      <c r="A83" s="120"/>
    </row>
    <row r="84" spans="1:88" ht="30" customHeight="1" x14ac:dyDescent="0.3">
      <c r="A84" s="120"/>
    </row>
    <row r="85" spans="1:88" ht="30" customHeight="1" x14ac:dyDescent="0.3">
      <c r="A85" s="120"/>
    </row>
    <row r="86" spans="1:88" ht="30" customHeight="1" x14ac:dyDescent="0.3">
      <c r="A86" s="120"/>
    </row>
    <row r="87" spans="1:88" ht="30" customHeight="1" x14ac:dyDescent="0.3">
      <c r="A87" s="120"/>
    </row>
    <row r="88" spans="1:88" ht="30" customHeight="1" x14ac:dyDescent="0.3">
      <c r="A88" s="120"/>
    </row>
    <row r="89" spans="1:88" ht="30" customHeight="1" x14ac:dyDescent="0.3">
      <c r="A89" s="120"/>
    </row>
    <row r="90" spans="1:88" ht="30" customHeight="1" x14ac:dyDescent="0.3">
      <c r="A90" s="120"/>
    </row>
    <row r="91" spans="1:88" ht="30" customHeight="1" x14ac:dyDescent="0.3">
      <c r="A91" s="120"/>
    </row>
    <row r="92" spans="1:88" ht="30" customHeight="1" x14ac:dyDescent="0.3">
      <c r="A92" s="120"/>
    </row>
    <row r="93" spans="1:88" ht="30" customHeight="1" x14ac:dyDescent="0.3">
      <c r="A93" s="120"/>
    </row>
    <row r="94" spans="1:88" ht="30" customHeight="1" x14ac:dyDescent="0.3">
      <c r="A94" s="120"/>
    </row>
    <row r="95" spans="1:88" ht="30" customHeight="1" x14ac:dyDescent="0.3">
      <c r="A95" s="120"/>
    </row>
    <row r="96" spans="1:88" ht="30" customHeight="1" x14ac:dyDescent="0.3">
      <c r="A96" s="120"/>
    </row>
    <row r="97" spans="1:1" ht="30" customHeight="1" x14ac:dyDescent="0.3">
      <c r="A97" s="120"/>
    </row>
    <row r="98" spans="1:1" ht="30" customHeight="1" x14ac:dyDescent="0.3">
      <c r="A98" s="120"/>
    </row>
    <row r="99" spans="1:1" ht="30" customHeight="1" x14ac:dyDescent="0.3">
      <c r="A99" s="120"/>
    </row>
    <row r="100" spans="1:1" ht="30" customHeight="1" x14ac:dyDescent="0.3">
      <c r="A100" s="120"/>
    </row>
    <row r="101" spans="1:1" ht="30" customHeight="1" x14ac:dyDescent="0.3">
      <c r="A101" s="120"/>
    </row>
    <row r="102" spans="1:1" ht="30" customHeight="1" x14ac:dyDescent="0.3">
      <c r="A102" s="120"/>
    </row>
    <row r="103" spans="1:1" ht="30" customHeight="1" x14ac:dyDescent="0.3">
      <c r="A103" s="120"/>
    </row>
    <row r="104" spans="1:1" ht="30" customHeight="1" x14ac:dyDescent="0.3">
      <c r="A104" s="120"/>
    </row>
  </sheetData>
  <mergeCells count="14">
    <mergeCell ref="CD4:CJ4"/>
    <mergeCell ref="B5:J5"/>
    <mergeCell ref="AN4:AT4"/>
    <mergeCell ref="AU4:BA4"/>
    <mergeCell ref="BB4:BH4"/>
    <mergeCell ref="BI4:BO4"/>
    <mergeCell ref="BP4:BV4"/>
    <mergeCell ref="BW4:CC4"/>
    <mergeCell ref="AG4:AM4"/>
    <mergeCell ref="F3:G3"/>
    <mergeCell ref="D4:E4"/>
    <mergeCell ref="L4:R4"/>
    <mergeCell ref="S4:Y4"/>
    <mergeCell ref="Z4:AF4"/>
  </mergeCells>
  <conditionalFormatting sqref="E78:E79 E7:E27 E29:E37 E39:E47 E49:E57 E59:E67">
    <cfRule type="dataBar" priority="124">
      <dataBar>
        <cfvo type="num" val="0"/>
        <cfvo type="num" val="1"/>
        <color theme="0" tint="-0.249977111117893"/>
      </dataBar>
      <extLst>
        <ext xmlns:x14="http://schemas.microsoft.com/office/spreadsheetml/2009/9/main" uri="{B025F937-C7B1-47D3-B67F-A62EFF666E3E}">
          <x14:id>{E04392D8-8EC7-4184-845D-EE6F7F047C94}</x14:id>
        </ext>
      </extLst>
    </cfRule>
  </conditionalFormatting>
  <conditionalFormatting sqref="L72:CJ79 L5:CJ27 L29:CJ37 L39:CJ47 L49:CJ70">
    <cfRule type="expression" dxfId="44" priority="127">
      <formula>AND(TODAY()&gt;=L$5,TODAY()&lt;M$5)</formula>
    </cfRule>
  </conditionalFormatting>
  <conditionalFormatting sqref="L72:CJ79 L7:CJ27 L29:CJ37 L39:CJ47 L49:CJ70">
    <cfRule type="expression" dxfId="43" priority="125">
      <formula>AND(task_start&lt;=L$5,ROUNDDOWN((task_end-task_start+1)*task_progress,0)+task_start-1&gt;=L$5)</formula>
    </cfRule>
    <cfRule type="expression" dxfId="42" priority="126" stopIfTrue="1">
      <formula>AND(task_end&gt;=L$5,task_start&lt;M$5)</formula>
    </cfRule>
  </conditionalFormatting>
  <conditionalFormatting sqref="E80:E82">
    <cfRule type="dataBar" priority="120">
      <dataBar>
        <cfvo type="num" val="0"/>
        <cfvo type="num" val="1"/>
        <color theme="0" tint="-0.249977111117893"/>
      </dataBar>
      <extLst>
        <ext xmlns:x14="http://schemas.microsoft.com/office/spreadsheetml/2009/9/main" uri="{B025F937-C7B1-47D3-B67F-A62EFF666E3E}">
          <x14:id>{AFB9D96A-3BA6-416F-B60D-B57BD2913AEF}</x14:id>
        </ext>
      </extLst>
    </cfRule>
  </conditionalFormatting>
  <conditionalFormatting sqref="L80:BO82">
    <cfRule type="expression" dxfId="41" priority="123">
      <formula>AND(TODAY()&gt;=L$5,TODAY()&lt;M$5)</formula>
    </cfRule>
  </conditionalFormatting>
  <conditionalFormatting sqref="L80:BO82">
    <cfRule type="expression" dxfId="40" priority="121">
      <formula>AND(task_start&lt;=L$5,ROUNDDOWN((task_end-task_start+1)*task_progress,0)+task_start-1&gt;=L$5)</formula>
    </cfRule>
    <cfRule type="expression" dxfId="39" priority="122" stopIfTrue="1">
      <formula>AND(task_end&gt;=L$5,task_start&lt;M$5)</formula>
    </cfRule>
  </conditionalFormatting>
  <conditionalFormatting sqref="BP80:CJ82">
    <cfRule type="expression" dxfId="38" priority="119">
      <formula>AND(TODAY()&gt;=BP$5,TODAY()&lt;BQ$5)</formula>
    </cfRule>
  </conditionalFormatting>
  <conditionalFormatting sqref="BP80:CJ82">
    <cfRule type="expression" dxfId="37" priority="117">
      <formula>AND(task_start&lt;=BP$5,ROUNDDOWN((task_end-task_start+1)*task_progress,0)+task_start-1&gt;=BP$5)</formula>
    </cfRule>
    <cfRule type="expression" dxfId="36" priority="118" stopIfTrue="1">
      <formula>AND(task_end&gt;=BP$5,task_start&lt;BQ$5)</formula>
    </cfRule>
  </conditionalFormatting>
  <conditionalFormatting sqref="L38:CJ38">
    <cfRule type="expression" dxfId="35" priority="114">
      <formula>AND(TODAY()&gt;=L$5,TODAY()&lt;M$5)</formula>
    </cfRule>
  </conditionalFormatting>
  <conditionalFormatting sqref="L38:CJ38">
    <cfRule type="expression" dxfId="34" priority="112">
      <formula>AND(task_start&lt;=L$5,ROUNDDOWN((task_end-task_start+1)*task_progress,0)+task_start-1&gt;=L$5)</formula>
    </cfRule>
    <cfRule type="expression" dxfId="33" priority="113" stopIfTrue="1">
      <formula>AND(task_end&gt;=L$5,task_start&lt;M$5)</formula>
    </cfRule>
  </conditionalFormatting>
  <conditionalFormatting sqref="E69">
    <cfRule type="dataBar" priority="106">
      <dataBar>
        <cfvo type="num" val="0"/>
        <cfvo type="num" val="1"/>
        <color theme="0" tint="-0.249977111117893"/>
      </dataBar>
      <extLst>
        <ext xmlns:x14="http://schemas.microsoft.com/office/spreadsheetml/2009/9/main" uri="{B025F937-C7B1-47D3-B67F-A62EFF666E3E}">
          <x14:id>{6592EAD6-9C4E-4B11-96AB-79F1393F7A8F}</x14:id>
        </ext>
      </extLst>
    </cfRule>
  </conditionalFormatting>
  <conditionalFormatting sqref="E70:E74">
    <cfRule type="dataBar" priority="105">
      <dataBar>
        <cfvo type="num" val="0"/>
        <cfvo type="num" val="1"/>
        <color theme="0" tint="-0.249977111117893"/>
      </dataBar>
      <extLst>
        <ext xmlns:x14="http://schemas.microsoft.com/office/spreadsheetml/2009/9/main" uri="{B025F937-C7B1-47D3-B67F-A62EFF666E3E}">
          <x14:id>{2A0141FE-A056-414A-86E7-4350B6F3BBAD}</x14:id>
        </ext>
      </extLst>
    </cfRule>
  </conditionalFormatting>
  <conditionalFormatting sqref="L71:CJ71">
    <cfRule type="expression" dxfId="32" priority="109">
      <formula>AND(TODAY()&gt;=L$5,TODAY()&lt;M$5)</formula>
    </cfRule>
  </conditionalFormatting>
  <conditionalFormatting sqref="L71:CJ71">
    <cfRule type="expression" dxfId="31" priority="107">
      <formula>AND(task_start&lt;=L$5,ROUNDDOWN((task_end-task_start+1)*task_progress,0)+task_start-1&gt;=L$5)</formula>
    </cfRule>
    <cfRule type="expression" dxfId="30" priority="108" stopIfTrue="1">
      <formula>AND(task_end&gt;=L$5,task_start&lt;M$5)</formula>
    </cfRule>
  </conditionalFormatting>
  <conditionalFormatting sqref="E28">
    <cfRule type="dataBar" priority="100">
      <dataBar>
        <cfvo type="num" val="0"/>
        <cfvo type="num" val="1"/>
        <color theme="0" tint="-0.249977111117893"/>
      </dataBar>
      <extLst>
        <ext xmlns:x14="http://schemas.microsoft.com/office/spreadsheetml/2009/9/main" uri="{B025F937-C7B1-47D3-B67F-A62EFF666E3E}">
          <x14:id>{64E79AA5-8968-4DCD-9D91-8926B25201BA}</x14:id>
        </ext>
      </extLst>
    </cfRule>
  </conditionalFormatting>
  <conditionalFormatting sqref="L28:CJ28">
    <cfRule type="expression" dxfId="29" priority="103">
      <formula>AND(TODAY()&gt;=L$5,TODAY()&lt;M$5)</formula>
    </cfRule>
  </conditionalFormatting>
  <conditionalFormatting sqref="L28:CJ28">
    <cfRule type="expression" dxfId="28" priority="101">
      <formula>AND(task_start&lt;=L$5,ROUNDDOWN((task_end-task_start+1)*task_progress,0)+task_start-1&gt;=L$5)</formula>
    </cfRule>
    <cfRule type="expression" dxfId="27" priority="102" stopIfTrue="1">
      <formula>AND(task_end&gt;=L$5,task_start&lt;M$5)</formula>
    </cfRule>
  </conditionalFormatting>
  <conditionalFormatting sqref="E48">
    <cfRule type="dataBar" priority="91">
      <dataBar>
        <cfvo type="num" val="0"/>
        <cfvo type="num" val="1"/>
        <color theme="0" tint="-0.249977111117893"/>
      </dataBar>
      <extLst>
        <ext xmlns:x14="http://schemas.microsoft.com/office/spreadsheetml/2009/9/main" uri="{B025F937-C7B1-47D3-B67F-A62EFF666E3E}">
          <x14:id>{6BC9BABD-C65A-4A3E-BF9B-EF4AE3223A15}</x14:id>
        </ext>
      </extLst>
    </cfRule>
  </conditionalFormatting>
  <conditionalFormatting sqref="L48:CJ48">
    <cfRule type="expression" dxfId="26" priority="94">
      <formula>AND(TODAY()&gt;=L$5,TODAY()&lt;M$5)</formula>
    </cfRule>
  </conditionalFormatting>
  <conditionalFormatting sqref="L48:CJ48">
    <cfRule type="expression" dxfId="25" priority="92">
      <formula>AND(task_start&lt;=L$5,ROUNDDOWN((task_end-task_start+1)*task_progress,0)+task_start-1&gt;=L$5)</formula>
    </cfRule>
    <cfRule type="expression" dxfId="24" priority="93" stopIfTrue="1">
      <formula>AND(task_end&gt;=L$5,task_start&lt;M$5)</formula>
    </cfRule>
  </conditionalFormatting>
  <dataValidations count="1">
    <dataValidation type="whole" operator="greaterThanOrEqual" allowBlank="1" showInputMessage="1" promptTitle="Display Week" prompt="Changing this number will scroll the Gantt Chart view." sqref="F4" xr:uid="{7512DA53-49B9-44CF-8E44-69D3509E11DB}">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legacyDrawing r:id="rId2"/>
  <extLst>
    <ext xmlns:x14="http://schemas.microsoft.com/office/spreadsheetml/2009/9/main" uri="{78C0D931-6437-407d-A8EE-F0AAD7539E65}">
      <x14:conditionalFormattings>
        <x14:conditionalFormatting xmlns:xm="http://schemas.microsoft.com/office/excel/2006/main">
          <x14:cfRule type="dataBar" id="{E04392D8-8EC7-4184-845D-EE6F7F047C94}">
            <x14:dataBar minLength="0" maxLength="100" gradient="0">
              <x14:cfvo type="num">
                <xm:f>0</xm:f>
              </x14:cfvo>
              <x14:cfvo type="num">
                <xm:f>1</xm:f>
              </x14:cfvo>
              <x14:negativeFillColor rgb="FFFF0000"/>
              <x14:axisColor rgb="FF000000"/>
            </x14:dataBar>
          </x14:cfRule>
          <xm:sqref>E78:E79 E7:E27 E29:E37 E39:E47 E49:E57 E59:E67</xm:sqref>
        </x14:conditionalFormatting>
        <x14:conditionalFormatting xmlns:xm="http://schemas.microsoft.com/office/excel/2006/main">
          <x14:cfRule type="dataBar" id="{AFB9D96A-3BA6-416F-B60D-B57BD2913AEF}">
            <x14:dataBar minLength="0" maxLength="100" gradient="0">
              <x14:cfvo type="num">
                <xm:f>0</xm:f>
              </x14:cfvo>
              <x14:cfvo type="num">
                <xm:f>1</xm:f>
              </x14:cfvo>
              <x14:negativeFillColor rgb="FFFF0000"/>
              <x14:axisColor rgb="FF000000"/>
            </x14:dataBar>
          </x14:cfRule>
          <xm:sqref>E80:E82</xm:sqref>
        </x14:conditionalFormatting>
        <x14:conditionalFormatting xmlns:xm="http://schemas.microsoft.com/office/excel/2006/main">
          <x14:cfRule type="dataBar" id="{6592EAD6-9C4E-4B11-96AB-79F1393F7A8F}">
            <x14:dataBar minLength="0" maxLength="100" gradient="0">
              <x14:cfvo type="num">
                <xm:f>0</xm:f>
              </x14:cfvo>
              <x14:cfvo type="num">
                <xm:f>1</xm:f>
              </x14:cfvo>
              <x14:negativeFillColor rgb="FFFF0000"/>
              <x14:axisColor rgb="FF000000"/>
            </x14:dataBar>
          </x14:cfRule>
          <xm:sqref>E69</xm:sqref>
        </x14:conditionalFormatting>
        <x14:conditionalFormatting xmlns:xm="http://schemas.microsoft.com/office/excel/2006/main">
          <x14:cfRule type="dataBar" id="{2A0141FE-A056-414A-86E7-4350B6F3BBAD}">
            <x14:dataBar minLength="0" maxLength="100" gradient="0">
              <x14:cfvo type="num">
                <xm:f>0</xm:f>
              </x14:cfvo>
              <x14:cfvo type="num">
                <xm:f>1</xm:f>
              </x14:cfvo>
              <x14:negativeFillColor rgb="FFFF0000"/>
              <x14:axisColor rgb="FF000000"/>
            </x14:dataBar>
          </x14:cfRule>
          <xm:sqref>E70:E74</xm:sqref>
        </x14:conditionalFormatting>
        <x14:conditionalFormatting xmlns:xm="http://schemas.microsoft.com/office/excel/2006/main">
          <x14:cfRule type="dataBar" id="{64E79AA5-8968-4DCD-9D91-8926B25201BA}">
            <x14:dataBar minLength="0" maxLength="100" gradient="0">
              <x14:cfvo type="num">
                <xm:f>0</xm:f>
              </x14:cfvo>
              <x14:cfvo type="num">
                <xm:f>1</xm:f>
              </x14:cfvo>
              <x14:negativeFillColor rgb="FFFF0000"/>
              <x14:axisColor rgb="FF000000"/>
            </x14:dataBar>
          </x14:cfRule>
          <xm:sqref>E28</xm:sqref>
        </x14:conditionalFormatting>
        <x14:conditionalFormatting xmlns:xm="http://schemas.microsoft.com/office/excel/2006/main">
          <x14:cfRule type="dataBar" id="{6BC9BABD-C65A-4A3E-BF9B-EF4AE3223A15}">
            <x14:dataBar minLength="0" maxLength="100" gradient="0">
              <x14:cfvo type="num">
                <xm:f>0</xm:f>
              </x14:cfvo>
              <x14:cfvo type="num">
                <xm:f>1</xm:f>
              </x14:cfvo>
              <x14:negativeFillColor rgb="FFFF0000"/>
              <x14:axisColor rgb="FF000000"/>
            </x14:dataBar>
          </x14:cfRule>
          <xm:sqref>E48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I66"/>
  <sheetViews>
    <sheetView showGridLines="0" showRuler="0" zoomScale="82" zoomScaleNormal="82" zoomScalePageLayoutView="70" workbookViewId="0">
      <pane xSplit="7" ySplit="7" topLeftCell="H8" activePane="bottomRight" state="frozen"/>
      <selection pane="topRight" activeCell="H1" sqref="H1"/>
      <selection pane="bottomLeft" activeCell="A8" sqref="A8"/>
      <selection pane="bottomRight" activeCell="C9" sqref="C9"/>
    </sheetView>
  </sheetViews>
  <sheetFormatPr defaultRowHeight="30" customHeight="1" x14ac:dyDescent="0.3"/>
  <cols>
    <col min="1" max="1" width="2.6640625" style="42" customWidth="1"/>
    <col min="2" max="2" width="79.44140625" customWidth="1"/>
    <col min="3" max="3" width="24.6640625" customWidth="1"/>
    <col min="4" max="4" width="40.88671875" bestFit="1" customWidth="1"/>
    <col min="5" max="5" width="10.6640625" customWidth="1"/>
    <col min="6" max="6" width="10.44140625" style="5" customWidth="1"/>
    <col min="7" max="8" width="10.44140625" customWidth="1"/>
    <col min="9" max="9" width="2.6640625" customWidth="1"/>
    <col min="10" max="10" width="6.109375" hidden="1" customWidth="1"/>
    <col min="11" max="87" width="2.5546875" customWidth="1"/>
  </cols>
  <sheetData>
    <row r="1" spans="1:87" ht="30" customHeight="1" x14ac:dyDescent="0.55000000000000004">
      <c r="A1" s="43" t="s">
        <v>27</v>
      </c>
      <c r="B1" s="46" t="s">
        <v>74</v>
      </c>
      <c r="C1" s="46"/>
      <c r="D1" s="1"/>
      <c r="E1" s="2"/>
      <c r="F1" s="4"/>
      <c r="G1" s="31"/>
      <c r="H1" s="31"/>
      <c r="J1" s="2"/>
      <c r="K1" s="13"/>
    </row>
    <row r="2" spans="1:87" ht="30" customHeight="1" x14ac:dyDescent="0.35">
      <c r="A2" s="42" t="s">
        <v>24</v>
      </c>
      <c r="B2" s="47" t="s">
        <v>20</v>
      </c>
      <c r="C2" s="47"/>
      <c r="D2" t="s">
        <v>36</v>
      </c>
      <c r="K2" s="44"/>
    </row>
    <row r="3" spans="1:87" ht="30" customHeight="1" x14ac:dyDescent="0.3">
      <c r="A3" s="42" t="s">
        <v>28</v>
      </c>
      <c r="B3" s="48" t="s">
        <v>21</v>
      </c>
      <c r="C3" s="48"/>
      <c r="D3" t="s">
        <v>37</v>
      </c>
      <c r="F3" s="112">
        <v>43586</v>
      </c>
      <c r="G3" s="112"/>
      <c r="H3" s="60"/>
    </row>
    <row r="4" spans="1:87" ht="30" customHeight="1" x14ac:dyDescent="0.3">
      <c r="A4" s="43" t="s">
        <v>29</v>
      </c>
      <c r="D4" s="113" t="s">
        <v>6</v>
      </c>
      <c r="E4" s="114"/>
      <c r="F4" s="6">
        <v>1</v>
      </c>
      <c r="K4" s="115">
        <f>K5</f>
        <v>43584</v>
      </c>
      <c r="L4" s="116"/>
      <c r="M4" s="116"/>
      <c r="N4" s="116"/>
      <c r="O4" s="116"/>
      <c r="P4" s="116"/>
      <c r="Q4" s="117"/>
      <c r="R4" s="115">
        <f>R5</f>
        <v>43591</v>
      </c>
      <c r="S4" s="116"/>
      <c r="T4" s="116"/>
      <c r="U4" s="116"/>
      <c r="V4" s="116"/>
      <c r="W4" s="116"/>
      <c r="X4" s="117"/>
      <c r="Y4" s="115">
        <f>Y5</f>
        <v>43598</v>
      </c>
      <c r="Z4" s="116"/>
      <c r="AA4" s="116"/>
      <c r="AB4" s="116"/>
      <c r="AC4" s="116"/>
      <c r="AD4" s="116"/>
      <c r="AE4" s="117"/>
      <c r="AF4" s="115">
        <f>AF5</f>
        <v>43605</v>
      </c>
      <c r="AG4" s="116"/>
      <c r="AH4" s="116"/>
      <c r="AI4" s="116"/>
      <c r="AJ4" s="116"/>
      <c r="AK4" s="116"/>
      <c r="AL4" s="117"/>
      <c r="AM4" s="115">
        <f>AM5</f>
        <v>43612</v>
      </c>
      <c r="AN4" s="116"/>
      <c r="AO4" s="116"/>
      <c r="AP4" s="116"/>
      <c r="AQ4" s="116"/>
      <c r="AR4" s="116"/>
      <c r="AS4" s="117"/>
      <c r="AT4" s="115">
        <f>AT5</f>
        <v>43619</v>
      </c>
      <c r="AU4" s="116"/>
      <c r="AV4" s="116"/>
      <c r="AW4" s="116"/>
      <c r="AX4" s="116"/>
      <c r="AY4" s="116"/>
      <c r="AZ4" s="117"/>
      <c r="BA4" s="115">
        <f>BA5</f>
        <v>43626</v>
      </c>
      <c r="BB4" s="116"/>
      <c r="BC4" s="116"/>
      <c r="BD4" s="116"/>
      <c r="BE4" s="116"/>
      <c r="BF4" s="116"/>
      <c r="BG4" s="117"/>
      <c r="BH4" s="115">
        <f>BH5</f>
        <v>43633</v>
      </c>
      <c r="BI4" s="116"/>
      <c r="BJ4" s="116"/>
      <c r="BK4" s="116"/>
      <c r="BL4" s="116"/>
      <c r="BM4" s="116"/>
      <c r="BN4" s="117"/>
      <c r="BO4" s="115">
        <f>BO5</f>
        <v>43640</v>
      </c>
      <c r="BP4" s="116"/>
      <c r="BQ4" s="116"/>
      <c r="BR4" s="116"/>
      <c r="BS4" s="116"/>
      <c r="BT4" s="116"/>
      <c r="BU4" s="117"/>
      <c r="BV4" s="115">
        <f>BV5</f>
        <v>43647</v>
      </c>
      <c r="BW4" s="116"/>
      <c r="BX4" s="116"/>
      <c r="BY4" s="116"/>
      <c r="BZ4" s="116"/>
      <c r="CA4" s="116"/>
      <c r="CB4" s="117"/>
      <c r="CC4" s="115">
        <f>CC5</f>
        <v>43654</v>
      </c>
      <c r="CD4" s="116"/>
      <c r="CE4" s="116"/>
      <c r="CF4" s="116"/>
      <c r="CG4" s="116"/>
      <c r="CH4" s="116"/>
      <c r="CI4" s="117"/>
    </row>
    <row r="5" spans="1:87" ht="15" customHeight="1" x14ac:dyDescent="0.3">
      <c r="A5" s="43" t="s">
        <v>30</v>
      </c>
      <c r="B5" s="118"/>
      <c r="C5" s="118"/>
      <c r="D5" s="118"/>
      <c r="E5" s="118"/>
      <c r="F5" s="118"/>
      <c r="G5" s="118"/>
      <c r="H5" s="118"/>
      <c r="I5" s="118"/>
      <c r="K5" s="10">
        <f>Project_Start-WEEKDAY(Project_Start,1)+2+7*(Display_Week-1)</f>
        <v>43584</v>
      </c>
      <c r="L5" s="9">
        <f>K5+1</f>
        <v>43585</v>
      </c>
      <c r="M5" s="9">
        <f t="shared" ref="M5:AZ5" si="0">L5+1</f>
        <v>43586</v>
      </c>
      <c r="N5" s="9">
        <f t="shared" si="0"/>
        <v>43587</v>
      </c>
      <c r="O5" s="9">
        <f t="shared" si="0"/>
        <v>43588</v>
      </c>
      <c r="P5" s="9">
        <f t="shared" si="0"/>
        <v>43589</v>
      </c>
      <c r="Q5" s="11">
        <f t="shared" si="0"/>
        <v>43590</v>
      </c>
      <c r="R5" s="10">
        <f>Q5+1</f>
        <v>43591</v>
      </c>
      <c r="S5" s="9">
        <f>R5+1</f>
        <v>43592</v>
      </c>
      <c r="T5" s="9">
        <f t="shared" si="0"/>
        <v>43593</v>
      </c>
      <c r="U5" s="9">
        <f t="shared" si="0"/>
        <v>43594</v>
      </c>
      <c r="V5" s="9">
        <f t="shared" si="0"/>
        <v>43595</v>
      </c>
      <c r="W5" s="9">
        <f t="shared" si="0"/>
        <v>43596</v>
      </c>
      <c r="X5" s="11">
        <f t="shared" si="0"/>
        <v>43597</v>
      </c>
      <c r="Y5" s="10">
        <f>X5+1</f>
        <v>43598</v>
      </c>
      <c r="Z5" s="9">
        <f>Y5+1</f>
        <v>43599</v>
      </c>
      <c r="AA5" s="9">
        <f t="shared" si="0"/>
        <v>43600</v>
      </c>
      <c r="AB5" s="9">
        <f t="shared" si="0"/>
        <v>43601</v>
      </c>
      <c r="AC5" s="9">
        <f t="shared" si="0"/>
        <v>43602</v>
      </c>
      <c r="AD5" s="9">
        <f t="shared" si="0"/>
        <v>43603</v>
      </c>
      <c r="AE5" s="11">
        <f t="shared" si="0"/>
        <v>43604</v>
      </c>
      <c r="AF5" s="10">
        <f>AE5+1</f>
        <v>43605</v>
      </c>
      <c r="AG5" s="9">
        <f>AF5+1</f>
        <v>43606</v>
      </c>
      <c r="AH5" s="9">
        <f t="shared" si="0"/>
        <v>43607</v>
      </c>
      <c r="AI5" s="9">
        <f t="shared" si="0"/>
        <v>43608</v>
      </c>
      <c r="AJ5" s="9">
        <f t="shared" si="0"/>
        <v>43609</v>
      </c>
      <c r="AK5" s="9">
        <f t="shared" si="0"/>
        <v>43610</v>
      </c>
      <c r="AL5" s="11">
        <f t="shared" si="0"/>
        <v>43611</v>
      </c>
      <c r="AM5" s="10">
        <f>AL5+1</f>
        <v>43612</v>
      </c>
      <c r="AN5" s="9">
        <f>AM5+1</f>
        <v>43613</v>
      </c>
      <c r="AO5" s="9">
        <f t="shared" si="0"/>
        <v>43614</v>
      </c>
      <c r="AP5" s="9">
        <f t="shared" si="0"/>
        <v>43615</v>
      </c>
      <c r="AQ5" s="9">
        <f t="shared" si="0"/>
        <v>43616</v>
      </c>
      <c r="AR5" s="9">
        <f t="shared" si="0"/>
        <v>43617</v>
      </c>
      <c r="AS5" s="11">
        <f t="shared" si="0"/>
        <v>43618</v>
      </c>
      <c r="AT5" s="10">
        <f>AS5+1</f>
        <v>43619</v>
      </c>
      <c r="AU5" s="9">
        <f>AT5+1</f>
        <v>43620</v>
      </c>
      <c r="AV5" s="9">
        <f t="shared" si="0"/>
        <v>43621</v>
      </c>
      <c r="AW5" s="9">
        <f t="shared" si="0"/>
        <v>43622</v>
      </c>
      <c r="AX5" s="9">
        <f t="shared" si="0"/>
        <v>43623</v>
      </c>
      <c r="AY5" s="9">
        <f t="shared" si="0"/>
        <v>43624</v>
      </c>
      <c r="AZ5" s="11">
        <f t="shared" si="0"/>
        <v>43625</v>
      </c>
      <c r="BA5" s="10">
        <f t="shared" ref="BA5:CI5" si="1">AZ5+1</f>
        <v>43626</v>
      </c>
      <c r="BB5" s="9">
        <f t="shared" si="1"/>
        <v>43627</v>
      </c>
      <c r="BC5" s="9">
        <f t="shared" si="1"/>
        <v>43628</v>
      </c>
      <c r="BD5" s="9">
        <f t="shared" si="1"/>
        <v>43629</v>
      </c>
      <c r="BE5" s="9">
        <f t="shared" si="1"/>
        <v>43630</v>
      </c>
      <c r="BF5" s="9">
        <f t="shared" si="1"/>
        <v>43631</v>
      </c>
      <c r="BG5" s="11">
        <f t="shared" si="1"/>
        <v>43632</v>
      </c>
      <c r="BH5" s="10">
        <f t="shared" si="1"/>
        <v>43633</v>
      </c>
      <c r="BI5" s="9">
        <f t="shared" si="1"/>
        <v>43634</v>
      </c>
      <c r="BJ5" s="9">
        <f t="shared" si="1"/>
        <v>43635</v>
      </c>
      <c r="BK5" s="9">
        <f t="shared" si="1"/>
        <v>43636</v>
      </c>
      <c r="BL5" s="9">
        <f t="shared" si="1"/>
        <v>43637</v>
      </c>
      <c r="BM5" s="9">
        <f t="shared" si="1"/>
        <v>43638</v>
      </c>
      <c r="BN5" s="11">
        <f t="shared" si="1"/>
        <v>43639</v>
      </c>
      <c r="BO5" s="10">
        <f t="shared" si="1"/>
        <v>43640</v>
      </c>
      <c r="BP5" s="9">
        <f t="shared" si="1"/>
        <v>43641</v>
      </c>
      <c r="BQ5" s="9">
        <f t="shared" si="1"/>
        <v>43642</v>
      </c>
      <c r="BR5" s="9">
        <f t="shared" si="1"/>
        <v>43643</v>
      </c>
      <c r="BS5" s="9">
        <f t="shared" si="1"/>
        <v>43644</v>
      </c>
      <c r="BT5" s="9">
        <f t="shared" si="1"/>
        <v>43645</v>
      </c>
      <c r="BU5" s="11">
        <f t="shared" si="1"/>
        <v>43646</v>
      </c>
      <c r="BV5" s="10">
        <f t="shared" si="1"/>
        <v>43647</v>
      </c>
      <c r="BW5" s="9">
        <f t="shared" si="1"/>
        <v>43648</v>
      </c>
      <c r="BX5" s="9">
        <f t="shared" si="1"/>
        <v>43649</v>
      </c>
      <c r="BY5" s="9">
        <f t="shared" si="1"/>
        <v>43650</v>
      </c>
      <c r="BZ5" s="9">
        <f t="shared" si="1"/>
        <v>43651</v>
      </c>
      <c r="CA5" s="9">
        <f t="shared" si="1"/>
        <v>43652</v>
      </c>
      <c r="CB5" s="11">
        <f t="shared" si="1"/>
        <v>43653</v>
      </c>
      <c r="CC5" s="10">
        <f t="shared" si="1"/>
        <v>43654</v>
      </c>
      <c r="CD5" s="9">
        <f t="shared" si="1"/>
        <v>43655</v>
      </c>
      <c r="CE5" s="9">
        <f t="shared" si="1"/>
        <v>43656</v>
      </c>
      <c r="CF5" s="9">
        <f t="shared" si="1"/>
        <v>43657</v>
      </c>
      <c r="CG5" s="9">
        <f t="shared" si="1"/>
        <v>43658</v>
      </c>
      <c r="CH5" s="9">
        <f t="shared" si="1"/>
        <v>43659</v>
      </c>
      <c r="CI5" s="11">
        <f t="shared" si="1"/>
        <v>43660</v>
      </c>
    </row>
    <row r="6" spans="1:87" ht="30" customHeight="1" thickBot="1" x14ac:dyDescent="0.35">
      <c r="A6" s="43" t="s">
        <v>31</v>
      </c>
      <c r="B6" s="7" t="s">
        <v>7</v>
      </c>
      <c r="C6" s="7" t="s">
        <v>38</v>
      </c>
      <c r="D6" s="8" t="s">
        <v>1</v>
      </c>
      <c r="E6" s="8" t="s">
        <v>0</v>
      </c>
      <c r="F6" s="8" t="s">
        <v>3</v>
      </c>
      <c r="G6" s="8" t="s">
        <v>4</v>
      </c>
      <c r="H6" s="62" t="s">
        <v>40</v>
      </c>
      <c r="I6" s="8"/>
      <c r="J6" s="8" t="s">
        <v>5</v>
      </c>
      <c r="K6" s="12" t="str">
        <f>LEFT(TEXT(K5,"ddd"),1)</f>
        <v>M</v>
      </c>
      <c r="L6" s="12" t="str">
        <f t="shared" ref="L6:AT6" si="2">LEFT(TEXT(L5,"ddd"),1)</f>
        <v>T</v>
      </c>
      <c r="M6" s="12" t="str">
        <f t="shared" si="2"/>
        <v>W</v>
      </c>
      <c r="N6" s="12" t="str">
        <f t="shared" si="2"/>
        <v>T</v>
      </c>
      <c r="O6" s="12" t="str">
        <f t="shared" si="2"/>
        <v>F</v>
      </c>
      <c r="P6" s="12" t="str">
        <f t="shared" si="2"/>
        <v>S</v>
      </c>
      <c r="Q6" s="12" t="str">
        <f t="shared" si="2"/>
        <v>S</v>
      </c>
      <c r="R6" s="12" t="str">
        <f t="shared" si="2"/>
        <v>M</v>
      </c>
      <c r="S6" s="12" t="str">
        <f t="shared" si="2"/>
        <v>T</v>
      </c>
      <c r="T6" s="12" t="str">
        <f t="shared" si="2"/>
        <v>W</v>
      </c>
      <c r="U6" s="12" t="str">
        <f t="shared" si="2"/>
        <v>T</v>
      </c>
      <c r="V6" s="12" t="str">
        <f t="shared" si="2"/>
        <v>F</v>
      </c>
      <c r="W6" s="12" t="str">
        <f t="shared" si="2"/>
        <v>S</v>
      </c>
      <c r="X6" s="12" t="str">
        <f t="shared" si="2"/>
        <v>S</v>
      </c>
      <c r="Y6" s="12" t="str">
        <f t="shared" si="2"/>
        <v>M</v>
      </c>
      <c r="Z6" s="12" t="str">
        <f t="shared" si="2"/>
        <v>T</v>
      </c>
      <c r="AA6" s="12" t="str">
        <f t="shared" si="2"/>
        <v>W</v>
      </c>
      <c r="AB6" s="12" t="str">
        <f t="shared" si="2"/>
        <v>T</v>
      </c>
      <c r="AC6" s="12" t="str">
        <f t="shared" si="2"/>
        <v>F</v>
      </c>
      <c r="AD6" s="12" t="str">
        <f t="shared" si="2"/>
        <v>S</v>
      </c>
      <c r="AE6" s="12" t="str">
        <f t="shared" si="2"/>
        <v>S</v>
      </c>
      <c r="AF6" s="12" t="str">
        <f t="shared" si="2"/>
        <v>M</v>
      </c>
      <c r="AG6" s="12" t="str">
        <f t="shared" si="2"/>
        <v>T</v>
      </c>
      <c r="AH6" s="12" t="str">
        <f t="shared" si="2"/>
        <v>W</v>
      </c>
      <c r="AI6" s="12" t="str">
        <f t="shared" si="2"/>
        <v>T</v>
      </c>
      <c r="AJ6" s="12" t="str">
        <f t="shared" si="2"/>
        <v>F</v>
      </c>
      <c r="AK6" s="12" t="str">
        <f t="shared" si="2"/>
        <v>S</v>
      </c>
      <c r="AL6" s="12" t="str">
        <f t="shared" si="2"/>
        <v>S</v>
      </c>
      <c r="AM6" s="12" t="str">
        <f t="shared" si="2"/>
        <v>M</v>
      </c>
      <c r="AN6" s="12" t="str">
        <f t="shared" si="2"/>
        <v>T</v>
      </c>
      <c r="AO6" s="12" t="str">
        <f t="shared" si="2"/>
        <v>W</v>
      </c>
      <c r="AP6" s="12" t="str">
        <f t="shared" si="2"/>
        <v>T</v>
      </c>
      <c r="AQ6" s="12" t="str">
        <f t="shared" si="2"/>
        <v>F</v>
      </c>
      <c r="AR6" s="12" t="str">
        <f t="shared" si="2"/>
        <v>S</v>
      </c>
      <c r="AS6" s="12" t="str">
        <f t="shared" si="2"/>
        <v>S</v>
      </c>
      <c r="AT6" s="12" t="str">
        <f t="shared" si="2"/>
        <v>M</v>
      </c>
      <c r="AU6" s="12" t="str">
        <f t="shared" ref="AU6:BO6" si="3">LEFT(TEXT(AU5,"ddd"),1)</f>
        <v>T</v>
      </c>
      <c r="AV6" s="12" t="str">
        <f t="shared" si="3"/>
        <v>W</v>
      </c>
      <c r="AW6" s="12" t="str">
        <f t="shared" si="3"/>
        <v>T</v>
      </c>
      <c r="AX6" s="12" t="str">
        <f t="shared" si="3"/>
        <v>F</v>
      </c>
      <c r="AY6" s="12" t="str">
        <f t="shared" si="3"/>
        <v>S</v>
      </c>
      <c r="AZ6" s="12" t="str">
        <f t="shared" si="3"/>
        <v>S</v>
      </c>
      <c r="BA6" s="12" t="str">
        <f t="shared" si="3"/>
        <v>M</v>
      </c>
      <c r="BB6" s="12" t="str">
        <f t="shared" si="3"/>
        <v>T</v>
      </c>
      <c r="BC6" s="12" t="str">
        <f t="shared" si="3"/>
        <v>W</v>
      </c>
      <c r="BD6" s="12" t="str">
        <f t="shared" si="3"/>
        <v>T</v>
      </c>
      <c r="BE6" s="12" t="str">
        <f t="shared" si="3"/>
        <v>F</v>
      </c>
      <c r="BF6" s="12" t="str">
        <f t="shared" si="3"/>
        <v>S</v>
      </c>
      <c r="BG6" s="12" t="str">
        <f t="shared" si="3"/>
        <v>S</v>
      </c>
      <c r="BH6" s="12" t="str">
        <f t="shared" si="3"/>
        <v>M</v>
      </c>
      <c r="BI6" s="12" t="str">
        <f t="shared" si="3"/>
        <v>T</v>
      </c>
      <c r="BJ6" s="12" t="str">
        <f t="shared" si="3"/>
        <v>W</v>
      </c>
      <c r="BK6" s="12" t="str">
        <f t="shared" si="3"/>
        <v>T</v>
      </c>
      <c r="BL6" s="12" t="str">
        <f t="shared" si="3"/>
        <v>F</v>
      </c>
      <c r="BM6" s="12" t="str">
        <f t="shared" si="3"/>
        <v>S</v>
      </c>
      <c r="BN6" s="12" t="str">
        <f t="shared" si="3"/>
        <v>S</v>
      </c>
      <c r="BO6" s="12" t="str">
        <f t="shared" si="3"/>
        <v>M</v>
      </c>
      <c r="BP6" s="12" t="str">
        <f t="shared" ref="BP6:CI6" si="4">LEFT(TEXT(BP5,"ddd"),1)</f>
        <v>T</v>
      </c>
      <c r="BQ6" s="12" t="str">
        <f t="shared" si="4"/>
        <v>W</v>
      </c>
      <c r="BR6" s="12" t="str">
        <f t="shared" si="4"/>
        <v>T</v>
      </c>
      <c r="BS6" s="12" t="str">
        <f t="shared" si="4"/>
        <v>F</v>
      </c>
      <c r="BT6" s="12" t="str">
        <f t="shared" si="4"/>
        <v>S</v>
      </c>
      <c r="BU6" s="12" t="str">
        <f t="shared" si="4"/>
        <v>S</v>
      </c>
      <c r="BV6" s="12" t="str">
        <f t="shared" si="4"/>
        <v>M</v>
      </c>
      <c r="BW6" s="12" t="str">
        <f t="shared" si="4"/>
        <v>T</v>
      </c>
      <c r="BX6" s="12" t="str">
        <f t="shared" si="4"/>
        <v>W</v>
      </c>
      <c r="BY6" s="12" t="str">
        <f t="shared" si="4"/>
        <v>T</v>
      </c>
      <c r="BZ6" s="12" t="str">
        <f t="shared" si="4"/>
        <v>F</v>
      </c>
      <c r="CA6" s="12" t="str">
        <f t="shared" si="4"/>
        <v>S</v>
      </c>
      <c r="CB6" s="12" t="str">
        <f t="shared" si="4"/>
        <v>S</v>
      </c>
      <c r="CC6" s="12" t="str">
        <f t="shared" si="4"/>
        <v>M</v>
      </c>
      <c r="CD6" s="12" t="str">
        <f t="shared" si="4"/>
        <v>T</v>
      </c>
      <c r="CE6" s="12" t="str">
        <f t="shared" si="4"/>
        <v>W</v>
      </c>
      <c r="CF6" s="12" t="str">
        <f t="shared" si="4"/>
        <v>T</v>
      </c>
      <c r="CG6" s="12" t="str">
        <f t="shared" si="4"/>
        <v>F</v>
      </c>
      <c r="CH6" s="12" t="str">
        <f t="shared" si="4"/>
        <v>S</v>
      </c>
      <c r="CI6" s="12" t="str">
        <f t="shared" si="4"/>
        <v>S</v>
      </c>
    </row>
    <row r="7" spans="1:87" ht="30" hidden="1" customHeight="1" thickBot="1" x14ac:dyDescent="0.35">
      <c r="A7" s="42" t="s">
        <v>26</v>
      </c>
      <c r="D7" s="45"/>
      <c r="F7"/>
      <c r="J7" t="str">
        <f>IF(OR(ISBLANK(task_start),ISBLANK(task_end)),"",task_end-task_start+1)</f>
        <v/>
      </c>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29"/>
      <c r="BN7" s="29"/>
      <c r="BO7" s="29"/>
      <c r="BP7" s="29"/>
      <c r="BQ7" s="29"/>
      <c r="BR7" s="29"/>
      <c r="BS7" s="29"/>
      <c r="BT7" s="29"/>
      <c r="BU7" s="29"/>
      <c r="BV7" s="29"/>
      <c r="BW7" s="29"/>
      <c r="BX7" s="29"/>
      <c r="BY7" s="29"/>
      <c r="BZ7" s="29"/>
      <c r="CA7" s="29"/>
      <c r="CB7" s="29"/>
      <c r="CC7" s="29"/>
      <c r="CD7" s="29"/>
      <c r="CE7" s="29"/>
      <c r="CF7" s="29"/>
      <c r="CG7" s="29"/>
      <c r="CH7" s="29"/>
      <c r="CI7" s="29"/>
    </row>
    <row r="8" spans="1:87" s="3" customFormat="1" ht="30" customHeight="1" thickBot="1" x14ac:dyDescent="0.35">
      <c r="A8" s="43" t="s">
        <v>32</v>
      </c>
      <c r="B8" s="15" t="s">
        <v>42</v>
      </c>
      <c r="C8" s="15" t="s">
        <v>65</v>
      </c>
      <c r="D8" s="51"/>
      <c r="E8" s="16"/>
      <c r="F8" s="17"/>
      <c r="G8" s="18"/>
      <c r="H8" s="70" t="s">
        <v>92</v>
      </c>
      <c r="I8" s="14"/>
      <c r="J8" s="14" t="str">
        <f t="shared" ref="J8:J66" si="5">IF(OR(ISBLANK(task_start),ISBLANK(task_end)),"",task_end-task_start+1)</f>
        <v/>
      </c>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c r="CD8" s="29"/>
      <c r="CE8" s="29"/>
      <c r="CF8" s="29"/>
      <c r="CG8" s="29"/>
      <c r="CH8" s="29"/>
      <c r="CI8" s="29"/>
    </row>
    <row r="9" spans="1:87" s="3" customFormat="1" ht="30" customHeight="1" thickBot="1" x14ac:dyDescent="0.35">
      <c r="A9" s="43" t="s">
        <v>33</v>
      </c>
      <c r="B9" s="54" t="s">
        <v>44</v>
      </c>
      <c r="C9" s="54" t="s">
        <v>46</v>
      </c>
      <c r="D9" s="58" t="s">
        <v>45</v>
      </c>
      <c r="E9" s="19">
        <v>0</v>
      </c>
      <c r="F9" s="49">
        <v>43595</v>
      </c>
      <c r="G9" s="61">
        <f>F9+H9</f>
        <v>43605</v>
      </c>
      <c r="H9" s="63">
        <v>10</v>
      </c>
      <c r="I9" s="14"/>
      <c r="J9" s="14">
        <f t="shared" si="5"/>
        <v>11</v>
      </c>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c r="CD9" s="29"/>
      <c r="CE9" s="29"/>
      <c r="CF9" s="29"/>
      <c r="CG9" s="29"/>
      <c r="CH9" s="29"/>
      <c r="CI9" s="29"/>
    </row>
    <row r="10" spans="1:87" s="3" customFormat="1" ht="30" customHeight="1" thickBot="1" x14ac:dyDescent="0.35">
      <c r="A10" s="43"/>
      <c r="B10" s="54" t="s">
        <v>47</v>
      </c>
      <c r="C10" s="54" t="s">
        <v>46</v>
      </c>
      <c r="D10" s="58" t="s">
        <v>64</v>
      </c>
      <c r="E10" s="19">
        <v>0</v>
      </c>
      <c r="F10" s="49">
        <v>43600</v>
      </c>
      <c r="G10" s="61">
        <f>F10+H10</f>
        <v>43601</v>
      </c>
      <c r="H10" s="63">
        <v>1</v>
      </c>
      <c r="I10" s="14"/>
      <c r="J10" s="14"/>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29"/>
      <c r="CF10" s="29"/>
      <c r="CG10" s="29"/>
      <c r="CH10" s="29"/>
      <c r="CI10" s="29"/>
    </row>
    <row r="11" spans="1:87" s="3" customFormat="1" ht="30" customHeight="1" thickBot="1" x14ac:dyDescent="0.35">
      <c r="A11" s="43"/>
      <c r="B11" s="54" t="s">
        <v>48</v>
      </c>
      <c r="C11" s="54" t="s">
        <v>46</v>
      </c>
      <c r="D11" s="58" t="s">
        <v>64</v>
      </c>
      <c r="E11" s="19">
        <v>1</v>
      </c>
      <c r="F11" s="49">
        <f>G10</f>
        <v>43601</v>
      </c>
      <c r="G11" s="61">
        <f t="shared" ref="G11:G17" si="6">F11+H11</f>
        <v>43602</v>
      </c>
      <c r="H11" s="63">
        <v>1</v>
      </c>
      <c r="I11" s="14"/>
      <c r="J11" s="14"/>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29"/>
      <c r="CF11" s="29"/>
      <c r="CG11" s="29"/>
      <c r="CH11" s="29"/>
      <c r="CI11" s="29"/>
    </row>
    <row r="12" spans="1:87" s="3" customFormat="1" ht="30" customHeight="1" thickBot="1" x14ac:dyDescent="0.35">
      <c r="A12" s="43"/>
      <c r="B12" s="54" t="s">
        <v>49</v>
      </c>
      <c r="C12" s="54" t="s">
        <v>51</v>
      </c>
      <c r="D12" s="58" t="s">
        <v>37</v>
      </c>
      <c r="E12" s="19">
        <v>0</v>
      </c>
      <c r="F12" s="49">
        <f t="shared" ref="F12:F17" si="7">G11</f>
        <v>43602</v>
      </c>
      <c r="G12" s="61">
        <f t="shared" si="6"/>
        <v>43603</v>
      </c>
      <c r="H12" s="63">
        <v>1</v>
      </c>
      <c r="I12" s="14"/>
      <c r="J12" s="14"/>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row>
    <row r="13" spans="1:87" s="3" customFormat="1" ht="30" customHeight="1" thickBot="1" x14ac:dyDescent="0.35">
      <c r="A13" s="43"/>
      <c r="B13" s="54" t="s">
        <v>50</v>
      </c>
      <c r="C13" s="54" t="s">
        <v>46</v>
      </c>
      <c r="D13" s="58" t="s">
        <v>64</v>
      </c>
      <c r="E13" s="19">
        <v>0</v>
      </c>
      <c r="F13" s="49">
        <f t="shared" si="7"/>
        <v>43603</v>
      </c>
      <c r="G13" s="61">
        <f t="shared" si="6"/>
        <v>43604</v>
      </c>
      <c r="H13" s="63">
        <v>1</v>
      </c>
      <c r="I13" s="14"/>
      <c r="J13" s="14"/>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29"/>
      <c r="CF13" s="29"/>
      <c r="CG13" s="29"/>
      <c r="CH13" s="29"/>
      <c r="CI13" s="29"/>
    </row>
    <row r="14" spans="1:87" s="3" customFormat="1" ht="30" customHeight="1" thickBot="1" x14ac:dyDescent="0.35">
      <c r="A14" s="43"/>
      <c r="B14" s="54" t="s">
        <v>58</v>
      </c>
      <c r="C14" s="54" t="s">
        <v>46</v>
      </c>
      <c r="D14" s="58" t="s">
        <v>64</v>
      </c>
      <c r="E14" s="19">
        <v>0</v>
      </c>
      <c r="F14" s="49">
        <f t="shared" si="7"/>
        <v>43604</v>
      </c>
      <c r="G14" s="61">
        <f t="shared" si="6"/>
        <v>43605</v>
      </c>
      <c r="H14" s="63">
        <v>1</v>
      </c>
      <c r="I14" s="14"/>
      <c r="J14" s="14"/>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row>
    <row r="15" spans="1:87" s="3" customFormat="1" ht="30" customHeight="1" thickBot="1" x14ac:dyDescent="0.35">
      <c r="A15" s="43"/>
      <c r="B15" s="54" t="s">
        <v>59</v>
      </c>
      <c r="C15" s="54" t="s">
        <v>46</v>
      </c>
      <c r="D15" s="58" t="s">
        <v>64</v>
      </c>
      <c r="E15" s="19">
        <v>1</v>
      </c>
      <c r="F15" s="49">
        <f t="shared" si="7"/>
        <v>43605</v>
      </c>
      <c r="G15" s="61">
        <f t="shared" si="6"/>
        <v>43606</v>
      </c>
      <c r="H15" s="63">
        <v>1</v>
      </c>
      <c r="I15" s="14"/>
      <c r="J15" s="14"/>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29"/>
      <c r="CC15" s="29"/>
      <c r="CD15" s="29"/>
      <c r="CE15" s="29"/>
      <c r="CF15" s="29"/>
      <c r="CG15" s="29"/>
      <c r="CH15" s="29"/>
      <c r="CI15" s="29"/>
    </row>
    <row r="16" spans="1:87" s="3" customFormat="1" ht="30" customHeight="1" thickBot="1" x14ac:dyDescent="0.35">
      <c r="A16" s="43"/>
      <c r="B16" s="54" t="s">
        <v>60</v>
      </c>
      <c r="C16" s="54" t="s">
        <v>46</v>
      </c>
      <c r="D16" s="58" t="s">
        <v>64</v>
      </c>
      <c r="E16" s="19">
        <v>1</v>
      </c>
      <c r="F16" s="49">
        <f t="shared" si="7"/>
        <v>43606</v>
      </c>
      <c r="G16" s="61">
        <f t="shared" si="6"/>
        <v>43607</v>
      </c>
      <c r="H16" s="63">
        <v>1</v>
      </c>
      <c r="I16" s="14"/>
      <c r="J16" s="14"/>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29"/>
      <c r="CC16" s="29"/>
      <c r="CD16" s="29"/>
      <c r="CE16" s="29"/>
      <c r="CF16" s="29"/>
      <c r="CG16" s="29"/>
      <c r="CH16" s="29"/>
      <c r="CI16" s="29"/>
    </row>
    <row r="17" spans="1:87" s="3" customFormat="1" ht="30" customHeight="1" thickBot="1" x14ac:dyDescent="0.35">
      <c r="A17" s="43"/>
      <c r="B17" s="54" t="s">
        <v>61</v>
      </c>
      <c r="C17" s="54" t="s">
        <v>46</v>
      </c>
      <c r="D17" s="58" t="s">
        <v>64</v>
      </c>
      <c r="E17" s="19">
        <v>1</v>
      </c>
      <c r="F17" s="49">
        <f t="shared" si="7"/>
        <v>43607</v>
      </c>
      <c r="G17" s="61">
        <f t="shared" si="6"/>
        <v>43608</v>
      </c>
      <c r="H17" s="63">
        <v>1</v>
      </c>
      <c r="I17" s="14"/>
      <c r="J17" s="14"/>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9"/>
      <c r="BR17" s="29"/>
      <c r="BS17" s="29"/>
      <c r="BT17" s="29"/>
      <c r="BU17" s="29"/>
      <c r="BV17" s="29"/>
      <c r="BW17" s="29"/>
      <c r="BX17" s="29"/>
      <c r="BY17" s="29"/>
      <c r="BZ17" s="29"/>
      <c r="CA17" s="29"/>
      <c r="CB17" s="29"/>
      <c r="CC17" s="29"/>
      <c r="CD17" s="29"/>
      <c r="CE17" s="29"/>
      <c r="CF17" s="29"/>
      <c r="CG17" s="29"/>
      <c r="CH17" s="29"/>
      <c r="CI17" s="29"/>
    </row>
    <row r="18" spans="1:87" s="3" customFormat="1" ht="30" customHeight="1" thickBot="1" x14ac:dyDescent="0.35">
      <c r="A18" s="43"/>
      <c r="B18" s="54" t="s">
        <v>62</v>
      </c>
      <c r="C18" s="54" t="s">
        <v>46</v>
      </c>
      <c r="D18" s="58" t="s">
        <v>64</v>
      </c>
      <c r="E18" s="19">
        <v>1</v>
      </c>
      <c r="F18" s="49">
        <f t="shared" ref="F18:F20" si="8">G17</f>
        <v>43608</v>
      </c>
      <c r="G18" s="61">
        <f t="shared" ref="G18:G20" si="9">F18+H18</f>
        <v>43609</v>
      </c>
      <c r="H18" s="63">
        <v>1</v>
      </c>
      <c r="I18" s="14"/>
      <c r="J18" s="14"/>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row>
    <row r="19" spans="1:87" s="3" customFormat="1" ht="30" customHeight="1" thickBot="1" x14ac:dyDescent="0.35">
      <c r="A19" s="43"/>
      <c r="B19" s="54" t="s">
        <v>63</v>
      </c>
      <c r="C19" s="54" t="s">
        <v>46</v>
      </c>
      <c r="D19" s="58" t="s">
        <v>64</v>
      </c>
      <c r="E19" s="19">
        <v>1</v>
      </c>
      <c r="F19" s="49">
        <f t="shared" si="8"/>
        <v>43609</v>
      </c>
      <c r="G19" s="61">
        <f t="shared" si="9"/>
        <v>43610</v>
      </c>
      <c r="H19" s="63">
        <v>1</v>
      </c>
      <c r="I19" s="14"/>
      <c r="J19" s="14"/>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c r="BT19" s="29"/>
      <c r="BU19" s="29"/>
      <c r="BV19" s="29"/>
      <c r="BW19" s="29"/>
      <c r="BX19" s="29"/>
      <c r="BY19" s="29"/>
      <c r="BZ19" s="29"/>
      <c r="CA19" s="29"/>
      <c r="CB19" s="29"/>
      <c r="CC19" s="29"/>
      <c r="CD19" s="29"/>
      <c r="CE19" s="29"/>
      <c r="CF19" s="29"/>
      <c r="CG19" s="29"/>
      <c r="CH19" s="29"/>
      <c r="CI19" s="29"/>
    </row>
    <row r="20" spans="1:87" s="3" customFormat="1" ht="30" customHeight="1" thickBot="1" x14ac:dyDescent="0.35">
      <c r="A20" s="43"/>
      <c r="B20" s="54" t="s">
        <v>103</v>
      </c>
      <c r="C20" s="54" t="s">
        <v>46</v>
      </c>
      <c r="D20" s="58" t="s">
        <v>64</v>
      </c>
      <c r="E20" s="19">
        <v>0</v>
      </c>
      <c r="F20" s="49">
        <f t="shared" si="8"/>
        <v>43610</v>
      </c>
      <c r="G20" s="61">
        <f t="shared" si="9"/>
        <v>43611</v>
      </c>
      <c r="H20" s="63">
        <v>1</v>
      </c>
      <c r="I20" s="14"/>
      <c r="J20" s="14"/>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29"/>
      <c r="BV20" s="29"/>
      <c r="BW20" s="29"/>
      <c r="BX20" s="29"/>
      <c r="BY20" s="29"/>
      <c r="BZ20" s="29"/>
      <c r="CA20" s="29"/>
      <c r="CB20" s="29"/>
      <c r="CC20" s="29"/>
      <c r="CD20" s="29"/>
      <c r="CE20" s="29"/>
      <c r="CF20" s="29"/>
      <c r="CG20" s="29"/>
      <c r="CH20" s="29"/>
      <c r="CI20" s="29"/>
    </row>
    <row r="21" spans="1:87" s="3" customFormat="1" ht="30" customHeight="1" thickBot="1" x14ac:dyDescent="0.35">
      <c r="A21" s="43"/>
      <c r="B21" s="54" t="s">
        <v>52</v>
      </c>
      <c r="C21" s="54" t="s">
        <v>46</v>
      </c>
      <c r="D21" s="58" t="s">
        <v>64</v>
      </c>
      <c r="E21" s="19">
        <v>0</v>
      </c>
      <c r="F21" s="49">
        <f t="shared" ref="F21:F26" si="10">G20</f>
        <v>43611</v>
      </c>
      <c r="G21" s="61">
        <f t="shared" ref="G21:G26" si="11">F21+H21</f>
        <v>43614</v>
      </c>
      <c r="H21" s="63">
        <v>3</v>
      </c>
      <c r="I21" s="14"/>
      <c r="J21" s="14"/>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c r="BM21" s="29"/>
      <c r="BN21" s="29"/>
      <c r="BO21" s="29"/>
      <c r="BP21" s="29"/>
      <c r="BQ21" s="29"/>
      <c r="BR21" s="29"/>
      <c r="BS21" s="29"/>
      <c r="BT21" s="29"/>
      <c r="BU21" s="29"/>
      <c r="BV21" s="29"/>
      <c r="BW21" s="29"/>
      <c r="BX21" s="29"/>
      <c r="BY21" s="29"/>
      <c r="BZ21" s="29"/>
      <c r="CA21" s="29"/>
      <c r="CB21" s="29"/>
      <c r="CC21" s="29"/>
      <c r="CD21" s="29"/>
      <c r="CE21" s="29"/>
      <c r="CF21" s="29"/>
      <c r="CG21" s="29"/>
      <c r="CH21" s="29"/>
      <c r="CI21" s="29"/>
    </row>
    <row r="22" spans="1:87" s="3" customFormat="1" ht="30" customHeight="1" thickBot="1" x14ac:dyDescent="0.35">
      <c r="A22" s="43"/>
      <c r="B22" s="54" t="s">
        <v>53</v>
      </c>
      <c r="C22" s="54" t="s">
        <v>46</v>
      </c>
      <c r="D22" s="58" t="s">
        <v>64</v>
      </c>
      <c r="E22" s="19">
        <v>0</v>
      </c>
      <c r="F22" s="49">
        <f t="shared" si="10"/>
        <v>43614</v>
      </c>
      <c r="G22" s="61">
        <f t="shared" si="11"/>
        <v>43615</v>
      </c>
      <c r="H22" s="63">
        <v>1</v>
      </c>
      <c r="I22" s="14"/>
      <c r="J22" s="14"/>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row>
    <row r="23" spans="1:87" s="3" customFormat="1" ht="30" customHeight="1" thickBot="1" x14ac:dyDescent="0.35">
      <c r="A23" s="43"/>
      <c r="B23" s="54" t="s">
        <v>54</v>
      </c>
      <c r="C23" s="54" t="s">
        <v>46</v>
      </c>
      <c r="D23" s="58" t="s">
        <v>64</v>
      </c>
      <c r="E23" s="19">
        <v>0</v>
      </c>
      <c r="F23" s="49">
        <f t="shared" si="10"/>
        <v>43615</v>
      </c>
      <c r="G23" s="61">
        <f t="shared" si="11"/>
        <v>43616</v>
      </c>
      <c r="H23" s="63">
        <v>1</v>
      </c>
      <c r="I23" s="14"/>
      <c r="J23" s="14"/>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c r="CA23" s="29"/>
      <c r="CB23" s="29"/>
      <c r="CC23" s="29"/>
      <c r="CD23" s="29"/>
      <c r="CE23" s="29"/>
      <c r="CF23" s="29"/>
      <c r="CG23" s="29"/>
      <c r="CH23" s="29"/>
      <c r="CI23" s="29"/>
    </row>
    <row r="24" spans="1:87" s="3" customFormat="1" ht="30" customHeight="1" thickBot="1" x14ac:dyDescent="0.35">
      <c r="A24" s="43"/>
      <c r="B24" s="54" t="s">
        <v>55</v>
      </c>
      <c r="C24" s="54" t="s">
        <v>46</v>
      </c>
      <c r="D24" s="58" t="s">
        <v>64</v>
      </c>
      <c r="E24" s="19">
        <v>0</v>
      </c>
      <c r="F24" s="49">
        <f t="shared" si="10"/>
        <v>43616</v>
      </c>
      <c r="G24" s="61">
        <f t="shared" si="11"/>
        <v>43621</v>
      </c>
      <c r="H24" s="63">
        <v>5</v>
      </c>
      <c r="I24" s="14"/>
      <c r="J24" s="14"/>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c r="BR24" s="29"/>
      <c r="BS24" s="29"/>
      <c r="BT24" s="29"/>
      <c r="BU24" s="29"/>
      <c r="BV24" s="29"/>
      <c r="BW24" s="29"/>
      <c r="BX24" s="29"/>
      <c r="BY24" s="29"/>
      <c r="BZ24" s="29"/>
      <c r="CA24" s="29"/>
      <c r="CB24" s="29"/>
      <c r="CC24" s="29"/>
      <c r="CD24" s="29"/>
      <c r="CE24" s="29"/>
      <c r="CF24" s="29"/>
      <c r="CG24" s="29"/>
      <c r="CH24" s="29"/>
      <c r="CI24" s="29"/>
    </row>
    <row r="25" spans="1:87" s="3" customFormat="1" ht="30" customHeight="1" thickBot="1" x14ac:dyDescent="0.35">
      <c r="A25" s="43"/>
      <c r="B25" s="54" t="s">
        <v>56</v>
      </c>
      <c r="C25" s="54" t="s">
        <v>46</v>
      </c>
      <c r="D25" s="58" t="s">
        <v>64</v>
      </c>
      <c r="E25" s="19">
        <v>0</v>
      </c>
      <c r="F25" s="49">
        <f t="shared" si="10"/>
        <v>43621</v>
      </c>
      <c r="G25" s="61">
        <f t="shared" si="11"/>
        <v>43626</v>
      </c>
      <c r="H25" s="63">
        <v>5</v>
      </c>
      <c r="I25" s="14"/>
      <c r="J25" s="14"/>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c r="CC25" s="29"/>
      <c r="CD25" s="29"/>
      <c r="CE25" s="29"/>
      <c r="CF25" s="29"/>
      <c r="CG25" s="29"/>
      <c r="CH25" s="29"/>
      <c r="CI25" s="29"/>
    </row>
    <row r="26" spans="1:87" s="3" customFormat="1" ht="30" customHeight="1" thickBot="1" x14ac:dyDescent="0.35">
      <c r="A26" s="43"/>
      <c r="B26" s="54" t="s">
        <v>57</v>
      </c>
      <c r="C26" s="54" t="s">
        <v>46</v>
      </c>
      <c r="D26" s="58" t="s">
        <v>64</v>
      </c>
      <c r="E26" s="19">
        <v>0</v>
      </c>
      <c r="F26" s="49">
        <f t="shared" si="10"/>
        <v>43626</v>
      </c>
      <c r="G26" s="61">
        <f t="shared" si="11"/>
        <v>43628</v>
      </c>
      <c r="H26" s="63">
        <v>2</v>
      </c>
      <c r="I26" s="14"/>
      <c r="J26" s="14"/>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9"/>
      <c r="BR26" s="29"/>
      <c r="BS26" s="29"/>
      <c r="BT26" s="29"/>
      <c r="BU26" s="29"/>
      <c r="BV26" s="29"/>
      <c r="BW26" s="29"/>
      <c r="BX26" s="29"/>
      <c r="BY26" s="29"/>
      <c r="BZ26" s="29"/>
      <c r="CA26" s="29"/>
      <c r="CB26" s="29"/>
      <c r="CC26" s="29"/>
      <c r="CD26" s="29"/>
      <c r="CE26" s="29"/>
      <c r="CF26" s="29"/>
      <c r="CG26" s="29"/>
      <c r="CH26" s="29"/>
      <c r="CI26" s="29"/>
    </row>
    <row r="27" spans="1:87" s="3" customFormat="1" ht="30" customHeight="1" thickBot="1" x14ac:dyDescent="0.35">
      <c r="A27" s="43"/>
      <c r="B27" s="54" t="s">
        <v>101</v>
      </c>
      <c r="C27" s="54" t="s">
        <v>80</v>
      </c>
      <c r="D27" s="58" t="s">
        <v>102</v>
      </c>
      <c r="E27" s="19">
        <v>0</v>
      </c>
      <c r="F27" s="49">
        <f t="shared" ref="F27:F28" si="12">G26</f>
        <v>43628</v>
      </c>
      <c r="G27" s="61">
        <f t="shared" ref="G27:G28" si="13">F27+H27</f>
        <v>43630</v>
      </c>
      <c r="H27" s="63">
        <v>2</v>
      </c>
      <c r="I27" s="14"/>
      <c r="J27" s="14"/>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row>
    <row r="28" spans="1:87" s="3" customFormat="1" ht="30" customHeight="1" thickBot="1" x14ac:dyDescent="0.35">
      <c r="A28" s="43"/>
      <c r="B28" s="54" t="s">
        <v>104</v>
      </c>
      <c r="C28" s="54" t="s">
        <v>46</v>
      </c>
      <c r="D28" s="58" t="s">
        <v>64</v>
      </c>
      <c r="E28" s="19">
        <v>0</v>
      </c>
      <c r="F28" s="49">
        <f t="shared" si="12"/>
        <v>43630</v>
      </c>
      <c r="G28" s="61">
        <f t="shared" si="13"/>
        <v>43632</v>
      </c>
      <c r="H28" s="63">
        <v>2</v>
      </c>
      <c r="I28" s="14"/>
      <c r="J28" s="14"/>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c r="BM28" s="29"/>
      <c r="BN28" s="29"/>
      <c r="BO28" s="29"/>
      <c r="BP28" s="29"/>
      <c r="BQ28" s="29"/>
      <c r="BR28" s="29"/>
      <c r="BS28" s="29"/>
      <c r="BT28" s="29"/>
      <c r="BU28" s="29"/>
      <c r="BV28" s="29"/>
      <c r="BW28" s="29"/>
      <c r="BX28" s="29"/>
      <c r="BY28" s="29"/>
      <c r="BZ28" s="29"/>
      <c r="CA28" s="29"/>
      <c r="CB28" s="29"/>
      <c r="CC28" s="29"/>
      <c r="CD28" s="29"/>
      <c r="CE28" s="29"/>
      <c r="CF28" s="29"/>
      <c r="CG28" s="29"/>
      <c r="CH28" s="29"/>
      <c r="CI28" s="29"/>
    </row>
    <row r="29" spans="1:87" s="3" customFormat="1" ht="30" customHeight="1" thickBot="1" x14ac:dyDescent="0.35">
      <c r="A29" s="43"/>
      <c r="B29" s="54" t="s">
        <v>79</v>
      </c>
      <c r="C29" s="54" t="s">
        <v>80</v>
      </c>
      <c r="D29" s="58" t="s">
        <v>81</v>
      </c>
      <c r="E29" s="19">
        <v>1</v>
      </c>
      <c r="F29" s="49">
        <v>43597</v>
      </c>
      <c r="G29" s="61">
        <f>F29+H29</f>
        <v>43599</v>
      </c>
      <c r="H29" s="63">
        <v>2</v>
      </c>
      <c r="I29" s="14"/>
      <c r="J29" s="14"/>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row>
    <row r="30" spans="1:87" s="3" customFormat="1" ht="30" customHeight="1" thickBot="1" x14ac:dyDescent="0.35">
      <c r="A30" s="43" t="s">
        <v>35</v>
      </c>
      <c r="B30" s="20" t="s">
        <v>66</v>
      </c>
      <c r="C30" s="20" t="s">
        <v>67</v>
      </c>
      <c r="D30" s="52"/>
      <c r="E30" s="21"/>
      <c r="F30" s="22"/>
      <c r="G30" s="23"/>
      <c r="H30" s="71" t="s">
        <v>91</v>
      </c>
      <c r="I30" s="14"/>
      <c r="J30" s="14" t="str">
        <f t="shared" si="5"/>
        <v/>
      </c>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row>
    <row r="31" spans="1:87" s="3" customFormat="1" ht="30" customHeight="1" thickBot="1" x14ac:dyDescent="0.35">
      <c r="A31" s="43"/>
      <c r="B31" s="57" t="s">
        <v>83</v>
      </c>
      <c r="C31" s="54" t="s">
        <v>84</v>
      </c>
      <c r="D31" s="58" t="s">
        <v>37</v>
      </c>
      <c r="E31" s="19">
        <v>0</v>
      </c>
      <c r="F31" s="49">
        <v>43525</v>
      </c>
      <c r="G31" s="61">
        <f>F31+H31</f>
        <v>43540</v>
      </c>
      <c r="H31" s="63">
        <v>15</v>
      </c>
      <c r="I31" s="14"/>
      <c r="J31" s="14">
        <f t="shared" si="5"/>
        <v>16</v>
      </c>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c r="BM31" s="29"/>
      <c r="BN31" s="29"/>
      <c r="BO31" s="29"/>
      <c r="BP31" s="29"/>
      <c r="BQ31" s="29"/>
      <c r="BR31" s="29"/>
      <c r="BS31" s="29"/>
      <c r="BT31" s="29"/>
      <c r="BU31" s="29"/>
      <c r="BV31" s="29"/>
      <c r="BW31" s="29"/>
      <c r="BX31" s="29"/>
      <c r="BY31" s="29"/>
      <c r="BZ31" s="29"/>
      <c r="CA31" s="29"/>
      <c r="CB31" s="29"/>
      <c r="CC31" s="29"/>
      <c r="CD31" s="29"/>
      <c r="CE31" s="29"/>
      <c r="CF31" s="29"/>
      <c r="CG31" s="29"/>
      <c r="CH31" s="29"/>
      <c r="CI31" s="29"/>
    </row>
    <row r="32" spans="1:87" s="3" customFormat="1" ht="30" customHeight="1" thickBot="1" x14ac:dyDescent="0.35">
      <c r="A32" s="43"/>
      <c r="B32" s="57" t="s">
        <v>85</v>
      </c>
      <c r="C32" s="54" t="s">
        <v>39</v>
      </c>
      <c r="D32" s="58" t="s">
        <v>88</v>
      </c>
      <c r="E32" s="19">
        <v>0.5</v>
      </c>
      <c r="F32" s="49">
        <v>43542</v>
      </c>
      <c r="G32" s="61">
        <f>F32+H32</f>
        <v>43632</v>
      </c>
      <c r="H32" s="63">
        <v>90</v>
      </c>
      <c r="I32" s="14"/>
      <c r="J32" s="14"/>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c r="BM32" s="29"/>
      <c r="BN32" s="29"/>
      <c r="BO32" s="29"/>
      <c r="BP32" s="29"/>
      <c r="BQ32" s="29"/>
      <c r="BR32" s="29"/>
      <c r="BS32" s="29"/>
      <c r="BT32" s="29"/>
      <c r="BU32" s="29"/>
      <c r="BV32" s="29"/>
      <c r="BW32" s="29"/>
      <c r="BX32" s="29"/>
      <c r="BY32" s="29"/>
      <c r="BZ32" s="29"/>
      <c r="CA32" s="29"/>
      <c r="CB32" s="29"/>
      <c r="CC32" s="29"/>
      <c r="CD32" s="29"/>
      <c r="CE32" s="29"/>
      <c r="CF32" s="29"/>
      <c r="CG32" s="29"/>
      <c r="CH32" s="29"/>
      <c r="CI32" s="29"/>
    </row>
    <row r="33" spans="1:87" s="3" customFormat="1" ht="30" customHeight="1" thickBot="1" x14ac:dyDescent="0.35">
      <c r="A33" s="43"/>
      <c r="B33" s="57" t="s">
        <v>87</v>
      </c>
      <c r="C33" s="54" t="s">
        <v>39</v>
      </c>
      <c r="D33" s="58" t="s">
        <v>93</v>
      </c>
      <c r="E33" s="19">
        <v>0.25</v>
      </c>
      <c r="F33" s="49">
        <v>43586</v>
      </c>
      <c r="G33" s="61">
        <f>F33+H33</f>
        <v>43646</v>
      </c>
      <c r="H33" s="63">
        <f>11+49</f>
        <v>60</v>
      </c>
      <c r="I33" s="14"/>
      <c r="J33" s="14"/>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c r="BM33" s="29"/>
      <c r="BN33" s="29"/>
      <c r="BO33" s="29"/>
      <c r="BP33" s="29"/>
      <c r="BQ33" s="29"/>
      <c r="BR33" s="29"/>
      <c r="BS33" s="29"/>
      <c r="BT33" s="29"/>
      <c r="BU33" s="29"/>
      <c r="BV33" s="29"/>
      <c r="BW33" s="29"/>
      <c r="BX33" s="29"/>
      <c r="BY33" s="29"/>
      <c r="BZ33" s="29"/>
      <c r="CA33" s="29"/>
      <c r="CB33" s="29"/>
      <c r="CC33" s="29"/>
      <c r="CD33" s="29"/>
      <c r="CE33" s="29"/>
      <c r="CF33" s="29"/>
      <c r="CG33" s="29"/>
      <c r="CH33" s="29"/>
      <c r="CI33" s="29"/>
    </row>
    <row r="34" spans="1:87" s="3" customFormat="1" ht="30" customHeight="1" thickBot="1" x14ac:dyDescent="0.35">
      <c r="A34" s="42" t="s">
        <v>25</v>
      </c>
      <c r="B34" s="24" t="s">
        <v>72</v>
      </c>
      <c r="C34" s="24" t="s">
        <v>71</v>
      </c>
      <c r="D34" s="53"/>
      <c r="E34" s="25"/>
      <c r="F34" s="26"/>
      <c r="G34" s="27"/>
      <c r="H34" s="69" t="s">
        <v>91</v>
      </c>
      <c r="I34" s="14"/>
      <c r="J34" s="14" t="str">
        <f t="shared" si="5"/>
        <v/>
      </c>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c r="BM34" s="29"/>
      <c r="BN34" s="29"/>
      <c r="BO34" s="29"/>
      <c r="BP34" s="29"/>
      <c r="BQ34" s="29"/>
      <c r="BR34" s="29"/>
      <c r="BS34" s="29"/>
      <c r="BT34" s="29"/>
      <c r="BU34" s="29"/>
      <c r="BV34" s="29"/>
      <c r="BW34" s="29"/>
      <c r="BX34" s="29"/>
      <c r="BY34" s="29"/>
      <c r="BZ34" s="29"/>
      <c r="CA34" s="29"/>
      <c r="CB34" s="29"/>
      <c r="CC34" s="29"/>
      <c r="CD34" s="29"/>
      <c r="CE34" s="29"/>
      <c r="CF34" s="29"/>
      <c r="CG34" s="29"/>
      <c r="CH34" s="29"/>
      <c r="CI34" s="29"/>
    </row>
    <row r="35" spans="1:87" s="3" customFormat="1" ht="30" customHeight="1" thickBot="1" x14ac:dyDescent="0.35">
      <c r="A35" s="42"/>
      <c r="B35" s="55" t="s">
        <v>83</v>
      </c>
      <c r="C35" s="54" t="s">
        <v>84</v>
      </c>
      <c r="D35" s="58" t="s">
        <v>37</v>
      </c>
      <c r="E35" s="19">
        <v>0</v>
      </c>
      <c r="F35" s="49">
        <v>43482</v>
      </c>
      <c r="G35" s="61">
        <f t="shared" ref="G35:G37" si="14">F35+H35</f>
        <v>43497</v>
      </c>
      <c r="H35" s="63">
        <v>15</v>
      </c>
      <c r="I35" s="14"/>
      <c r="J35" s="14">
        <f t="shared" si="5"/>
        <v>16</v>
      </c>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row>
    <row r="36" spans="1:87" s="3" customFormat="1" ht="30" customHeight="1" thickBot="1" x14ac:dyDescent="0.35">
      <c r="A36" s="42"/>
      <c r="B36" s="55" t="s">
        <v>85</v>
      </c>
      <c r="C36" s="54" t="s">
        <v>39</v>
      </c>
      <c r="D36" s="58" t="s">
        <v>90</v>
      </c>
      <c r="E36" s="19">
        <v>0.9</v>
      </c>
      <c r="F36" s="49">
        <v>43497</v>
      </c>
      <c r="G36" s="61">
        <f t="shared" si="14"/>
        <v>43527</v>
      </c>
      <c r="H36" s="63">
        <v>30</v>
      </c>
      <c r="I36" s="14"/>
      <c r="J36" s="14">
        <f t="shared" si="5"/>
        <v>31</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row>
    <row r="37" spans="1:87" s="3" customFormat="1" ht="30" customHeight="1" thickBot="1" x14ac:dyDescent="0.35">
      <c r="A37" s="42"/>
      <c r="B37" s="55" t="s">
        <v>87</v>
      </c>
      <c r="C37" s="54" t="s">
        <v>39</v>
      </c>
      <c r="D37" s="58" t="s">
        <v>94</v>
      </c>
      <c r="E37" s="19">
        <v>0</v>
      </c>
      <c r="F37" s="49">
        <v>43617</v>
      </c>
      <c r="G37" s="61">
        <f t="shared" si="14"/>
        <v>43645</v>
      </c>
      <c r="H37" s="63">
        <f>13+15</f>
        <v>28</v>
      </c>
      <c r="I37" s="14"/>
      <c r="J37" s="14">
        <f t="shared" si="5"/>
        <v>29</v>
      </c>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c r="BM37" s="29"/>
      <c r="BN37" s="29"/>
      <c r="BO37" s="29"/>
      <c r="BP37" s="29"/>
      <c r="BQ37" s="29"/>
      <c r="BR37" s="29"/>
      <c r="BS37" s="29"/>
      <c r="BT37" s="29"/>
      <c r="BU37" s="29"/>
      <c r="BV37" s="29"/>
      <c r="BW37" s="29"/>
      <c r="BX37" s="29"/>
      <c r="BY37" s="29"/>
      <c r="BZ37" s="29"/>
      <c r="CA37" s="29"/>
      <c r="CB37" s="29"/>
      <c r="CC37" s="29"/>
      <c r="CD37" s="29"/>
      <c r="CE37" s="29"/>
      <c r="CF37" s="29"/>
      <c r="CG37" s="29"/>
      <c r="CH37" s="29"/>
      <c r="CI37" s="29"/>
    </row>
    <row r="38" spans="1:87" s="3" customFormat="1" ht="30" customHeight="1" thickBot="1" x14ac:dyDescent="0.35">
      <c r="A38" s="42"/>
      <c r="B38" s="15" t="s">
        <v>70</v>
      </c>
      <c r="C38" s="15" t="s">
        <v>71</v>
      </c>
      <c r="D38" s="15"/>
      <c r="E38" s="15"/>
      <c r="F38" s="15"/>
      <c r="G38" s="15"/>
      <c r="H38" s="15" t="s">
        <v>96</v>
      </c>
      <c r="I38" s="14"/>
      <c r="J38" s="14"/>
      <c r="K38" s="29"/>
      <c r="L38" s="29"/>
      <c r="M38" s="29"/>
      <c r="N38" s="29"/>
      <c r="O38" s="29"/>
      <c r="P38" s="29"/>
      <c r="Q38" s="29"/>
      <c r="R38" s="29"/>
      <c r="S38" s="29"/>
      <c r="T38" s="29"/>
      <c r="U38" s="29"/>
      <c r="V38" s="29"/>
      <c r="W38" s="29"/>
      <c r="X38" s="29"/>
      <c r="Y38" s="29"/>
      <c r="Z38" s="29"/>
      <c r="AA38" s="30"/>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c r="BM38" s="29"/>
      <c r="BN38" s="29"/>
      <c r="BO38" s="29"/>
      <c r="BP38" s="29"/>
      <c r="BQ38" s="29"/>
      <c r="BR38" s="29"/>
      <c r="BS38" s="29"/>
      <c r="BT38" s="29"/>
      <c r="BU38" s="29"/>
      <c r="BV38" s="29"/>
      <c r="BW38" s="29"/>
      <c r="BX38" s="29"/>
      <c r="BY38" s="29"/>
      <c r="BZ38" s="29"/>
      <c r="CA38" s="29"/>
      <c r="CB38" s="29"/>
      <c r="CC38" s="29"/>
      <c r="CD38" s="29"/>
      <c r="CE38" s="29"/>
      <c r="CF38" s="29"/>
      <c r="CG38" s="29"/>
      <c r="CH38" s="29"/>
      <c r="CI38" s="29"/>
    </row>
    <row r="39" spans="1:87" s="3" customFormat="1" ht="30" customHeight="1" thickBot="1" x14ac:dyDescent="0.35">
      <c r="A39" s="42"/>
      <c r="B39" s="56" t="s">
        <v>83</v>
      </c>
      <c r="C39" s="54" t="s">
        <v>84</v>
      </c>
      <c r="D39" s="58" t="s">
        <v>37</v>
      </c>
      <c r="E39" s="19">
        <v>0</v>
      </c>
      <c r="F39" s="49">
        <v>43602</v>
      </c>
      <c r="G39" s="61">
        <f t="shared" ref="G39:G41" si="15">F39+H39</f>
        <v>43604</v>
      </c>
      <c r="H39" s="63">
        <v>2</v>
      </c>
      <c r="I39" s="14"/>
      <c r="J39" s="14"/>
      <c r="K39" s="29"/>
      <c r="L39" s="29"/>
      <c r="M39" s="29"/>
      <c r="N39" s="29"/>
      <c r="O39" s="29"/>
      <c r="P39" s="29"/>
      <c r="Q39" s="29"/>
      <c r="R39" s="29"/>
      <c r="S39" s="29"/>
      <c r="T39" s="29"/>
      <c r="U39" s="29"/>
      <c r="V39" s="29"/>
      <c r="W39" s="29"/>
      <c r="X39" s="29"/>
      <c r="Y39" s="29"/>
      <c r="Z39" s="29"/>
      <c r="AA39" s="30"/>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row>
    <row r="40" spans="1:87" s="3" customFormat="1" ht="30" customHeight="1" thickBot="1" x14ac:dyDescent="0.35">
      <c r="A40" s="42"/>
      <c r="B40" s="56" t="s">
        <v>85</v>
      </c>
      <c r="C40" s="54" t="s">
        <v>39</v>
      </c>
      <c r="D40" s="58" t="s">
        <v>97</v>
      </c>
      <c r="E40" s="19">
        <v>0</v>
      </c>
      <c r="F40" s="49">
        <v>43602</v>
      </c>
      <c r="G40" s="61">
        <f t="shared" si="15"/>
        <v>43677</v>
      </c>
      <c r="H40" s="63">
        <v>75</v>
      </c>
      <c r="I40" s="14"/>
      <c r="J40" s="14"/>
      <c r="K40" s="29"/>
      <c r="L40" s="29"/>
      <c r="M40" s="29"/>
      <c r="N40" s="29"/>
      <c r="O40" s="29"/>
      <c r="P40" s="29"/>
      <c r="Q40" s="29"/>
      <c r="R40" s="29"/>
      <c r="S40" s="29"/>
      <c r="T40" s="29"/>
      <c r="U40" s="29"/>
      <c r="V40" s="29"/>
      <c r="W40" s="29"/>
      <c r="X40" s="29"/>
      <c r="Y40" s="29"/>
      <c r="Z40" s="29"/>
      <c r="AA40" s="30"/>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row>
    <row r="41" spans="1:87" s="3" customFormat="1" ht="30" customHeight="1" thickBot="1" x14ac:dyDescent="0.35">
      <c r="A41" s="42"/>
      <c r="B41" s="56" t="s">
        <v>87</v>
      </c>
      <c r="C41" s="54" t="s">
        <v>39</v>
      </c>
      <c r="D41" s="58" t="s">
        <v>98</v>
      </c>
      <c r="E41" s="19">
        <v>0</v>
      </c>
      <c r="F41" s="49">
        <v>43617</v>
      </c>
      <c r="G41" s="61">
        <f t="shared" si="15"/>
        <v>43654</v>
      </c>
      <c r="H41" s="63">
        <f>22+15</f>
        <v>37</v>
      </c>
      <c r="I41" s="14"/>
      <c r="J41" s="14"/>
      <c r="K41" s="29"/>
      <c r="L41" s="29"/>
      <c r="M41" s="29"/>
      <c r="N41" s="29"/>
      <c r="O41" s="29"/>
      <c r="P41" s="29"/>
      <c r="Q41" s="29"/>
      <c r="R41" s="29"/>
      <c r="S41" s="29"/>
      <c r="T41" s="29"/>
      <c r="U41" s="29"/>
      <c r="V41" s="29"/>
      <c r="W41" s="29"/>
      <c r="X41" s="29"/>
      <c r="Y41" s="29"/>
      <c r="Z41" s="29"/>
      <c r="AA41" s="30"/>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row>
    <row r="42" spans="1:87" s="3" customFormat="1" ht="30" customHeight="1" thickBot="1" x14ac:dyDescent="0.35">
      <c r="A42" s="43"/>
      <c r="B42" s="65" t="s">
        <v>68</v>
      </c>
      <c r="C42" s="65" t="s">
        <v>69</v>
      </c>
      <c r="D42" s="65"/>
      <c r="E42" s="65"/>
      <c r="F42" s="65"/>
      <c r="G42" s="65"/>
      <c r="H42" s="65" t="s">
        <v>96</v>
      </c>
      <c r="I42" s="14"/>
      <c r="J42" s="14"/>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row>
    <row r="43" spans="1:87" s="3" customFormat="1" ht="30" customHeight="1" thickBot="1" x14ac:dyDescent="0.35">
      <c r="A43" s="43" t="s">
        <v>33</v>
      </c>
      <c r="B43" s="67" t="s">
        <v>83</v>
      </c>
      <c r="C43" s="54" t="s">
        <v>84</v>
      </c>
      <c r="D43" s="58" t="s">
        <v>37</v>
      </c>
      <c r="E43" s="19">
        <v>0</v>
      </c>
      <c r="F43" s="49">
        <v>43602</v>
      </c>
      <c r="G43" s="61">
        <f t="shared" ref="G43:G45" si="16">F43+H43</f>
        <v>43604</v>
      </c>
      <c r="H43" s="63">
        <v>2</v>
      </c>
      <c r="I43" s="14"/>
      <c r="J43" s="14">
        <f t="shared" si="5"/>
        <v>3</v>
      </c>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c r="BG43" s="29"/>
      <c r="BH43" s="29"/>
      <c r="BI43" s="29"/>
      <c r="BJ43" s="29"/>
      <c r="BK43" s="29"/>
      <c r="BL43" s="29"/>
      <c r="BM43" s="29"/>
      <c r="BN43" s="29"/>
      <c r="BO43" s="29"/>
      <c r="BP43" s="29"/>
      <c r="BQ43" s="29"/>
      <c r="BR43" s="29"/>
      <c r="BS43" s="29"/>
      <c r="BT43" s="29"/>
      <c r="BU43" s="29"/>
      <c r="BV43" s="29"/>
      <c r="BW43" s="29"/>
      <c r="BX43" s="29"/>
      <c r="BY43" s="29"/>
      <c r="BZ43" s="29"/>
      <c r="CA43" s="29"/>
      <c r="CB43" s="29"/>
      <c r="CC43" s="29"/>
      <c r="CD43" s="29"/>
      <c r="CE43" s="29"/>
      <c r="CF43" s="29"/>
      <c r="CG43" s="29"/>
      <c r="CH43" s="29"/>
      <c r="CI43" s="29"/>
    </row>
    <row r="44" spans="1:87" s="3" customFormat="1" ht="30" customHeight="1" thickBot="1" x14ac:dyDescent="0.35">
      <c r="A44" s="43" t="s">
        <v>34</v>
      </c>
      <c r="B44" s="67" t="s">
        <v>85</v>
      </c>
      <c r="C44" s="54" t="s">
        <v>39</v>
      </c>
      <c r="D44" s="58" t="s">
        <v>89</v>
      </c>
      <c r="E44" s="19">
        <v>0</v>
      </c>
      <c r="F44" s="49">
        <v>43605</v>
      </c>
      <c r="G44" s="61">
        <f t="shared" si="16"/>
        <v>43657</v>
      </c>
      <c r="H44" s="63">
        <v>52</v>
      </c>
      <c r="I44" s="14"/>
      <c r="J44" s="14">
        <f t="shared" si="5"/>
        <v>53</v>
      </c>
      <c r="K44" s="29"/>
      <c r="L44" s="29"/>
      <c r="M44" s="29"/>
      <c r="N44" s="29"/>
      <c r="O44" s="29"/>
      <c r="P44" s="29"/>
      <c r="Q44" s="29"/>
      <c r="R44" s="29"/>
      <c r="S44" s="29"/>
      <c r="T44" s="29"/>
      <c r="U44" s="29"/>
      <c r="V44" s="29"/>
      <c r="W44" s="30"/>
      <c r="X44" s="30"/>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row>
    <row r="45" spans="1:87" s="3" customFormat="1" ht="30" customHeight="1" thickBot="1" x14ac:dyDescent="0.35">
      <c r="A45" s="42"/>
      <c r="B45" s="67" t="s">
        <v>87</v>
      </c>
      <c r="C45" s="54" t="s">
        <v>39</v>
      </c>
      <c r="D45" s="58" t="s">
        <v>100</v>
      </c>
      <c r="E45" s="19">
        <v>0</v>
      </c>
      <c r="F45" s="49">
        <v>43647</v>
      </c>
      <c r="G45" s="61">
        <f t="shared" si="16"/>
        <v>43677</v>
      </c>
      <c r="H45" s="63">
        <v>30</v>
      </c>
      <c r="I45" s="14"/>
      <c r="J45" s="14">
        <f t="shared" si="5"/>
        <v>31</v>
      </c>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c r="BG45" s="29"/>
      <c r="BH45" s="29"/>
      <c r="BI45" s="29"/>
      <c r="BJ45" s="29"/>
      <c r="BK45" s="29"/>
      <c r="BL45" s="29"/>
      <c r="BM45" s="29"/>
      <c r="BN45" s="29"/>
      <c r="BO45" s="29"/>
      <c r="BP45" s="29"/>
      <c r="BQ45" s="29"/>
      <c r="BR45" s="29"/>
      <c r="BS45" s="29"/>
      <c r="BT45" s="29"/>
      <c r="BU45" s="29"/>
      <c r="BV45" s="29"/>
      <c r="BW45" s="29"/>
      <c r="BX45" s="29"/>
      <c r="BY45" s="29"/>
      <c r="BZ45" s="29"/>
      <c r="CA45" s="29"/>
      <c r="CB45" s="29"/>
      <c r="CC45" s="29"/>
      <c r="CD45" s="29"/>
      <c r="CE45" s="29"/>
      <c r="CF45" s="29"/>
      <c r="CG45" s="29"/>
      <c r="CH45" s="29"/>
      <c r="CI45" s="29"/>
    </row>
    <row r="46" spans="1:87" s="3" customFormat="1" ht="30" customHeight="1" thickBot="1" x14ac:dyDescent="0.35">
      <c r="A46" s="42"/>
      <c r="B46" s="66" t="s">
        <v>73</v>
      </c>
      <c r="C46" s="66" t="s">
        <v>71</v>
      </c>
      <c r="D46" s="66"/>
      <c r="E46" s="66"/>
      <c r="F46" s="66"/>
      <c r="G46" s="66"/>
      <c r="H46" s="66" t="s">
        <v>99</v>
      </c>
      <c r="I46" s="14"/>
      <c r="J46" s="14"/>
      <c r="K46" s="29"/>
      <c r="L46" s="29"/>
      <c r="M46" s="29"/>
      <c r="N46" s="29"/>
      <c r="O46" s="29"/>
      <c r="P46" s="29"/>
      <c r="Q46" s="29"/>
      <c r="R46" s="29"/>
      <c r="S46" s="29"/>
      <c r="T46" s="29"/>
      <c r="U46" s="29"/>
      <c r="V46" s="29"/>
      <c r="W46" s="29"/>
      <c r="X46" s="29"/>
      <c r="Y46" s="29"/>
      <c r="Z46" s="29"/>
      <c r="AA46" s="30"/>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c r="BG46" s="29"/>
      <c r="BH46" s="29"/>
      <c r="BI46" s="29"/>
      <c r="BJ46" s="29"/>
      <c r="BK46" s="29"/>
      <c r="BL46" s="29"/>
      <c r="BM46" s="29"/>
      <c r="BN46" s="29"/>
      <c r="BO46" s="29"/>
      <c r="BP46" s="29"/>
      <c r="BQ46" s="29"/>
      <c r="BR46" s="29"/>
      <c r="BS46" s="29"/>
      <c r="BT46" s="29"/>
      <c r="BU46" s="29"/>
      <c r="BV46" s="29"/>
      <c r="BW46" s="29"/>
      <c r="BX46" s="29"/>
      <c r="BY46" s="29"/>
      <c r="BZ46" s="29"/>
      <c r="CA46" s="29"/>
      <c r="CB46" s="29"/>
      <c r="CC46" s="29"/>
      <c r="CD46" s="29"/>
      <c r="CE46" s="29"/>
      <c r="CF46" s="29"/>
      <c r="CG46" s="29"/>
      <c r="CH46" s="29"/>
      <c r="CI46" s="29"/>
    </row>
    <row r="47" spans="1:87" s="3" customFormat="1" ht="30" customHeight="1" thickBot="1" x14ac:dyDescent="0.35">
      <c r="A47" s="42"/>
      <c r="B47" s="68" t="s">
        <v>83</v>
      </c>
      <c r="C47" s="54" t="s">
        <v>84</v>
      </c>
      <c r="D47" s="58" t="s">
        <v>37</v>
      </c>
      <c r="E47" s="19">
        <v>0</v>
      </c>
      <c r="F47" s="49">
        <v>43602</v>
      </c>
      <c r="G47" s="61">
        <f>F47+H47</f>
        <v>43604</v>
      </c>
      <c r="H47" s="63">
        <v>2</v>
      </c>
      <c r="I47" s="14"/>
      <c r="J47" s="14"/>
      <c r="K47" s="29"/>
      <c r="L47" s="29"/>
      <c r="M47" s="29"/>
      <c r="N47" s="29"/>
      <c r="O47" s="29"/>
      <c r="P47" s="29"/>
      <c r="Q47" s="29"/>
      <c r="R47" s="29"/>
      <c r="S47" s="29"/>
      <c r="T47" s="29"/>
      <c r="U47" s="29"/>
      <c r="V47" s="29"/>
      <c r="W47" s="29"/>
      <c r="X47" s="29"/>
      <c r="Y47" s="29"/>
      <c r="Z47" s="29"/>
      <c r="AA47" s="30"/>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c r="BG47" s="29"/>
      <c r="BH47" s="29"/>
      <c r="BI47" s="29"/>
      <c r="BJ47" s="29"/>
      <c r="BK47" s="29"/>
      <c r="BL47" s="29"/>
      <c r="BM47" s="29"/>
      <c r="BN47" s="29"/>
      <c r="BO47" s="29"/>
      <c r="BP47" s="29"/>
      <c r="BQ47" s="29"/>
      <c r="BR47" s="29"/>
      <c r="BS47" s="29"/>
      <c r="BT47" s="29"/>
      <c r="BU47" s="29"/>
      <c r="BV47" s="29"/>
      <c r="BW47" s="29"/>
      <c r="BX47" s="29"/>
      <c r="BY47" s="29"/>
      <c r="BZ47" s="29"/>
      <c r="CA47" s="29"/>
      <c r="CB47" s="29"/>
      <c r="CC47" s="29"/>
      <c r="CD47" s="29"/>
      <c r="CE47" s="29"/>
      <c r="CF47" s="29"/>
      <c r="CG47" s="29"/>
      <c r="CH47" s="29"/>
      <c r="CI47" s="29"/>
    </row>
    <row r="48" spans="1:87" s="3" customFormat="1" ht="30" customHeight="1" thickBot="1" x14ac:dyDescent="0.35">
      <c r="A48" s="42"/>
      <c r="B48" s="68" t="s">
        <v>85</v>
      </c>
      <c r="C48" s="54" t="s">
        <v>39</v>
      </c>
      <c r="D48" s="58" t="s">
        <v>86</v>
      </c>
      <c r="E48" s="19">
        <v>0</v>
      </c>
      <c r="F48" s="49">
        <v>43602</v>
      </c>
      <c r="G48" s="61">
        <f t="shared" ref="G48:G49" si="17">F48+H48</f>
        <v>43632</v>
      </c>
      <c r="H48" s="63">
        <v>30</v>
      </c>
      <c r="I48" s="14"/>
      <c r="J48" s="14"/>
      <c r="K48" s="29"/>
      <c r="L48" s="29"/>
      <c r="M48" s="29"/>
      <c r="N48" s="29"/>
      <c r="O48" s="29"/>
      <c r="P48" s="29"/>
      <c r="Q48" s="29"/>
      <c r="R48" s="29"/>
      <c r="S48" s="29"/>
      <c r="T48" s="29"/>
      <c r="U48" s="29"/>
      <c r="V48" s="29"/>
      <c r="W48" s="29"/>
      <c r="X48" s="29"/>
      <c r="Y48" s="29"/>
      <c r="Z48" s="29"/>
      <c r="AA48" s="30"/>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c r="BG48" s="29"/>
      <c r="BH48" s="29"/>
      <c r="BI48" s="29"/>
      <c r="BJ48" s="29"/>
      <c r="BK48" s="29"/>
      <c r="BL48" s="29"/>
      <c r="BM48" s="29"/>
      <c r="BN48" s="29"/>
      <c r="BO48" s="29"/>
      <c r="BP48" s="29"/>
      <c r="BQ48" s="29"/>
      <c r="BR48" s="29"/>
      <c r="BS48" s="29"/>
      <c r="BT48" s="29"/>
      <c r="BU48" s="29"/>
      <c r="BV48" s="29"/>
      <c r="BW48" s="29"/>
      <c r="BX48" s="29"/>
      <c r="BY48" s="29"/>
      <c r="BZ48" s="29"/>
      <c r="CA48" s="29"/>
      <c r="CB48" s="29"/>
      <c r="CC48" s="29"/>
      <c r="CD48" s="29"/>
      <c r="CE48" s="29"/>
      <c r="CF48" s="29"/>
      <c r="CG48" s="29"/>
      <c r="CH48" s="29"/>
      <c r="CI48" s="29"/>
    </row>
    <row r="49" spans="1:87" s="3" customFormat="1" ht="30" customHeight="1" thickBot="1" x14ac:dyDescent="0.35">
      <c r="A49" s="42"/>
      <c r="B49" s="68" t="s">
        <v>87</v>
      </c>
      <c r="C49" s="54" t="s">
        <v>39</v>
      </c>
      <c r="D49" s="58" t="s">
        <v>95</v>
      </c>
      <c r="E49" s="19">
        <v>0</v>
      </c>
      <c r="F49" s="49">
        <v>43647</v>
      </c>
      <c r="G49" s="61">
        <f t="shared" si="17"/>
        <v>43692</v>
      </c>
      <c r="H49" s="63">
        <v>45</v>
      </c>
      <c r="I49" s="14"/>
      <c r="J49" s="14"/>
      <c r="K49" s="29"/>
      <c r="L49" s="29"/>
      <c r="M49" s="29"/>
      <c r="N49" s="29"/>
      <c r="O49" s="29"/>
      <c r="P49" s="29"/>
      <c r="Q49" s="29"/>
      <c r="R49" s="29"/>
      <c r="S49" s="29"/>
      <c r="T49" s="29"/>
      <c r="U49" s="29"/>
      <c r="V49" s="29"/>
      <c r="W49" s="29"/>
      <c r="X49" s="29"/>
      <c r="Y49" s="29"/>
      <c r="Z49" s="29"/>
      <c r="AA49" s="30"/>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9"/>
      <c r="BK49" s="29"/>
      <c r="BL49" s="29"/>
      <c r="BM49" s="29"/>
      <c r="BN49" s="29"/>
      <c r="BO49" s="29"/>
      <c r="BP49" s="29"/>
      <c r="BQ49" s="29"/>
      <c r="BR49" s="29"/>
      <c r="BS49" s="29"/>
      <c r="BT49" s="29"/>
      <c r="BU49" s="29"/>
      <c r="BV49" s="29"/>
      <c r="BW49" s="29"/>
      <c r="BX49" s="29"/>
      <c r="BY49" s="29"/>
      <c r="BZ49" s="29"/>
      <c r="CA49" s="29"/>
      <c r="CB49" s="29"/>
      <c r="CC49" s="29"/>
      <c r="CD49" s="29"/>
      <c r="CE49" s="29"/>
      <c r="CF49" s="29"/>
      <c r="CG49" s="29"/>
      <c r="CH49" s="29"/>
      <c r="CI49" s="29"/>
    </row>
    <row r="50" spans="1:87" s="3" customFormat="1" ht="30" customHeight="1" thickBot="1" x14ac:dyDescent="0.35">
      <c r="A50" s="42"/>
      <c r="B50" s="15" t="s">
        <v>82</v>
      </c>
      <c r="C50" s="15"/>
      <c r="D50" s="15"/>
      <c r="E50" s="15"/>
      <c r="F50" s="15"/>
      <c r="G50" s="15"/>
      <c r="H50" s="15">
        <v>60</v>
      </c>
      <c r="I50" s="14"/>
      <c r="J50" s="14"/>
      <c r="K50" s="29"/>
      <c r="L50" s="29"/>
      <c r="M50" s="29"/>
      <c r="N50" s="29"/>
      <c r="O50" s="29"/>
      <c r="P50" s="29"/>
      <c r="Q50" s="29"/>
      <c r="R50" s="29"/>
      <c r="S50" s="29"/>
      <c r="T50" s="29"/>
      <c r="U50" s="29"/>
      <c r="V50" s="29"/>
      <c r="W50" s="30"/>
      <c r="X50" s="30"/>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c r="AX50" s="29"/>
      <c r="AY50" s="29"/>
      <c r="AZ50" s="29"/>
      <c r="BA50" s="29"/>
      <c r="BB50" s="29"/>
      <c r="BC50" s="29"/>
      <c r="BD50" s="29"/>
      <c r="BE50" s="29"/>
      <c r="BF50" s="29"/>
      <c r="BG50" s="29"/>
      <c r="BH50" s="29"/>
      <c r="BI50" s="29"/>
      <c r="BJ50" s="29"/>
      <c r="BK50" s="29"/>
      <c r="BL50" s="29"/>
      <c r="BM50" s="29"/>
      <c r="BN50" s="29"/>
      <c r="BO50" s="29"/>
      <c r="BP50" s="29"/>
      <c r="BQ50" s="29"/>
      <c r="BR50" s="29"/>
      <c r="BS50" s="29"/>
      <c r="BT50" s="29"/>
      <c r="BU50" s="29"/>
      <c r="BV50" s="29"/>
      <c r="BW50" s="29"/>
      <c r="BX50" s="29"/>
      <c r="BY50" s="29"/>
      <c r="BZ50" s="29"/>
      <c r="CA50" s="29"/>
      <c r="CB50" s="29"/>
      <c r="CC50" s="29"/>
      <c r="CD50" s="29"/>
      <c r="CE50" s="29"/>
      <c r="CF50" s="29"/>
      <c r="CG50" s="29"/>
      <c r="CH50" s="29"/>
      <c r="CI50" s="29"/>
    </row>
    <row r="51" spans="1:87" s="3" customFormat="1" ht="30" customHeight="1" thickBot="1" x14ac:dyDescent="0.35">
      <c r="A51" s="42"/>
      <c r="B51" s="56" t="s">
        <v>42</v>
      </c>
      <c r="C51" s="54" t="s">
        <v>39</v>
      </c>
      <c r="D51" s="58" t="s">
        <v>43</v>
      </c>
      <c r="E51" s="19">
        <v>0</v>
      </c>
      <c r="F51" s="49">
        <v>43600</v>
      </c>
      <c r="G51" s="61">
        <f t="shared" ref="G51:G56" si="18">F51+H51</f>
        <v>43600</v>
      </c>
      <c r="H51" s="63">
        <v>0</v>
      </c>
      <c r="I51" s="14"/>
      <c r="J51" s="14">
        <f t="shared" si="5"/>
        <v>1</v>
      </c>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c r="BA51" s="29"/>
      <c r="BB51" s="29"/>
      <c r="BC51" s="29"/>
      <c r="BD51" s="29"/>
      <c r="BE51" s="29"/>
      <c r="BF51" s="29"/>
      <c r="BG51" s="29"/>
      <c r="BH51" s="29"/>
      <c r="BI51" s="29"/>
      <c r="BJ51" s="29"/>
      <c r="BK51" s="29"/>
      <c r="BL51" s="29"/>
      <c r="BM51" s="29"/>
      <c r="BN51" s="29"/>
      <c r="BO51" s="29"/>
      <c r="BP51" s="29"/>
      <c r="BQ51" s="29"/>
      <c r="BR51" s="29"/>
      <c r="BS51" s="29"/>
      <c r="BT51" s="29"/>
      <c r="BU51" s="29"/>
      <c r="BV51" s="29"/>
      <c r="BW51" s="29"/>
      <c r="BX51" s="29"/>
      <c r="BY51" s="29"/>
      <c r="BZ51" s="29"/>
      <c r="CA51" s="29"/>
      <c r="CB51" s="29"/>
      <c r="CC51" s="29"/>
      <c r="CD51" s="29"/>
      <c r="CE51" s="29"/>
      <c r="CF51" s="29"/>
      <c r="CG51" s="29"/>
      <c r="CH51" s="29"/>
      <c r="CI51" s="29"/>
    </row>
    <row r="52" spans="1:87" s="3" customFormat="1" ht="30" customHeight="1" thickBot="1" x14ac:dyDescent="0.35">
      <c r="A52" s="42"/>
      <c r="B52" s="56" t="s">
        <v>41</v>
      </c>
      <c r="C52" s="54" t="s">
        <v>39</v>
      </c>
      <c r="D52" s="58" t="s">
        <v>75</v>
      </c>
      <c r="E52" s="19">
        <v>0</v>
      </c>
      <c r="F52" s="49">
        <v>43600</v>
      </c>
      <c r="G52" s="61">
        <f t="shared" si="18"/>
        <v>43660</v>
      </c>
      <c r="H52" s="63">
        <v>60</v>
      </c>
      <c r="I52" s="14"/>
      <c r="J52" s="14"/>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c r="BA52" s="29"/>
      <c r="BB52" s="29"/>
      <c r="BC52" s="29"/>
      <c r="BD52" s="29"/>
      <c r="BE52" s="29"/>
      <c r="BF52" s="29"/>
      <c r="BG52" s="29"/>
      <c r="BH52" s="29"/>
      <c r="BI52" s="29"/>
      <c r="BJ52" s="29"/>
      <c r="BK52" s="29"/>
      <c r="BL52" s="29"/>
      <c r="BM52" s="29"/>
      <c r="BN52" s="29"/>
      <c r="BO52" s="29"/>
      <c r="BP52" s="29"/>
      <c r="BQ52" s="29"/>
      <c r="BR52" s="29"/>
      <c r="BS52" s="29"/>
      <c r="BT52" s="29"/>
      <c r="BU52" s="29"/>
      <c r="BV52" s="29"/>
      <c r="BW52" s="29"/>
      <c r="BX52" s="29"/>
      <c r="BY52" s="29"/>
      <c r="BZ52" s="29"/>
      <c r="CA52" s="29"/>
      <c r="CB52" s="29"/>
      <c r="CC52" s="29"/>
      <c r="CD52" s="29"/>
      <c r="CE52" s="29"/>
      <c r="CF52" s="29"/>
      <c r="CG52" s="29"/>
      <c r="CH52" s="29"/>
      <c r="CI52" s="29"/>
    </row>
    <row r="53" spans="1:87" s="3" customFormat="1" ht="30" customHeight="1" thickBot="1" x14ac:dyDescent="0.35">
      <c r="A53" s="42"/>
      <c r="B53" s="56" t="s">
        <v>68</v>
      </c>
      <c r="C53" s="54" t="s">
        <v>39</v>
      </c>
      <c r="D53" s="58" t="s">
        <v>76</v>
      </c>
      <c r="E53" s="19">
        <v>0</v>
      </c>
      <c r="F53" s="49">
        <v>43600</v>
      </c>
      <c r="G53" s="61">
        <f t="shared" si="18"/>
        <v>43660</v>
      </c>
      <c r="H53" s="63">
        <v>60</v>
      </c>
      <c r="I53" s="14"/>
      <c r="J53" s="14">
        <f t="shared" si="5"/>
        <v>61</v>
      </c>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c r="BE53" s="29"/>
      <c r="BF53" s="29"/>
      <c r="BG53" s="29"/>
      <c r="BH53" s="29"/>
      <c r="BI53" s="29"/>
      <c r="BJ53" s="29"/>
      <c r="BK53" s="29"/>
      <c r="BL53" s="29"/>
      <c r="BM53" s="29"/>
      <c r="BN53" s="29"/>
      <c r="BO53" s="29"/>
      <c r="BP53" s="29"/>
      <c r="BQ53" s="29"/>
      <c r="BR53" s="29"/>
      <c r="BS53" s="29"/>
      <c r="BT53" s="29"/>
      <c r="BU53" s="29"/>
      <c r="BV53" s="29"/>
      <c r="BW53" s="29"/>
      <c r="BX53" s="29"/>
      <c r="BY53" s="29"/>
      <c r="BZ53" s="29"/>
      <c r="CA53" s="29"/>
      <c r="CB53" s="29"/>
      <c r="CC53" s="29"/>
      <c r="CD53" s="29"/>
      <c r="CE53" s="29"/>
      <c r="CF53" s="29"/>
      <c r="CG53" s="29"/>
      <c r="CH53" s="29"/>
      <c r="CI53" s="29"/>
    </row>
    <row r="54" spans="1:87" s="3" customFormat="1" ht="30" customHeight="1" thickBot="1" x14ac:dyDescent="0.35">
      <c r="A54" s="42"/>
      <c r="B54" s="56" t="s">
        <v>70</v>
      </c>
      <c r="C54" s="54" t="s">
        <v>39</v>
      </c>
      <c r="D54" s="58" t="s">
        <v>77</v>
      </c>
      <c r="E54" s="19">
        <v>0</v>
      </c>
      <c r="F54" s="49">
        <v>43600</v>
      </c>
      <c r="G54" s="61">
        <f t="shared" si="18"/>
        <v>43660</v>
      </c>
      <c r="H54" s="63">
        <v>60</v>
      </c>
      <c r="I54" s="14"/>
      <c r="J54" s="14">
        <f t="shared" si="5"/>
        <v>61</v>
      </c>
      <c r="K54" s="29"/>
      <c r="L54" s="29"/>
      <c r="M54" s="29"/>
      <c r="N54" s="29"/>
      <c r="O54" s="29"/>
      <c r="P54" s="29"/>
      <c r="Q54" s="29"/>
      <c r="R54" s="29"/>
      <c r="S54" s="29"/>
      <c r="T54" s="29"/>
      <c r="U54" s="29"/>
      <c r="V54" s="29"/>
      <c r="W54" s="29"/>
      <c r="X54" s="29"/>
      <c r="Y54" s="29"/>
      <c r="Z54" s="29"/>
      <c r="AA54" s="30"/>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c r="BA54" s="29"/>
      <c r="BB54" s="29"/>
      <c r="BC54" s="29"/>
      <c r="BD54" s="29"/>
      <c r="BE54" s="29"/>
      <c r="BF54" s="29"/>
      <c r="BG54" s="29"/>
      <c r="BH54" s="29"/>
      <c r="BI54" s="29"/>
      <c r="BJ54" s="29"/>
      <c r="BK54" s="29"/>
      <c r="BL54" s="29"/>
      <c r="BM54" s="29"/>
      <c r="BN54" s="29"/>
      <c r="BO54" s="29"/>
      <c r="BP54" s="29"/>
      <c r="BQ54" s="29"/>
      <c r="BR54" s="29"/>
      <c r="BS54" s="29"/>
      <c r="BT54" s="29"/>
      <c r="BU54" s="29"/>
      <c r="BV54" s="29"/>
      <c r="BW54" s="29"/>
      <c r="BX54" s="29"/>
      <c r="BY54" s="29"/>
      <c r="BZ54" s="29"/>
      <c r="CA54" s="29"/>
      <c r="CB54" s="29"/>
      <c r="CC54" s="29"/>
      <c r="CD54" s="29"/>
      <c r="CE54" s="29"/>
      <c r="CF54" s="29"/>
      <c r="CG54" s="29"/>
      <c r="CH54" s="29"/>
      <c r="CI54" s="29"/>
    </row>
    <row r="55" spans="1:87" s="3" customFormat="1" ht="30" customHeight="1" thickBot="1" x14ac:dyDescent="0.35">
      <c r="A55" s="42"/>
      <c r="B55" s="56" t="s">
        <v>72</v>
      </c>
      <c r="C55" s="54" t="s">
        <v>39</v>
      </c>
      <c r="D55" s="58" t="s">
        <v>43</v>
      </c>
      <c r="E55" s="19">
        <v>0</v>
      </c>
      <c r="F55" s="49">
        <v>43600</v>
      </c>
      <c r="G55" s="61">
        <f t="shared" si="18"/>
        <v>43600</v>
      </c>
      <c r="H55" s="63">
        <v>0</v>
      </c>
      <c r="I55" s="14"/>
      <c r="J55" s="14">
        <f t="shared" si="5"/>
        <v>1</v>
      </c>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c r="AZ55" s="29"/>
      <c r="BA55" s="29"/>
      <c r="BB55" s="29"/>
      <c r="BC55" s="29"/>
      <c r="BD55" s="29"/>
      <c r="BE55" s="29"/>
      <c r="BF55" s="29"/>
      <c r="BG55" s="29"/>
      <c r="BH55" s="29"/>
      <c r="BI55" s="29"/>
      <c r="BJ55" s="29"/>
      <c r="BK55" s="29"/>
      <c r="BL55" s="29"/>
      <c r="BM55" s="29"/>
      <c r="BN55" s="29"/>
      <c r="BO55" s="29"/>
      <c r="BP55" s="29"/>
      <c r="BQ55" s="29"/>
      <c r="BR55" s="29"/>
      <c r="BS55" s="29"/>
      <c r="BT55" s="29"/>
      <c r="BU55" s="29"/>
      <c r="BV55" s="29"/>
      <c r="BW55" s="29"/>
      <c r="BX55" s="29"/>
      <c r="BY55" s="29"/>
      <c r="BZ55" s="29"/>
      <c r="CA55" s="29"/>
      <c r="CB55" s="29"/>
      <c r="CC55" s="29"/>
      <c r="CD55" s="29"/>
      <c r="CE55" s="29"/>
      <c r="CF55" s="29"/>
      <c r="CG55" s="29"/>
      <c r="CH55" s="29"/>
      <c r="CI55" s="29"/>
    </row>
    <row r="56" spans="1:87" s="3" customFormat="1" ht="30" customHeight="1" thickBot="1" x14ac:dyDescent="0.35">
      <c r="A56" s="42"/>
      <c r="B56" s="56" t="s">
        <v>73</v>
      </c>
      <c r="C56" s="54" t="s">
        <v>39</v>
      </c>
      <c r="D56" s="58" t="s">
        <v>78</v>
      </c>
      <c r="E56" s="19">
        <v>0</v>
      </c>
      <c r="F56" s="49">
        <v>43600</v>
      </c>
      <c r="G56" s="61">
        <f t="shared" si="18"/>
        <v>43660</v>
      </c>
      <c r="H56" s="63">
        <v>60</v>
      </c>
      <c r="I56" s="14"/>
      <c r="J56" s="14">
        <f t="shared" si="5"/>
        <v>61</v>
      </c>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c r="AY56" s="29"/>
      <c r="AZ56" s="29"/>
      <c r="BA56" s="29"/>
      <c r="BB56" s="29"/>
      <c r="BC56" s="29"/>
      <c r="BD56" s="29"/>
      <c r="BE56" s="29"/>
      <c r="BF56" s="29"/>
      <c r="BG56" s="29"/>
      <c r="BH56" s="29"/>
      <c r="BI56" s="29"/>
      <c r="BJ56" s="29"/>
      <c r="BK56" s="29"/>
      <c r="BL56" s="29"/>
      <c r="BM56" s="29"/>
      <c r="BN56" s="29"/>
      <c r="BO56" s="29"/>
      <c r="BP56" s="29"/>
      <c r="BQ56" s="29"/>
      <c r="BR56" s="29"/>
      <c r="BS56" s="29"/>
      <c r="BT56" s="29"/>
      <c r="BU56" s="29"/>
      <c r="BV56" s="29"/>
      <c r="BW56" s="29"/>
      <c r="BX56" s="29"/>
      <c r="BY56" s="29"/>
      <c r="BZ56" s="29"/>
      <c r="CA56" s="29"/>
      <c r="CB56" s="29"/>
      <c r="CC56" s="29"/>
      <c r="CD56" s="29"/>
      <c r="CE56" s="29"/>
      <c r="CF56" s="29"/>
      <c r="CG56" s="29"/>
      <c r="CH56" s="29"/>
      <c r="CI56" s="29"/>
    </row>
    <row r="57" spans="1:87" s="3" customFormat="1" ht="30" customHeight="1" thickBot="1" x14ac:dyDescent="0.35">
      <c r="A57" s="42"/>
      <c r="B57" s="56"/>
      <c r="C57" s="54"/>
      <c r="D57" s="58"/>
      <c r="E57" s="19"/>
      <c r="F57" s="49"/>
      <c r="G57" s="49"/>
      <c r="H57" s="63"/>
      <c r="I57" s="14"/>
      <c r="J57" s="14"/>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c r="BG57" s="29"/>
      <c r="BH57" s="29"/>
      <c r="BI57" s="29"/>
      <c r="BJ57" s="29"/>
      <c r="BK57" s="29"/>
      <c r="BL57" s="29"/>
      <c r="BM57" s="29"/>
      <c r="BN57" s="29"/>
      <c r="BO57" s="29"/>
      <c r="BP57" s="29"/>
      <c r="BQ57" s="29"/>
      <c r="BR57" s="29"/>
      <c r="BS57" s="29"/>
      <c r="BT57" s="29"/>
      <c r="BU57" s="29"/>
      <c r="BV57" s="29"/>
      <c r="BW57" s="29"/>
      <c r="BX57" s="29"/>
      <c r="BY57" s="29"/>
      <c r="BZ57" s="29"/>
      <c r="CA57" s="29"/>
      <c r="CB57" s="29"/>
      <c r="CC57" s="29"/>
      <c r="CD57" s="29"/>
      <c r="CE57" s="29"/>
      <c r="CF57" s="29"/>
      <c r="CG57" s="29"/>
      <c r="CH57" s="29"/>
      <c r="CI57" s="29"/>
    </row>
    <row r="58" spans="1:87" s="3" customFormat="1" ht="30" customHeight="1" thickBot="1" x14ac:dyDescent="0.35">
      <c r="A58" s="42"/>
      <c r="B58" s="56"/>
      <c r="C58" s="54"/>
      <c r="D58" s="58"/>
      <c r="E58" s="19"/>
      <c r="F58" s="49"/>
      <c r="G58" s="49"/>
      <c r="H58" s="63"/>
      <c r="I58" s="14"/>
      <c r="J58" s="14" t="str">
        <f t="shared" si="5"/>
        <v/>
      </c>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c r="BG58" s="29"/>
      <c r="BH58" s="29"/>
      <c r="BI58" s="29"/>
      <c r="BJ58" s="29"/>
      <c r="BK58" s="29"/>
      <c r="BL58" s="29"/>
      <c r="BM58" s="29"/>
      <c r="BN58" s="29"/>
      <c r="BO58" s="29"/>
      <c r="BP58" s="29"/>
      <c r="BQ58" s="29"/>
      <c r="BR58" s="29"/>
      <c r="BS58" s="29"/>
      <c r="BT58" s="29"/>
      <c r="BU58" s="29"/>
      <c r="BV58" s="29"/>
      <c r="BW58" s="29"/>
      <c r="BX58" s="29"/>
      <c r="BY58" s="29"/>
      <c r="BZ58" s="29"/>
      <c r="CA58" s="29"/>
      <c r="CB58" s="29"/>
      <c r="CC58" s="29"/>
      <c r="CD58" s="29"/>
      <c r="CE58" s="29"/>
      <c r="CF58" s="29"/>
      <c r="CG58" s="29"/>
      <c r="CH58" s="29"/>
      <c r="CI58" s="29"/>
    </row>
    <row r="59" spans="1:87" s="3" customFormat="1" ht="30" customHeight="1" thickBot="1" x14ac:dyDescent="0.35">
      <c r="A59" s="42"/>
      <c r="I59" s="14"/>
      <c r="J59" s="14" t="str">
        <f t="shared" si="5"/>
        <v/>
      </c>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c r="BG59" s="29"/>
      <c r="BH59" s="29"/>
      <c r="BI59" s="29"/>
      <c r="BJ59" s="29"/>
      <c r="BK59" s="29"/>
      <c r="BL59" s="29"/>
      <c r="BM59" s="29"/>
      <c r="BN59" s="29"/>
      <c r="BO59" s="29"/>
      <c r="BP59" s="29"/>
      <c r="BQ59" s="29"/>
      <c r="BR59" s="29"/>
      <c r="BS59" s="29"/>
      <c r="BT59" s="29"/>
      <c r="BU59" s="29"/>
      <c r="BV59" s="29"/>
      <c r="BW59" s="29"/>
      <c r="BX59" s="29"/>
      <c r="BY59" s="29"/>
      <c r="BZ59" s="29"/>
      <c r="CA59" s="29"/>
      <c r="CB59" s="29"/>
      <c r="CC59" s="29"/>
      <c r="CD59" s="29"/>
      <c r="CE59" s="29"/>
      <c r="CF59" s="29"/>
      <c r="CG59" s="29"/>
      <c r="CH59" s="29"/>
      <c r="CI59" s="29"/>
    </row>
    <row r="60" spans="1:87" s="3" customFormat="1" ht="30" customHeight="1" thickBot="1" x14ac:dyDescent="0.35">
      <c r="A60" s="42" t="s">
        <v>25</v>
      </c>
      <c r="I60" s="14"/>
      <c r="J60" s="14" t="str">
        <f t="shared" si="5"/>
        <v/>
      </c>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c r="BG60" s="29"/>
      <c r="BH60" s="29"/>
      <c r="BI60" s="29"/>
      <c r="BJ60" s="29"/>
      <c r="BK60" s="29"/>
      <c r="BL60" s="29"/>
      <c r="BM60" s="29"/>
      <c r="BN60" s="29"/>
      <c r="BO60" s="29"/>
      <c r="BP60" s="29"/>
      <c r="BQ60" s="29"/>
      <c r="BR60" s="29"/>
      <c r="BS60" s="29"/>
      <c r="BT60" s="29"/>
      <c r="BU60" s="29"/>
      <c r="BV60" s="29"/>
      <c r="BW60" s="29"/>
      <c r="BX60" s="29"/>
      <c r="BY60" s="29"/>
      <c r="BZ60" s="29"/>
      <c r="CA60" s="29"/>
      <c r="CB60" s="29"/>
      <c r="CC60" s="29"/>
      <c r="CD60" s="29"/>
      <c r="CE60" s="29"/>
      <c r="CF60" s="29"/>
      <c r="CG60" s="29"/>
      <c r="CH60" s="29"/>
      <c r="CI60" s="29"/>
    </row>
    <row r="61" spans="1:87" s="3" customFormat="1" ht="30" customHeight="1" thickBot="1" x14ac:dyDescent="0.35">
      <c r="A61" s="42"/>
      <c r="I61" s="14"/>
      <c r="J61" s="14" t="str">
        <f t="shared" si="5"/>
        <v/>
      </c>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row>
    <row r="62" spans="1:87" s="3" customFormat="1" ht="30" customHeight="1" thickBot="1" x14ac:dyDescent="0.35">
      <c r="A62" s="42"/>
      <c r="B62" s="56"/>
      <c r="C62" s="56"/>
      <c r="D62" s="59"/>
      <c r="E62" s="28"/>
      <c r="F62" s="50"/>
      <c r="G62" s="50"/>
      <c r="H62" s="64"/>
      <c r="I62" s="14"/>
      <c r="J62" s="14" t="str">
        <f t="shared" si="5"/>
        <v/>
      </c>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c r="BG62" s="29"/>
      <c r="BH62" s="29"/>
      <c r="BI62" s="29"/>
      <c r="BJ62" s="29"/>
      <c r="BK62" s="29"/>
      <c r="BL62" s="29"/>
      <c r="BM62" s="29"/>
      <c r="BN62" s="29"/>
      <c r="BO62" s="29"/>
      <c r="BP62" s="29"/>
      <c r="BQ62" s="29"/>
      <c r="BR62" s="29"/>
      <c r="BS62" s="29"/>
      <c r="BT62" s="29"/>
      <c r="BU62" s="29"/>
      <c r="BV62" s="29"/>
      <c r="BW62" s="29"/>
      <c r="BX62" s="29"/>
      <c r="BY62" s="29"/>
      <c r="BZ62" s="29"/>
      <c r="CA62" s="29"/>
      <c r="CB62" s="29"/>
      <c r="CC62" s="29"/>
      <c r="CD62" s="29"/>
      <c r="CE62" s="29"/>
      <c r="CF62" s="29"/>
      <c r="CG62" s="29"/>
      <c r="CH62" s="29"/>
      <c r="CI62" s="29"/>
    </row>
    <row r="63" spans="1:87" s="3" customFormat="1" ht="30" customHeight="1" thickBot="1" x14ac:dyDescent="0.35">
      <c r="A63" s="42"/>
      <c r="B63" s="56"/>
      <c r="C63" s="56"/>
      <c r="D63" s="59"/>
      <c r="E63" s="28"/>
      <c r="F63" s="50"/>
      <c r="G63" s="50"/>
      <c r="H63" s="64"/>
      <c r="I63" s="14"/>
      <c r="J63" s="14" t="str">
        <f t="shared" si="5"/>
        <v/>
      </c>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row>
    <row r="64" spans="1:87" s="3" customFormat="1" ht="30" customHeight="1" thickBot="1" x14ac:dyDescent="0.35">
      <c r="A64" s="43" t="s">
        <v>32</v>
      </c>
      <c r="B64" s="15"/>
      <c r="C64" s="15"/>
      <c r="D64" s="51"/>
      <c r="E64" s="16"/>
      <c r="F64" s="17"/>
      <c r="G64" s="18"/>
      <c r="H64" s="18"/>
      <c r="I64" s="14"/>
      <c r="J64" s="14" t="str">
        <f t="shared" si="5"/>
        <v/>
      </c>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row>
    <row r="65" spans="1:87" s="3" customFormat="1" ht="30" customHeight="1" thickBot="1" x14ac:dyDescent="0.35">
      <c r="A65" s="43" t="s">
        <v>33</v>
      </c>
      <c r="B65" s="54"/>
      <c r="C65" s="54"/>
      <c r="D65" s="58"/>
      <c r="E65" s="19"/>
      <c r="F65" s="49"/>
      <c r="G65" s="49"/>
      <c r="H65" s="63"/>
      <c r="I65" s="14"/>
      <c r="J65" s="14" t="str">
        <f t="shared" si="5"/>
        <v/>
      </c>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c r="AZ65" s="29"/>
      <c r="BA65" s="29"/>
      <c r="BB65" s="29"/>
      <c r="BC65" s="29"/>
      <c r="BD65" s="29"/>
      <c r="BE65" s="29"/>
      <c r="BF65" s="29"/>
      <c r="BG65" s="29"/>
      <c r="BH65" s="29"/>
      <c r="BI65" s="29"/>
      <c r="BJ65" s="29"/>
      <c r="BK65" s="29"/>
      <c r="BL65" s="29"/>
      <c r="BM65" s="29"/>
      <c r="BN65" s="29"/>
      <c r="BO65" s="29"/>
      <c r="BP65" s="29"/>
      <c r="BQ65" s="29"/>
      <c r="BR65" s="29"/>
      <c r="BS65" s="29"/>
      <c r="BT65" s="29"/>
      <c r="BU65" s="29"/>
      <c r="BV65" s="29"/>
      <c r="BW65" s="29"/>
      <c r="BX65" s="29"/>
      <c r="BY65" s="29"/>
      <c r="BZ65" s="29"/>
      <c r="CA65" s="29"/>
      <c r="CB65" s="29"/>
      <c r="CC65" s="29"/>
      <c r="CD65" s="29"/>
      <c r="CE65" s="29"/>
      <c r="CF65" s="29"/>
      <c r="CG65" s="29"/>
      <c r="CH65" s="29"/>
      <c r="CI65" s="29"/>
    </row>
    <row r="66" spans="1:87" s="3" customFormat="1" ht="30" customHeight="1" thickBot="1" x14ac:dyDescent="0.35">
      <c r="A66" s="43" t="s">
        <v>34</v>
      </c>
      <c r="B66" s="54"/>
      <c r="C66" s="54"/>
      <c r="D66" s="58"/>
      <c r="E66" s="19"/>
      <c r="F66" s="49"/>
      <c r="G66" s="49"/>
      <c r="H66" s="63"/>
      <c r="I66" s="14"/>
      <c r="J66" s="14" t="str">
        <f t="shared" si="5"/>
        <v/>
      </c>
      <c r="K66" s="29"/>
      <c r="L66" s="29"/>
      <c r="M66" s="29"/>
      <c r="N66" s="29"/>
      <c r="O66" s="29"/>
      <c r="P66" s="29"/>
      <c r="Q66" s="29"/>
      <c r="R66" s="29"/>
      <c r="S66" s="29"/>
      <c r="T66" s="29"/>
      <c r="U66" s="29"/>
      <c r="V66" s="29"/>
      <c r="W66" s="30"/>
      <c r="X66" s="30"/>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row>
  </sheetData>
  <mergeCells count="14">
    <mergeCell ref="BO4:BU4"/>
    <mergeCell ref="BV4:CB4"/>
    <mergeCell ref="CC4:CI4"/>
    <mergeCell ref="D4:E4"/>
    <mergeCell ref="B5:I5"/>
    <mergeCell ref="AM4:AS4"/>
    <mergeCell ref="AT4:AZ4"/>
    <mergeCell ref="BA4:BG4"/>
    <mergeCell ref="BH4:BN4"/>
    <mergeCell ref="F3:G3"/>
    <mergeCell ref="K4:Q4"/>
    <mergeCell ref="R4:X4"/>
    <mergeCell ref="Y4:AE4"/>
    <mergeCell ref="AF4:AL4"/>
  </mergeCells>
  <conditionalFormatting sqref="E62:E63 E47 E39:E40 E57:E58 E30 E7:E26">
    <cfRule type="dataBar" priority="8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K54:CI63 K39:CI41 K46:CI52 K5:CI33">
    <cfRule type="expression" dxfId="23" priority="108">
      <formula>AND(TODAY()&gt;=K$5,TODAY()&lt;L$5)</formula>
    </cfRule>
  </conditionalFormatting>
  <conditionalFormatting sqref="K54:CI63 K39:CI41 K46:CI52 K7:CI33">
    <cfRule type="expression" dxfId="22" priority="102">
      <formula>AND(task_start&lt;=K$5,ROUNDDOWN((task_end-task_start+1)*task_progress,0)+task_start-1&gt;=K$5)</formula>
    </cfRule>
    <cfRule type="expression" dxfId="21" priority="103" stopIfTrue="1">
      <formula>AND(task_end&gt;=K$5,task_start&lt;L$5)</formula>
    </cfRule>
  </conditionalFormatting>
  <conditionalFormatting sqref="E64:E66">
    <cfRule type="dataBar" priority="68">
      <dataBar>
        <cfvo type="num" val="0"/>
        <cfvo type="num" val="1"/>
        <color theme="0" tint="-0.249977111117893"/>
      </dataBar>
      <extLst>
        <ext xmlns:x14="http://schemas.microsoft.com/office/spreadsheetml/2009/9/main" uri="{B025F937-C7B1-47D3-B67F-A62EFF666E3E}">
          <x14:id>{5F08BE49-76AF-4CEC-ACCB-E00413493CC6}</x14:id>
        </ext>
      </extLst>
    </cfRule>
  </conditionalFormatting>
  <conditionalFormatting sqref="K64:BN66">
    <cfRule type="expression" dxfId="20" priority="71">
      <formula>AND(TODAY()&gt;=K$5,TODAY()&lt;L$5)</formula>
    </cfRule>
  </conditionalFormatting>
  <conditionalFormatting sqref="K64:BN66">
    <cfRule type="expression" dxfId="19" priority="69">
      <formula>AND(task_start&lt;=K$5,ROUNDDOWN((task_end-task_start+1)*task_progress,0)+task_start-1&gt;=K$5)</formula>
    </cfRule>
    <cfRule type="expression" dxfId="18" priority="70" stopIfTrue="1">
      <formula>AND(task_end&gt;=K$5,task_start&lt;L$5)</formula>
    </cfRule>
  </conditionalFormatting>
  <conditionalFormatting sqref="BO64:CI66">
    <cfRule type="expression" dxfId="17" priority="61">
      <formula>AND(TODAY()&gt;=BO$5,TODAY()&lt;BP$5)</formula>
    </cfRule>
  </conditionalFormatting>
  <conditionalFormatting sqref="BO64:CI66">
    <cfRule type="expression" dxfId="16" priority="59">
      <formula>AND(task_start&lt;=BO$5,ROUNDDOWN((task_end-task_start+1)*task_progress,0)+task_start-1&gt;=BO$5)</formula>
    </cfRule>
    <cfRule type="expression" dxfId="15" priority="60" stopIfTrue="1">
      <formula>AND(task_end&gt;=BO$5,task_start&lt;BP$5)</formula>
    </cfRule>
  </conditionalFormatting>
  <conditionalFormatting sqref="E48">
    <cfRule type="dataBar" priority="50">
      <dataBar>
        <cfvo type="num" val="0"/>
        <cfvo type="num" val="1"/>
        <color theme="0" tint="-0.249977111117893"/>
      </dataBar>
      <extLst>
        <ext xmlns:x14="http://schemas.microsoft.com/office/spreadsheetml/2009/9/main" uri="{B025F937-C7B1-47D3-B67F-A62EFF666E3E}">
          <x14:id>{9852B663-B8C2-4554-97D3-24CA72E603A1}</x14:id>
        </ext>
      </extLst>
    </cfRule>
  </conditionalFormatting>
  <conditionalFormatting sqref="E49">
    <cfRule type="dataBar" priority="49">
      <dataBar>
        <cfvo type="num" val="0"/>
        <cfvo type="num" val="1"/>
        <color theme="0" tint="-0.249977111117893"/>
      </dataBar>
      <extLst>
        <ext xmlns:x14="http://schemas.microsoft.com/office/spreadsheetml/2009/9/main" uri="{B025F937-C7B1-47D3-B67F-A62EFF666E3E}">
          <x14:id>{26473008-0504-4526-9604-825F9709DB3C}</x14:id>
        </ext>
      </extLst>
    </cfRule>
  </conditionalFormatting>
  <conditionalFormatting sqref="K38:CI38">
    <cfRule type="expression" dxfId="14" priority="43">
      <formula>AND(TODAY()&gt;=K$5,TODAY()&lt;L$5)</formula>
    </cfRule>
  </conditionalFormatting>
  <conditionalFormatting sqref="K38:CI38">
    <cfRule type="expression" dxfId="13" priority="41">
      <formula>AND(task_start&lt;=K$5,ROUNDDOWN((task_end-task_start+1)*task_progress,0)+task_start-1&gt;=K$5)</formula>
    </cfRule>
    <cfRule type="expression" dxfId="12" priority="42" stopIfTrue="1">
      <formula>AND(task_end&gt;=K$5,task_start&lt;L$5)</formula>
    </cfRule>
  </conditionalFormatting>
  <conditionalFormatting sqref="E41">
    <cfRule type="dataBar" priority="30">
      <dataBar>
        <cfvo type="num" val="0"/>
        <cfvo type="num" val="1"/>
        <color theme="0" tint="-0.249977111117893"/>
      </dataBar>
      <extLst>
        <ext xmlns:x14="http://schemas.microsoft.com/office/spreadsheetml/2009/9/main" uri="{B025F937-C7B1-47D3-B67F-A62EFF666E3E}">
          <x14:id>{E835CC9F-5F13-4958-AC4F-8F5FB3444842}</x14:id>
        </ext>
      </extLst>
    </cfRule>
  </conditionalFormatting>
  <conditionalFormatting sqref="E31:E33">
    <cfRule type="dataBar" priority="24">
      <dataBar>
        <cfvo type="num" val="0"/>
        <cfvo type="num" val="1"/>
        <color theme="0" tint="-0.249977111117893"/>
      </dataBar>
      <extLst>
        <ext xmlns:x14="http://schemas.microsoft.com/office/spreadsheetml/2009/9/main" uri="{B025F937-C7B1-47D3-B67F-A62EFF666E3E}">
          <x14:id>{03CB0368-0811-4ECC-BEDD-5DBE5A64022B}</x14:id>
        </ext>
      </extLst>
    </cfRule>
  </conditionalFormatting>
  <conditionalFormatting sqref="E51">
    <cfRule type="dataBar" priority="19">
      <dataBar>
        <cfvo type="num" val="0"/>
        <cfvo type="num" val="1"/>
        <color theme="0" tint="-0.249977111117893"/>
      </dataBar>
      <extLst>
        <ext xmlns:x14="http://schemas.microsoft.com/office/spreadsheetml/2009/9/main" uri="{B025F937-C7B1-47D3-B67F-A62EFF666E3E}">
          <x14:id>{C0DC1E02-0B17-4D26-9574-D4295CBE2892}</x14:id>
        </ext>
      </extLst>
    </cfRule>
  </conditionalFormatting>
  <conditionalFormatting sqref="E52:E56">
    <cfRule type="dataBar" priority="18">
      <dataBar>
        <cfvo type="num" val="0"/>
        <cfvo type="num" val="1"/>
        <color theme="0" tint="-0.249977111117893"/>
      </dataBar>
      <extLst>
        <ext xmlns:x14="http://schemas.microsoft.com/office/spreadsheetml/2009/9/main" uri="{B025F937-C7B1-47D3-B67F-A62EFF666E3E}">
          <x14:id>{684A6F51-06B8-4E20-8EBA-D732865BC96C}</x14:id>
        </ext>
      </extLst>
    </cfRule>
  </conditionalFormatting>
  <conditionalFormatting sqref="K53:CI53">
    <cfRule type="expression" dxfId="11" priority="23">
      <formula>AND(TODAY()&gt;=K$5,TODAY()&lt;L$5)</formula>
    </cfRule>
  </conditionalFormatting>
  <conditionalFormatting sqref="K53:CI53">
    <cfRule type="expression" dxfId="10" priority="21">
      <formula>AND(task_start&lt;=K$5,ROUNDDOWN((task_end-task_start+1)*task_progress,0)+task_start-1&gt;=K$5)</formula>
    </cfRule>
    <cfRule type="expression" dxfId="9" priority="22" stopIfTrue="1">
      <formula>AND(task_end&gt;=K$5,task_start&lt;L$5)</formula>
    </cfRule>
  </conditionalFormatting>
  <conditionalFormatting sqref="E29">
    <cfRule type="dataBar" priority="17">
      <dataBar>
        <cfvo type="num" val="0"/>
        <cfvo type="num" val="1"/>
        <color theme="0" tint="-0.249977111117893"/>
      </dataBar>
      <extLst>
        <ext xmlns:x14="http://schemas.microsoft.com/office/spreadsheetml/2009/9/main" uri="{B025F937-C7B1-47D3-B67F-A62EFF666E3E}">
          <x14:id>{7DBF9CB6-607E-4310-A162-15649167AD57}</x14:id>
        </ext>
      </extLst>
    </cfRule>
  </conditionalFormatting>
  <conditionalFormatting sqref="E34">
    <cfRule type="dataBar" priority="12">
      <dataBar>
        <cfvo type="num" val="0"/>
        <cfvo type="num" val="1"/>
        <color theme="0" tint="-0.249977111117893"/>
      </dataBar>
      <extLst>
        <ext xmlns:x14="http://schemas.microsoft.com/office/spreadsheetml/2009/9/main" uri="{B025F937-C7B1-47D3-B67F-A62EFF666E3E}">
          <x14:id>{A13DC56B-8EC4-4E87-8B10-5ED9C72344B3}</x14:id>
        </ext>
      </extLst>
    </cfRule>
  </conditionalFormatting>
  <conditionalFormatting sqref="K34:CI37">
    <cfRule type="expression" dxfId="8" priority="15">
      <formula>AND(TODAY()&gt;=K$5,TODAY()&lt;L$5)</formula>
    </cfRule>
  </conditionalFormatting>
  <conditionalFormatting sqref="K34:CI37">
    <cfRule type="expression" dxfId="7" priority="13">
      <formula>AND(task_start&lt;=K$5,ROUNDDOWN((task_end-task_start+1)*task_progress,0)+task_start-1&gt;=K$5)</formula>
    </cfRule>
    <cfRule type="expression" dxfId="6" priority="14" stopIfTrue="1">
      <formula>AND(task_end&gt;=K$5,task_start&lt;L$5)</formula>
    </cfRule>
  </conditionalFormatting>
  <conditionalFormatting sqref="E35:E37">
    <cfRule type="dataBar" priority="11">
      <dataBar>
        <cfvo type="num" val="0"/>
        <cfvo type="num" val="1"/>
        <color theme="0" tint="-0.249977111117893"/>
      </dataBar>
      <extLst>
        <ext xmlns:x14="http://schemas.microsoft.com/office/spreadsheetml/2009/9/main" uri="{B025F937-C7B1-47D3-B67F-A62EFF666E3E}">
          <x14:id>{012AD7F5-58B7-4E3E-A9B7-8F659B1F71CF}</x14:id>
        </ext>
      </extLst>
    </cfRule>
  </conditionalFormatting>
  <conditionalFormatting sqref="E43:E45">
    <cfRule type="dataBar" priority="7">
      <dataBar>
        <cfvo type="num" val="0"/>
        <cfvo type="num" val="1"/>
        <color theme="0" tint="-0.249977111117893"/>
      </dataBar>
      <extLst>
        <ext xmlns:x14="http://schemas.microsoft.com/office/spreadsheetml/2009/9/main" uri="{B025F937-C7B1-47D3-B67F-A62EFF666E3E}">
          <x14:id>{16E427AE-009A-4845-9B56-C863BCB7E8B3}</x14:id>
        </ext>
      </extLst>
    </cfRule>
  </conditionalFormatting>
  <conditionalFormatting sqref="K43:CI45">
    <cfRule type="expression" dxfId="5" priority="10">
      <formula>AND(TODAY()&gt;=K$5,TODAY()&lt;L$5)</formula>
    </cfRule>
  </conditionalFormatting>
  <conditionalFormatting sqref="K43:CI45">
    <cfRule type="expression" dxfId="4" priority="8">
      <formula>AND(task_start&lt;=K$5,ROUNDDOWN((task_end-task_start+1)*task_progress,0)+task_start-1&gt;=K$5)</formula>
    </cfRule>
    <cfRule type="expression" dxfId="3" priority="9" stopIfTrue="1">
      <formula>AND(task_end&gt;=K$5,task_start&lt;L$5)</formula>
    </cfRule>
  </conditionalFormatting>
  <conditionalFormatting sqref="E42">
    <cfRule type="dataBar" priority="3">
      <dataBar>
        <cfvo type="num" val="0"/>
        <cfvo type="num" val="1"/>
        <color theme="0" tint="-0.249977111117893"/>
      </dataBar>
      <extLst>
        <ext xmlns:x14="http://schemas.microsoft.com/office/spreadsheetml/2009/9/main" uri="{B025F937-C7B1-47D3-B67F-A62EFF666E3E}">
          <x14:id>{FDCF1293-2FC3-45DE-81BF-E229B6EB12BF}</x14:id>
        </ext>
      </extLst>
    </cfRule>
  </conditionalFormatting>
  <conditionalFormatting sqref="K42:CI42">
    <cfRule type="expression" dxfId="2" priority="6">
      <formula>AND(TODAY()&gt;=K$5,TODAY()&lt;L$5)</formula>
    </cfRule>
  </conditionalFormatting>
  <conditionalFormatting sqref="K42:CI42">
    <cfRule type="expression" dxfId="1" priority="4">
      <formula>AND(task_start&lt;=K$5,ROUNDDOWN((task_end-task_start+1)*task_progress,0)+task_start-1&gt;=K$5)</formula>
    </cfRule>
    <cfRule type="expression" dxfId="0" priority="5" stopIfTrue="1">
      <formula>AND(task_end&gt;=K$5,task_start&lt;L$5)</formula>
    </cfRule>
  </conditionalFormatting>
  <conditionalFormatting sqref="E27">
    <cfRule type="dataBar" priority="2">
      <dataBar>
        <cfvo type="num" val="0"/>
        <cfvo type="num" val="1"/>
        <color theme="0" tint="-0.249977111117893"/>
      </dataBar>
      <extLst>
        <ext xmlns:x14="http://schemas.microsoft.com/office/spreadsheetml/2009/9/main" uri="{B025F937-C7B1-47D3-B67F-A62EFF666E3E}">
          <x14:id>{F25EB3C6-122A-4088-A539-1BFBB8450AB1}</x14:id>
        </ext>
      </extLst>
    </cfRule>
  </conditionalFormatting>
  <conditionalFormatting sqref="E28:E29">
    <cfRule type="dataBar" priority="1">
      <dataBar>
        <cfvo type="num" val="0"/>
        <cfvo type="num" val="1"/>
        <color theme="0" tint="-0.249977111117893"/>
      </dataBar>
      <extLst>
        <ext xmlns:x14="http://schemas.microsoft.com/office/spreadsheetml/2009/9/main" uri="{B025F937-C7B1-47D3-B67F-A62EFF666E3E}">
          <x14:id>{5155910B-42F4-474E-9770-AEFB0336C117}</x14:id>
        </ext>
      </extLst>
    </cfRule>
  </conditionalFormatting>
  <dataValidations count="1">
    <dataValidation type="whole" operator="greaterThanOrEqual" allowBlank="1" showInputMessage="1" promptTitle="Display Week" prompt="Changing this number will scroll the Gantt Chart view." sqref="F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E62:E63 E47 E39:E40 E57:E58 E30 E7:E26</xm:sqref>
        </x14:conditionalFormatting>
        <x14:conditionalFormatting xmlns:xm="http://schemas.microsoft.com/office/excel/2006/main">
          <x14:cfRule type="dataBar" id="{5F08BE49-76AF-4CEC-ACCB-E00413493CC6}">
            <x14:dataBar minLength="0" maxLength="100" gradient="0">
              <x14:cfvo type="num">
                <xm:f>0</xm:f>
              </x14:cfvo>
              <x14:cfvo type="num">
                <xm:f>1</xm:f>
              </x14:cfvo>
              <x14:negativeFillColor rgb="FFFF0000"/>
              <x14:axisColor rgb="FF000000"/>
            </x14:dataBar>
          </x14:cfRule>
          <xm:sqref>E64:E66</xm:sqref>
        </x14:conditionalFormatting>
        <x14:conditionalFormatting xmlns:xm="http://schemas.microsoft.com/office/excel/2006/main">
          <x14:cfRule type="dataBar" id="{9852B663-B8C2-4554-97D3-24CA72E603A1}">
            <x14:dataBar minLength="0" maxLength="100" gradient="0">
              <x14:cfvo type="num">
                <xm:f>0</xm:f>
              </x14:cfvo>
              <x14:cfvo type="num">
                <xm:f>1</xm:f>
              </x14:cfvo>
              <x14:negativeFillColor rgb="FFFF0000"/>
              <x14:axisColor rgb="FF000000"/>
            </x14:dataBar>
          </x14:cfRule>
          <xm:sqref>E48</xm:sqref>
        </x14:conditionalFormatting>
        <x14:conditionalFormatting xmlns:xm="http://schemas.microsoft.com/office/excel/2006/main">
          <x14:cfRule type="dataBar" id="{26473008-0504-4526-9604-825F9709DB3C}">
            <x14:dataBar minLength="0" maxLength="100" gradient="0">
              <x14:cfvo type="num">
                <xm:f>0</xm:f>
              </x14:cfvo>
              <x14:cfvo type="num">
                <xm:f>1</xm:f>
              </x14:cfvo>
              <x14:negativeFillColor rgb="FFFF0000"/>
              <x14:axisColor rgb="FF000000"/>
            </x14:dataBar>
          </x14:cfRule>
          <xm:sqref>E49</xm:sqref>
        </x14:conditionalFormatting>
        <x14:conditionalFormatting xmlns:xm="http://schemas.microsoft.com/office/excel/2006/main">
          <x14:cfRule type="dataBar" id="{E835CC9F-5F13-4958-AC4F-8F5FB3444842}">
            <x14:dataBar minLength="0" maxLength="100" gradient="0">
              <x14:cfvo type="num">
                <xm:f>0</xm:f>
              </x14:cfvo>
              <x14:cfvo type="num">
                <xm:f>1</xm:f>
              </x14:cfvo>
              <x14:negativeFillColor rgb="FFFF0000"/>
              <x14:axisColor rgb="FF000000"/>
            </x14:dataBar>
          </x14:cfRule>
          <xm:sqref>E41</xm:sqref>
        </x14:conditionalFormatting>
        <x14:conditionalFormatting xmlns:xm="http://schemas.microsoft.com/office/excel/2006/main">
          <x14:cfRule type="dataBar" id="{03CB0368-0811-4ECC-BEDD-5DBE5A64022B}">
            <x14:dataBar minLength="0" maxLength="100" gradient="0">
              <x14:cfvo type="num">
                <xm:f>0</xm:f>
              </x14:cfvo>
              <x14:cfvo type="num">
                <xm:f>1</xm:f>
              </x14:cfvo>
              <x14:negativeFillColor rgb="FFFF0000"/>
              <x14:axisColor rgb="FF000000"/>
            </x14:dataBar>
          </x14:cfRule>
          <xm:sqref>E31:E33</xm:sqref>
        </x14:conditionalFormatting>
        <x14:conditionalFormatting xmlns:xm="http://schemas.microsoft.com/office/excel/2006/main">
          <x14:cfRule type="dataBar" id="{C0DC1E02-0B17-4D26-9574-D4295CBE2892}">
            <x14:dataBar minLength="0" maxLength="100" gradient="0">
              <x14:cfvo type="num">
                <xm:f>0</xm:f>
              </x14:cfvo>
              <x14:cfvo type="num">
                <xm:f>1</xm:f>
              </x14:cfvo>
              <x14:negativeFillColor rgb="FFFF0000"/>
              <x14:axisColor rgb="FF000000"/>
            </x14:dataBar>
          </x14:cfRule>
          <xm:sqref>E51</xm:sqref>
        </x14:conditionalFormatting>
        <x14:conditionalFormatting xmlns:xm="http://schemas.microsoft.com/office/excel/2006/main">
          <x14:cfRule type="dataBar" id="{684A6F51-06B8-4E20-8EBA-D732865BC96C}">
            <x14:dataBar minLength="0" maxLength="100" gradient="0">
              <x14:cfvo type="num">
                <xm:f>0</xm:f>
              </x14:cfvo>
              <x14:cfvo type="num">
                <xm:f>1</xm:f>
              </x14:cfvo>
              <x14:negativeFillColor rgb="FFFF0000"/>
              <x14:axisColor rgb="FF000000"/>
            </x14:dataBar>
          </x14:cfRule>
          <xm:sqref>E52:E56</xm:sqref>
        </x14:conditionalFormatting>
        <x14:conditionalFormatting xmlns:xm="http://schemas.microsoft.com/office/excel/2006/main">
          <x14:cfRule type="dataBar" id="{7DBF9CB6-607E-4310-A162-15649167AD57}">
            <x14:dataBar minLength="0" maxLength="100" gradient="0">
              <x14:cfvo type="num">
                <xm:f>0</xm:f>
              </x14:cfvo>
              <x14:cfvo type="num">
                <xm:f>1</xm:f>
              </x14:cfvo>
              <x14:negativeFillColor rgb="FFFF0000"/>
              <x14:axisColor rgb="FF000000"/>
            </x14:dataBar>
          </x14:cfRule>
          <xm:sqref>E29</xm:sqref>
        </x14:conditionalFormatting>
        <x14:conditionalFormatting xmlns:xm="http://schemas.microsoft.com/office/excel/2006/main">
          <x14:cfRule type="dataBar" id="{A13DC56B-8EC4-4E87-8B10-5ED9C72344B3}">
            <x14:dataBar minLength="0" maxLength="100" gradient="0">
              <x14:cfvo type="num">
                <xm:f>0</xm:f>
              </x14:cfvo>
              <x14:cfvo type="num">
                <xm:f>1</xm:f>
              </x14:cfvo>
              <x14:negativeFillColor rgb="FFFF0000"/>
              <x14:axisColor rgb="FF000000"/>
            </x14:dataBar>
          </x14:cfRule>
          <xm:sqref>E34</xm:sqref>
        </x14:conditionalFormatting>
        <x14:conditionalFormatting xmlns:xm="http://schemas.microsoft.com/office/excel/2006/main">
          <x14:cfRule type="dataBar" id="{012AD7F5-58B7-4E3E-A9B7-8F659B1F71CF}">
            <x14:dataBar minLength="0" maxLength="100" gradient="0">
              <x14:cfvo type="num">
                <xm:f>0</xm:f>
              </x14:cfvo>
              <x14:cfvo type="num">
                <xm:f>1</xm:f>
              </x14:cfvo>
              <x14:negativeFillColor rgb="FFFF0000"/>
              <x14:axisColor rgb="FF000000"/>
            </x14:dataBar>
          </x14:cfRule>
          <xm:sqref>E35:E37</xm:sqref>
        </x14:conditionalFormatting>
        <x14:conditionalFormatting xmlns:xm="http://schemas.microsoft.com/office/excel/2006/main">
          <x14:cfRule type="dataBar" id="{16E427AE-009A-4845-9B56-C863BCB7E8B3}">
            <x14:dataBar minLength="0" maxLength="100" gradient="0">
              <x14:cfvo type="num">
                <xm:f>0</xm:f>
              </x14:cfvo>
              <x14:cfvo type="num">
                <xm:f>1</xm:f>
              </x14:cfvo>
              <x14:negativeFillColor rgb="FFFF0000"/>
              <x14:axisColor rgb="FF000000"/>
            </x14:dataBar>
          </x14:cfRule>
          <xm:sqref>E43:E45</xm:sqref>
        </x14:conditionalFormatting>
        <x14:conditionalFormatting xmlns:xm="http://schemas.microsoft.com/office/excel/2006/main">
          <x14:cfRule type="dataBar" id="{FDCF1293-2FC3-45DE-81BF-E229B6EB12BF}">
            <x14:dataBar minLength="0" maxLength="100" gradient="0">
              <x14:cfvo type="num">
                <xm:f>0</xm:f>
              </x14:cfvo>
              <x14:cfvo type="num">
                <xm:f>1</xm:f>
              </x14:cfvo>
              <x14:negativeFillColor rgb="FFFF0000"/>
              <x14:axisColor rgb="FF000000"/>
            </x14:dataBar>
          </x14:cfRule>
          <xm:sqref>E42</xm:sqref>
        </x14:conditionalFormatting>
        <x14:conditionalFormatting xmlns:xm="http://schemas.microsoft.com/office/excel/2006/main">
          <x14:cfRule type="dataBar" id="{F25EB3C6-122A-4088-A539-1BFBB8450AB1}">
            <x14:dataBar minLength="0" maxLength="100" gradient="0">
              <x14:cfvo type="num">
                <xm:f>0</xm:f>
              </x14:cfvo>
              <x14:cfvo type="num">
                <xm:f>1</xm:f>
              </x14:cfvo>
              <x14:negativeFillColor rgb="FFFF0000"/>
              <x14:axisColor rgb="FF000000"/>
            </x14:dataBar>
          </x14:cfRule>
          <xm:sqref>E27</xm:sqref>
        </x14:conditionalFormatting>
        <x14:conditionalFormatting xmlns:xm="http://schemas.microsoft.com/office/excel/2006/main">
          <x14:cfRule type="dataBar" id="{5155910B-42F4-474E-9770-AEFB0336C117}">
            <x14:dataBar minLength="0" maxLength="100" gradient="0">
              <x14:cfvo type="num">
                <xm:f>0</xm:f>
              </x14:cfvo>
              <x14:cfvo type="num">
                <xm:f>1</xm:f>
              </x14:cfvo>
              <x14:negativeFillColor rgb="FFFF0000"/>
              <x14:axisColor rgb="FF000000"/>
            </x14:dataBar>
          </x14:cfRule>
          <xm:sqref>E28:E29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32" customWidth="1"/>
    <col min="2" max="16384" width="9.109375" style="2"/>
  </cols>
  <sheetData>
    <row r="1" spans="1:2" ht="46.5" customHeight="1" x14ac:dyDescent="0.3"/>
    <row r="2" spans="1:2" s="34" customFormat="1" ht="15.6" x14ac:dyDescent="0.3">
      <c r="A2" s="33" t="s">
        <v>10</v>
      </c>
      <c r="B2" s="33"/>
    </row>
    <row r="3" spans="1:2" s="38" customFormat="1" ht="27" customHeight="1" x14ac:dyDescent="0.3">
      <c r="A3" s="39" t="s">
        <v>15</v>
      </c>
      <c r="B3" s="39"/>
    </row>
    <row r="4" spans="1:2" s="35" customFormat="1" ht="25.8" x14ac:dyDescent="0.5">
      <c r="A4" s="36" t="s">
        <v>9</v>
      </c>
    </row>
    <row r="5" spans="1:2" ht="74.099999999999994" customHeight="1" x14ac:dyDescent="0.3">
      <c r="A5" s="37" t="s">
        <v>18</v>
      </c>
    </row>
    <row r="6" spans="1:2" ht="26.25" customHeight="1" x14ac:dyDescent="0.3">
      <c r="A6" s="36" t="s">
        <v>23</v>
      </c>
    </row>
    <row r="7" spans="1:2" s="32" customFormat="1" ht="204.9" customHeight="1" x14ac:dyDescent="0.3">
      <c r="A7" s="41" t="s">
        <v>22</v>
      </c>
    </row>
    <row r="8" spans="1:2" s="35" customFormat="1" ht="25.8" x14ac:dyDescent="0.5">
      <c r="A8" s="36" t="s">
        <v>11</v>
      </c>
    </row>
    <row r="9" spans="1:2" ht="57.6" x14ac:dyDescent="0.3">
      <c r="A9" s="37" t="s">
        <v>19</v>
      </c>
    </row>
    <row r="10" spans="1:2" s="32" customFormat="1" ht="27.9" customHeight="1" x14ac:dyDescent="0.3">
      <c r="A10" s="40" t="s">
        <v>17</v>
      </c>
    </row>
    <row r="11" spans="1:2" s="35" customFormat="1" ht="25.8" x14ac:dyDescent="0.5">
      <c r="A11" s="36" t="s">
        <v>8</v>
      </c>
    </row>
    <row r="12" spans="1:2" ht="28.8" x14ac:dyDescent="0.3">
      <c r="A12" s="37" t="s">
        <v>16</v>
      </c>
    </row>
    <row r="13" spans="1:2" s="32" customFormat="1" ht="27.9" customHeight="1" x14ac:dyDescent="0.3">
      <c r="A13" s="40" t="s">
        <v>2</v>
      </c>
    </row>
    <row r="14" spans="1:2" s="35" customFormat="1" ht="25.8" x14ac:dyDescent="0.5">
      <c r="A14" s="36" t="s">
        <v>12</v>
      </c>
    </row>
    <row r="15" spans="1:2" ht="75" customHeight="1" x14ac:dyDescent="0.3">
      <c r="A15" s="37" t="s">
        <v>13</v>
      </c>
    </row>
    <row r="16" spans="1:2" ht="72" x14ac:dyDescent="0.3">
      <c r="A16" s="37"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12</vt:i4>
      </vt:variant>
    </vt:vector>
  </HeadingPairs>
  <TitlesOfParts>
    <vt:vector size="15" baseType="lpstr">
      <vt:lpstr>All Projects</vt:lpstr>
      <vt:lpstr>GanttChart</vt:lpstr>
      <vt:lpstr>About</vt:lpstr>
      <vt:lpstr>'All Projects'!Display_Week</vt:lpstr>
      <vt:lpstr>Display_Week</vt:lpstr>
      <vt:lpstr>'All Projects'!Print_Titles</vt:lpstr>
      <vt:lpstr>GanttChart!Print_Titles</vt:lpstr>
      <vt:lpstr>'All Projects'!Project_Start</vt:lpstr>
      <vt:lpstr>Project_Start</vt:lpstr>
      <vt:lpstr>'All Projects'!task_end</vt:lpstr>
      <vt:lpstr>GanttChart!task_end</vt:lpstr>
      <vt:lpstr>'All Projects'!task_progress</vt:lpstr>
      <vt:lpstr>GanttChart!task_progress</vt:lpstr>
      <vt:lpstr>'All Projects'!task_start</vt:lpstr>
      <vt:lpstr>GanttChart!task_start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dc:description/>
  <cp:lastModifiedBy>Omnex</cp:lastModifiedBy>
  <dcterms:created xsi:type="dcterms:W3CDTF">2018-05-23T01:25:53Z</dcterms:created>
  <dcterms:modified xsi:type="dcterms:W3CDTF">2022-01-17T06:28:48Z</dcterms:modified>
</cp:coreProperties>
</file>