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Parte 1 Referências" sheetId="2" r:id="rId5"/>
    <sheet state="visible" name="Parte 2 Despesas" sheetId="3" r:id="rId6"/>
    <sheet state="visible" name="Parte 3 Receitas" sheetId="4" r:id="rId7"/>
    <sheet state="hidden" name="Planilha2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Nível de proximidade que você tem com esse contato. 
Pessoas próximas podem incluir, por exemplo, membros da sua família ou amigos.</t>
      </text>
    </comment>
    <comment authorId="0" ref="F2">
      <text>
        <t xml:space="preserve">Se refere ao valor máximo que seu contato consegue doar. 
Uma pessoa dona de uma empresa lucrativa, por exemplo, tende a ter bastante dinheiro disponível para doações. </t>
      </text>
    </comment>
    <comment authorId="0" ref="G2">
      <text>
        <t xml:space="preserve">Alinhamento entre o contato e os seus temas, bandeiras e propostas. 
Por exemplo, se você defende a pauta da segurança pública e já ouviu muitas queixas de seu contato a respeito de assaltos na cidade, ou ainda comentários sobre a falta de atenção dada pelo poder público à segurança, então a afinidade é alta.</t>
      </text>
    </comment>
  </commentList>
</comments>
</file>

<file path=xl/sharedStrings.xml><?xml version="1.0" encoding="utf-8"?>
<sst xmlns="http://schemas.openxmlformats.org/spreadsheetml/2006/main" count="220" uniqueCount="172">
  <si>
    <t>Bem-vindo(a) à sua planilha de orçamento!</t>
  </si>
  <si>
    <t>Planejamento de Campanha - Entrega 4 (Planejamento Financeiro)</t>
  </si>
  <si>
    <r>
      <rPr>
        <rFont val="Montserrat"/>
        <b/>
        <i/>
        <color rgb="FF1C4587"/>
        <sz val="12.0"/>
      </rPr>
      <t xml:space="preserve">"Acredite em milagres, mas não dependa deles" </t>
    </r>
    <r>
      <rPr>
        <rFont val="Montserrat"/>
        <b/>
        <i val="0"/>
        <color rgb="FF1C4587"/>
        <sz val="12.0"/>
      </rPr>
      <t>- Immanuel Kant</t>
    </r>
  </si>
  <si>
    <t>Guia da Planilha:</t>
  </si>
  <si>
    <t>Aba Parte 1: Referências</t>
  </si>
  <si>
    <t>Atividade de busca de referências para valores-balizadores</t>
  </si>
  <si>
    <t>Aba Parte 2: Despesas</t>
  </si>
  <si>
    <t>Atividade de prospecção de gastos com pré-campanha e campanha</t>
  </si>
  <si>
    <t>Aba Parte 3: Receitas</t>
  </si>
  <si>
    <t>Atividade de plano de captação de recursos</t>
  </si>
  <si>
    <t>Resumo: Planejamento Financeiro de Campanha</t>
  </si>
  <si>
    <t>(insira seu nome aqui)</t>
  </si>
  <si>
    <t>Nomes de referências</t>
  </si>
  <si>
    <t>Valor Custo/Voto</t>
  </si>
  <si>
    <t>Orçamento</t>
  </si>
  <si>
    <t>Captação</t>
  </si>
  <si>
    <t>Valor balizador</t>
  </si>
  <si>
    <t>Pré-Campanha</t>
  </si>
  <si>
    <t>Valor Atingido ($)</t>
  </si>
  <si>
    <t>Valor orçado</t>
  </si>
  <si>
    <t>Campanha</t>
  </si>
  <si>
    <t>Valor Atingido (%)</t>
  </si>
  <si>
    <t>Total</t>
  </si>
  <si>
    <t>Valor que falta</t>
  </si>
  <si>
    <t xml:space="preserve">    PARTE 1 - REFERÊNCIAS</t>
  </si>
  <si>
    <t>Instruções:</t>
  </si>
  <si>
    <t>Painel de Controle (não preencher)</t>
  </si>
  <si>
    <t>Passo 1</t>
  </si>
  <si>
    <r>
      <rPr>
        <rFont val="Montserrat"/>
        <color theme="1"/>
        <sz val="9.0"/>
      </rPr>
      <t xml:space="preserve">Acesse a plataforma DivulgaCand: </t>
    </r>
    <r>
      <rPr>
        <rFont val="Montserrat"/>
        <color rgb="FF1155CC"/>
        <sz val="9.0"/>
        <u/>
      </rPr>
      <t>https://divulgacandcontas.tse.jus.br/divulga/#/</t>
    </r>
    <r>
      <rPr>
        <rFont val="Montserrat"/>
        <color theme="1"/>
        <sz val="9.0"/>
      </rPr>
      <t xml:space="preserve"> .</t>
    </r>
  </si>
  <si>
    <t>Meus nomes de referência:</t>
  </si>
  <si>
    <t>Valor Balizador: custo / voto</t>
  </si>
  <si>
    <t>Passo 2</t>
  </si>
  <si>
    <t>Entre em "Eleições" &gt; "Eleições Municipais 2020".</t>
  </si>
  <si>
    <t>Passo 3</t>
  </si>
  <si>
    <t>Selecione sua região &gt; Selecione seu estado &gt; Selecione seu município.</t>
  </si>
  <si>
    <t>Valores médios: Serviços</t>
  </si>
  <si>
    <t>Passo 4</t>
  </si>
  <si>
    <r>
      <rPr>
        <rFont val="Montserrat"/>
        <color theme="1"/>
        <sz val="9.0"/>
      </rPr>
      <t xml:space="preserve">Selecione o cargo desejado (Prefeito, Vice-prefeito ou Vereador) e verifique, preferencialmente, os </t>
    </r>
    <r>
      <rPr>
        <rFont val="Montserrat"/>
        <b/>
        <color theme="1"/>
        <sz val="9.0"/>
      </rPr>
      <t>eleitos</t>
    </r>
    <r>
      <rPr>
        <rFont val="Montserrat"/>
        <color theme="1"/>
        <sz val="9.0"/>
      </rPr>
      <t xml:space="preserve"> da lista gerada.</t>
    </r>
  </si>
  <si>
    <t>Gráficas</t>
  </si>
  <si>
    <t>Passo 5</t>
  </si>
  <si>
    <r>
      <rPr>
        <rFont val="Montserrat"/>
        <color theme="1"/>
        <sz val="9.0"/>
      </rPr>
      <t xml:space="preserve">Anote os nomes de candidatos com perfis parecidos com o seu (partido, gênero, idade, raça etc.) e </t>
    </r>
    <r>
      <rPr>
        <rFont val="Montserrat"/>
        <b/>
        <color theme="1"/>
        <sz val="9.0"/>
      </rPr>
      <t>preencha a Tabela 1.</t>
    </r>
  </si>
  <si>
    <t>Coordenação da Campanha</t>
  </si>
  <si>
    <t>Passo 6</t>
  </si>
  <si>
    <r>
      <rPr>
        <rFont val="Montserrat"/>
        <b/>
        <color theme="1"/>
        <sz val="9.0"/>
      </rPr>
      <t>Preencha a Tabela 2.</t>
    </r>
    <r>
      <rPr>
        <rFont val="Montserrat"/>
        <color theme="1"/>
        <sz val="9.0"/>
      </rPr>
      <t xml:space="preserve"> Se puder, use dados sobre as campanhas dos nomes anotados na Tabela 1. Se não conseguir, busque fornecedores por conta própria. Lembre-se de solicitar o orçamento dos serviços em relação ao tempo desejado (XX meses) (XX horas/dia) etc.</t>
    </r>
  </si>
  <si>
    <t>Gestão de Redes Sociais</t>
  </si>
  <si>
    <t>Tabela 1</t>
  </si>
  <si>
    <t>Tabela 2</t>
  </si>
  <si>
    <t>Nomes Identificados</t>
  </si>
  <si>
    <t>Quantidade de votos</t>
  </si>
  <si>
    <t>Custo total da Campanha</t>
  </si>
  <si>
    <t>Custo / Voto</t>
  </si>
  <si>
    <t>Tipos de Serviço</t>
  </si>
  <si>
    <t>Empresa</t>
  </si>
  <si>
    <t>Nome do Responsável</t>
  </si>
  <si>
    <t>Valores (R$)</t>
  </si>
  <si>
    <t>Quais serviços e produtos foram cotados?</t>
  </si>
  <si>
    <t>Exemplo 1</t>
  </si>
  <si>
    <t>Forn. 1</t>
  </si>
  <si>
    <t>Empresa 1</t>
  </si>
  <si>
    <t>Nome 1</t>
  </si>
  <si>
    <t>Exemplo 2</t>
  </si>
  <si>
    <t>Forn. 2</t>
  </si>
  <si>
    <t>Empresa 2</t>
  </si>
  <si>
    <t>Nome 2</t>
  </si>
  <si>
    <t>Exemplo 3</t>
  </si>
  <si>
    <t>Forn. 3</t>
  </si>
  <si>
    <t>Empresa 3</t>
  </si>
  <si>
    <t>Nome 3</t>
  </si>
  <si>
    <t>Exemplo 4</t>
  </si>
  <si>
    <t>Exemplo 5</t>
  </si>
  <si>
    <t>Médias</t>
  </si>
  <si>
    <t xml:space="preserve"> PARTE 2 - Despesas</t>
  </si>
  <si>
    <t>Total
Pré-Campanha</t>
  </si>
  <si>
    <t>Total
Campanha</t>
  </si>
  <si>
    <t>Total
Geral</t>
  </si>
  <si>
    <t xml:space="preserve"> Meta de Votos</t>
  </si>
  <si>
    <t>(escreva aqui sua meta)</t>
  </si>
  <si>
    <t xml:space="preserve">Nota: abaixo estão alguns exemplos dos recursos que você utilizará em sua campanha. A lista não abrange todas as possibilidades, e você também não precisa incluir os exemplos que inserimos. Encorajamos que você acrescente, modifique ou mesmo tire as linhas desta aba de acordo com as necessidades da sua campanha.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</si>
  <si>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</si>
  <si>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</si>
  <si>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</si>
  <si>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</si>
  <si>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</si>
  <si>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</si>
  <si>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</si>
  <si>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</si>
  <si>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</si>
  <si>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</si>
  <si>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</si>
  <si>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 xml:space="preserve"> Cálculo Custo/Voto</t>
  </si>
  <si>
    <t xml:space="preserve"> Recursos</t>
  </si>
  <si>
    <r>
      <rPr>
        <rFont val="Montserrat"/>
        <b/>
        <color rgb="FFFFFFFF"/>
        <sz val="14.0"/>
      </rPr>
      <t xml:space="preserve">Premissas 
</t>
    </r>
    <r>
      <rPr>
        <rFont val="Montserrat"/>
        <b val="0"/>
        <color rgb="FFFFFFFF"/>
        <sz val="10.0"/>
      </rPr>
      <t>Exemplo: de quantas pessoas você precisará, salários-médios, se algum serviço será voluntário etc.</t>
    </r>
  </si>
  <si>
    <t xml:space="preserve"> Valor Balizador Custo/Voto</t>
  </si>
  <si>
    <t xml:space="preserve"> Staff (nome dos cargos do Time de Campanha)</t>
  </si>
  <si>
    <t>Coordenador Geral</t>
  </si>
  <si>
    <t>Coordenador de Mídia e comunicação</t>
  </si>
  <si>
    <t>Coordenador de Logística</t>
  </si>
  <si>
    <t>Coordenador Financeiro</t>
  </si>
  <si>
    <t>Coordenador de TI</t>
  </si>
  <si>
    <t>Coordenador de Captação</t>
  </si>
  <si>
    <t>Motorista</t>
  </si>
  <si>
    <t>Assistente de mídia</t>
  </si>
  <si>
    <t>Assitente de comunicação</t>
  </si>
  <si>
    <t>Assistente de logística</t>
  </si>
  <si>
    <t>Assistente Financeiro</t>
  </si>
  <si>
    <t xml:space="preserve"> Interno </t>
  </si>
  <si>
    <t xml:space="preserve">Assessoria de Agenda/ Sombra/ </t>
  </si>
  <si>
    <t xml:space="preserve">Transporte </t>
  </si>
  <si>
    <t xml:space="preserve"> Marketing </t>
  </si>
  <si>
    <t>Material Gráfico</t>
  </si>
  <si>
    <t xml:space="preserve">Impulsionamento Midias Digitais </t>
  </si>
  <si>
    <t>Serviço de cadastro para estrátegia eleitoral</t>
  </si>
  <si>
    <t>Gestão de redes sociais (interações e compartilhamentos)</t>
  </si>
  <si>
    <t>Correio / Distribuição de Materiais</t>
  </si>
  <si>
    <t xml:space="preserve"> Eventos</t>
  </si>
  <si>
    <t>Evento de Lançamento de campanha e finalização</t>
  </si>
  <si>
    <t>Eventos de Arrecadação</t>
  </si>
  <si>
    <t xml:space="preserve"> Serviços</t>
  </si>
  <si>
    <t>Advogado</t>
  </si>
  <si>
    <t xml:space="preserve">Contador </t>
  </si>
  <si>
    <t>Fotógrafo</t>
  </si>
  <si>
    <t xml:space="preserve"> Equipe de Rua </t>
  </si>
  <si>
    <t>Equipe de rua e logística</t>
  </si>
  <si>
    <t>Alimentação</t>
  </si>
  <si>
    <t xml:space="preserve"> Escritório e atividades</t>
  </si>
  <si>
    <t>Gastos estruturais</t>
  </si>
  <si>
    <t>Material de Escritório</t>
  </si>
  <si>
    <t xml:space="preserve"> PARTE 3 - Receitas</t>
  </si>
  <si>
    <t>Controle de Contatos para Doações</t>
  </si>
  <si>
    <t>Matriz de Doadores</t>
  </si>
  <si>
    <t>Meta</t>
  </si>
  <si>
    <t>Contato</t>
  </si>
  <si>
    <t>Proximidade
(eixo X)</t>
  </si>
  <si>
    <t>Capacidade de Doar
(eixo y)</t>
  </si>
  <si>
    <t>Afinidade
(incremento)</t>
  </si>
  <si>
    <t>ref prox/doar</t>
  </si>
  <si>
    <t>ref afin</t>
  </si>
  <si>
    <t>Prox.</t>
  </si>
  <si>
    <t>Cap Doar</t>
  </si>
  <si>
    <t>Afin</t>
  </si>
  <si>
    <t>Atingido ($)</t>
  </si>
  <si>
    <t>Baixa</t>
  </si>
  <si>
    <t>Alta</t>
  </si>
  <si>
    <t>Atingido (%)</t>
  </si>
  <si>
    <t>Média</t>
  </si>
  <si>
    <t>Resumo</t>
  </si>
  <si>
    <t>Fonte</t>
  </si>
  <si>
    <t>Planejado</t>
  </si>
  <si>
    <t>Feito</t>
  </si>
  <si>
    <t>Recurso próprio</t>
  </si>
  <si>
    <t>Exemplo 6</t>
  </si>
  <si>
    <t>PF pré-campanha</t>
  </si>
  <si>
    <t>Exemplo 7</t>
  </si>
  <si>
    <t>PF campanha</t>
  </si>
  <si>
    <t>Exemplo 8</t>
  </si>
  <si>
    <t>Fundo eleitoral</t>
  </si>
  <si>
    <t>Exemplo 9</t>
  </si>
  <si>
    <t>Fundo partidário</t>
  </si>
  <si>
    <t>Exemplo 10</t>
  </si>
  <si>
    <t>Apoiadores políticos 
(não vinculados a partido ou fundo eleitoral) - Crowdfunding</t>
  </si>
  <si>
    <t>Apoiadores políticos 
(não vinculados a partido ou fundo eleitoral) - Maquininha</t>
  </si>
  <si>
    <t>Apoiadores políticos 
(não vinculados a partido ou fundo eleitoral) - Conta bancária eleitoral</t>
  </si>
  <si>
    <t xml:space="preserve">Bottons Adesivos auto-colantes em formato de botton redondo </t>
  </si>
  <si>
    <t xml:space="preserve">Cartaz Externo </t>
  </si>
  <si>
    <t>Banners</t>
  </si>
  <si>
    <t>Faixas </t>
  </si>
  <si>
    <t>Panfleto dobradinha</t>
  </si>
  <si>
    <t xml:space="preserve">Santinho </t>
  </si>
  <si>
    <t xml:space="preserve">Folheto 2 dobras </t>
  </si>
  <si>
    <t xml:space="preserve">Bandeiras - </t>
  </si>
  <si>
    <t>Camisetas (equipe)</t>
  </si>
  <si>
    <t>Perfurade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</si>
</sst>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]#,##0.00"/>
    <numFmt numFmtId="165" formatCode="_-* #,##0_-;\-* #,##0_-;_-* &quot;-&quot;??_-;_-@"/>
    <numFmt numFmtId="166" formatCode="_-&quot;R$&quot;* #,##0.00_-;\-&quot;R$&quot;* #,##0.00_-;_-&quot;R$&quot;* &quot;-&quot;??_-;_-@"/>
  </numFmts>
  <fonts count="40">
    <font>
      <sz val="11.0"/>
      <color theme="1"/>
      <name val="Arial"/>
      <scheme val="minor"/>
    </font>
    <font>
      <b/>
      <sz val="18.0"/>
      <color rgb="FFFFFFFF"/>
      <name val="Montserrat"/>
    </font>
    <font/>
    <font>
      <b/>
      <sz val="14.0"/>
      <color rgb="FF1C4587"/>
      <name val="Montserrat"/>
    </font>
    <font>
      <b/>
      <i/>
      <sz val="12.0"/>
      <color rgb="FF1C4587"/>
      <name val="Montserrat"/>
    </font>
    <font>
      <color theme="1"/>
      <name val="Montserrat"/>
    </font>
    <font>
      <b/>
      <sz val="12.0"/>
      <color rgb="FFFFFFFF"/>
      <name val="Montserrat"/>
    </font>
    <font>
      <color rgb="FF1C4587"/>
      <name val="Montserrat"/>
    </font>
    <font>
      <color rgb="FF434343"/>
      <name val="Montserrat"/>
    </font>
    <font>
      <b/>
      <color rgb="FFFFFFFF"/>
      <name val="Montserrat"/>
    </font>
    <font>
      <sz val="9.0"/>
      <color theme="1"/>
      <name val="Montserrat"/>
    </font>
    <font>
      <b/>
      <sz val="9.0"/>
      <color rgb="FF434343"/>
      <name val="Montserrat"/>
    </font>
    <font>
      <b/>
      <sz val="10.0"/>
      <color rgb="FF434343"/>
      <name val="Montserrat"/>
    </font>
    <font>
      <b/>
      <sz val="16.0"/>
      <color rgb="FF000000"/>
      <name val="Montserrat"/>
    </font>
    <font>
      <color theme="1"/>
      <name val="Arial"/>
    </font>
    <font>
      <sz val="11.0"/>
      <color theme="1"/>
      <name val="Arial"/>
    </font>
    <font>
      <b/>
      <sz val="11.0"/>
      <color theme="1"/>
      <name val="Montserrat"/>
    </font>
    <font>
      <u/>
      <sz val="9.0"/>
      <color theme="1"/>
      <name val="Montserrat"/>
    </font>
    <font>
      <b/>
      <sz val="14.0"/>
      <color theme="1"/>
      <name val="Montserrat"/>
    </font>
    <font>
      <b/>
      <sz val="14.0"/>
      <color rgb="FFFFFFFF"/>
      <name val="Montserrat"/>
    </font>
    <font>
      <sz val="12.0"/>
      <color theme="1"/>
      <name val="Montserrat"/>
    </font>
    <font>
      <b/>
      <sz val="14.0"/>
      <color rgb="FF000000"/>
      <name val="Montserrat"/>
    </font>
    <font>
      <b/>
      <sz val="12.0"/>
      <color rgb="FF000000"/>
      <name val="Montserrat"/>
    </font>
    <font>
      <color theme="1"/>
      <name val="Arial"/>
      <scheme val="minor"/>
    </font>
    <font>
      <sz val="11.0"/>
      <color theme="1"/>
      <name val="Montserrat"/>
    </font>
    <font>
      <b/>
      <sz val="11.0"/>
      <color rgb="FF3C78D8"/>
      <name val="Montserrat"/>
    </font>
    <font>
      <sz val="11.0"/>
      <color rgb="FF000000"/>
      <name val="Montserrat"/>
    </font>
    <font>
      <sz val="11.0"/>
      <color rgb="FFFFFF00"/>
      <name val="Montserrat"/>
    </font>
    <font>
      <b/>
      <sz val="11.0"/>
      <color rgb="FFFFFFFF"/>
      <name val="Montserrat"/>
    </font>
    <font>
      <b/>
      <sz val="11.0"/>
      <color rgb="FF434343"/>
      <name val="Montserrat"/>
    </font>
    <font>
      <b/>
      <sz val="12.0"/>
      <color rgb="FF434343"/>
      <name val="Montserrat"/>
    </font>
    <font>
      <b/>
      <sz val="12.0"/>
      <color rgb="FF1C4587"/>
      <name val="Montserrat"/>
    </font>
    <font>
      <b/>
      <sz val="12.0"/>
      <color rgb="FF184C26"/>
      <name val="Montserrat"/>
    </font>
    <font>
      <sz val="12.0"/>
      <color theme="0"/>
      <name val="Montserrat"/>
    </font>
    <font>
      <sz val="12.0"/>
      <color rgb="FF000000"/>
      <name val="Montserrat"/>
    </font>
    <font>
      <sz val="12.0"/>
      <color rgb="FFFF0000"/>
      <name val="Montserrat"/>
    </font>
    <font>
      <sz val="11.0"/>
      <color rgb="FF434343"/>
      <name val="Montserrat"/>
    </font>
    <font>
      <sz val="11.0"/>
      <color rgb="FF38761D"/>
      <name val="Montserrat"/>
    </font>
    <font>
      <b/>
      <sz val="10.0"/>
      <color rgb="FFFFFFFF"/>
      <name val="Montserrat"/>
    </font>
    <font>
      <sz val="12.0"/>
      <color theme="1"/>
      <name val="Century Gothic"/>
    </font>
  </fonts>
  <fills count="1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34A853"/>
        <bgColor rgb="FF34A85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6DCE4"/>
        <bgColor rgb="FFD6DCE4"/>
      </patternFill>
    </fill>
  </fills>
  <borders count="71">
    <border/>
    <border>
      <bottom style="medium">
        <color rgb="FF1C4587"/>
      </bottom>
    </border>
    <border>
      <left style="medium">
        <color rgb="FF434343"/>
      </left>
    </border>
    <border>
      <right style="medium">
        <color rgb="FF434343"/>
      </right>
    </border>
    <border>
      <left style="medium">
        <color rgb="FF434343"/>
      </lef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434343"/>
      </left>
      <right/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/>
    </border>
    <border>
      <left style="thin">
        <color rgb="FF434343"/>
      </left>
      <right/>
    </border>
    <border>
      <left style="thin">
        <color rgb="FF434343"/>
      </left>
      <right style="thin">
        <color rgb="FF434343"/>
      </right>
      <top style="thin">
        <color rgb="FF434343"/>
      </top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434343"/>
      </right>
      <bottom style="thin">
        <color rgb="FFCCCCCC"/>
      </bottom>
    </border>
    <border>
      <right style="thin">
        <color rgb="FF434343"/>
      </right>
      <bottom style="thin">
        <color rgb="FFCCCCCC"/>
      </bottom>
    </border>
    <border>
      <left style="thin">
        <color rgb="FF434343"/>
      </left>
      <right style="thin">
        <color rgb="FF434343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CCCCCC"/>
      </bottom>
    </border>
    <border>
      <right style="thin">
        <color rgb="FF434343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434343"/>
      </bottom>
    </border>
    <border>
      <right style="thin">
        <color rgb="FF434343"/>
      </right>
      <top style="thin">
        <color rgb="FFCCCCCC"/>
      </top>
      <bottom style="thin">
        <color rgb="FF434343"/>
      </bottom>
    </border>
    <border>
      <left/>
    </border>
    <border>
      <left style="thin">
        <color rgb="FF434343"/>
      </left>
      <right/>
      <bottom/>
    </border>
    <border>
      <left/>
      <bottom/>
    </border>
    <border>
      <bottom/>
    </border>
    <border>
      <right/>
      <bottom/>
    </border>
    <border>
      <right style="thin">
        <color rgb="FF434343"/>
      </right>
      <bottom/>
    </border>
    <border>
      <left style="medium">
        <color rgb="FF434343"/>
      </left>
      <top/>
      <bottom style="medium">
        <color rgb="FF434343"/>
      </bottom>
    </border>
    <border>
      <top/>
      <bottom style="medium">
        <color rgb="FF434343"/>
      </bottom>
    </border>
    <border>
      <left style="medium">
        <color rgb="FF434343"/>
      </left>
      <top/>
    </border>
    <border>
      <left style="thin">
        <color rgb="FF434343"/>
      </left>
      <top/>
    </border>
    <border>
      <left style="thin">
        <color rgb="FF434343"/>
      </left>
      <right style="medium">
        <color rgb="FF434343"/>
      </right>
      <top/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left/>
      <top/>
    </border>
    <border>
      <top/>
    </border>
    <border>
      <left style="medium">
        <color rgb="FF434343"/>
      </left>
      <bottom style="medium">
        <color rgb="FF434343"/>
      </bottom>
    </border>
    <border>
      <left style="thin">
        <color rgb="FF434343"/>
      </left>
      <bottom style="medium">
        <color rgb="FF434343"/>
      </bottom>
    </border>
    <border>
      <left style="thin">
        <color rgb="FF434343"/>
      </left>
      <right style="medium">
        <color rgb="FF434343"/>
      </right>
      <bottom style="medium">
        <color rgb="FF434343"/>
      </bottom>
    </border>
    <border>
      <left style="thin">
        <color rgb="FF434343"/>
      </left>
      <top style="medium">
        <color rgb="FF434343"/>
      </top>
      <bottom style="medium">
        <color rgb="FF434343"/>
      </bottom>
    </border>
    <border>
      <left/>
      <top/>
      <bottom style="thin">
        <color rgb="FF434343"/>
      </bottom>
    </border>
    <border>
      <top/>
      <bottom style="thin">
        <color rgb="FF434343"/>
      </bottom>
    </border>
    <border>
      <left style="medium">
        <color rgb="FF434343"/>
      </left>
      <bottom style="thin">
        <color rgb="FF434343"/>
      </bottom>
    </border>
    <border>
      <left style="thin">
        <color rgb="FF434343"/>
      </left>
      <right style="medium">
        <color rgb="FF434343"/>
      </right>
      <bottom style="thin">
        <color rgb="FF434343"/>
      </bottom>
    </border>
    <border>
      <left style="thin">
        <color rgb="FF434343"/>
      </left>
      <bottom/>
    </border>
    <border>
      <left style="medium">
        <color rgb="FF434343"/>
      </left>
      <bottom/>
    </border>
    <border>
      <left style="thin">
        <color rgb="FF434343"/>
      </left>
      <right style="medium">
        <color rgb="FF434343"/>
      </right>
      <bottom/>
    </border>
    <border>
      <left/>
      <top/>
      <bottom/>
    </border>
    <border>
      <left style="thin">
        <color rgb="FF434343"/>
      </left>
      <top/>
      <bottom/>
    </border>
    <border>
      <left style="medium">
        <color rgb="FF434343"/>
      </left>
      <top/>
      <bottom/>
    </border>
    <border>
      <left style="thin">
        <color rgb="FF434343"/>
      </left>
      <right style="medium">
        <color rgb="FF434343"/>
      </right>
      <top/>
      <bottom/>
    </border>
    <border>
      <left/>
      <top style="thin">
        <color rgb="FF434343"/>
      </top>
      <bottom style="thin">
        <color rgb="FF434343"/>
      </bottom>
    </border>
    <border>
      <left style="medium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medium">
        <color rgb="FF434343"/>
      </right>
      <top style="thin">
        <color rgb="FF434343"/>
      </top>
      <bottom style="thin">
        <color rgb="FF434343"/>
      </bottom>
    </border>
    <border>
      <left/>
      <right style="thin">
        <color rgb="FF000000"/>
      </right>
    </border>
    <border>
      <left style="thin">
        <color rgb="FF434343"/>
      </left>
      <right style="medium">
        <color rgb="FF434343"/>
      </right>
    </border>
    <border>
      <top/>
      <bottom/>
    </border>
    <border>
      <top style="medium">
        <color rgb="FF434343"/>
      </top>
    </border>
    <border>
      <top/>
      <bottom style="thin">
        <color rgb="FFD9D9D9"/>
      </bottom>
    </border>
    <border>
      <left style="medium">
        <color rgb="FFF2F2F2"/>
      </left>
      <right style="medium">
        <color rgb="FFF2F2F2"/>
      </right>
      <top style="medium">
        <color rgb="FFF2F2F2"/>
      </top>
      <bottom/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Border="1" applyFont="1"/>
    <xf borderId="0" fillId="3" fontId="3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2" fontId="5" numFmtId="0" xfId="0" applyAlignment="1" applyFont="1">
      <alignment vertical="center"/>
    </xf>
    <xf borderId="0" fillId="4" fontId="6" numFmtId="0" xfId="0" applyAlignment="1" applyFill="1" applyFont="1">
      <alignment horizontal="center" readingOrder="0" vertical="center"/>
    </xf>
    <xf borderId="0" fillId="5" fontId="7" numFmtId="0" xfId="0" applyAlignment="1" applyFill="1" applyFont="1">
      <alignment readingOrder="0" vertical="center"/>
    </xf>
    <xf borderId="0" fillId="0" fontId="7" numFmtId="0" xfId="0" applyAlignment="1" applyFont="1">
      <alignment readingOrder="0" vertical="center"/>
    </xf>
    <xf borderId="0" fillId="6" fontId="5" numFmtId="0" xfId="0" applyAlignment="1" applyFill="1" applyFont="1">
      <alignment vertical="center"/>
    </xf>
    <xf borderId="0" fillId="6" fontId="6" numFmtId="0" xfId="0" applyAlignment="1" applyFont="1">
      <alignment horizontal="center" readingOrder="0" vertical="center"/>
    </xf>
    <xf borderId="2" fillId="7" fontId="8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4" fontId="9" numFmtId="0" xfId="0" applyAlignment="1" applyBorder="1" applyFont="1">
      <alignment horizontal="center" readingOrder="0" vertical="center"/>
    </xf>
    <xf borderId="5" fillId="0" fontId="2" numFmtId="0" xfId="0" applyBorder="1" applyFont="1"/>
    <xf borderId="4" fillId="8" fontId="9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2" fillId="0" fontId="10" numFmtId="49" xfId="0" applyAlignment="1" applyBorder="1" applyFont="1" applyNumberFormat="1">
      <alignment vertical="center"/>
    </xf>
    <xf borderId="2" fillId="5" fontId="11" numFmtId="164" xfId="0" applyAlignment="1" applyBorder="1" applyFont="1" applyNumberFormat="1">
      <alignment horizontal="left" readingOrder="0" vertical="center"/>
    </xf>
    <xf borderId="0" fillId="0" fontId="12" numFmtId="164" xfId="0" applyAlignment="1" applyFont="1" applyNumberFormat="1">
      <alignment horizontal="center" readingOrder="0" vertical="center"/>
    </xf>
    <xf borderId="2" fillId="9" fontId="11" numFmtId="0" xfId="0" applyAlignment="1" applyBorder="1" applyFill="1" applyFont="1">
      <alignment readingOrder="0" vertical="center"/>
    </xf>
    <xf borderId="3" fillId="0" fontId="12" numFmtId="164" xfId="0" applyAlignment="1" applyBorder="1" applyFont="1" applyNumberFormat="1">
      <alignment horizontal="center" readingOrder="0" vertical="center"/>
    </xf>
    <xf borderId="2" fillId="6" fontId="5" numFmtId="164" xfId="0" applyAlignment="1" applyBorder="1" applyFont="1" applyNumberFormat="1">
      <alignment horizontal="center" readingOrder="0" vertical="center"/>
    </xf>
    <xf borderId="0" fillId="6" fontId="5" numFmtId="164" xfId="0" applyAlignment="1" applyFont="1" applyNumberFormat="1">
      <alignment horizontal="center" readingOrder="0" vertical="center"/>
    </xf>
    <xf borderId="2" fillId="6" fontId="5" numFmtId="0" xfId="0" applyAlignment="1" applyBorder="1" applyFont="1">
      <alignment vertical="center"/>
    </xf>
    <xf borderId="2" fillId="6" fontId="11" numFmtId="164" xfId="0" applyAlignment="1" applyBorder="1" applyFont="1" applyNumberFormat="1">
      <alignment horizontal="left" readingOrder="0" vertical="center"/>
    </xf>
    <xf borderId="3" fillId="6" fontId="5" numFmtId="0" xfId="0" applyAlignment="1" applyBorder="1" applyFont="1">
      <alignment vertical="center"/>
    </xf>
    <xf borderId="0" fillId="6" fontId="10" numFmtId="0" xfId="0" applyAlignment="1" applyFont="1">
      <alignment vertical="center"/>
    </xf>
    <xf borderId="0" fillId="8" fontId="1" numFmtId="0" xfId="0" applyAlignment="1" applyFont="1">
      <alignment horizontal="left" readingOrder="0" vertical="center"/>
    </xf>
    <xf borderId="7" fillId="6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0" fillId="6" fontId="14" numFmtId="0" xfId="0" applyFont="1"/>
    <xf borderId="0" fillId="6" fontId="15" numFmtId="0" xfId="0" applyFont="1"/>
    <xf borderId="7" fillId="4" fontId="16" numFmtId="0" xfId="0" applyAlignment="1" applyBorder="1" applyFont="1">
      <alignment horizontal="center" readingOrder="0" vertical="center"/>
    </xf>
    <xf borderId="8" fillId="7" fontId="17" numFmtId="0" xfId="0" applyAlignment="1" applyBorder="1" applyFont="1">
      <alignment horizontal="left" readingOrder="0" vertical="center"/>
    </xf>
    <xf borderId="11" fillId="10" fontId="18" numFmtId="0" xfId="0" applyAlignment="1" applyBorder="1" applyFill="1" applyFont="1">
      <alignment horizontal="center" readingOrder="0" vertical="center"/>
    </xf>
    <xf borderId="12" fillId="0" fontId="2" numFmtId="0" xfId="0" applyBorder="1" applyFont="1"/>
    <xf borderId="11" fillId="8" fontId="19" numFmtId="0" xfId="0" applyAlignment="1" applyBorder="1" applyFont="1">
      <alignment horizontal="center" readingOrder="0" vertical="center"/>
    </xf>
    <xf borderId="13" fillId="0" fontId="2" numFmtId="0" xfId="0" applyBorder="1" applyFont="1"/>
    <xf borderId="8" fillId="7" fontId="10" numFmtId="0" xfId="0" applyAlignment="1" applyBorder="1" applyFont="1">
      <alignment horizontal="left" readingOrder="0" vertical="center"/>
    </xf>
    <xf borderId="14" fillId="11" fontId="20" numFmtId="49" xfId="0" applyAlignment="1" applyBorder="1" applyFill="1" applyFont="1" applyNumberFormat="1">
      <alignment horizontal="center" readingOrder="0" vertical="center"/>
    </xf>
    <xf borderId="14" fillId="7" fontId="21" numFmtId="164" xfId="0" applyAlignment="1" applyBorder="1" applyFont="1" applyNumberFormat="1">
      <alignment horizontal="center" readingOrder="0" vertical="center"/>
    </xf>
    <xf borderId="15" fillId="0" fontId="2" numFmtId="0" xfId="0" applyBorder="1" applyFont="1"/>
    <xf borderId="8" fillId="8" fontId="19" numFmtId="0" xfId="0" applyAlignment="1" applyBorder="1" applyFont="1">
      <alignment horizontal="center" readingOrder="0" vertical="center"/>
    </xf>
    <xf borderId="14" fillId="10" fontId="22" numFmtId="0" xfId="0" applyAlignment="1" applyBorder="1" applyFont="1">
      <alignment horizontal="center" readingOrder="0" vertical="center"/>
    </xf>
    <xf borderId="15" fillId="11" fontId="16" numFmtId="164" xfId="0" applyAlignment="1" applyBorder="1" applyFont="1" applyNumberFormat="1">
      <alignment readingOrder="0" vertical="center"/>
    </xf>
    <xf borderId="8" fillId="7" fontId="10" numFmtId="0" xfId="0" applyAlignment="1" applyBorder="1" applyFont="1">
      <alignment horizontal="left" readingOrder="0" shrinkToFit="0" vertical="center" wrapText="1"/>
    </xf>
    <xf borderId="11" fillId="11" fontId="20" numFmtId="49" xfId="0" applyAlignment="1" applyBorder="1" applyFont="1" applyNumberFormat="1">
      <alignment horizontal="center" readingOrder="0" vertical="center"/>
    </xf>
    <xf borderId="11" fillId="10" fontId="22" numFmtId="0" xfId="0" applyAlignment="1" applyBorder="1" applyFont="1">
      <alignment horizontal="center" readingOrder="0" vertical="center"/>
    </xf>
    <xf borderId="13" fillId="11" fontId="16" numFmtId="164" xfId="0" applyAlignment="1" applyBorder="1" applyFont="1" applyNumberFormat="1">
      <alignment readingOrder="0" vertical="center"/>
    </xf>
    <xf borderId="0" fillId="6" fontId="16" numFmtId="0" xfId="0" applyAlignment="1" applyFont="1">
      <alignment horizontal="center" readingOrder="0" vertical="center"/>
    </xf>
    <xf borderId="16" fillId="6" fontId="13" numFmtId="0" xfId="0" applyAlignment="1" applyBorder="1" applyFont="1">
      <alignment horizontal="center" readingOrder="0" vertical="center"/>
    </xf>
    <xf borderId="17" fillId="6" fontId="13" numFmtId="0" xfId="0" applyAlignment="1" applyBorder="1" applyFont="1">
      <alignment horizontal="center" readingOrder="0" vertical="center"/>
    </xf>
    <xf borderId="18" fillId="4" fontId="13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6" fontId="23" numFmtId="0" xfId="0" applyBorder="1" applyFont="1"/>
    <xf borderId="21" fillId="0" fontId="2" numFmtId="0" xfId="0" applyBorder="1" applyFont="1"/>
    <xf borderId="7" fillId="10" fontId="16" numFmtId="0" xfId="0" applyAlignment="1" applyBorder="1" applyFont="1">
      <alignment horizontal="center" readingOrder="0" vertical="center"/>
    </xf>
    <xf borderId="7" fillId="10" fontId="16" numFmtId="0" xfId="0" applyAlignment="1" applyBorder="1" applyFont="1">
      <alignment horizontal="center" vertical="center"/>
    </xf>
    <xf borderId="8" fillId="10" fontId="16" numFmtId="0" xfId="0" applyAlignment="1" applyBorder="1" applyFont="1">
      <alignment horizontal="center" vertical="center"/>
    </xf>
    <xf borderId="20" fillId="0" fontId="2" numFmtId="0" xfId="0" applyBorder="1" applyFont="1"/>
    <xf borderId="7" fillId="7" fontId="24" numFmtId="49" xfId="0" applyAlignment="1" applyBorder="1" applyFont="1" applyNumberFormat="1">
      <alignment horizontal="center" readingOrder="0" vertical="center"/>
    </xf>
    <xf borderId="7" fillId="7" fontId="24" numFmtId="165" xfId="0" applyAlignment="1" applyBorder="1" applyFont="1" applyNumberFormat="1">
      <alignment horizontal="left" vertical="center"/>
    </xf>
    <xf borderId="7" fillId="7" fontId="24" numFmtId="166" xfId="0" applyAlignment="1" applyBorder="1" applyFont="1" applyNumberFormat="1">
      <alignment horizontal="left" vertical="center"/>
    </xf>
    <xf borderId="7" fillId="7" fontId="25" numFmtId="166" xfId="0" applyAlignment="1" applyBorder="1" applyFont="1" applyNumberFormat="1">
      <alignment horizontal="left" vertical="center"/>
    </xf>
    <xf borderId="22" fillId="4" fontId="16" numFmtId="0" xfId="0" applyAlignment="1" applyBorder="1" applyFont="1">
      <alignment horizontal="left" vertical="center"/>
    </xf>
    <xf borderId="23" fillId="11" fontId="24" numFmtId="49" xfId="0" applyAlignment="1" applyBorder="1" applyFont="1" applyNumberFormat="1">
      <alignment horizontal="left" vertical="center"/>
    </xf>
    <xf borderId="24" fillId="11" fontId="24" numFmtId="49" xfId="0" applyAlignment="1" applyBorder="1" applyFont="1" applyNumberFormat="1">
      <alignment readingOrder="0" vertical="center"/>
    </xf>
    <xf borderId="25" fillId="11" fontId="24" numFmtId="49" xfId="0" applyAlignment="1" applyBorder="1" applyFont="1" applyNumberFormat="1">
      <alignment horizontal="left" readingOrder="0" vertical="center"/>
    </xf>
    <xf borderId="25" fillId="11" fontId="24" numFmtId="164" xfId="0" applyAlignment="1" applyBorder="1" applyFont="1" applyNumberFormat="1">
      <alignment horizontal="left" readingOrder="0" vertical="center"/>
    </xf>
    <xf borderId="25" fillId="11" fontId="24" numFmtId="0" xfId="0" applyAlignment="1" applyBorder="1" applyFont="1">
      <alignment horizontal="left" vertical="center"/>
    </xf>
    <xf borderId="7" fillId="7" fontId="24" numFmtId="164" xfId="0" applyAlignment="1" applyBorder="1" applyFont="1" applyNumberFormat="1">
      <alignment horizontal="left" vertical="center"/>
    </xf>
    <xf borderId="26" fillId="0" fontId="2" numFmtId="0" xfId="0" applyBorder="1" applyFont="1"/>
    <xf borderId="27" fillId="11" fontId="24" numFmtId="49" xfId="0" applyAlignment="1" applyBorder="1" applyFont="1" applyNumberFormat="1">
      <alignment horizontal="left" vertical="center"/>
    </xf>
    <xf borderId="28" fillId="11" fontId="24" numFmtId="49" xfId="0" applyAlignment="1" applyBorder="1" applyFont="1" applyNumberFormat="1">
      <alignment readingOrder="0" vertical="center"/>
    </xf>
    <xf borderId="29" fillId="11" fontId="24" numFmtId="49" xfId="0" applyAlignment="1" applyBorder="1" applyFont="1" applyNumberFormat="1">
      <alignment horizontal="left" readingOrder="0" vertical="center"/>
    </xf>
    <xf borderId="29" fillId="11" fontId="26" numFmtId="164" xfId="0" applyAlignment="1" applyBorder="1" applyFont="1" applyNumberFormat="1">
      <alignment horizontal="left" readingOrder="0" vertical="center"/>
    </xf>
    <xf borderId="29" fillId="11" fontId="27" numFmtId="166" xfId="0" applyAlignment="1" applyBorder="1" applyFont="1" applyNumberFormat="1">
      <alignment horizontal="left" vertical="center"/>
    </xf>
    <xf borderId="7" fillId="7" fontId="24" numFmtId="165" xfId="0" applyAlignment="1" applyBorder="1" applyFont="1" applyNumberFormat="1">
      <alignment horizontal="left" readingOrder="0" vertical="center"/>
    </xf>
    <xf borderId="30" fillId="11" fontId="24" numFmtId="49" xfId="0" applyAlignment="1" applyBorder="1" applyFont="1" applyNumberFormat="1">
      <alignment horizontal="left" vertical="center"/>
    </xf>
    <xf borderId="31" fillId="11" fontId="24" numFmtId="49" xfId="0" applyAlignment="1" applyBorder="1" applyFont="1" applyNumberFormat="1">
      <alignment readingOrder="0" vertical="center"/>
    </xf>
    <xf borderId="32" fillId="11" fontId="24" numFmtId="49" xfId="0" applyAlignment="1" applyBorder="1" applyFont="1" applyNumberFormat="1">
      <alignment horizontal="left" readingOrder="0" vertical="center"/>
    </xf>
    <xf borderId="32" fillId="11" fontId="26" numFmtId="164" xfId="0" applyAlignment="1" applyBorder="1" applyFont="1" applyNumberFormat="1">
      <alignment horizontal="left" readingOrder="0" vertical="center"/>
    </xf>
    <xf borderId="32" fillId="11" fontId="27" numFmtId="166" xfId="0" applyAlignment="1" applyBorder="1" applyFont="1" applyNumberFormat="1">
      <alignment horizontal="left" vertical="center"/>
    </xf>
    <xf borderId="22" fillId="4" fontId="16" numFmtId="0" xfId="0" applyAlignment="1" applyBorder="1" applyFont="1">
      <alignment horizontal="left" shrinkToFit="0" vertical="center" wrapText="1"/>
    </xf>
    <xf borderId="25" fillId="11" fontId="26" numFmtId="164" xfId="0" applyAlignment="1" applyBorder="1" applyFont="1" applyNumberFormat="1">
      <alignment horizontal="left" vertical="center"/>
    </xf>
    <xf borderId="25" fillId="11" fontId="27" numFmtId="166" xfId="0" applyAlignment="1" applyBorder="1" applyFont="1" applyNumberFormat="1">
      <alignment horizontal="left" vertical="center"/>
    </xf>
    <xf borderId="29" fillId="11" fontId="26" numFmtId="164" xfId="0" applyAlignment="1" applyBorder="1" applyFont="1" applyNumberFormat="1">
      <alignment horizontal="left" vertical="center"/>
    </xf>
    <xf borderId="7" fillId="12" fontId="16" numFmtId="0" xfId="0" applyAlignment="1" applyBorder="1" applyFill="1" applyFont="1">
      <alignment horizontal="center" vertical="center"/>
    </xf>
    <xf borderId="7" fillId="12" fontId="24" numFmtId="165" xfId="0" applyAlignment="1" applyBorder="1" applyFont="1" applyNumberFormat="1">
      <alignment horizontal="right" vertical="center"/>
    </xf>
    <xf borderId="7" fillId="12" fontId="24" numFmtId="166" xfId="0" applyAlignment="1" applyBorder="1" applyFont="1" applyNumberFormat="1">
      <alignment horizontal="right" vertical="center"/>
    </xf>
    <xf borderId="7" fillId="8" fontId="28" numFmtId="166" xfId="0" applyAlignment="1" applyBorder="1" applyFont="1" applyNumberFormat="1">
      <alignment horizontal="right" vertical="center"/>
    </xf>
    <xf borderId="32" fillId="11" fontId="26" numFmtId="164" xfId="0" applyAlignment="1" applyBorder="1" applyFont="1" applyNumberFormat="1">
      <alignment horizontal="left" vertical="center"/>
    </xf>
    <xf borderId="33" fillId="6" fontId="15" numFmtId="0" xfId="0" applyBorder="1" applyFont="1"/>
    <xf borderId="22" fillId="4" fontId="16" numFmtId="0" xfId="0" applyAlignment="1" applyBorder="1" applyFont="1">
      <alignment horizontal="left" readingOrder="0" shrinkToFit="0" vertical="center" wrapText="1"/>
    </xf>
    <xf borderId="33" fillId="0" fontId="2" numFmtId="0" xfId="0" applyBorder="1" applyFont="1"/>
    <xf borderId="29" fillId="11" fontId="24" numFmtId="0" xfId="0" applyAlignment="1" applyBorder="1" applyFont="1">
      <alignment horizontal="left" vertical="center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2" fillId="11" fontId="24" numFmtId="0" xfId="0" applyAlignment="1" applyBorder="1" applyFont="1">
      <alignment horizontal="left" vertical="center"/>
    </xf>
    <xf borderId="0" fillId="13" fontId="1" numFmtId="0" xfId="0" applyAlignment="1" applyFill="1" applyFont="1">
      <alignment horizontal="left" readingOrder="0" shrinkToFit="0" vertical="center" wrapText="1"/>
    </xf>
    <xf borderId="39" fillId="8" fontId="6" numFmtId="0" xfId="0" applyAlignment="1" applyBorder="1" applyFont="1">
      <alignment horizontal="center" readingOrder="0" shrinkToFit="0" vertical="center" wrapText="1"/>
    </xf>
    <xf borderId="40" fillId="0" fontId="2" numFmtId="0" xfId="0" applyBorder="1" applyFont="1"/>
    <xf borderId="39" fillId="8" fontId="6" numFmtId="0" xfId="0" applyAlignment="1" applyBorder="1" applyFont="1">
      <alignment horizontal="center" shrinkToFit="0" vertical="center" wrapText="1"/>
    </xf>
    <xf borderId="41" fillId="4" fontId="6" numFmtId="0" xfId="0" applyAlignment="1" applyBorder="1" applyFont="1">
      <alignment horizontal="center" readingOrder="0" shrinkToFit="0" vertical="center" wrapText="1"/>
    </xf>
    <xf borderId="42" fillId="4" fontId="6" numFmtId="0" xfId="0" applyAlignment="1" applyBorder="1" applyFont="1">
      <alignment horizontal="center" readingOrder="0" shrinkToFit="0" vertical="center" wrapText="1"/>
    </xf>
    <xf borderId="43" fillId="4" fontId="6" numFmtId="0" xfId="0" applyAlignment="1" applyBorder="1" applyFont="1">
      <alignment horizontal="center" readingOrder="0" shrinkToFit="0" vertical="center" wrapText="1"/>
    </xf>
    <xf borderId="44" fillId="8" fontId="6" numFmtId="49" xfId="0" applyAlignment="1" applyBorder="1" applyFont="1" applyNumberFormat="1">
      <alignment horizontal="left" readingOrder="0" shrinkToFit="0" vertical="center" wrapText="1"/>
    </xf>
    <xf borderId="44" fillId="0" fontId="22" numFmtId="49" xfId="0" applyAlignment="1" applyBorder="1" applyFont="1" applyNumberFormat="1">
      <alignment horizontal="center" readingOrder="0" shrinkToFit="0" vertical="center" wrapText="1"/>
    </xf>
    <xf borderId="45" fillId="7" fontId="29" numFmtId="0" xfId="0" applyAlignment="1" applyBorder="1" applyFont="1">
      <alignment horizontal="left" readingOrder="0" shrinkToFit="0" vertical="center" wrapText="1"/>
    </xf>
    <xf borderId="46" fillId="0" fontId="2" numFmtId="0" xfId="0" applyBorder="1" applyFont="1"/>
    <xf borderId="47" fillId="3" fontId="30" numFmtId="0" xfId="0" applyAlignment="1" applyBorder="1" applyFont="1">
      <alignment horizontal="center" readingOrder="0" shrinkToFit="0" vertical="center" wrapText="1"/>
    </xf>
    <xf borderId="48" fillId="3" fontId="30" numFmtId="0" xfId="0" applyAlignment="1" applyBorder="1" applyFont="1">
      <alignment horizontal="center" readingOrder="0" shrinkToFit="0" vertical="center" wrapText="1"/>
    </xf>
    <xf borderId="14" fillId="3" fontId="30" numFmtId="0" xfId="0" applyAlignment="1" applyBorder="1" applyFont="1">
      <alignment horizontal="center" readingOrder="0" shrinkToFit="0" vertical="center" wrapText="1"/>
    </xf>
    <xf borderId="48" fillId="3" fontId="30" numFmtId="0" xfId="0" applyAlignment="1" applyBorder="1" applyFont="1">
      <alignment horizontal="center" shrinkToFit="0" vertical="center" wrapText="1"/>
    </xf>
    <xf borderId="47" fillId="3" fontId="30" numFmtId="0" xfId="0" applyAlignment="1" applyBorder="1" applyFont="1">
      <alignment horizontal="center" shrinkToFit="0" vertical="center" wrapText="1"/>
    </xf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44" fillId="0" fontId="22" numFmtId="164" xfId="0" applyAlignment="1" applyBorder="1" applyFont="1" applyNumberFormat="1">
      <alignment horizontal="center" shrinkToFit="0" vertical="center" wrapText="1"/>
    </xf>
    <xf borderId="45" fillId="6" fontId="19" numFmtId="0" xfId="0" applyAlignment="1" applyBorder="1" applyFont="1">
      <alignment horizontal="left" readingOrder="0" shrinkToFit="0" vertical="center" wrapText="1"/>
    </xf>
    <xf borderId="42" fillId="6" fontId="19" numFmtId="0" xfId="0" applyAlignment="1" applyBorder="1" applyFont="1">
      <alignment horizontal="left" readingOrder="0" shrinkToFit="0" vertical="center" wrapText="1"/>
    </xf>
    <xf borderId="47" fillId="0" fontId="31" numFmtId="166" xfId="0" applyAlignment="1" applyBorder="1" applyFont="1" applyNumberFormat="1">
      <alignment horizontal="center" shrinkToFit="0" vertical="center" wrapText="1"/>
    </xf>
    <xf borderId="48" fillId="0" fontId="31" numFmtId="166" xfId="0" applyAlignment="1" applyBorder="1" applyFont="1" applyNumberFormat="1">
      <alignment horizontal="center" shrinkToFit="0" vertical="center" wrapText="1"/>
    </xf>
    <xf borderId="50" fillId="0" fontId="31" numFmtId="166" xfId="0" applyAlignment="1" applyBorder="1" applyFont="1" applyNumberFormat="1">
      <alignment horizontal="center" shrinkToFit="0" vertical="center" wrapText="1"/>
    </xf>
    <xf borderId="47" fillId="0" fontId="32" numFmtId="166" xfId="0" applyAlignment="1" applyBorder="1" applyFont="1" applyNumberFormat="1">
      <alignment horizontal="center" shrinkToFit="0" vertical="center" wrapText="1"/>
    </xf>
    <xf borderId="48" fillId="0" fontId="32" numFmtId="166" xfId="0" applyAlignment="1" applyBorder="1" applyFont="1" applyNumberFormat="1">
      <alignment horizontal="center" shrinkToFit="0" vertical="center" wrapText="1"/>
    </xf>
    <xf borderId="49" fillId="0" fontId="32" numFmtId="166" xfId="0" applyAlignment="1" applyBorder="1" applyFont="1" applyNumberFormat="1">
      <alignment horizontal="center" shrinkToFit="0" vertical="center" wrapText="1"/>
    </xf>
    <xf borderId="51" fillId="13" fontId="6" numFmtId="0" xfId="0" applyAlignment="1" applyBorder="1" applyFont="1">
      <alignment readingOrder="0" shrinkToFit="0" vertical="center" wrapText="1"/>
    </xf>
    <xf borderId="52" fillId="0" fontId="2" numFmtId="0" xfId="0" applyBorder="1" applyFont="1"/>
    <xf borderId="11" fillId="8" fontId="33" numFmtId="166" xfId="0" applyAlignment="1" applyBorder="1" applyFont="1" applyNumberFormat="1">
      <alignment shrinkToFit="0" vertical="center" wrapText="1"/>
    </xf>
    <xf borderId="14" fillId="8" fontId="33" numFmtId="166" xfId="0" applyAlignment="1" applyBorder="1" applyFont="1" applyNumberFormat="1">
      <alignment shrinkToFit="0" vertical="center" wrapText="1"/>
    </xf>
    <xf borderId="53" fillId="8" fontId="33" numFmtId="166" xfId="0" applyAlignment="1" applyBorder="1" applyFont="1" applyNumberFormat="1">
      <alignment shrinkToFit="0" vertical="center" wrapText="1"/>
    </xf>
    <xf borderId="53" fillId="4" fontId="34" numFmtId="166" xfId="0" applyAlignment="1" applyBorder="1" applyFont="1" applyNumberFormat="1">
      <alignment horizontal="center" shrinkToFit="0" vertical="center" wrapText="1"/>
    </xf>
    <xf borderId="11" fillId="4" fontId="34" numFmtId="166" xfId="0" applyAlignment="1" applyBorder="1" applyFont="1" applyNumberFormat="1">
      <alignment horizontal="center" shrinkToFit="0" vertical="center" wrapText="1"/>
    </xf>
    <xf borderId="54" fillId="4" fontId="34" numFmtId="166" xfId="0" applyAlignment="1" applyBorder="1" applyFont="1" applyNumberFormat="1">
      <alignment horizontal="center" shrinkToFit="0" vertical="center" wrapText="1"/>
    </xf>
    <xf borderId="0" fillId="6" fontId="35" numFmtId="166" xfId="0" applyAlignment="1" applyFont="1" applyNumberFormat="1">
      <alignment horizontal="center" shrinkToFit="0" vertical="center" wrapText="1"/>
    </xf>
    <xf borderId="35" fillId="14" fontId="24" numFmtId="0" xfId="0" applyAlignment="1" applyBorder="1" applyFill="1" applyFont="1">
      <alignment readingOrder="0" shrinkToFit="0" vertical="center" wrapText="1"/>
    </xf>
    <xf borderId="55" fillId="14" fontId="24" numFmtId="0" xfId="0" applyAlignment="1" applyBorder="1" applyFont="1">
      <alignment horizontal="left" shrinkToFit="0" vertical="center" wrapText="1"/>
    </xf>
    <xf borderId="56" fillId="0" fontId="24" numFmtId="166" xfId="0" applyAlignment="1" applyBorder="1" applyFont="1" applyNumberFormat="1">
      <alignment horizontal="center" shrinkToFit="0" vertical="center" wrapText="1"/>
    </xf>
    <xf borderId="55" fillId="0" fontId="24" numFmtId="166" xfId="0" applyAlignment="1" applyBorder="1" applyFont="1" applyNumberFormat="1">
      <alignment horizontal="center" shrinkToFit="0" vertical="center" wrapText="1"/>
    </xf>
    <xf borderId="56" fillId="0" fontId="24" numFmtId="166" xfId="0" applyAlignment="1" applyBorder="1" applyFont="1" applyNumberFormat="1">
      <alignment horizontal="right" shrinkToFit="0" vertical="center" wrapText="1"/>
    </xf>
    <xf borderId="55" fillId="0" fontId="24" numFmtId="166" xfId="0" applyAlignment="1" applyBorder="1" applyFont="1" applyNumberFormat="1">
      <alignment horizontal="right" shrinkToFit="0" vertical="center" wrapText="1"/>
    </xf>
    <xf borderId="56" fillId="15" fontId="24" numFmtId="166" xfId="0" applyAlignment="1" applyBorder="1" applyFill="1" applyFont="1" applyNumberFormat="1">
      <alignment horizontal="center" shrinkToFit="0" vertical="center" wrapText="1"/>
    </xf>
    <xf borderId="55" fillId="15" fontId="24" numFmtId="166" xfId="0" applyAlignment="1" applyBorder="1" applyFont="1" applyNumberFormat="1">
      <alignment horizontal="center" shrinkToFit="0" vertical="center" wrapText="1"/>
    </xf>
    <xf borderId="57" fillId="15" fontId="24" numFmtId="166" xfId="0" applyAlignment="1" applyBorder="1" applyFont="1" applyNumberFormat="1">
      <alignment horizontal="center" shrinkToFit="0" vertical="center" wrapText="1"/>
    </xf>
    <xf borderId="0" fillId="6" fontId="20" numFmtId="0" xfId="0" applyAlignment="1" applyFont="1">
      <alignment shrinkToFit="0" vertical="center" wrapText="1"/>
    </xf>
    <xf borderId="58" fillId="14" fontId="24" numFmtId="0" xfId="0" applyAlignment="1" applyBorder="1" applyFont="1">
      <alignment readingOrder="0" shrinkToFit="0" vertical="center" wrapText="1"/>
    </xf>
    <xf borderId="59" fillId="14" fontId="24" numFmtId="0" xfId="0" applyAlignment="1" applyBorder="1" applyFont="1">
      <alignment horizontal="left" shrinkToFit="0" vertical="center" wrapText="1"/>
    </xf>
    <xf borderId="60" fillId="0" fontId="24" numFmtId="166" xfId="0" applyAlignment="1" applyBorder="1" applyFont="1" applyNumberFormat="1">
      <alignment horizontal="center" shrinkToFit="0" vertical="center" wrapText="1"/>
    </xf>
    <xf borderId="59" fillId="0" fontId="24" numFmtId="166" xfId="0" applyAlignment="1" applyBorder="1" applyFont="1" applyNumberFormat="1">
      <alignment horizontal="center" shrinkToFit="0" vertical="center" wrapText="1"/>
    </xf>
    <xf borderId="60" fillId="0" fontId="24" numFmtId="166" xfId="0" applyAlignment="1" applyBorder="1" applyFont="1" applyNumberFormat="1">
      <alignment horizontal="right" shrinkToFit="0" vertical="center" wrapText="1"/>
    </xf>
    <xf borderId="59" fillId="0" fontId="24" numFmtId="166" xfId="0" applyAlignment="1" applyBorder="1" applyFont="1" applyNumberFormat="1">
      <alignment horizontal="right" shrinkToFit="0" vertical="center" wrapText="1"/>
    </xf>
    <xf borderId="60" fillId="15" fontId="24" numFmtId="166" xfId="0" applyAlignment="1" applyBorder="1" applyFont="1" applyNumberFormat="1">
      <alignment horizontal="center" shrinkToFit="0" vertical="center" wrapText="1"/>
    </xf>
    <xf borderId="59" fillId="15" fontId="24" numFmtId="166" xfId="0" applyAlignment="1" applyBorder="1" applyFont="1" applyNumberFormat="1">
      <alignment horizontal="center" shrinkToFit="0" vertical="center" wrapText="1"/>
    </xf>
    <xf borderId="61" fillId="15" fontId="24" numFmtId="166" xfId="0" applyAlignment="1" applyBorder="1" applyFont="1" applyNumberFormat="1">
      <alignment horizontal="center" shrinkToFit="0" vertical="center" wrapText="1"/>
    </xf>
    <xf borderId="59" fillId="0" fontId="24" numFmtId="166" xfId="0" applyAlignment="1" applyBorder="1" applyFont="1" applyNumberFormat="1">
      <alignment horizontal="right" readingOrder="0" shrinkToFit="0" vertical="center" wrapText="1"/>
    </xf>
    <xf borderId="58" fillId="14" fontId="24" numFmtId="0" xfId="0" applyAlignment="1" applyBorder="1" applyFont="1">
      <alignment shrinkToFit="0" vertical="center" wrapText="1"/>
    </xf>
    <xf borderId="45" fillId="14" fontId="24" numFmtId="0" xfId="0" applyAlignment="1" applyBorder="1" applyFont="1">
      <alignment shrinkToFit="0" vertical="center" wrapText="1"/>
    </xf>
    <xf borderId="42" fillId="14" fontId="24" numFmtId="0" xfId="0" applyAlignment="1" applyBorder="1" applyFont="1">
      <alignment horizontal="left" shrinkToFit="0" vertical="center" wrapText="1"/>
    </xf>
    <xf borderId="41" fillId="0" fontId="24" numFmtId="166" xfId="0" applyAlignment="1" applyBorder="1" applyFont="1" applyNumberFormat="1">
      <alignment horizontal="center" shrinkToFit="0" vertical="center" wrapText="1"/>
    </xf>
    <xf borderId="42" fillId="0" fontId="24" numFmtId="166" xfId="0" applyAlignment="1" applyBorder="1" applyFont="1" applyNumberFormat="1">
      <alignment horizontal="center" shrinkToFit="0" vertical="center" wrapText="1"/>
    </xf>
    <xf borderId="41" fillId="0" fontId="24" numFmtId="166" xfId="0" applyAlignment="1" applyBorder="1" applyFont="1" applyNumberFormat="1">
      <alignment horizontal="right" shrinkToFit="0" vertical="center" wrapText="1"/>
    </xf>
    <xf borderId="42" fillId="0" fontId="24" numFmtId="166" xfId="0" applyAlignment="1" applyBorder="1" applyFont="1" applyNumberFormat="1">
      <alignment horizontal="right" shrinkToFit="0" vertical="center" wrapText="1"/>
    </xf>
    <xf borderId="41" fillId="15" fontId="24" numFmtId="166" xfId="0" applyAlignment="1" applyBorder="1" applyFont="1" applyNumberFormat="1">
      <alignment horizontal="center" shrinkToFit="0" vertical="center" wrapText="1"/>
    </xf>
    <xf borderId="42" fillId="15" fontId="24" numFmtId="166" xfId="0" applyAlignment="1" applyBorder="1" applyFont="1" applyNumberFormat="1">
      <alignment horizontal="center" shrinkToFit="0" vertical="center" wrapText="1"/>
    </xf>
    <xf borderId="43" fillId="15" fontId="24" numFmtId="166" xfId="0" applyAlignment="1" applyBorder="1" applyFont="1" applyNumberFormat="1">
      <alignment horizontal="center" shrinkToFit="0" vertical="center" wrapText="1"/>
    </xf>
    <xf borderId="62" fillId="13" fontId="6" numFmtId="0" xfId="0" applyAlignment="1" applyBorder="1" applyFont="1">
      <alignment readingOrder="0" shrinkToFit="0" vertical="center" wrapText="1"/>
    </xf>
    <xf borderId="8" fillId="8" fontId="33" numFmtId="166" xfId="0" applyAlignment="1" applyBorder="1" applyFont="1" applyNumberFormat="1">
      <alignment shrinkToFit="0" vertical="center" wrapText="1"/>
    </xf>
    <xf borderId="63" fillId="8" fontId="33" numFmtId="166" xfId="0" applyAlignment="1" applyBorder="1" applyFont="1" applyNumberFormat="1">
      <alignment shrinkToFit="0" vertical="center" wrapText="1"/>
    </xf>
    <xf borderId="63" fillId="4" fontId="34" numFmtId="166" xfId="0" applyAlignment="1" applyBorder="1" applyFont="1" applyNumberFormat="1">
      <alignment horizontal="center" shrinkToFit="0" vertical="center" wrapText="1"/>
    </xf>
    <xf borderId="8" fillId="4" fontId="34" numFmtId="166" xfId="0" applyAlignment="1" applyBorder="1" applyFont="1" applyNumberFormat="1">
      <alignment horizontal="center" shrinkToFit="0" vertical="center" wrapText="1"/>
    </xf>
    <xf borderId="64" fillId="4" fontId="34" numFmtId="166" xfId="0" applyAlignment="1" applyBorder="1" applyFont="1" applyNumberFormat="1">
      <alignment horizontal="center" shrinkToFit="0" vertical="center" wrapText="1"/>
    </xf>
    <xf borderId="9" fillId="6" fontId="20" numFmtId="0" xfId="0" applyAlignment="1" applyBorder="1" applyFont="1">
      <alignment shrinkToFit="0" vertical="center" wrapText="1"/>
    </xf>
    <xf borderId="35" fillId="14" fontId="24" numFmtId="0" xfId="0" applyAlignment="1" applyBorder="1" applyFont="1">
      <alignment shrinkToFit="0" vertical="center" wrapText="1"/>
    </xf>
    <xf borderId="0" fillId="6" fontId="24" numFmtId="0" xfId="0" applyAlignment="1" applyFont="1">
      <alignment shrinkToFit="0" vertical="center" wrapText="1"/>
    </xf>
    <xf borderId="14" fillId="0" fontId="24" numFmtId="166" xfId="0" applyAlignment="1" applyBorder="1" applyFont="1" applyNumberFormat="1">
      <alignment horizontal="center" shrinkToFit="0" vertical="center" wrapText="1"/>
    </xf>
    <xf borderId="65" fillId="14" fontId="24" numFmtId="0" xfId="0" applyAlignment="1" applyBorder="1" applyFont="1">
      <alignment readingOrder="0" shrinkToFit="0" vertical="center" wrapText="1"/>
    </xf>
    <xf borderId="3" fillId="14" fontId="24" numFmtId="0" xfId="0" applyAlignment="1" applyBorder="1" applyFont="1">
      <alignment horizontal="left" shrinkToFit="0" vertical="center" wrapText="1"/>
    </xf>
    <xf borderId="0" fillId="0" fontId="24" numFmtId="166" xfId="0" applyAlignment="1" applyFont="1" applyNumberFormat="1">
      <alignment horizontal="center" shrinkToFit="0" vertical="center" wrapText="1"/>
    </xf>
    <xf borderId="2" fillId="0" fontId="24" numFmtId="166" xfId="0" applyAlignment="1" applyBorder="1" applyFont="1" applyNumberFormat="1">
      <alignment horizontal="right" shrinkToFit="0" vertical="center" wrapText="1"/>
    </xf>
    <xf borderId="14" fillId="0" fontId="24" numFmtId="166" xfId="0" applyAlignment="1" applyBorder="1" applyFont="1" applyNumberFormat="1">
      <alignment horizontal="right" shrinkToFit="0" vertical="center" wrapText="1"/>
    </xf>
    <xf borderId="2" fillId="15" fontId="24" numFmtId="166" xfId="0" applyAlignment="1" applyBorder="1" applyFont="1" applyNumberFormat="1">
      <alignment horizontal="center" shrinkToFit="0" vertical="center" wrapText="1"/>
    </xf>
    <xf borderId="14" fillId="15" fontId="24" numFmtId="166" xfId="0" applyAlignment="1" applyBorder="1" applyFont="1" applyNumberFormat="1">
      <alignment horizontal="center" shrinkToFit="0" vertical="center" wrapText="1"/>
    </xf>
    <xf borderId="66" fillId="15" fontId="24" numFmtId="166" xfId="0" applyAlignment="1" applyBorder="1" applyFont="1" applyNumberFormat="1">
      <alignment horizontal="center" shrinkToFit="0" vertical="center" wrapText="1"/>
    </xf>
    <xf borderId="33" fillId="14" fontId="24" numFmtId="0" xfId="0" applyAlignment="1" applyBorder="1" applyFont="1">
      <alignment shrinkToFit="0" vertical="center" wrapText="1"/>
    </xf>
    <xf borderId="14" fillId="14" fontId="24" numFmtId="0" xfId="0" applyAlignment="1" applyBorder="1" applyFont="1">
      <alignment horizontal="left" shrinkToFit="0" vertical="center" wrapText="1"/>
    </xf>
    <xf borderId="2" fillId="0" fontId="24" numFmtId="166" xfId="0" applyAlignment="1" applyBorder="1" applyFont="1" applyNumberFormat="1">
      <alignment horizontal="center" shrinkToFit="0" vertical="center" wrapText="1"/>
    </xf>
    <xf borderId="58" fillId="6" fontId="1" numFmtId="0" xfId="0" applyAlignment="1" applyBorder="1" applyFont="1">
      <alignment horizontal="left" readingOrder="0" shrinkToFit="0" vertical="center" wrapText="1"/>
    </xf>
    <xf borderId="67" fillId="0" fontId="2" numFmtId="0" xfId="0" applyBorder="1" applyFont="1"/>
    <xf borderId="60" fillId="6" fontId="33" numFmtId="0" xfId="0" applyAlignment="1" applyBorder="1" applyFont="1">
      <alignment horizontal="center" shrinkToFit="0" vertical="center" wrapText="1"/>
    </xf>
    <xf borderId="60" fillId="6" fontId="33" numFmtId="166" xfId="0" applyAlignment="1" applyBorder="1" applyFont="1" applyNumberFormat="1">
      <alignment horizontal="center" shrinkToFit="0" vertical="center" wrapText="1"/>
    </xf>
    <xf borderId="59" fillId="6" fontId="33" numFmtId="166" xfId="0" applyAlignment="1" applyBorder="1" applyFont="1" applyNumberFormat="1">
      <alignment horizontal="center" shrinkToFit="0" vertical="center" wrapText="1"/>
    </xf>
    <xf borderId="61" fillId="6" fontId="33" numFmtId="166" xfId="0" applyAlignment="1" applyBorder="1" applyFont="1" applyNumberForma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2" fillId="6" fontId="19" numFmtId="0" xfId="0" applyAlignment="1" applyBorder="1" applyFont="1">
      <alignment horizontal="center" vertical="center"/>
    </xf>
    <xf borderId="0" fillId="6" fontId="15" numFmtId="0" xfId="0" applyAlignment="1" applyFont="1">
      <alignment vertical="center"/>
    </xf>
    <xf borderId="0" fillId="8" fontId="19" numFmtId="0" xfId="0" applyAlignment="1" applyFont="1">
      <alignment horizontal="center" vertical="center"/>
    </xf>
    <xf borderId="0" fillId="8" fontId="9" numFmtId="0" xfId="0" applyAlignment="1" applyFont="1">
      <alignment horizontal="center" readingOrder="0" vertical="center"/>
    </xf>
    <xf borderId="0" fillId="0" fontId="5" numFmtId="166" xfId="0" applyAlignment="1" applyFont="1" applyNumberFormat="1">
      <alignment vertical="center"/>
    </xf>
    <xf borderId="2" fillId="8" fontId="28" numFmtId="0" xfId="0" applyAlignment="1" applyBorder="1" applyFont="1">
      <alignment horizontal="center" vertical="center"/>
    </xf>
    <xf borderId="0" fillId="8" fontId="28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vertical="center"/>
    </xf>
    <xf borderId="3" fillId="6" fontId="15" numFmtId="0" xfId="0" applyAlignment="1" applyBorder="1" applyFont="1">
      <alignment vertical="center"/>
    </xf>
    <xf borderId="0" fillId="6" fontId="29" numFmtId="0" xfId="0" applyAlignment="1" applyFont="1">
      <alignment horizontal="center" shrinkToFit="0" vertical="center" wrapText="1"/>
    </xf>
    <xf borderId="0" fillId="6" fontId="29" numFmtId="0" xfId="0" applyAlignment="1" applyFont="1">
      <alignment horizontal="center" vertical="center"/>
    </xf>
    <xf borderId="2" fillId="0" fontId="24" numFmtId="0" xfId="0" applyAlignment="1" applyBorder="1" applyFont="1">
      <alignment readingOrder="0" vertical="center"/>
    </xf>
    <xf borderId="0" fillId="0" fontId="24" numFmtId="0" xfId="0" applyAlignment="1" applyFont="1">
      <alignment horizontal="center" readingOrder="0" vertical="center"/>
    </xf>
    <xf borderId="0" fillId="6" fontId="36" numFmtId="0" xfId="0" applyAlignment="1" applyFont="1">
      <alignment vertical="center"/>
    </xf>
    <xf borderId="0" fillId="6" fontId="36" numFmtId="0" xfId="0" applyAlignment="1" applyFont="1">
      <alignment horizontal="center" vertical="center"/>
    </xf>
    <xf borderId="0" fillId="0" fontId="5" numFmtId="10" xfId="0" applyAlignment="1" applyFont="1" applyNumberFormat="1">
      <alignment vertical="center"/>
    </xf>
    <xf borderId="68" fillId="8" fontId="9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vertical="center"/>
    </xf>
    <xf borderId="0" fillId="5" fontId="12" numFmtId="0" xfId="0" applyAlignment="1" applyFont="1">
      <alignment horizontal="left" readingOrder="0" vertical="center"/>
    </xf>
    <xf borderId="69" fillId="0" fontId="24" numFmtId="166" xfId="0" applyAlignment="1" applyBorder="1" applyFont="1" applyNumberFormat="1">
      <alignment horizontal="right" readingOrder="0" shrinkToFit="0" vertical="center" wrapText="1"/>
    </xf>
    <xf borderId="0" fillId="0" fontId="37" numFmtId="166" xfId="0" applyAlignment="1" applyFont="1" applyNumberFormat="1">
      <alignment horizontal="right" readingOrder="0" shrinkToFit="0" vertical="center" wrapText="1"/>
    </xf>
    <xf borderId="0" fillId="0" fontId="24" numFmtId="0" xfId="0" applyAlignment="1" applyFont="1">
      <alignment horizontal="center" vertical="center"/>
    </xf>
    <xf borderId="0" fillId="5" fontId="12" numFmtId="0" xfId="0" applyAlignment="1" applyFont="1">
      <alignment horizontal="left" readingOrder="0" shrinkToFit="0" vertical="center" wrapText="1"/>
    </xf>
    <xf borderId="46" fillId="0" fontId="24" numFmtId="166" xfId="0" applyAlignment="1" applyBorder="1" applyFont="1" applyNumberFormat="1">
      <alignment horizontal="right" readingOrder="0" shrinkToFit="0" vertical="center" wrapText="1"/>
    </xf>
    <xf borderId="2" fillId="0" fontId="15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8" fontId="38" numFmtId="0" xfId="0" applyAlignment="1" applyFont="1">
      <alignment horizontal="center" readingOrder="0" shrinkToFit="0" vertical="center" wrapText="1"/>
    </xf>
    <xf borderId="0" fillId="5" fontId="29" numFmtId="166" xfId="0" applyAlignment="1" applyFont="1" applyNumberFormat="1">
      <alignment horizontal="right" readingOrder="0" shrinkToFit="0" vertical="center" wrapText="1"/>
    </xf>
    <xf borderId="3" fillId="5" fontId="29" numFmtId="166" xfId="0" applyAlignment="1" applyBorder="1" applyFont="1" applyNumberFormat="1">
      <alignment horizontal="right" readingOrder="0" shrinkToFit="0" vertical="center" wrapText="1"/>
    </xf>
    <xf borderId="0" fillId="6" fontId="38" numFmtId="0" xfId="0" applyAlignment="1" applyFont="1">
      <alignment horizontal="center" readingOrder="0" shrinkToFit="0" vertical="center" wrapText="1"/>
    </xf>
    <xf borderId="0" fillId="6" fontId="29" numFmtId="166" xfId="0" applyAlignment="1" applyFont="1" applyNumberFormat="1">
      <alignment horizontal="right" readingOrder="0" shrinkToFit="0" vertical="center" wrapText="1"/>
    </xf>
    <xf borderId="0" fillId="0" fontId="15" numFmtId="0" xfId="0" applyAlignment="1" applyFont="1">
      <alignment vertical="center"/>
    </xf>
    <xf borderId="0" fillId="6" fontId="5" numFmtId="0" xfId="0" applyAlignment="1" applyFont="1">
      <alignment readingOrder="0" vertical="center"/>
    </xf>
    <xf borderId="70" fillId="16" fontId="39" numFmtId="0" xfId="0" applyAlignment="1" applyBorder="1" applyFill="1" applyFont="1">
      <alignment shrinkToFit="0" vertical="center" wrapText="1"/>
    </xf>
    <xf borderId="70" fillId="16" fontId="39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  <color rgb="FF38761D"/>
      </font>
      <fill>
        <patternFill patternType="none"/>
      </fill>
      <border/>
    </dxf>
    <dxf>
      <font>
        <b/>
        <color rgb="FF3C78D8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155CC"/>
                </a:solidFill>
                <a:latin typeface="Arial black"/>
              </a:defRPr>
            </a:pPr>
            <a:r>
              <a:rPr b="0">
                <a:solidFill>
                  <a:srgbClr val="1155CC"/>
                </a:solidFill>
                <a:latin typeface="Arial black"/>
              </a:rPr>
              <a:t>Matriz de Doadores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'Parte 3 Receitas'!$S$2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'Parte 3 Receitas'!$R$3:$R$41</c:f>
            </c:numRef>
          </c:xVal>
          <c:yVal>
            <c:numRef>
              <c:f>'Parte 3 Receitas'!$S$3:$S$41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54435"/>
        <c:axId val="2011155318"/>
      </c:scatterChart>
      <c:valAx>
        <c:axId val="1494854435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1155CC"/>
                    </a:solidFill>
                    <a:latin typeface="Verdana"/>
                  </a:defRPr>
                </a:pPr>
                <a:r>
                  <a:rPr b="1" sz="1400">
                    <a:solidFill>
                      <a:srgbClr val="1155CC"/>
                    </a:solidFill>
                    <a:latin typeface="Verdana"/>
                  </a:rPr>
                  <a:t>Proximidade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11155318"/>
      </c:valAx>
      <c:valAx>
        <c:axId val="201115531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1155CC"/>
                    </a:solidFill>
                    <a:latin typeface="Verdana"/>
                  </a:defRPr>
                </a:pPr>
                <a:r>
                  <a:rPr b="1" sz="1400">
                    <a:solidFill>
                      <a:srgbClr val="1155CC"/>
                    </a:solidFill>
                    <a:latin typeface="Verdana"/>
                  </a:rPr>
                  <a:t>Capacidade de Doar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94854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155CC"/>
              </a:solidFill>
              <a:latin typeface="Verdana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447675</xdr:rowOff>
    </xdr:from>
    <xdr:ext cx="54483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vulgacandcontas.tse.jus.br/divulg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1.75"/>
    <col customWidth="1" min="3" max="3" width="12.0"/>
    <col customWidth="1" min="4" max="4" width="15.38"/>
    <col customWidth="1" min="5" max="5" width="12.5"/>
    <col customWidth="1" min="6" max="6" width="15.0"/>
    <col customWidth="1" min="7" max="7" width="18.13"/>
    <col customWidth="1" min="8" max="8" width="16.0"/>
    <col customWidth="1" min="9" max="9" width="18.13"/>
  </cols>
  <sheetData>
    <row r="1">
      <c r="A1" s="1" t="s">
        <v>0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 ht="21.75" customHeight="1">
      <c r="A5" s="3" t="s">
        <v>1</v>
      </c>
    </row>
    <row r="6" ht="21.75" customHeight="1">
      <c r="A6" s="4" t="s">
        <v>2</v>
      </c>
      <c r="B6" s="2"/>
      <c r="C6" s="2"/>
      <c r="D6" s="2"/>
      <c r="E6" s="2"/>
      <c r="F6" s="2"/>
      <c r="G6" s="2"/>
      <c r="H6" s="2"/>
      <c r="I6" s="2"/>
      <c r="J6" s="2"/>
    </row>
    <row r="7">
      <c r="A7" s="5"/>
      <c r="B7" s="5"/>
      <c r="C7" s="5"/>
      <c r="D7" s="5"/>
      <c r="E7" s="5"/>
      <c r="F7" s="5"/>
      <c r="G7" s="5"/>
      <c r="H7" s="5"/>
      <c r="I7" s="5"/>
      <c r="J7" s="5"/>
    </row>
    <row r="8" ht="21.0" customHeight="1">
      <c r="A8" s="5"/>
      <c r="B8" s="6" t="s">
        <v>3</v>
      </c>
      <c r="J8" s="5"/>
    </row>
    <row r="9" ht="20.25" customHeight="1">
      <c r="A9" s="5"/>
      <c r="B9" s="7" t="s">
        <v>4</v>
      </c>
      <c r="D9" s="8" t="s">
        <v>5</v>
      </c>
      <c r="J9" s="5"/>
    </row>
    <row r="10" ht="20.25" customHeight="1">
      <c r="A10" s="5"/>
      <c r="B10" s="7" t="s">
        <v>6</v>
      </c>
      <c r="D10" s="8" t="s">
        <v>7</v>
      </c>
      <c r="J10" s="5"/>
    </row>
    <row r="11" ht="20.25" customHeight="1">
      <c r="A11" s="5"/>
      <c r="B11" s="7" t="s">
        <v>8</v>
      </c>
      <c r="D11" s="8" t="s">
        <v>9</v>
      </c>
      <c r="J11" s="5"/>
    </row>
    <row r="12">
      <c r="A12" s="5"/>
      <c r="B12" s="5"/>
      <c r="J12" s="5"/>
    </row>
    <row r="13" ht="24.75" customHeight="1">
      <c r="A13" s="9"/>
      <c r="B13" s="10" t="s">
        <v>10</v>
      </c>
      <c r="J13" s="9"/>
    </row>
    <row r="14" ht="22.5" customHeight="1">
      <c r="A14" s="9"/>
      <c r="B14" s="11" t="s">
        <v>11</v>
      </c>
      <c r="I14" s="12"/>
      <c r="J14" s="9"/>
    </row>
    <row r="15" ht="23.25" customHeight="1">
      <c r="A15" s="9"/>
      <c r="B15" s="13" t="s">
        <v>12</v>
      </c>
      <c r="C15" s="14"/>
      <c r="D15" s="15" t="s">
        <v>13</v>
      </c>
      <c r="E15" s="14"/>
      <c r="F15" s="13" t="s">
        <v>14</v>
      </c>
      <c r="G15" s="14"/>
      <c r="H15" s="15" t="s">
        <v>15</v>
      </c>
      <c r="I15" s="16"/>
      <c r="J15" s="9"/>
    </row>
    <row r="16" ht="30.75" customHeight="1">
      <c r="A16" s="9"/>
      <c r="B16" s="17" t="str">
        <f> 'Parte 1 Referências'!B12</f>
        <v>Exemplo 1</v>
      </c>
      <c r="D16" s="18" t="s">
        <v>16</v>
      </c>
      <c r="E16" s="19">
        <f>'Parte 1 Referências'!E17</f>
        <v>25</v>
      </c>
      <c r="F16" s="20" t="s">
        <v>17</v>
      </c>
      <c r="G16" s="19">
        <f>'Parte 2 Despesas'!N3</f>
        <v>0</v>
      </c>
      <c r="H16" s="18" t="s">
        <v>18</v>
      </c>
      <c r="I16" s="21">
        <f>'Parte 3 Receitas'!B3</f>
        <v>0</v>
      </c>
      <c r="J16" s="9"/>
    </row>
    <row r="17" ht="30.75" customHeight="1">
      <c r="A17" s="9"/>
      <c r="B17" s="17" t="str">
        <f> 'Parte 1 Referências'!B13</f>
        <v>Exemplo 2</v>
      </c>
      <c r="D17" s="18" t="s">
        <v>19</v>
      </c>
      <c r="E17" s="19" t="str">
        <f>'Parte 2 Despesas'!R2</f>
        <v>#VALUE!</v>
      </c>
      <c r="F17" s="20" t="s">
        <v>20</v>
      </c>
      <c r="G17" s="19">
        <f>'Parte 2 Despesas'!O3</f>
        <v>0</v>
      </c>
      <c r="H17" s="18" t="s">
        <v>21</v>
      </c>
      <c r="I17" s="21" t="str">
        <f>'Parte 3 Receitas'!B4</f>
        <v>#DIV/0!</v>
      </c>
      <c r="J17" s="9"/>
    </row>
    <row r="18" ht="30.75" customHeight="1">
      <c r="A18" s="9"/>
      <c r="B18" s="17" t="str">
        <f> 'Parte 1 Referências'!B14</f>
        <v>Exemplo 3</v>
      </c>
      <c r="D18" s="22"/>
      <c r="E18" s="23"/>
      <c r="F18" s="20" t="s">
        <v>22</v>
      </c>
      <c r="G18" s="19">
        <f>'Parte 2 Despesas'!P3</f>
        <v>0</v>
      </c>
      <c r="H18" s="18" t="s">
        <v>23</v>
      </c>
      <c r="I18" s="21">
        <f>'Parte 3 Receitas'!B5</f>
        <v>0</v>
      </c>
      <c r="J18" s="9"/>
    </row>
    <row r="19" ht="30.75" customHeight="1">
      <c r="A19" s="9"/>
      <c r="B19" s="17" t="str">
        <f> 'Parte 1 Referências'!B15</f>
        <v>Exemplo 4</v>
      </c>
      <c r="D19" s="22"/>
      <c r="E19" s="23"/>
      <c r="F19" s="24"/>
      <c r="G19" s="9"/>
      <c r="H19" s="25"/>
      <c r="I19" s="26"/>
      <c r="J19" s="9"/>
    </row>
    <row r="20" ht="30.75" customHeight="1">
      <c r="A20" s="9"/>
      <c r="B20" s="17" t="str">
        <f> 'Parte 1 Referências'!B16</f>
        <v>Exemplo 5</v>
      </c>
      <c r="D20" s="22"/>
      <c r="E20" s="23"/>
      <c r="F20" s="24"/>
      <c r="G20" s="9"/>
      <c r="H20" s="24"/>
      <c r="I20" s="26"/>
      <c r="J20" s="9"/>
    </row>
    <row r="21" ht="9.75" customHeight="1">
      <c r="A21" s="9"/>
      <c r="B21" s="27"/>
      <c r="C21" s="27"/>
      <c r="D21" s="23"/>
      <c r="E21" s="23"/>
      <c r="F21" s="9"/>
      <c r="G21" s="9"/>
      <c r="H21" s="9"/>
      <c r="I21" s="9"/>
      <c r="J21" s="9"/>
    </row>
  </sheetData>
  <mergeCells count="22">
    <mergeCell ref="B10:C10"/>
    <mergeCell ref="B11:C11"/>
    <mergeCell ref="A1:J4"/>
    <mergeCell ref="A5:J5"/>
    <mergeCell ref="A6:J6"/>
    <mergeCell ref="B8:I8"/>
    <mergeCell ref="B9:C9"/>
    <mergeCell ref="D9:I9"/>
    <mergeCell ref="D10:I10"/>
    <mergeCell ref="B15:C15"/>
    <mergeCell ref="B16:C16"/>
    <mergeCell ref="B17:C17"/>
    <mergeCell ref="B18:C18"/>
    <mergeCell ref="B19:C19"/>
    <mergeCell ref="B20:C20"/>
    <mergeCell ref="D11:I11"/>
    <mergeCell ref="B12:I12"/>
    <mergeCell ref="B13:I13"/>
    <mergeCell ref="B14:I14"/>
    <mergeCell ref="D15:E15"/>
    <mergeCell ref="F15:G15"/>
    <mergeCell ref="H15:I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0"/>
    <col customWidth="1" min="2" max="2" width="31.88"/>
    <col customWidth="1" min="3" max="3" width="23.88"/>
    <col customWidth="1" min="4" max="4" width="26.38"/>
    <col customWidth="1" min="5" max="5" width="22.25"/>
    <col customWidth="1" min="6" max="6" width="6.63"/>
    <col customWidth="1" min="7" max="7" width="18.5"/>
    <col customWidth="1" min="8" max="8" width="9.63"/>
    <col customWidth="1" min="9" max="9" width="31.13"/>
    <col customWidth="1" min="10" max="10" width="24.25"/>
    <col customWidth="1" min="11" max="11" width="16.5"/>
    <col customWidth="1" min="12" max="12" width="42.63"/>
    <col customWidth="1" min="13" max="13" width="9.63"/>
  </cols>
  <sheetData>
    <row r="1" ht="41.25" customHeight="1">
      <c r="A1" s="28" t="s">
        <v>24</v>
      </c>
    </row>
    <row r="2" ht="29.25" customHeight="1">
      <c r="A2" s="29"/>
      <c r="B2" s="30" t="s">
        <v>25</v>
      </c>
      <c r="C2" s="31"/>
      <c r="D2" s="31"/>
      <c r="E2" s="32"/>
      <c r="F2" s="33"/>
      <c r="G2" s="30" t="s">
        <v>26</v>
      </c>
      <c r="H2" s="31"/>
      <c r="I2" s="31"/>
      <c r="J2" s="31"/>
      <c r="K2" s="31"/>
      <c r="L2" s="32"/>
      <c r="M2" s="34"/>
    </row>
    <row r="3" ht="36.75" customHeight="1">
      <c r="A3" s="35" t="s">
        <v>27</v>
      </c>
      <c r="B3" s="36" t="s">
        <v>28</v>
      </c>
      <c r="C3" s="31"/>
      <c r="D3" s="31"/>
      <c r="E3" s="32"/>
      <c r="G3" s="37" t="s">
        <v>29</v>
      </c>
      <c r="H3" s="38"/>
      <c r="I3" s="38"/>
      <c r="J3" s="39" t="s">
        <v>30</v>
      </c>
      <c r="K3" s="38"/>
      <c r="L3" s="40"/>
    </row>
    <row r="4" ht="36.75" customHeight="1">
      <c r="A4" s="35" t="s">
        <v>31</v>
      </c>
      <c r="B4" s="41" t="s">
        <v>32</v>
      </c>
      <c r="C4" s="31"/>
      <c r="D4" s="31"/>
      <c r="E4" s="32"/>
      <c r="G4" s="42" t="str">
        <f t="shared" ref="G4:G8" si="1">B12</f>
        <v>Exemplo 1</v>
      </c>
      <c r="J4" s="43">
        <f>E17</f>
        <v>25</v>
      </c>
      <c r="L4" s="44"/>
    </row>
    <row r="5" ht="36.75" customHeight="1">
      <c r="A5" s="35" t="s">
        <v>33</v>
      </c>
      <c r="B5" s="41" t="s">
        <v>34</v>
      </c>
      <c r="C5" s="31"/>
      <c r="D5" s="31"/>
      <c r="E5" s="32"/>
      <c r="G5" s="42" t="str">
        <f t="shared" si="1"/>
        <v>Exemplo 2</v>
      </c>
      <c r="J5" s="45" t="s">
        <v>35</v>
      </c>
      <c r="K5" s="31"/>
      <c r="L5" s="32"/>
    </row>
    <row r="6" ht="36.75" customHeight="1">
      <c r="A6" s="35" t="s">
        <v>36</v>
      </c>
      <c r="B6" s="41" t="s">
        <v>37</v>
      </c>
      <c r="C6" s="31"/>
      <c r="D6" s="31"/>
      <c r="E6" s="32"/>
      <c r="G6" s="42" t="str">
        <f t="shared" si="1"/>
        <v>Exemplo 3</v>
      </c>
      <c r="J6" s="46" t="s">
        <v>38</v>
      </c>
      <c r="K6" s="44"/>
      <c r="L6" s="47" t="str">
        <f>MEDIAN(K12:K14)</f>
        <v>#NUM!</v>
      </c>
    </row>
    <row r="7" ht="36.75" customHeight="1">
      <c r="A7" s="35" t="s">
        <v>39</v>
      </c>
      <c r="B7" s="48" t="s">
        <v>40</v>
      </c>
      <c r="C7" s="31"/>
      <c r="D7" s="31"/>
      <c r="E7" s="32"/>
      <c r="G7" s="42" t="str">
        <f t="shared" si="1"/>
        <v>Exemplo 4</v>
      </c>
      <c r="J7" s="46" t="s">
        <v>41</v>
      </c>
      <c r="K7" s="44"/>
      <c r="L7" s="47" t="str">
        <f>MEDIAN(K15:K17)</f>
        <v>#NUM!</v>
      </c>
    </row>
    <row r="8" ht="36.75" customHeight="1">
      <c r="A8" s="35" t="s">
        <v>42</v>
      </c>
      <c r="B8" s="48" t="s">
        <v>43</v>
      </c>
      <c r="C8" s="31"/>
      <c r="D8" s="31"/>
      <c r="E8" s="32"/>
      <c r="G8" s="49" t="str">
        <f t="shared" si="1"/>
        <v>Exemplo 5</v>
      </c>
      <c r="H8" s="38"/>
      <c r="I8" s="38"/>
      <c r="J8" s="50" t="s">
        <v>44</v>
      </c>
      <c r="K8" s="40"/>
      <c r="L8" s="51" t="str">
        <f>MEDIAN(K18:K20)</f>
        <v>#NUM!</v>
      </c>
    </row>
    <row r="9" ht="18.0" customHeight="1">
      <c r="A9" s="52"/>
    </row>
    <row r="10" ht="24.75" customHeight="1">
      <c r="A10" s="53"/>
      <c r="B10" s="30" t="s">
        <v>45</v>
      </c>
      <c r="C10" s="31"/>
      <c r="D10" s="31"/>
      <c r="E10" s="32"/>
      <c r="F10" s="54"/>
      <c r="G10" s="55" t="s">
        <v>46</v>
      </c>
      <c r="H10" s="56"/>
      <c r="I10" s="56"/>
      <c r="J10" s="56"/>
      <c r="K10" s="56"/>
      <c r="L10" s="56"/>
      <c r="M10" s="57"/>
    </row>
    <row r="11" ht="19.5" customHeight="1">
      <c r="A11" s="58"/>
      <c r="B11" s="59" t="s">
        <v>47</v>
      </c>
      <c r="C11" s="59" t="s">
        <v>48</v>
      </c>
      <c r="D11" s="59" t="s">
        <v>49</v>
      </c>
      <c r="E11" s="59" t="s">
        <v>50</v>
      </c>
      <c r="F11" s="44"/>
      <c r="G11" s="60" t="s">
        <v>51</v>
      </c>
      <c r="H11" s="61" t="s">
        <v>52</v>
      </c>
      <c r="I11" s="32"/>
      <c r="J11" s="60" t="s">
        <v>53</v>
      </c>
      <c r="K11" s="59" t="s">
        <v>54</v>
      </c>
      <c r="L11" s="59" t="s">
        <v>55</v>
      </c>
      <c r="M11" s="62"/>
    </row>
    <row r="12" ht="18.0" customHeight="1">
      <c r="A12" s="58"/>
      <c r="B12" s="63" t="s">
        <v>56</v>
      </c>
      <c r="C12" s="64">
        <v>50000.0</v>
      </c>
      <c r="D12" s="65">
        <v>1250000.0</v>
      </c>
      <c r="E12" s="66">
        <f t="shared" ref="E12:E17" si="2">D12/C12</f>
        <v>25</v>
      </c>
      <c r="F12" s="44"/>
      <c r="G12" s="67" t="s">
        <v>38</v>
      </c>
      <c r="H12" s="68" t="s">
        <v>57</v>
      </c>
      <c r="I12" s="69" t="s">
        <v>58</v>
      </c>
      <c r="J12" s="70" t="s">
        <v>59</v>
      </c>
      <c r="K12" s="71"/>
      <c r="L12" s="72"/>
      <c r="M12" s="62"/>
    </row>
    <row r="13" ht="18.0" customHeight="1">
      <c r="A13" s="58"/>
      <c r="B13" s="63" t="s">
        <v>60</v>
      </c>
      <c r="C13" s="64"/>
      <c r="D13" s="73"/>
      <c r="E13" s="66" t="str">
        <f t="shared" si="2"/>
        <v>#DIV/0!</v>
      </c>
      <c r="F13" s="44"/>
      <c r="G13" s="74"/>
      <c r="H13" s="75" t="s">
        <v>61</v>
      </c>
      <c r="I13" s="76" t="s">
        <v>62</v>
      </c>
      <c r="J13" s="77" t="s">
        <v>63</v>
      </c>
      <c r="K13" s="78"/>
      <c r="L13" s="79"/>
      <c r="M13" s="62"/>
    </row>
    <row r="14" ht="18.0" customHeight="1">
      <c r="A14" s="58"/>
      <c r="B14" s="63" t="s">
        <v>64</v>
      </c>
      <c r="C14" s="80"/>
      <c r="D14" s="73"/>
      <c r="E14" s="66" t="str">
        <f t="shared" si="2"/>
        <v>#DIV/0!</v>
      </c>
      <c r="F14" s="44"/>
      <c r="G14" s="74"/>
      <c r="H14" s="81" t="s">
        <v>65</v>
      </c>
      <c r="I14" s="82" t="s">
        <v>66</v>
      </c>
      <c r="J14" s="83" t="s">
        <v>67</v>
      </c>
      <c r="K14" s="84"/>
      <c r="L14" s="85"/>
      <c r="M14" s="62"/>
    </row>
    <row r="15" ht="18.0" customHeight="1">
      <c r="A15" s="58"/>
      <c r="B15" s="63" t="s">
        <v>68</v>
      </c>
      <c r="C15" s="64"/>
      <c r="D15" s="73"/>
      <c r="E15" s="66" t="str">
        <f t="shared" si="2"/>
        <v>#DIV/0!</v>
      </c>
      <c r="F15" s="44"/>
      <c r="G15" s="86" t="s">
        <v>41</v>
      </c>
      <c r="H15" s="68" t="s">
        <v>57</v>
      </c>
      <c r="I15" s="69" t="s">
        <v>58</v>
      </c>
      <c r="J15" s="70" t="s">
        <v>59</v>
      </c>
      <c r="K15" s="87"/>
      <c r="L15" s="88"/>
      <c r="M15" s="62"/>
    </row>
    <row r="16" ht="18.0" customHeight="1">
      <c r="A16" s="58"/>
      <c r="B16" s="63" t="s">
        <v>69</v>
      </c>
      <c r="C16" s="64"/>
      <c r="D16" s="73"/>
      <c r="E16" s="66" t="str">
        <f t="shared" si="2"/>
        <v>#DIV/0!</v>
      </c>
      <c r="F16" s="44"/>
      <c r="G16" s="74"/>
      <c r="H16" s="75" t="s">
        <v>61</v>
      </c>
      <c r="I16" s="76" t="s">
        <v>62</v>
      </c>
      <c r="J16" s="77" t="s">
        <v>63</v>
      </c>
      <c r="K16" s="89"/>
      <c r="L16" s="79"/>
      <c r="M16" s="62"/>
    </row>
    <row r="17" ht="18.0" customHeight="1">
      <c r="A17" s="58"/>
      <c r="B17" s="90" t="s">
        <v>70</v>
      </c>
      <c r="C17" s="91">
        <f t="shared" ref="C17:D17" si="3">AVERAGE(C12:C16)</f>
        <v>50000</v>
      </c>
      <c r="D17" s="92">
        <f t="shared" si="3"/>
        <v>1250000</v>
      </c>
      <c r="E17" s="93">
        <f t="shared" si="2"/>
        <v>25</v>
      </c>
      <c r="F17" s="44"/>
      <c r="G17" s="74"/>
      <c r="H17" s="81" t="s">
        <v>65</v>
      </c>
      <c r="I17" s="82" t="s">
        <v>66</v>
      </c>
      <c r="J17" s="83" t="s">
        <v>67</v>
      </c>
      <c r="K17" s="94"/>
      <c r="L17" s="85"/>
      <c r="M17" s="62"/>
    </row>
    <row r="18" ht="18.0" customHeight="1">
      <c r="A18" s="58"/>
      <c r="B18" s="95"/>
      <c r="E18" s="62"/>
      <c r="F18" s="44"/>
      <c r="G18" s="96" t="s">
        <v>44</v>
      </c>
      <c r="H18" s="68" t="s">
        <v>57</v>
      </c>
      <c r="I18" s="69" t="s">
        <v>58</v>
      </c>
      <c r="J18" s="70" t="s">
        <v>59</v>
      </c>
      <c r="K18" s="87"/>
      <c r="L18" s="72"/>
      <c r="M18" s="62"/>
    </row>
    <row r="19" ht="18.0" customHeight="1">
      <c r="A19" s="58"/>
      <c r="B19" s="97"/>
      <c r="E19" s="62"/>
      <c r="F19" s="44"/>
      <c r="G19" s="74"/>
      <c r="H19" s="75" t="s">
        <v>61</v>
      </c>
      <c r="I19" s="76" t="s">
        <v>62</v>
      </c>
      <c r="J19" s="77" t="s">
        <v>63</v>
      </c>
      <c r="K19" s="89"/>
      <c r="L19" s="98"/>
      <c r="M19" s="62"/>
    </row>
    <row r="20" ht="18.0" customHeight="1">
      <c r="A20" s="99"/>
      <c r="B20" s="100"/>
      <c r="C20" s="101"/>
      <c r="D20" s="101"/>
      <c r="E20" s="102"/>
      <c r="F20" s="103"/>
      <c r="G20" s="74"/>
      <c r="H20" s="81" t="s">
        <v>65</v>
      </c>
      <c r="I20" s="82" t="s">
        <v>66</v>
      </c>
      <c r="J20" s="83" t="s">
        <v>67</v>
      </c>
      <c r="K20" s="94"/>
      <c r="L20" s="104"/>
      <c r="M20" s="102"/>
    </row>
    <row r="21" ht="13.5" customHeight="1">
      <c r="A21" s="34"/>
      <c r="M21" s="44"/>
    </row>
  </sheetData>
  <mergeCells count="35">
    <mergeCell ref="J7:K7"/>
    <mergeCell ref="B8:E8"/>
    <mergeCell ref="G8:I8"/>
    <mergeCell ref="J8:K8"/>
    <mergeCell ref="A1:M1"/>
    <mergeCell ref="F2:F8"/>
    <mergeCell ref="G2:L2"/>
    <mergeCell ref="M2:M8"/>
    <mergeCell ref="G3:I3"/>
    <mergeCell ref="J3:L3"/>
    <mergeCell ref="J5:L5"/>
    <mergeCell ref="B3:E3"/>
    <mergeCell ref="B4:E4"/>
    <mergeCell ref="G4:I4"/>
    <mergeCell ref="J4:L4"/>
    <mergeCell ref="B5:E5"/>
    <mergeCell ref="G5:I5"/>
    <mergeCell ref="B2:E2"/>
    <mergeCell ref="B6:E6"/>
    <mergeCell ref="A10:A20"/>
    <mergeCell ref="B10:E10"/>
    <mergeCell ref="F10:F20"/>
    <mergeCell ref="B18:E20"/>
    <mergeCell ref="G6:I6"/>
    <mergeCell ref="J6:K6"/>
    <mergeCell ref="M10:M20"/>
    <mergeCell ref="H11:I11"/>
    <mergeCell ref="G12:G14"/>
    <mergeCell ref="G15:G17"/>
    <mergeCell ref="G18:G20"/>
    <mergeCell ref="A21:M21"/>
    <mergeCell ref="B7:E7"/>
    <mergeCell ref="G7:I7"/>
    <mergeCell ref="A9:M9"/>
    <mergeCell ref="G10:L10"/>
  </mergeCells>
  <hyperlinks>
    <hyperlink r:id="rId1" location="/" ref="B3"/>
  </hyperlinks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 outlineLevelCol="1"/>
  <cols>
    <col customWidth="1" min="1" max="1" width="54.13"/>
    <col customWidth="1" min="2" max="2" width="35.88"/>
    <col customWidth="1" min="3" max="3" width="18.75"/>
    <col customWidth="1" hidden="1" min="4" max="9" width="18.75" outlineLevel="1"/>
    <col collapsed="1" customWidth="1" min="10" max="10" width="18.75"/>
    <col customWidth="1" min="11" max="11" width="18.75"/>
    <col customWidth="1" min="12" max="12" width="16.63"/>
    <col customWidth="1" min="13" max="13" width="16.75"/>
    <col customWidth="1" min="14" max="14" width="19.25"/>
    <col customWidth="1" min="15" max="15" width="20.63"/>
    <col customWidth="1" min="16" max="16" width="19.0"/>
    <col customWidth="1" min="17" max="17" width="30.25"/>
    <col customWidth="1" min="18" max="18" width="26.25"/>
  </cols>
  <sheetData>
    <row r="1" ht="27.75" customHeight="1">
      <c r="A1" s="105" t="s">
        <v>71</v>
      </c>
      <c r="C1" s="106" t="s">
        <v>17</v>
      </c>
      <c r="D1" s="107"/>
      <c r="E1" s="107"/>
      <c r="F1" s="107"/>
      <c r="G1" s="107"/>
      <c r="H1" s="107"/>
      <c r="I1" s="107"/>
      <c r="J1" s="107"/>
      <c r="K1" s="108" t="s">
        <v>20</v>
      </c>
      <c r="L1" s="107"/>
      <c r="M1" s="107"/>
      <c r="N1" s="109" t="s">
        <v>72</v>
      </c>
      <c r="O1" s="110" t="s">
        <v>73</v>
      </c>
      <c r="P1" s="111" t="s">
        <v>74</v>
      </c>
      <c r="Q1" s="112" t="s">
        <v>75</v>
      </c>
      <c r="R1" s="113" t="s">
        <v>76</v>
      </c>
    </row>
    <row r="2" ht="62.25" customHeight="1">
      <c r="A2" s="114" t="s">
        <v>77</v>
      </c>
      <c r="B2" s="115"/>
      <c r="C2" s="116" t="s">
        <v>78</v>
      </c>
      <c r="D2" s="117" t="s">
        <v>79</v>
      </c>
      <c r="E2" s="117" t="s">
        <v>80</v>
      </c>
      <c r="F2" s="117" t="s">
        <v>81</v>
      </c>
      <c r="G2" s="117" t="s">
        <v>82</v>
      </c>
      <c r="H2" s="118" t="s">
        <v>83</v>
      </c>
      <c r="I2" s="118" t="s">
        <v>84</v>
      </c>
      <c r="J2" s="119" t="s">
        <v>85</v>
      </c>
      <c r="K2" s="120" t="s">
        <v>86</v>
      </c>
      <c r="L2" s="119" t="s">
        <v>87</v>
      </c>
      <c r="M2" s="119" t="s">
        <v>88</v>
      </c>
      <c r="N2" s="121"/>
      <c r="O2" s="122"/>
      <c r="P2" s="123"/>
      <c r="Q2" s="112" t="s">
        <v>89</v>
      </c>
      <c r="R2" s="124" t="str">
        <f>P3/R1</f>
        <v>#VALUE!</v>
      </c>
    </row>
    <row r="3" ht="60.75" customHeight="1">
      <c r="A3" s="125" t="s">
        <v>90</v>
      </c>
      <c r="B3" s="126" t="s">
        <v>91</v>
      </c>
      <c r="C3" s="127">
        <f t="shared" ref="C3:I3" si="1">SUM(C5:C15)</f>
        <v>0</v>
      </c>
      <c r="D3" s="128">
        <f t="shared" si="1"/>
        <v>0</v>
      </c>
      <c r="E3" s="128">
        <f t="shared" si="1"/>
        <v>0</v>
      </c>
      <c r="F3" s="128">
        <f t="shared" si="1"/>
        <v>0</v>
      </c>
      <c r="G3" s="128">
        <f t="shared" si="1"/>
        <v>0</v>
      </c>
      <c r="H3" s="129">
        <f t="shared" si="1"/>
        <v>0</v>
      </c>
      <c r="I3" s="129">
        <f t="shared" si="1"/>
        <v>0</v>
      </c>
      <c r="J3" s="128">
        <f t="shared" ref="J3:K3" si="2">J4+J16+J19+J25+J28+J32+J35</f>
        <v>0</v>
      </c>
      <c r="K3" s="127">
        <f t="shared" si="2"/>
        <v>0</v>
      </c>
      <c r="L3" s="128">
        <f t="shared" ref="L3:M3" si="3">SUM(L5:L15)</f>
        <v>0</v>
      </c>
      <c r="M3" s="128">
        <f t="shared" si="3"/>
        <v>0</v>
      </c>
      <c r="N3" s="130">
        <f>SUM(N4,N16,N19,N25,N28,N32,N35)</f>
        <v>0</v>
      </c>
      <c r="O3" s="131">
        <f t="shared" ref="O3:P3" si="4">O4+O16+O19+O25+O28+O32+O35</f>
        <v>0</v>
      </c>
      <c r="P3" s="132">
        <f t="shared" si="4"/>
        <v>0</v>
      </c>
      <c r="Q3" s="112" t="s">
        <v>92</v>
      </c>
      <c r="R3" s="124">
        <f> 'Parte 1 Referências'!E17</f>
        <v>25</v>
      </c>
    </row>
    <row r="4" ht="21.0" customHeight="1">
      <c r="A4" s="133" t="s">
        <v>93</v>
      </c>
      <c r="B4" s="134"/>
      <c r="C4" s="135">
        <f t="shared" ref="C4:P4" si="5">SUM(C5:C15)</f>
        <v>0</v>
      </c>
      <c r="D4" s="135">
        <f t="shared" si="5"/>
        <v>0</v>
      </c>
      <c r="E4" s="135">
        <f t="shared" si="5"/>
        <v>0</v>
      </c>
      <c r="F4" s="135">
        <f t="shared" si="5"/>
        <v>0</v>
      </c>
      <c r="G4" s="135">
        <f t="shared" si="5"/>
        <v>0</v>
      </c>
      <c r="H4" s="135">
        <f t="shared" si="5"/>
        <v>0</v>
      </c>
      <c r="I4" s="136">
        <f t="shared" si="5"/>
        <v>0</v>
      </c>
      <c r="J4" s="135">
        <f t="shared" si="5"/>
        <v>0</v>
      </c>
      <c r="K4" s="137">
        <f t="shared" si="5"/>
        <v>0</v>
      </c>
      <c r="L4" s="135">
        <f t="shared" si="5"/>
        <v>0</v>
      </c>
      <c r="M4" s="135">
        <f t="shared" si="5"/>
        <v>0</v>
      </c>
      <c r="N4" s="138">
        <f t="shared" si="5"/>
        <v>0</v>
      </c>
      <c r="O4" s="139">
        <f t="shared" si="5"/>
        <v>0</v>
      </c>
      <c r="P4" s="140">
        <f t="shared" si="5"/>
        <v>0</v>
      </c>
      <c r="Q4" s="141"/>
      <c r="R4" s="141"/>
    </row>
    <row r="5" ht="15.75" customHeight="1">
      <c r="A5" s="142" t="s">
        <v>94</v>
      </c>
      <c r="B5" s="143"/>
      <c r="C5" s="144"/>
      <c r="D5" s="145"/>
      <c r="E5" s="145"/>
      <c r="F5" s="145"/>
      <c r="G5" s="145"/>
      <c r="H5" s="145"/>
      <c r="I5" s="145"/>
      <c r="J5" s="145"/>
      <c r="K5" s="146"/>
      <c r="L5" s="147"/>
      <c r="M5" s="147"/>
      <c r="N5" s="148">
        <f t="shared" ref="N5:N15" si="6">SUM(C5:J5)</f>
        <v>0</v>
      </c>
      <c r="O5" s="149">
        <f t="shared" ref="O5:O15" si="7">SUM(K5:M5)</f>
        <v>0</v>
      </c>
      <c r="P5" s="150">
        <f t="shared" ref="P5:P15" si="8">O5+N5</f>
        <v>0</v>
      </c>
      <c r="Q5" s="151"/>
      <c r="R5" s="151"/>
    </row>
    <row r="6" ht="15.75" customHeight="1">
      <c r="A6" s="152" t="s">
        <v>95</v>
      </c>
      <c r="B6" s="153"/>
      <c r="C6" s="154"/>
      <c r="D6" s="155"/>
      <c r="E6" s="155"/>
      <c r="F6" s="155"/>
      <c r="G6" s="155"/>
      <c r="H6" s="155"/>
      <c r="I6" s="155"/>
      <c r="J6" s="155"/>
      <c r="K6" s="156"/>
      <c r="L6" s="157"/>
      <c r="M6" s="157"/>
      <c r="N6" s="158">
        <f t="shared" si="6"/>
        <v>0</v>
      </c>
      <c r="O6" s="159">
        <f t="shared" si="7"/>
        <v>0</v>
      </c>
      <c r="P6" s="160">
        <f t="shared" si="8"/>
        <v>0</v>
      </c>
      <c r="Q6" s="151"/>
      <c r="R6" s="151"/>
    </row>
    <row r="7" ht="15.75" customHeight="1">
      <c r="A7" s="152" t="s">
        <v>96</v>
      </c>
      <c r="B7" s="153"/>
      <c r="C7" s="154"/>
      <c r="D7" s="155"/>
      <c r="E7" s="155"/>
      <c r="F7" s="155"/>
      <c r="G7" s="155"/>
      <c r="H7" s="155"/>
      <c r="I7" s="155"/>
      <c r="J7" s="155"/>
      <c r="K7" s="156"/>
      <c r="L7" s="157"/>
      <c r="M7" s="157"/>
      <c r="N7" s="158">
        <f t="shared" si="6"/>
        <v>0</v>
      </c>
      <c r="O7" s="159">
        <f t="shared" si="7"/>
        <v>0</v>
      </c>
      <c r="P7" s="160">
        <f t="shared" si="8"/>
        <v>0</v>
      </c>
      <c r="Q7" s="151"/>
      <c r="R7" s="151"/>
    </row>
    <row r="8" ht="15.75" customHeight="1">
      <c r="A8" s="152" t="s">
        <v>97</v>
      </c>
      <c r="B8" s="153"/>
      <c r="C8" s="154"/>
      <c r="D8" s="155"/>
      <c r="E8" s="155"/>
      <c r="F8" s="155"/>
      <c r="G8" s="155"/>
      <c r="H8" s="155"/>
      <c r="I8" s="155"/>
      <c r="J8" s="155"/>
      <c r="K8" s="156"/>
      <c r="L8" s="157"/>
      <c r="M8" s="161"/>
      <c r="N8" s="158">
        <f t="shared" si="6"/>
        <v>0</v>
      </c>
      <c r="O8" s="159">
        <f t="shared" si="7"/>
        <v>0</v>
      </c>
      <c r="P8" s="160">
        <f t="shared" si="8"/>
        <v>0</v>
      </c>
      <c r="Q8" s="151"/>
      <c r="R8" s="151"/>
    </row>
    <row r="9" ht="15.75" customHeight="1">
      <c r="A9" s="152" t="s">
        <v>98</v>
      </c>
      <c r="B9" s="153"/>
      <c r="C9" s="154"/>
      <c r="D9" s="155"/>
      <c r="E9" s="155"/>
      <c r="F9" s="155"/>
      <c r="G9" s="155"/>
      <c r="H9" s="155"/>
      <c r="I9" s="155"/>
      <c r="J9" s="155"/>
      <c r="K9" s="156"/>
      <c r="L9" s="157"/>
      <c r="M9" s="157"/>
      <c r="N9" s="158">
        <f t="shared" si="6"/>
        <v>0</v>
      </c>
      <c r="O9" s="159">
        <f t="shared" si="7"/>
        <v>0</v>
      </c>
      <c r="P9" s="160">
        <f t="shared" si="8"/>
        <v>0</v>
      </c>
      <c r="Q9" s="151"/>
      <c r="R9" s="151"/>
    </row>
    <row r="10" ht="15.75" customHeight="1">
      <c r="A10" s="152" t="s">
        <v>99</v>
      </c>
      <c r="B10" s="153"/>
      <c r="C10" s="154"/>
      <c r="D10" s="155"/>
      <c r="E10" s="155"/>
      <c r="F10" s="155"/>
      <c r="G10" s="155"/>
      <c r="H10" s="155"/>
      <c r="I10" s="155"/>
      <c r="J10" s="155"/>
      <c r="K10" s="156"/>
      <c r="L10" s="157"/>
      <c r="M10" s="157"/>
      <c r="N10" s="158">
        <f t="shared" si="6"/>
        <v>0</v>
      </c>
      <c r="O10" s="159">
        <f t="shared" si="7"/>
        <v>0</v>
      </c>
      <c r="P10" s="160">
        <f t="shared" si="8"/>
        <v>0</v>
      </c>
      <c r="Q10" s="151"/>
      <c r="R10" s="151"/>
    </row>
    <row r="11" ht="15.75" customHeight="1">
      <c r="A11" s="162" t="s">
        <v>100</v>
      </c>
      <c r="B11" s="153"/>
      <c r="C11" s="154"/>
      <c r="D11" s="155"/>
      <c r="E11" s="155"/>
      <c r="F11" s="155"/>
      <c r="G11" s="155"/>
      <c r="H11" s="155"/>
      <c r="I11" s="155"/>
      <c r="J11" s="155"/>
      <c r="K11" s="156"/>
      <c r="L11" s="157"/>
      <c r="M11" s="157"/>
      <c r="N11" s="158">
        <f t="shared" si="6"/>
        <v>0</v>
      </c>
      <c r="O11" s="159">
        <f t="shared" si="7"/>
        <v>0</v>
      </c>
      <c r="P11" s="160">
        <f t="shared" si="8"/>
        <v>0</v>
      </c>
      <c r="Q11" s="151"/>
      <c r="R11" s="151"/>
    </row>
    <row r="12" ht="15.75" customHeight="1">
      <c r="A12" s="152" t="s">
        <v>101</v>
      </c>
      <c r="B12" s="153"/>
      <c r="C12" s="154"/>
      <c r="D12" s="155"/>
      <c r="E12" s="155"/>
      <c r="F12" s="155"/>
      <c r="G12" s="155"/>
      <c r="H12" s="155"/>
      <c r="I12" s="155"/>
      <c r="J12" s="155"/>
      <c r="K12" s="156"/>
      <c r="L12" s="157"/>
      <c r="M12" s="157"/>
      <c r="N12" s="158">
        <f t="shared" si="6"/>
        <v>0</v>
      </c>
      <c r="O12" s="159">
        <f t="shared" si="7"/>
        <v>0</v>
      </c>
      <c r="P12" s="160">
        <f t="shared" si="8"/>
        <v>0</v>
      </c>
      <c r="Q12" s="151"/>
      <c r="R12" s="151"/>
    </row>
    <row r="13" ht="15.75" customHeight="1">
      <c r="A13" s="152" t="s">
        <v>102</v>
      </c>
      <c r="B13" s="153"/>
      <c r="C13" s="154"/>
      <c r="D13" s="155"/>
      <c r="E13" s="155"/>
      <c r="F13" s="155"/>
      <c r="G13" s="155"/>
      <c r="H13" s="155"/>
      <c r="I13" s="155"/>
      <c r="J13" s="155"/>
      <c r="K13" s="156"/>
      <c r="L13" s="157"/>
      <c r="M13" s="157"/>
      <c r="N13" s="158">
        <f t="shared" si="6"/>
        <v>0</v>
      </c>
      <c r="O13" s="159">
        <f t="shared" si="7"/>
        <v>0</v>
      </c>
      <c r="P13" s="160">
        <f t="shared" si="8"/>
        <v>0</v>
      </c>
      <c r="Q13" s="151"/>
      <c r="R13" s="151"/>
    </row>
    <row r="14" ht="15.75" customHeight="1">
      <c r="A14" s="162" t="s">
        <v>103</v>
      </c>
      <c r="B14" s="153"/>
      <c r="C14" s="154"/>
      <c r="D14" s="155"/>
      <c r="E14" s="155"/>
      <c r="F14" s="155"/>
      <c r="G14" s="155"/>
      <c r="H14" s="155"/>
      <c r="I14" s="155"/>
      <c r="J14" s="155"/>
      <c r="K14" s="156"/>
      <c r="L14" s="157"/>
      <c r="M14" s="157"/>
      <c r="N14" s="158">
        <f t="shared" si="6"/>
        <v>0</v>
      </c>
      <c r="O14" s="159">
        <f t="shared" si="7"/>
        <v>0</v>
      </c>
      <c r="P14" s="160">
        <f t="shared" si="8"/>
        <v>0</v>
      </c>
      <c r="Q14" s="151"/>
      <c r="R14" s="151"/>
    </row>
    <row r="15" ht="15.75" customHeight="1">
      <c r="A15" s="163" t="s">
        <v>104</v>
      </c>
      <c r="B15" s="164"/>
      <c r="C15" s="165"/>
      <c r="D15" s="166"/>
      <c r="E15" s="166"/>
      <c r="F15" s="166"/>
      <c r="G15" s="166"/>
      <c r="H15" s="166"/>
      <c r="I15" s="166"/>
      <c r="J15" s="166"/>
      <c r="K15" s="167"/>
      <c r="L15" s="168"/>
      <c r="M15" s="168"/>
      <c r="N15" s="169">
        <f t="shared" si="6"/>
        <v>0</v>
      </c>
      <c r="O15" s="170">
        <f t="shared" si="7"/>
        <v>0</v>
      </c>
      <c r="P15" s="171">
        <f t="shared" si="8"/>
        <v>0</v>
      </c>
      <c r="Q15" s="151"/>
      <c r="R15" s="151"/>
    </row>
    <row r="16" ht="20.25" customHeight="1">
      <c r="A16" s="172" t="s">
        <v>105</v>
      </c>
      <c r="B16" s="31"/>
      <c r="C16" s="173">
        <f t="shared" ref="C16:P16" si="9">SUM(C17:C18)</f>
        <v>0</v>
      </c>
      <c r="D16" s="173">
        <f t="shared" si="9"/>
        <v>0</v>
      </c>
      <c r="E16" s="173">
        <f t="shared" si="9"/>
        <v>0</v>
      </c>
      <c r="F16" s="173">
        <f t="shared" si="9"/>
        <v>0</v>
      </c>
      <c r="G16" s="173">
        <f t="shared" si="9"/>
        <v>0</v>
      </c>
      <c r="H16" s="173">
        <f t="shared" si="9"/>
        <v>0</v>
      </c>
      <c r="I16" s="136">
        <f t="shared" si="9"/>
        <v>0</v>
      </c>
      <c r="J16" s="173">
        <f t="shared" si="9"/>
        <v>0</v>
      </c>
      <c r="K16" s="174">
        <f t="shared" si="9"/>
        <v>0</v>
      </c>
      <c r="L16" s="173">
        <f t="shared" si="9"/>
        <v>0</v>
      </c>
      <c r="M16" s="173">
        <f t="shared" si="9"/>
        <v>0</v>
      </c>
      <c r="N16" s="175">
        <f t="shared" si="9"/>
        <v>0</v>
      </c>
      <c r="O16" s="176">
        <f t="shared" si="9"/>
        <v>0</v>
      </c>
      <c r="P16" s="177">
        <f t="shared" si="9"/>
        <v>0</v>
      </c>
      <c r="Q16" s="178"/>
      <c r="R16" s="178"/>
    </row>
    <row r="17" ht="16.5" customHeight="1">
      <c r="A17" s="179" t="s">
        <v>106</v>
      </c>
      <c r="B17" s="143"/>
      <c r="C17" s="144"/>
      <c r="D17" s="145"/>
      <c r="E17" s="145"/>
      <c r="F17" s="145"/>
      <c r="G17" s="145"/>
      <c r="H17" s="145"/>
      <c r="I17" s="145"/>
      <c r="J17" s="145"/>
      <c r="K17" s="146"/>
      <c r="L17" s="147"/>
      <c r="M17" s="147"/>
      <c r="N17" s="148">
        <f t="shared" ref="N17:N18" si="10">SUM(J17)</f>
        <v>0</v>
      </c>
      <c r="O17" s="149">
        <f t="shared" ref="O17:O18" si="11">SUM(K17:M17)</f>
        <v>0</v>
      </c>
      <c r="P17" s="150">
        <f t="shared" ref="P17:P18" si="12">O17+N17</f>
        <v>0</v>
      </c>
      <c r="Q17" s="180"/>
      <c r="R17" s="180"/>
    </row>
    <row r="18" ht="16.5" customHeight="1">
      <c r="A18" s="163" t="s">
        <v>107</v>
      </c>
      <c r="B18" s="164"/>
      <c r="C18" s="165"/>
      <c r="D18" s="166"/>
      <c r="E18" s="166"/>
      <c r="F18" s="166"/>
      <c r="G18" s="166"/>
      <c r="H18" s="166"/>
      <c r="I18" s="166"/>
      <c r="J18" s="166"/>
      <c r="K18" s="167"/>
      <c r="L18" s="168"/>
      <c r="M18" s="168"/>
      <c r="N18" s="169">
        <f t="shared" si="10"/>
        <v>0</v>
      </c>
      <c r="O18" s="170">
        <f t="shared" si="11"/>
        <v>0</v>
      </c>
      <c r="P18" s="171">
        <f t="shared" si="12"/>
        <v>0</v>
      </c>
      <c r="Q18" s="180"/>
      <c r="R18" s="180"/>
    </row>
    <row r="19" ht="20.25" customHeight="1">
      <c r="A19" s="172" t="s">
        <v>108</v>
      </c>
      <c r="B19" s="31"/>
      <c r="C19" s="173">
        <f>SUM(C20:C24)</f>
        <v>0</v>
      </c>
      <c r="D19" s="173"/>
      <c r="E19" s="173"/>
      <c r="F19" s="173"/>
      <c r="G19" s="173"/>
      <c r="H19" s="173"/>
      <c r="I19" s="136"/>
      <c r="J19" s="173">
        <f t="shared" ref="J19:P19" si="13">SUM(J20:J24)</f>
        <v>0</v>
      </c>
      <c r="K19" s="174">
        <f t="shared" si="13"/>
        <v>0</v>
      </c>
      <c r="L19" s="173">
        <f t="shared" si="13"/>
        <v>0</v>
      </c>
      <c r="M19" s="173">
        <f t="shared" si="13"/>
        <v>0</v>
      </c>
      <c r="N19" s="175">
        <f t="shared" si="13"/>
        <v>0</v>
      </c>
      <c r="O19" s="176">
        <f t="shared" si="13"/>
        <v>0</v>
      </c>
      <c r="P19" s="177">
        <f t="shared" si="13"/>
        <v>0</v>
      </c>
      <c r="Q19" s="178"/>
      <c r="R19" s="178"/>
    </row>
    <row r="20" ht="15.0" customHeight="1">
      <c r="A20" s="179" t="s">
        <v>109</v>
      </c>
      <c r="B20" s="143"/>
      <c r="C20" s="144"/>
      <c r="D20" s="145"/>
      <c r="E20" s="145"/>
      <c r="F20" s="145"/>
      <c r="G20" s="145"/>
      <c r="H20" s="145"/>
      <c r="I20" s="145"/>
      <c r="J20" s="145"/>
      <c r="K20" s="146"/>
      <c r="L20" s="147"/>
      <c r="M20" s="147"/>
      <c r="N20" s="148">
        <f t="shared" ref="N20:N24" si="14">SUM(J20)</f>
        <v>0</v>
      </c>
      <c r="O20" s="149">
        <f t="shared" ref="O20:O24" si="15">SUM(K20:M20)</f>
        <v>0</v>
      </c>
      <c r="P20" s="150">
        <f t="shared" ref="P20:P24" si="16">O20+N20</f>
        <v>0</v>
      </c>
      <c r="Q20" s="151"/>
      <c r="R20" s="151"/>
    </row>
    <row r="21" ht="15.0" customHeight="1">
      <c r="A21" s="162" t="s">
        <v>110</v>
      </c>
      <c r="B21" s="153"/>
      <c r="C21" s="154"/>
      <c r="D21" s="155"/>
      <c r="E21" s="155"/>
      <c r="F21" s="155"/>
      <c r="G21" s="155"/>
      <c r="H21" s="155"/>
      <c r="I21" s="145"/>
      <c r="J21" s="155"/>
      <c r="K21" s="156"/>
      <c r="L21" s="157"/>
      <c r="M21" s="157"/>
      <c r="N21" s="158">
        <f t="shared" si="14"/>
        <v>0</v>
      </c>
      <c r="O21" s="159">
        <f t="shared" si="15"/>
        <v>0</v>
      </c>
      <c r="P21" s="160">
        <f t="shared" si="16"/>
        <v>0</v>
      </c>
      <c r="Q21" s="151"/>
      <c r="R21" s="151"/>
    </row>
    <row r="22" ht="15.0" customHeight="1">
      <c r="A22" s="152" t="s">
        <v>111</v>
      </c>
      <c r="B22" s="153"/>
      <c r="C22" s="154"/>
      <c r="D22" s="155"/>
      <c r="E22" s="155"/>
      <c r="F22" s="155"/>
      <c r="G22" s="155"/>
      <c r="H22" s="155"/>
      <c r="I22" s="155"/>
      <c r="J22" s="155"/>
      <c r="K22" s="156"/>
      <c r="L22" s="157"/>
      <c r="M22" s="157"/>
      <c r="N22" s="158">
        <f t="shared" si="14"/>
        <v>0</v>
      </c>
      <c r="O22" s="159">
        <f t="shared" si="15"/>
        <v>0</v>
      </c>
      <c r="P22" s="160">
        <f t="shared" si="16"/>
        <v>0</v>
      </c>
      <c r="Q22" s="151"/>
      <c r="R22" s="151"/>
    </row>
    <row r="23" ht="15.0" customHeight="1">
      <c r="A23" s="152" t="s">
        <v>112</v>
      </c>
      <c r="B23" s="153"/>
      <c r="C23" s="154"/>
      <c r="D23" s="155"/>
      <c r="E23" s="155"/>
      <c r="F23" s="155"/>
      <c r="G23" s="155"/>
      <c r="H23" s="155"/>
      <c r="I23" s="145"/>
      <c r="J23" s="155"/>
      <c r="K23" s="156"/>
      <c r="L23" s="157"/>
      <c r="M23" s="157"/>
      <c r="N23" s="158">
        <f t="shared" si="14"/>
        <v>0</v>
      </c>
      <c r="O23" s="159">
        <f t="shared" si="15"/>
        <v>0</v>
      </c>
      <c r="P23" s="160">
        <f t="shared" si="16"/>
        <v>0</v>
      </c>
      <c r="Q23" s="151"/>
      <c r="R23" s="151"/>
    </row>
    <row r="24" ht="15.0" customHeight="1">
      <c r="A24" s="163" t="s">
        <v>113</v>
      </c>
      <c r="B24" s="164"/>
      <c r="C24" s="165"/>
      <c r="D24" s="166"/>
      <c r="E24" s="166"/>
      <c r="F24" s="166"/>
      <c r="G24" s="166"/>
      <c r="H24" s="166"/>
      <c r="I24" s="166"/>
      <c r="J24" s="166"/>
      <c r="K24" s="167"/>
      <c r="L24" s="168"/>
      <c r="M24" s="168"/>
      <c r="N24" s="169">
        <f t="shared" si="14"/>
        <v>0</v>
      </c>
      <c r="O24" s="170">
        <f t="shared" si="15"/>
        <v>0</v>
      </c>
      <c r="P24" s="171">
        <f t="shared" si="16"/>
        <v>0</v>
      </c>
      <c r="Q24" s="151"/>
      <c r="R24" s="151"/>
    </row>
    <row r="25" ht="21.0" customHeight="1">
      <c r="A25" s="172" t="s">
        <v>114</v>
      </c>
      <c r="B25" s="31"/>
      <c r="C25" s="173">
        <f>SUM(C26:C27)</f>
        <v>0</v>
      </c>
      <c r="D25" s="173"/>
      <c r="E25" s="173"/>
      <c r="F25" s="173"/>
      <c r="G25" s="173"/>
      <c r="H25" s="173"/>
      <c r="I25" s="136"/>
      <c r="J25" s="173">
        <f t="shared" ref="J25:P25" si="17">SUM(J26:J27)</f>
        <v>0</v>
      </c>
      <c r="K25" s="174">
        <f t="shared" si="17"/>
        <v>0</v>
      </c>
      <c r="L25" s="173">
        <f t="shared" si="17"/>
        <v>0</v>
      </c>
      <c r="M25" s="173">
        <f t="shared" si="17"/>
        <v>0</v>
      </c>
      <c r="N25" s="175">
        <f t="shared" si="17"/>
        <v>0</v>
      </c>
      <c r="O25" s="176">
        <f t="shared" si="17"/>
        <v>0</v>
      </c>
      <c r="P25" s="177">
        <f t="shared" si="17"/>
        <v>0</v>
      </c>
      <c r="Q25" s="178"/>
      <c r="R25" s="178"/>
    </row>
    <row r="26" ht="15.0" customHeight="1">
      <c r="A26" s="142" t="s">
        <v>115</v>
      </c>
      <c r="B26" s="143"/>
      <c r="C26" s="144"/>
      <c r="D26" s="145"/>
      <c r="E26" s="145"/>
      <c r="F26" s="145"/>
      <c r="G26" s="145"/>
      <c r="H26" s="145"/>
      <c r="I26" s="155"/>
      <c r="J26" s="145"/>
      <c r="K26" s="146"/>
      <c r="L26" s="147"/>
      <c r="M26" s="147"/>
      <c r="N26" s="148">
        <f t="shared" ref="N26:N27" si="18">SUM(J26)</f>
        <v>0</v>
      </c>
      <c r="O26" s="149">
        <f t="shared" ref="O26:O27" si="19">SUM(K26:M26)</f>
        <v>0</v>
      </c>
      <c r="P26" s="150">
        <f t="shared" ref="P26:P27" si="20">O26+N26</f>
        <v>0</v>
      </c>
      <c r="Q26" s="151"/>
      <c r="R26" s="151"/>
    </row>
    <row r="27" ht="15.0" customHeight="1">
      <c r="A27" s="163" t="s">
        <v>116</v>
      </c>
      <c r="B27" s="164"/>
      <c r="C27" s="165"/>
      <c r="D27" s="166"/>
      <c r="E27" s="166"/>
      <c r="F27" s="166"/>
      <c r="G27" s="166"/>
      <c r="H27" s="166"/>
      <c r="I27" s="181"/>
      <c r="J27" s="166"/>
      <c r="K27" s="167"/>
      <c r="L27" s="168"/>
      <c r="M27" s="168"/>
      <c r="N27" s="169">
        <f t="shared" si="18"/>
        <v>0</v>
      </c>
      <c r="O27" s="170">
        <f t="shared" si="19"/>
        <v>0</v>
      </c>
      <c r="P27" s="171">
        <f t="shared" si="20"/>
        <v>0</v>
      </c>
      <c r="Q27" s="151"/>
      <c r="R27" s="151"/>
    </row>
    <row r="28" ht="18.75" customHeight="1">
      <c r="A28" s="172" t="s">
        <v>117</v>
      </c>
      <c r="B28" s="31"/>
      <c r="C28" s="173">
        <f>SUM(C29:C30)</f>
        <v>0</v>
      </c>
      <c r="D28" s="173"/>
      <c r="E28" s="173"/>
      <c r="F28" s="173"/>
      <c r="G28" s="173"/>
      <c r="H28" s="173"/>
      <c r="I28" s="136"/>
      <c r="J28" s="173">
        <f t="shared" ref="J28:P28" si="21">SUM(J29:J30)</f>
        <v>0</v>
      </c>
      <c r="K28" s="174">
        <f t="shared" si="21"/>
        <v>0</v>
      </c>
      <c r="L28" s="173">
        <f t="shared" si="21"/>
        <v>0</v>
      </c>
      <c r="M28" s="173">
        <f t="shared" si="21"/>
        <v>0</v>
      </c>
      <c r="N28" s="175">
        <f t="shared" si="21"/>
        <v>0</v>
      </c>
      <c r="O28" s="176">
        <f t="shared" si="21"/>
        <v>0</v>
      </c>
      <c r="P28" s="177">
        <f t="shared" si="21"/>
        <v>0</v>
      </c>
      <c r="Q28" s="178"/>
      <c r="R28" s="178"/>
    </row>
    <row r="29" ht="17.25" customHeight="1">
      <c r="A29" s="179" t="s">
        <v>118</v>
      </c>
      <c r="B29" s="143"/>
      <c r="C29" s="144"/>
      <c r="D29" s="145"/>
      <c r="E29" s="145"/>
      <c r="F29" s="145"/>
      <c r="G29" s="145"/>
      <c r="H29" s="145"/>
      <c r="I29" s="155"/>
      <c r="J29" s="145"/>
      <c r="K29" s="146"/>
      <c r="L29" s="147"/>
      <c r="M29" s="147"/>
      <c r="N29" s="148">
        <f t="shared" ref="N29:N30" si="22">SUM(J29)</f>
        <v>0</v>
      </c>
      <c r="O29" s="149">
        <f t="shared" ref="O29:O30" si="23">SUM(K29:M29)</f>
        <v>0</v>
      </c>
      <c r="P29" s="150">
        <f t="shared" ref="P29:P30" si="24">O29+N29</f>
        <v>0</v>
      </c>
      <c r="Q29" s="151"/>
      <c r="R29" s="151"/>
    </row>
    <row r="30" ht="17.25" customHeight="1">
      <c r="A30" s="163" t="s">
        <v>119</v>
      </c>
      <c r="B30" s="164"/>
      <c r="C30" s="165"/>
      <c r="D30" s="166"/>
      <c r="E30" s="166"/>
      <c r="F30" s="166"/>
      <c r="G30" s="166"/>
      <c r="H30" s="166"/>
      <c r="I30" s="181"/>
      <c r="J30" s="166"/>
      <c r="K30" s="167"/>
      <c r="L30" s="168"/>
      <c r="M30" s="168"/>
      <c r="N30" s="169">
        <f t="shared" si="22"/>
        <v>0</v>
      </c>
      <c r="O30" s="170">
        <f t="shared" si="23"/>
        <v>0</v>
      </c>
      <c r="P30" s="171">
        <f t="shared" si="24"/>
        <v>0</v>
      </c>
      <c r="Q30" s="151"/>
      <c r="R30" s="151"/>
    </row>
    <row r="31" ht="17.25" customHeight="1">
      <c r="A31" s="182" t="s">
        <v>120</v>
      </c>
      <c r="B31" s="183"/>
      <c r="C31" s="184"/>
      <c r="D31" s="181"/>
      <c r="E31" s="181"/>
      <c r="F31" s="181"/>
      <c r="G31" s="181"/>
      <c r="H31" s="181"/>
      <c r="I31" s="181"/>
      <c r="J31" s="181"/>
      <c r="K31" s="185"/>
      <c r="L31" s="186"/>
      <c r="M31" s="186"/>
      <c r="N31" s="187"/>
      <c r="O31" s="188"/>
      <c r="P31" s="189"/>
      <c r="Q31" s="151"/>
      <c r="R31" s="151"/>
    </row>
    <row r="32" ht="23.25" customHeight="1">
      <c r="A32" s="172" t="s">
        <v>121</v>
      </c>
      <c r="B32" s="31"/>
      <c r="C32" s="173">
        <f>SUM(C33)</f>
        <v>0</v>
      </c>
      <c r="D32" s="173"/>
      <c r="E32" s="173"/>
      <c r="F32" s="173"/>
      <c r="G32" s="173"/>
      <c r="H32" s="173"/>
      <c r="I32" s="136"/>
      <c r="J32" s="173">
        <f t="shared" ref="J32:P32" si="25">SUM(J33)</f>
        <v>0</v>
      </c>
      <c r="K32" s="174">
        <f t="shared" si="25"/>
        <v>0</v>
      </c>
      <c r="L32" s="173">
        <f t="shared" si="25"/>
        <v>0</v>
      </c>
      <c r="M32" s="173">
        <f t="shared" si="25"/>
        <v>0</v>
      </c>
      <c r="N32" s="175">
        <f t="shared" si="25"/>
        <v>0</v>
      </c>
      <c r="O32" s="176">
        <f t="shared" si="25"/>
        <v>0</v>
      </c>
      <c r="P32" s="177">
        <f t="shared" si="25"/>
        <v>0</v>
      </c>
      <c r="Q32" s="178"/>
      <c r="R32" s="178"/>
    </row>
    <row r="33" ht="18.0" customHeight="1">
      <c r="A33" s="190" t="s">
        <v>122</v>
      </c>
      <c r="B33" s="191"/>
      <c r="C33" s="192"/>
      <c r="D33" s="181"/>
      <c r="E33" s="181"/>
      <c r="F33" s="181"/>
      <c r="G33" s="181"/>
      <c r="H33" s="181"/>
      <c r="I33" s="181"/>
      <c r="J33" s="181"/>
      <c r="K33" s="185"/>
      <c r="L33" s="186"/>
      <c r="M33" s="186"/>
      <c r="N33" s="187">
        <f>SUM(J33)</f>
        <v>0</v>
      </c>
      <c r="O33" s="188">
        <f>SUM(K33:M33)</f>
        <v>0</v>
      </c>
      <c r="P33" s="189">
        <f>O33+N33</f>
        <v>0</v>
      </c>
      <c r="Q33" s="151"/>
      <c r="R33" s="151"/>
    </row>
    <row r="34" ht="18.0" customHeight="1">
      <c r="A34" s="182" t="s">
        <v>123</v>
      </c>
      <c r="B34" s="183"/>
      <c r="C34" s="184"/>
      <c r="D34" s="181"/>
      <c r="E34" s="181"/>
      <c r="F34" s="181"/>
      <c r="G34" s="181"/>
      <c r="H34" s="181"/>
      <c r="I34" s="181"/>
      <c r="J34" s="181"/>
      <c r="K34" s="185"/>
      <c r="L34" s="186"/>
      <c r="M34" s="186"/>
      <c r="N34" s="187"/>
      <c r="O34" s="188"/>
      <c r="P34" s="189"/>
      <c r="Q34" s="151"/>
      <c r="R34" s="151"/>
    </row>
    <row r="35" ht="21.75" customHeight="1">
      <c r="A35" s="172" t="s">
        <v>124</v>
      </c>
      <c r="B35" s="31"/>
      <c r="C35" s="173">
        <f>SUM(C36:C37)</f>
        <v>0</v>
      </c>
      <c r="D35" s="173"/>
      <c r="E35" s="173"/>
      <c r="F35" s="173"/>
      <c r="G35" s="173"/>
      <c r="H35" s="173"/>
      <c r="I35" s="136"/>
      <c r="J35" s="173">
        <f t="shared" ref="J35:P35" si="26">SUM(J36:J37)</f>
        <v>0</v>
      </c>
      <c r="K35" s="174">
        <f t="shared" si="26"/>
        <v>0</v>
      </c>
      <c r="L35" s="173">
        <f t="shared" si="26"/>
        <v>0</v>
      </c>
      <c r="M35" s="173">
        <f t="shared" si="26"/>
        <v>0</v>
      </c>
      <c r="N35" s="175">
        <f t="shared" si="26"/>
        <v>0</v>
      </c>
      <c r="O35" s="176">
        <f t="shared" si="26"/>
        <v>0</v>
      </c>
      <c r="P35" s="177">
        <f t="shared" si="26"/>
        <v>0</v>
      </c>
      <c r="Q35" s="178"/>
      <c r="R35" s="178"/>
    </row>
    <row r="36" ht="17.25" customHeight="1">
      <c r="A36" s="179" t="s">
        <v>125</v>
      </c>
      <c r="B36" s="143"/>
      <c r="C36" s="144"/>
      <c r="D36" s="145"/>
      <c r="E36" s="145"/>
      <c r="F36" s="145"/>
      <c r="G36" s="145"/>
      <c r="H36" s="145"/>
      <c r="I36" s="155"/>
      <c r="J36" s="145"/>
      <c r="K36" s="144"/>
      <c r="L36" s="145"/>
      <c r="M36" s="145"/>
      <c r="N36" s="148">
        <f t="shared" ref="N36:N37" si="27">SUM(J36)</f>
        <v>0</v>
      </c>
      <c r="O36" s="149">
        <f t="shared" ref="O36:O37" si="28">SUM(K36:M36)</f>
        <v>0</v>
      </c>
      <c r="P36" s="150">
        <f t="shared" ref="P36:P37" si="29">O36+N36</f>
        <v>0</v>
      </c>
      <c r="Q36" s="151"/>
      <c r="R36" s="151"/>
    </row>
    <row r="37" ht="17.25" customHeight="1">
      <c r="A37" s="162" t="s">
        <v>126</v>
      </c>
      <c r="B37" s="153"/>
      <c r="C37" s="154"/>
      <c r="D37" s="155"/>
      <c r="E37" s="155"/>
      <c r="F37" s="155"/>
      <c r="G37" s="155"/>
      <c r="H37" s="155"/>
      <c r="I37" s="181"/>
      <c r="J37" s="155"/>
      <c r="K37" s="154"/>
      <c r="L37" s="155"/>
      <c r="M37" s="155"/>
      <c r="N37" s="158">
        <f t="shared" si="27"/>
        <v>0</v>
      </c>
      <c r="O37" s="159">
        <f t="shared" si="28"/>
        <v>0</v>
      </c>
      <c r="P37" s="160">
        <f t="shared" si="29"/>
        <v>0</v>
      </c>
      <c r="Q37" s="151"/>
      <c r="R37" s="151"/>
    </row>
    <row r="38" ht="28.5" customHeight="1">
      <c r="A38" s="193"/>
      <c r="B38" s="194"/>
      <c r="C38" s="195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6">
        <f t="shared" ref="N38:P38" si="30">SUM(N16,N19,N25,N28,N32,N35,N4)</f>
        <v>0</v>
      </c>
      <c r="O38" s="197">
        <f t="shared" si="30"/>
        <v>0</v>
      </c>
      <c r="P38" s="198">
        <f t="shared" si="30"/>
        <v>0</v>
      </c>
      <c r="Q38" s="151"/>
      <c r="R38" s="151"/>
    </row>
  </sheetData>
  <mergeCells count="16">
    <mergeCell ref="A1:B1"/>
    <mergeCell ref="C1:J1"/>
    <mergeCell ref="K1:M1"/>
    <mergeCell ref="N1:N2"/>
    <mergeCell ref="O1:O2"/>
    <mergeCell ref="P1:P2"/>
    <mergeCell ref="A2:B2"/>
    <mergeCell ref="A38:B38"/>
    <mergeCell ref="C38:M38"/>
    <mergeCell ref="A4:B4"/>
    <mergeCell ref="A16:B16"/>
    <mergeCell ref="A19:B19"/>
    <mergeCell ref="A25:B25"/>
    <mergeCell ref="A28:B28"/>
    <mergeCell ref="A32:B32"/>
    <mergeCell ref="A35:B35"/>
  </mergeCells>
  <printOptions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23.38"/>
    <col customWidth="1" min="3" max="3" width="21.0"/>
    <col customWidth="1" min="4" max="4" width="22.63"/>
    <col customWidth="1" min="5" max="5" width="16.5"/>
    <col customWidth="1" min="6" max="6" width="21.5"/>
    <col customWidth="1" min="7" max="7" width="15.0"/>
    <col customWidth="1" min="8" max="8" width="3.75"/>
    <col customWidth="1" min="9" max="9" width="71.75"/>
    <col customWidth="1" min="10" max="10" width="2.38"/>
    <col customWidth="1" min="11" max="19" width="3.75"/>
  </cols>
  <sheetData>
    <row r="1" ht="35.25" customHeight="1">
      <c r="A1" s="199" t="s">
        <v>127</v>
      </c>
      <c r="D1" s="200" t="s">
        <v>128</v>
      </c>
      <c r="G1" s="12"/>
      <c r="H1" s="201"/>
      <c r="I1" s="202" t="s">
        <v>129</v>
      </c>
      <c r="J1" s="201"/>
      <c r="K1" s="201"/>
      <c r="L1" s="201"/>
      <c r="M1" s="201"/>
      <c r="N1" s="201"/>
      <c r="O1" s="201"/>
      <c r="P1" s="201"/>
      <c r="Q1" s="201"/>
      <c r="R1" s="201"/>
      <c r="S1" s="201"/>
    </row>
    <row r="2" ht="33.0" customHeight="1">
      <c r="A2" s="203" t="s">
        <v>130</v>
      </c>
      <c r="B2" s="204">
        <f> 'Parte 2 Despesas'!P3</f>
        <v>0</v>
      </c>
      <c r="D2" s="205" t="s">
        <v>131</v>
      </c>
      <c r="E2" s="206" t="s">
        <v>132</v>
      </c>
      <c r="F2" s="206" t="s">
        <v>133</v>
      </c>
      <c r="G2" s="206" t="s">
        <v>134</v>
      </c>
      <c r="H2" s="207"/>
      <c r="I2" s="207"/>
      <c r="J2" s="208"/>
      <c r="K2" s="207"/>
      <c r="L2" s="209" t="s">
        <v>135</v>
      </c>
      <c r="M2" s="209" t="s">
        <v>136</v>
      </c>
      <c r="N2" s="209" t="s">
        <v>137</v>
      </c>
      <c r="O2" s="210" t="s">
        <v>138</v>
      </c>
      <c r="P2" s="210" t="s">
        <v>139</v>
      </c>
      <c r="Q2" s="210" t="s">
        <v>131</v>
      </c>
      <c r="R2" s="209" t="s">
        <v>137</v>
      </c>
      <c r="S2" s="210" t="s">
        <v>138</v>
      </c>
    </row>
    <row r="3" ht="24.75" customHeight="1">
      <c r="A3" s="203" t="s">
        <v>140</v>
      </c>
      <c r="B3" s="204">
        <f>SUM(C8:C15)</f>
        <v>0</v>
      </c>
      <c r="D3" s="211" t="s">
        <v>56</v>
      </c>
      <c r="E3" s="212" t="s">
        <v>141</v>
      </c>
      <c r="F3" s="212" t="s">
        <v>141</v>
      </c>
      <c r="G3" s="212" t="s">
        <v>142</v>
      </c>
      <c r="H3" s="207"/>
      <c r="I3" s="207"/>
      <c r="J3" s="208"/>
      <c r="K3" s="213" t="s">
        <v>141</v>
      </c>
      <c r="L3" s="214">
        <v>0.0</v>
      </c>
      <c r="M3" s="214">
        <v>0.0</v>
      </c>
      <c r="N3" s="214">
        <f t="shared" ref="N3:N41" si="1">VLOOKUP(E3,K:L,2,0)</f>
        <v>0</v>
      </c>
      <c r="O3" s="214">
        <f t="shared" ref="O3:O41" si="2">VLOOKUP(F3,K:L,2,0)</f>
        <v>0</v>
      </c>
      <c r="P3" s="214">
        <f t="shared" ref="P3:P41" si="3">VLOOKUP(G3,K:M,3,0)</f>
        <v>0.5</v>
      </c>
      <c r="Q3" s="213" t="str">
        <f t="shared" ref="Q3:Q41" si="4">D3</f>
        <v>Exemplo 1</v>
      </c>
      <c r="R3" s="214">
        <f t="shared" ref="R3:R41" si="5">N3+P3</f>
        <v>0.5</v>
      </c>
      <c r="S3" s="214">
        <f t="shared" ref="S3:S41" si="6">O3+P3</f>
        <v>0.5</v>
      </c>
    </row>
    <row r="4" ht="24.75" customHeight="1">
      <c r="A4" s="203" t="s">
        <v>143</v>
      </c>
      <c r="B4" s="215" t="str">
        <f>B3/B2</f>
        <v>#DIV/0!</v>
      </c>
      <c r="D4" s="211" t="s">
        <v>60</v>
      </c>
      <c r="E4" s="212" t="s">
        <v>141</v>
      </c>
      <c r="F4" s="212" t="s">
        <v>141</v>
      </c>
      <c r="G4" s="212" t="s">
        <v>144</v>
      </c>
      <c r="H4" s="207"/>
      <c r="I4" s="207"/>
      <c r="J4" s="208"/>
      <c r="K4" s="213" t="s">
        <v>144</v>
      </c>
      <c r="L4" s="214">
        <v>1.0</v>
      </c>
      <c r="M4" s="214">
        <v>0.25</v>
      </c>
      <c r="N4" s="214">
        <f t="shared" si="1"/>
        <v>0</v>
      </c>
      <c r="O4" s="214">
        <f t="shared" si="2"/>
        <v>0</v>
      </c>
      <c r="P4" s="214">
        <f t="shared" si="3"/>
        <v>0.25</v>
      </c>
      <c r="Q4" s="213" t="str">
        <f t="shared" si="4"/>
        <v>Exemplo 2</v>
      </c>
      <c r="R4" s="214">
        <f t="shared" si="5"/>
        <v>0.25</v>
      </c>
      <c r="S4" s="214">
        <f t="shared" si="6"/>
        <v>0.25</v>
      </c>
    </row>
    <row r="5" ht="24.75" customHeight="1">
      <c r="A5" s="203" t="s">
        <v>23</v>
      </c>
      <c r="B5" s="204">
        <f>B2-B3</f>
        <v>0</v>
      </c>
      <c r="D5" s="211" t="s">
        <v>64</v>
      </c>
      <c r="E5" s="212" t="s">
        <v>144</v>
      </c>
      <c r="F5" s="212" t="s">
        <v>142</v>
      </c>
      <c r="G5" s="212" t="s">
        <v>141</v>
      </c>
      <c r="H5" s="207"/>
      <c r="I5" s="207"/>
      <c r="J5" s="208"/>
      <c r="K5" s="213" t="s">
        <v>142</v>
      </c>
      <c r="L5" s="214">
        <v>2.0</v>
      </c>
      <c r="M5" s="214">
        <v>0.5</v>
      </c>
      <c r="N5" s="214">
        <f t="shared" si="1"/>
        <v>1</v>
      </c>
      <c r="O5" s="214">
        <f t="shared" si="2"/>
        <v>2</v>
      </c>
      <c r="P5" s="214">
        <f t="shared" si="3"/>
        <v>0</v>
      </c>
      <c r="Q5" s="213" t="str">
        <f t="shared" si="4"/>
        <v>Exemplo 3</v>
      </c>
      <c r="R5" s="214">
        <f t="shared" si="5"/>
        <v>1</v>
      </c>
      <c r="S5" s="214">
        <f t="shared" si="6"/>
        <v>2</v>
      </c>
    </row>
    <row r="6" ht="29.25" customHeight="1">
      <c r="A6" s="10" t="s">
        <v>145</v>
      </c>
      <c r="D6" s="211" t="s">
        <v>68</v>
      </c>
      <c r="E6" s="212" t="s">
        <v>142</v>
      </c>
      <c r="F6" s="212" t="s">
        <v>144</v>
      </c>
      <c r="G6" s="212" t="s">
        <v>144</v>
      </c>
      <c r="H6" s="207"/>
      <c r="I6" s="207"/>
      <c r="J6" s="208"/>
      <c r="K6" s="213"/>
      <c r="L6" s="214"/>
      <c r="M6" s="214"/>
      <c r="N6" s="214">
        <f t="shared" si="1"/>
        <v>2</v>
      </c>
      <c r="O6" s="214">
        <f t="shared" si="2"/>
        <v>1</v>
      </c>
      <c r="P6" s="214">
        <f t="shared" si="3"/>
        <v>0.25</v>
      </c>
      <c r="Q6" s="213" t="str">
        <f t="shared" si="4"/>
        <v>Exemplo 4</v>
      </c>
      <c r="R6" s="214">
        <f t="shared" si="5"/>
        <v>2.25</v>
      </c>
      <c r="S6" s="214">
        <f t="shared" si="6"/>
        <v>1.25</v>
      </c>
    </row>
    <row r="7" ht="24.75" customHeight="1">
      <c r="A7" s="216" t="s">
        <v>146</v>
      </c>
      <c r="B7" s="216" t="s">
        <v>147</v>
      </c>
      <c r="C7" s="216" t="s">
        <v>148</v>
      </c>
      <c r="D7" s="217" t="s">
        <v>69</v>
      </c>
      <c r="E7" s="212" t="s">
        <v>142</v>
      </c>
      <c r="F7" s="212" t="s">
        <v>144</v>
      </c>
      <c r="G7" s="212" t="s">
        <v>142</v>
      </c>
      <c r="H7" s="207"/>
      <c r="I7" s="207"/>
      <c r="J7" s="208"/>
      <c r="K7" s="213"/>
      <c r="L7" s="214"/>
      <c r="M7" s="214"/>
      <c r="N7" s="214">
        <f t="shared" si="1"/>
        <v>2</v>
      </c>
      <c r="O7" s="214">
        <f t="shared" si="2"/>
        <v>1</v>
      </c>
      <c r="P7" s="214">
        <f t="shared" si="3"/>
        <v>0.5</v>
      </c>
      <c r="Q7" s="213" t="str">
        <f t="shared" si="4"/>
        <v>Exemplo 5</v>
      </c>
      <c r="R7" s="214">
        <f t="shared" si="5"/>
        <v>2.5</v>
      </c>
      <c r="S7" s="214">
        <f t="shared" si="6"/>
        <v>1.5</v>
      </c>
    </row>
    <row r="8" ht="24.75" customHeight="1">
      <c r="A8" s="218" t="s">
        <v>149</v>
      </c>
      <c r="B8" s="219"/>
      <c r="C8" s="220"/>
      <c r="D8" s="217" t="s">
        <v>150</v>
      </c>
      <c r="E8" s="221"/>
      <c r="F8" s="221"/>
      <c r="G8" s="221"/>
      <c r="H8" s="207"/>
      <c r="I8" s="207"/>
      <c r="J8" s="208"/>
      <c r="K8" s="213"/>
      <c r="L8" s="214"/>
      <c r="M8" s="214"/>
      <c r="N8" s="214" t="str">
        <f t="shared" si="1"/>
        <v>#N/A</v>
      </c>
      <c r="O8" s="214" t="str">
        <f t="shared" si="2"/>
        <v>#N/A</v>
      </c>
      <c r="P8" s="214" t="str">
        <f t="shared" si="3"/>
        <v>#N/A</v>
      </c>
      <c r="Q8" s="213" t="str">
        <f t="shared" si="4"/>
        <v>Exemplo 6</v>
      </c>
      <c r="R8" s="214" t="str">
        <f t="shared" si="5"/>
        <v>#N/A</v>
      </c>
      <c r="S8" s="214" t="str">
        <f t="shared" si="6"/>
        <v>#N/A</v>
      </c>
    </row>
    <row r="9" ht="24.75" customHeight="1">
      <c r="A9" s="218" t="s">
        <v>151</v>
      </c>
      <c r="B9" s="219"/>
      <c r="C9" s="220"/>
      <c r="D9" s="217" t="s">
        <v>152</v>
      </c>
      <c r="E9" s="221"/>
      <c r="F9" s="221"/>
      <c r="G9" s="221"/>
      <c r="H9" s="207"/>
      <c r="I9" s="207"/>
      <c r="J9" s="208"/>
      <c r="K9" s="213"/>
      <c r="L9" s="214"/>
      <c r="M9" s="214"/>
      <c r="N9" s="214" t="str">
        <f t="shared" si="1"/>
        <v>#N/A</v>
      </c>
      <c r="O9" s="214" t="str">
        <f t="shared" si="2"/>
        <v>#N/A</v>
      </c>
      <c r="P9" s="214" t="str">
        <f t="shared" si="3"/>
        <v>#N/A</v>
      </c>
      <c r="Q9" s="213" t="str">
        <f t="shared" si="4"/>
        <v>Exemplo 7</v>
      </c>
      <c r="R9" s="214" t="str">
        <f t="shared" si="5"/>
        <v>#N/A</v>
      </c>
      <c r="S9" s="214" t="str">
        <f t="shared" si="6"/>
        <v>#N/A</v>
      </c>
    </row>
    <row r="10" ht="24.75" customHeight="1">
      <c r="A10" s="218" t="s">
        <v>153</v>
      </c>
      <c r="B10" s="219"/>
      <c r="C10" s="220"/>
      <c r="D10" s="217" t="s">
        <v>154</v>
      </c>
      <c r="E10" s="221"/>
      <c r="F10" s="221"/>
      <c r="G10" s="221"/>
      <c r="H10" s="207"/>
      <c r="I10" s="207"/>
      <c r="J10" s="208"/>
      <c r="K10" s="213"/>
      <c r="L10" s="214"/>
      <c r="M10" s="214"/>
      <c r="N10" s="214" t="str">
        <f t="shared" si="1"/>
        <v>#N/A</v>
      </c>
      <c r="O10" s="214" t="str">
        <f t="shared" si="2"/>
        <v>#N/A</v>
      </c>
      <c r="P10" s="214" t="str">
        <f t="shared" si="3"/>
        <v>#N/A</v>
      </c>
      <c r="Q10" s="213" t="str">
        <f t="shared" si="4"/>
        <v>Exemplo 8</v>
      </c>
      <c r="R10" s="214" t="str">
        <f t="shared" si="5"/>
        <v>#N/A</v>
      </c>
      <c r="S10" s="214" t="str">
        <f t="shared" si="6"/>
        <v>#N/A</v>
      </c>
    </row>
    <row r="11" ht="24.75" customHeight="1">
      <c r="A11" s="218" t="s">
        <v>155</v>
      </c>
      <c r="B11" s="219"/>
      <c r="C11" s="220"/>
      <c r="D11" s="217" t="s">
        <v>156</v>
      </c>
      <c r="E11" s="221"/>
      <c r="F11" s="221"/>
      <c r="G11" s="221"/>
      <c r="H11" s="207"/>
      <c r="I11" s="207"/>
      <c r="J11" s="208"/>
      <c r="K11" s="213"/>
      <c r="L11" s="214"/>
      <c r="M11" s="214"/>
      <c r="N11" s="214" t="str">
        <f t="shared" si="1"/>
        <v>#N/A</v>
      </c>
      <c r="O11" s="214" t="str">
        <f t="shared" si="2"/>
        <v>#N/A</v>
      </c>
      <c r="P11" s="214" t="str">
        <f t="shared" si="3"/>
        <v>#N/A</v>
      </c>
      <c r="Q11" s="213" t="str">
        <f t="shared" si="4"/>
        <v>Exemplo 9</v>
      </c>
      <c r="R11" s="214" t="str">
        <f t="shared" si="5"/>
        <v>#N/A</v>
      </c>
      <c r="S11" s="214" t="str">
        <f t="shared" si="6"/>
        <v>#N/A</v>
      </c>
    </row>
    <row r="12" ht="24.75" customHeight="1">
      <c r="A12" s="218" t="s">
        <v>157</v>
      </c>
      <c r="B12" s="219"/>
      <c r="C12" s="220"/>
      <c r="D12" s="217" t="s">
        <v>158</v>
      </c>
      <c r="E12" s="221"/>
      <c r="F12" s="221"/>
      <c r="G12" s="221"/>
      <c r="H12" s="207"/>
      <c r="I12" s="207"/>
      <c r="J12" s="208"/>
      <c r="K12" s="213"/>
      <c r="L12" s="214"/>
      <c r="M12" s="214"/>
      <c r="N12" s="214" t="str">
        <f t="shared" si="1"/>
        <v>#N/A</v>
      </c>
      <c r="O12" s="214" t="str">
        <f t="shared" si="2"/>
        <v>#N/A</v>
      </c>
      <c r="P12" s="214" t="str">
        <f t="shared" si="3"/>
        <v>#N/A</v>
      </c>
      <c r="Q12" s="213" t="str">
        <f t="shared" si="4"/>
        <v>Exemplo 10</v>
      </c>
      <c r="R12" s="214" t="str">
        <f t="shared" si="5"/>
        <v>#N/A</v>
      </c>
      <c r="S12" s="214" t="str">
        <f t="shared" si="6"/>
        <v>#N/A</v>
      </c>
    </row>
    <row r="13" ht="55.5" customHeight="1">
      <c r="A13" s="222" t="s">
        <v>159</v>
      </c>
      <c r="B13" s="223"/>
      <c r="C13" s="220"/>
      <c r="D13" s="217"/>
      <c r="E13" s="212"/>
      <c r="F13" s="221"/>
      <c r="G13" s="212"/>
      <c r="H13" s="208"/>
      <c r="I13" s="207"/>
      <c r="J13" s="208"/>
      <c r="K13" s="213"/>
      <c r="L13" s="214"/>
      <c r="M13" s="214"/>
      <c r="N13" s="214" t="str">
        <f t="shared" si="1"/>
        <v>#N/A</v>
      </c>
      <c r="O13" s="214" t="str">
        <f t="shared" si="2"/>
        <v>#N/A</v>
      </c>
      <c r="P13" s="214" t="str">
        <f t="shared" si="3"/>
        <v>#N/A</v>
      </c>
      <c r="Q13" s="213" t="str">
        <f t="shared" si="4"/>
        <v/>
      </c>
      <c r="R13" s="214" t="str">
        <f t="shared" si="5"/>
        <v>#N/A</v>
      </c>
      <c r="S13" s="214" t="str">
        <f t="shared" si="6"/>
        <v>#N/A</v>
      </c>
    </row>
    <row r="14" ht="59.25" customHeight="1">
      <c r="A14" s="222" t="s">
        <v>160</v>
      </c>
      <c r="D14" s="224"/>
      <c r="E14" s="225"/>
      <c r="F14" s="225"/>
      <c r="G14" s="225"/>
      <c r="H14" s="208"/>
      <c r="I14" s="207"/>
      <c r="J14" s="207"/>
      <c r="K14" s="207"/>
      <c r="L14" s="214"/>
      <c r="M14" s="214"/>
      <c r="N14" s="214" t="str">
        <f t="shared" si="1"/>
        <v>#N/A</v>
      </c>
      <c r="O14" s="214" t="str">
        <f t="shared" si="2"/>
        <v>#N/A</v>
      </c>
      <c r="P14" s="214" t="str">
        <f t="shared" si="3"/>
        <v>#N/A</v>
      </c>
      <c r="Q14" s="213" t="str">
        <f t="shared" si="4"/>
        <v/>
      </c>
      <c r="R14" s="214" t="str">
        <f t="shared" si="5"/>
        <v>#N/A</v>
      </c>
      <c r="S14" s="214" t="str">
        <f t="shared" si="6"/>
        <v>#N/A</v>
      </c>
    </row>
    <row r="15" ht="59.25" customHeight="1">
      <c r="A15" s="222" t="s">
        <v>161</v>
      </c>
      <c r="D15" s="224"/>
      <c r="E15" s="225"/>
      <c r="F15" s="225"/>
      <c r="G15" s="225"/>
      <c r="H15" s="208"/>
      <c r="I15" s="207"/>
      <c r="J15" s="208"/>
      <c r="K15" s="207"/>
      <c r="L15" s="214"/>
      <c r="M15" s="214"/>
      <c r="N15" s="214" t="str">
        <f t="shared" si="1"/>
        <v>#N/A</v>
      </c>
      <c r="O15" s="214" t="str">
        <f t="shared" si="2"/>
        <v>#N/A</v>
      </c>
      <c r="P15" s="214" t="str">
        <f t="shared" si="3"/>
        <v>#N/A</v>
      </c>
      <c r="Q15" s="213" t="str">
        <f t="shared" si="4"/>
        <v/>
      </c>
      <c r="R15" s="214" t="str">
        <f t="shared" si="5"/>
        <v>#N/A</v>
      </c>
      <c r="S15" s="214" t="str">
        <f t="shared" si="6"/>
        <v>#N/A</v>
      </c>
    </row>
    <row r="16" ht="43.5" customHeight="1">
      <c r="A16" s="226" t="s">
        <v>22</v>
      </c>
      <c r="B16" s="227">
        <f t="shared" ref="B16:C16" si="7">SUM(B8:B15)</f>
        <v>0</v>
      </c>
      <c r="C16" s="228">
        <f t="shared" si="7"/>
        <v>0</v>
      </c>
      <c r="D16" s="224"/>
      <c r="E16" s="225"/>
      <c r="F16" s="225"/>
      <c r="G16" s="225"/>
      <c r="H16" s="208"/>
      <c r="I16" s="207"/>
      <c r="J16" s="208"/>
      <c r="K16" s="207"/>
      <c r="L16" s="214"/>
      <c r="M16" s="214"/>
      <c r="N16" s="214" t="str">
        <f t="shared" si="1"/>
        <v>#N/A</v>
      </c>
      <c r="O16" s="214" t="str">
        <f t="shared" si="2"/>
        <v>#N/A</v>
      </c>
      <c r="P16" s="214" t="str">
        <f t="shared" si="3"/>
        <v>#N/A</v>
      </c>
      <c r="Q16" s="213" t="str">
        <f t="shared" si="4"/>
        <v/>
      </c>
      <c r="R16" s="214" t="str">
        <f t="shared" si="5"/>
        <v>#N/A</v>
      </c>
      <c r="S16" s="214" t="str">
        <f t="shared" si="6"/>
        <v>#N/A</v>
      </c>
    </row>
    <row r="17" ht="24.75" customHeight="1">
      <c r="A17" s="229"/>
      <c r="B17" s="230"/>
      <c r="C17" s="230"/>
      <c r="D17" s="231"/>
      <c r="E17" s="225"/>
      <c r="F17" s="225"/>
      <c r="G17" s="225"/>
      <c r="H17" s="208"/>
      <c r="I17" s="207"/>
      <c r="J17" s="208"/>
      <c r="K17" s="207"/>
      <c r="L17" s="214"/>
      <c r="M17" s="214"/>
      <c r="N17" s="214" t="str">
        <f t="shared" si="1"/>
        <v>#N/A</v>
      </c>
      <c r="O17" s="214" t="str">
        <f t="shared" si="2"/>
        <v>#N/A</v>
      </c>
      <c r="P17" s="214" t="str">
        <f t="shared" si="3"/>
        <v>#N/A</v>
      </c>
      <c r="Q17" s="213" t="str">
        <f t="shared" si="4"/>
        <v/>
      </c>
      <c r="R17" s="214" t="str">
        <f t="shared" si="5"/>
        <v>#N/A</v>
      </c>
      <c r="S17" s="214" t="str">
        <f t="shared" si="6"/>
        <v>#N/A</v>
      </c>
    </row>
    <row r="18" ht="24.75" customHeight="1">
      <c r="A18" s="9"/>
      <c r="B18" s="232"/>
      <c r="C18" s="9"/>
      <c r="D18" s="224"/>
      <c r="E18" s="225"/>
      <c r="F18" s="225"/>
      <c r="G18" s="225"/>
      <c r="H18" s="208"/>
      <c r="I18" s="207"/>
      <c r="J18" s="208"/>
      <c r="K18" s="207"/>
      <c r="L18" s="214"/>
      <c r="M18" s="214"/>
      <c r="N18" s="214" t="str">
        <f t="shared" si="1"/>
        <v>#N/A</v>
      </c>
      <c r="O18" s="214" t="str">
        <f t="shared" si="2"/>
        <v>#N/A</v>
      </c>
      <c r="P18" s="214" t="str">
        <f t="shared" si="3"/>
        <v>#N/A</v>
      </c>
      <c r="Q18" s="213" t="str">
        <f t="shared" si="4"/>
        <v/>
      </c>
      <c r="R18" s="214" t="str">
        <f t="shared" si="5"/>
        <v>#N/A</v>
      </c>
      <c r="S18" s="214" t="str">
        <f t="shared" si="6"/>
        <v>#N/A</v>
      </c>
    </row>
    <row r="19" ht="24.75" customHeight="1">
      <c r="A19" s="9"/>
      <c r="B19" s="9"/>
      <c r="C19" s="9"/>
      <c r="D19" s="224"/>
      <c r="E19" s="225"/>
      <c r="F19" s="225"/>
      <c r="G19" s="225"/>
      <c r="H19" s="208"/>
      <c r="I19" s="207"/>
      <c r="J19" s="208"/>
      <c r="K19" s="207"/>
      <c r="L19" s="214"/>
      <c r="M19" s="214"/>
      <c r="N19" s="214" t="str">
        <f t="shared" si="1"/>
        <v>#N/A</v>
      </c>
      <c r="O19" s="214" t="str">
        <f t="shared" si="2"/>
        <v>#N/A</v>
      </c>
      <c r="P19" s="214" t="str">
        <f t="shared" si="3"/>
        <v>#N/A</v>
      </c>
      <c r="Q19" s="213" t="str">
        <f t="shared" si="4"/>
        <v/>
      </c>
      <c r="R19" s="214" t="str">
        <f t="shared" si="5"/>
        <v>#N/A</v>
      </c>
      <c r="S19" s="214" t="str">
        <f t="shared" si="6"/>
        <v>#N/A</v>
      </c>
    </row>
    <row r="20" ht="24.75" customHeight="1">
      <c r="A20" s="9"/>
      <c r="B20" s="9"/>
      <c r="C20" s="9"/>
      <c r="D20" s="224"/>
      <c r="E20" s="225"/>
      <c r="F20" s="225"/>
      <c r="G20" s="225"/>
      <c r="H20" s="208"/>
      <c r="I20" s="207"/>
      <c r="J20" s="208"/>
      <c r="K20" s="207"/>
      <c r="L20" s="214"/>
      <c r="M20" s="214"/>
      <c r="N20" s="214" t="str">
        <f t="shared" si="1"/>
        <v>#N/A</v>
      </c>
      <c r="O20" s="214" t="str">
        <f t="shared" si="2"/>
        <v>#N/A</v>
      </c>
      <c r="P20" s="214" t="str">
        <f t="shared" si="3"/>
        <v>#N/A</v>
      </c>
      <c r="Q20" s="213" t="str">
        <f t="shared" si="4"/>
        <v/>
      </c>
      <c r="R20" s="214" t="str">
        <f t="shared" si="5"/>
        <v>#N/A</v>
      </c>
      <c r="S20" s="214" t="str">
        <f t="shared" si="6"/>
        <v>#N/A</v>
      </c>
    </row>
    <row r="21" ht="24.75" customHeight="1">
      <c r="A21" s="9"/>
      <c r="B21" s="9"/>
      <c r="C21" s="9"/>
      <c r="D21" s="224"/>
      <c r="E21" s="225"/>
      <c r="F21" s="225"/>
      <c r="G21" s="225"/>
      <c r="H21" s="208"/>
      <c r="I21" s="207"/>
      <c r="J21" s="208"/>
      <c r="K21" s="207"/>
      <c r="L21" s="214"/>
      <c r="M21" s="214"/>
      <c r="N21" s="214" t="str">
        <f t="shared" si="1"/>
        <v>#N/A</v>
      </c>
      <c r="O21" s="214" t="str">
        <f t="shared" si="2"/>
        <v>#N/A</v>
      </c>
      <c r="P21" s="214" t="str">
        <f t="shared" si="3"/>
        <v>#N/A</v>
      </c>
      <c r="Q21" s="213" t="str">
        <f t="shared" si="4"/>
        <v/>
      </c>
      <c r="R21" s="214" t="str">
        <f t="shared" si="5"/>
        <v>#N/A</v>
      </c>
      <c r="S21" s="214" t="str">
        <f t="shared" si="6"/>
        <v>#N/A</v>
      </c>
    </row>
    <row r="22" ht="24.75" customHeight="1">
      <c r="A22" s="9"/>
      <c r="B22" s="9"/>
      <c r="C22" s="9"/>
      <c r="D22" s="224"/>
      <c r="E22" s="225"/>
      <c r="F22" s="225"/>
      <c r="G22" s="225"/>
      <c r="H22" s="208"/>
      <c r="I22" s="207"/>
      <c r="J22" s="208"/>
      <c r="K22" s="207"/>
      <c r="L22" s="214"/>
      <c r="M22" s="214"/>
      <c r="N22" s="214" t="str">
        <f t="shared" si="1"/>
        <v>#N/A</v>
      </c>
      <c r="O22" s="214" t="str">
        <f t="shared" si="2"/>
        <v>#N/A</v>
      </c>
      <c r="P22" s="214" t="str">
        <f t="shared" si="3"/>
        <v>#N/A</v>
      </c>
      <c r="Q22" s="213" t="str">
        <f t="shared" si="4"/>
        <v/>
      </c>
      <c r="R22" s="214" t="str">
        <f t="shared" si="5"/>
        <v>#N/A</v>
      </c>
      <c r="S22" s="214" t="str">
        <f t="shared" si="6"/>
        <v>#N/A</v>
      </c>
    </row>
    <row r="23" ht="24.75" customHeight="1">
      <c r="A23" s="9"/>
      <c r="B23" s="9"/>
      <c r="C23" s="9"/>
      <c r="D23" s="224"/>
      <c r="E23" s="225"/>
      <c r="F23" s="225"/>
      <c r="G23" s="225"/>
      <c r="H23" s="208"/>
      <c r="I23" s="207"/>
      <c r="J23" s="208"/>
      <c r="K23" s="207"/>
      <c r="L23" s="214"/>
      <c r="M23" s="214"/>
      <c r="N23" s="214" t="str">
        <f t="shared" si="1"/>
        <v>#N/A</v>
      </c>
      <c r="O23" s="214" t="str">
        <f t="shared" si="2"/>
        <v>#N/A</v>
      </c>
      <c r="P23" s="214" t="str">
        <f t="shared" si="3"/>
        <v>#N/A</v>
      </c>
      <c r="Q23" s="213" t="str">
        <f t="shared" si="4"/>
        <v/>
      </c>
      <c r="R23" s="214" t="str">
        <f t="shared" si="5"/>
        <v>#N/A</v>
      </c>
      <c r="S23" s="214" t="str">
        <f t="shared" si="6"/>
        <v>#N/A</v>
      </c>
    </row>
    <row r="24" ht="24.75" customHeight="1">
      <c r="A24" s="9"/>
      <c r="B24" s="9"/>
      <c r="C24" s="9"/>
      <c r="D24" s="224"/>
      <c r="E24" s="225"/>
      <c r="F24" s="225"/>
      <c r="G24" s="225"/>
      <c r="H24" s="208"/>
      <c r="I24" s="207"/>
      <c r="J24" s="208"/>
      <c r="K24" s="207"/>
      <c r="L24" s="214"/>
      <c r="M24" s="214"/>
      <c r="N24" s="214" t="str">
        <f t="shared" si="1"/>
        <v>#N/A</v>
      </c>
      <c r="O24" s="214" t="str">
        <f t="shared" si="2"/>
        <v>#N/A</v>
      </c>
      <c r="P24" s="214" t="str">
        <f t="shared" si="3"/>
        <v>#N/A</v>
      </c>
      <c r="Q24" s="213" t="str">
        <f t="shared" si="4"/>
        <v/>
      </c>
      <c r="R24" s="214" t="str">
        <f t="shared" si="5"/>
        <v>#N/A</v>
      </c>
      <c r="S24" s="214" t="str">
        <f t="shared" si="6"/>
        <v>#N/A</v>
      </c>
    </row>
    <row r="25" ht="24.75" customHeight="1">
      <c r="A25" s="9"/>
      <c r="B25" s="9"/>
      <c r="C25" s="9"/>
      <c r="D25" s="224"/>
      <c r="E25" s="225"/>
      <c r="F25" s="225"/>
      <c r="G25" s="225"/>
      <c r="H25" s="208"/>
      <c r="I25" s="207"/>
      <c r="J25" s="208"/>
      <c r="K25" s="207"/>
      <c r="L25" s="214"/>
      <c r="M25" s="214"/>
      <c r="N25" s="214" t="str">
        <f t="shared" si="1"/>
        <v>#N/A</v>
      </c>
      <c r="O25" s="214" t="str">
        <f t="shared" si="2"/>
        <v>#N/A</v>
      </c>
      <c r="P25" s="214" t="str">
        <f t="shared" si="3"/>
        <v>#N/A</v>
      </c>
      <c r="Q25" s="213" t="str">
        <f t="shared" si="4"/>
        <v/>
      </c>
      <c r="R25" s="214" t="str">
        <f t="shared" si="5"/>
        <v>#N/A</v>
      </c>
      <c r="S25" s="214" t="str">
        <f t="shared" si="6"/>
        <v>#N/A</v>
      </c>
    </row>
    <row r="26" ht="24.75" customHeight="1">
      <c r="A26" s="9"/>
      <c r="B26" s="9"/>
      <c r="C26" s="9"/>
      <c r="D26" s="224"/>
      <c r="E26" s="225"/>
      <c r="F26" s="225"/>
      <c r="G26" s="225"/>
      <c r="H26" s="208"/>
      <c r="I26" s="207"/>
      <c r="J26" s="208"/>
      <c r="K26" s="207"/>
      <c r="L26" s="214"/>
      <c r="M26" s="214"/>
      <c r="N26" s="214" t="str">
        <f t="shared" si="1"/>
        <v>#N/A</v>
      </c>
      <c r="O26" s="214" t="str">
        <f t="shared" si="2"/>
        <v>#N/A</v>
      </c>
      <c r="P26" s="214" t="str">
        <f t="shared" si="3"/>
        <v>#N/A</v>
      </c>
      <c r="Q26" s="213" t="str">
        <f t="shared" si="4"/>
        <v/>
      </c>
      <c r="R26" s="214" t="str">
        <f t="shared" si="5"/>
        <v>#N/A</v>
      </c>
      <c r="S26" s="214" t="str">
        <f t="shared" si="6"/>
        <v>#N/A</v>
      </c>
    </row>
    <row r="27" ht="24.75" customHeight="1">
      <c r="A27" s="9"/>
      <c r="B27" s="9"/>
      <c r="C27" s="9"/>
      <c r="D27" s="224"/>
      <c r="E27" s="225"/>
      <c r="F27" s="225"/>
      <c r="G27" s="225"/>
      <c r="H27" s="208"/>
      <c r="I27" s="207"/>
      <c r="J27" s="208"/>
      <c r="K27" s="207"/>
      <c r="L27" s="214"/>
      <c r="M27" s="214"/>
      <c r="N27" s="214" t="str">
        <f t="shared" si="1"/>
        <v>#N/A</v>
      </c>
      <c r="O27" s="214" t="str">
        <f t="shared" si="2"/>
        <v>#N/A</v>
      </c>
      <c r="P27" s="214" t="str">
        <f t="shared" si="3"/>
        <v>#N/A</v>
      </c>
      <c r="Q27" s="213" t="str">
        <f t="shared" si="4"/>
        <v/>
      </c>
      <c r="R27" s="214" t="str">
        <f t="shared" si="5"/>
        <v>#N/A</v>
      </c>
      <c r="S27" s="214" t="str">
        <f t="shared" si="6"/>
        <v>#N/A</v>
      </c>
    </row>
    <row r="28" ht="24.75" customHeight="1">
      <c r="A28" s="9"/>
      <c r="B28" s="9"/>
      <c r="C28" s="9"/>
      <c r="D28" s="224"/>
      <c r="E28" s="225"/>
      <c r="F28" s="225"/>
      <c r="G28" s="225"/>
      <c r="H28" s="208"/>
      <c r="I28" s="207"/>
      <c r="J28" s="208"/>
      <c r="K28" s="207"/>
      <c r="L28" s="214"/>
      <c r="M28" s="214"/>
      <c r="N28" s="214" t="str">
        <f t="shared" si="1"/>
        <v>#N/A</v>
      </c>
      <c r="O28" s="214" t="str">
        <f t="shared" si="2"/>
        <v>#N/A</v>
      </c>
      <c r="P28" s="214" t="str">
        <f t="shared" si="3"/>
        <v>#N/A</v>
      </c>
      <c r="Q28" s="213" t="str">
        <f t="shared" si="4"/>
        <v/>
      </c>
      <c r="R28" s="214" t="str">
        <f t="shared" si="5"/>
        <v>#N/A</v>
      </c>
      <c r="S28" s="214" t="str">
        <f t="shared" si="6"/>
        <v>#N/A</v>
      </c>
    </row>
    <row r="29" ht="24.75" customHeight="1">
      <c r="A29" s="9"/>
      <c r="B29" s="9"/>
      <c r="C29" s="9"/>
      <c r="D29" s="224"/>
      <c r="E29" s="225"/>
      <c r="F29" s="225"/>
      <c r="G29" s="225"/>
      <c r="H29" s="208"/>
      <c r="I29" s="207"/>
      <c r="J29" s="208"/>
      <c r="K29" s="207"/>
      <c r="L29" s="214"/>
      <c r="M29" s="214"/>
      <c r="N29" s="214" t="str">
        <f t="shared" si="1"/>
        <v>#N/A</v>
      </c>
      <c r="O29" s="214" t="str">
        <f t="shared" si="2"/>
        <v>#N/A</v>
      </c>
      <c r="P29" s="214" t="str">
        <f t="shared" si="3"/>
        <v>#N/A</v>
      </c>
      <c r="Q29" s="213" t="str">
        <f t="shared" si="4"/>
        <v/>
      </c>
      <c r="R29" s="214" t="str">
        <f t="shared" si="5"/>
        <v>#N/A</v>
      </c>
      <c r="S29" s="214" t="str">
        <f t="shared" si="6"/>
        <v>#N/A</v>
      </c>
    </row>
    <row r="30" ht="24.75" customHeight="1">
      <c r="A30" s="9"/>
      <c r="B30" s="9"/>
      <c r="C30" s="9"/>
      <c r="D30" s="224"/>
      <c r="E30" s="225"/>
      <c r="F30" s="225"/>
      <c r="G30" s="225"/>
      <c r="H30" s="208"/>
      <c r="I30" s="207"/>
      <c r="J30" s="208"/>
      <c r="K30" s="207"/>
      <c r="L30" s="214"/>
      <c r="M30" s="214"/>
      <c r="N30" s="214" t="str">
        <f t="shared" si="1"/>
        <v>#N/A</v>
      </c>
      <c r="O30" s="214" t="str">
        <f t="shared" si="2"/>
        <v>#N/A</v>
      </c>
      <c r="P30" s="214" t="str">
        <f t="shared" si="3"/>
        <v>#N/A</v>
      </c>
      <c r="Q30" s="213" t="str">
        <f t="shared" si="4"/>
        <v/>
      </c>
      <c r="R30" s="214" t="str">
        <f t="shared" si="5"/>
        <v>#N/A</v>
      </c>
      <c r="S30" s="214" t="str">
        <f t="shared" si="6"/>
        <v>#N/A</v>
      </c>
    </row>
    <row r="31" ht="24.75" customHeight="1">
      <c r="A31" s="9"/>
      <c r="B31" s="9"/>
      <c r="C31" s="9"/>
      <c r="D31" s="231"/>
      <c r="E31" s="225"/>
      <c r="F31" s="225"/>
      <c r="G31" s="225"/>
      <c r="H31" s="208"/>
      <c r="I31" s="207"/>
      <c r="J31" s="207"/>
      <c r="K31" s="207"/>
      <c r="L31" s="214"/>
      <c r="M31" s="214"/>
      <c r="N31" s="214" t="str">
        <f t="shared" si="1"/>
        <v>#N/A</v>
      </c>
      <c r="O31" s="214" t="str">
        <f t="shared" si="2"/>
        <v>#N/A</v>
      </c>
      <c r="P31" s="214" t="str">
        <f t="shared" si="3"/>
        <v>#N/A</v>
      </c>
      <c r="Q31" s="213" t="str">
        <f t="shared" si="4"/>
        <v/>
      </c>
      <c r="R31" s="214" t="str">
        <f t="shared" si="5"/>
        <v>#N/A</v>
      </c>
      <c r="S31" s="214" t="str">
        <f t="shared" si="6"/>
        <v>#N/A</v>
      </c>
    </row>
    <row r="32" ht="24.75" customHeight="1">
      <c r="A32" s="9"/>
      <c r="B32" s="9"/>
      <c r="C32" s="9"/>
      <c r="D32" s="231"/>
      <c r="E32" s="225"/>
      <c r="F32" s="225"/>
      <c r="G32" s="225"/>
      <c r="H32" s="208"/>
      <c r="I32" s="207"/>
      <c r="J32" s="207"/>
      <c r="K32" s="207"/>
      <c r="L32" s="214"/>
      <c r="M32" s="214"/>
      <c r="N32" s="214" t="str">
        <f t="shared" si="1"/>
        <v>#N/A</v>
      </c>
      <c r="O32" s="214" t="str">
        <f t="shared" si="2"/>
        <v>#N/A</v>
      </c>
      <c r="P32" s="214" t="str">
        <f t="shared" si="3"/>
        <v>#N/A</v>
      </c>
      <c r="Q32" s="213" t="str">
        <f t="shared" si="4"/>
        <v/>
      </c>
      <c r="R32" s="214" t="str">
        <f t="shared" si="5"/>
        <v>#N/A</v>
      </c>
      <c r="S32" s="214" t="str">
        <f t="shared" si="6"/>
        <v>#N/A</v>
      </c>
    </row>
    <row r="33" ht="24.75" customHeight="1">
      <c r="A33" s="9"/>
      <c r="B33" s="9"/>
      <c r="C33" s="9"/>
      <c r="D33" s="231"/>
      <c r="E33" s="225"/>
      <c r="F33" s="225"/>
      <c r="G33" s="225"/>
      <c r="H33" s="208"/>
      <c r="I33" s="207"/>
      <c r="J33" s="207"/>
      <c r="K33" s="207"/>
      <c r="L33" s="214"/>
      <c r="M33" s="214"/>
      <c r="N33" s="214" t="str">
        <f t="shared" si="1"/>
        <v>#N/A</v>
      </c>
      <c r="O33" s="214" t="str">
        <f t="shared" si="2"/>
        <v>#N/A</v>
      </c>
      <c r="P33" s="214" t="str">
        <f t="shared" si="3"/>
        <v>#N/A</v>
      </c>
      <c r="Q33" s="213" t="str">
        <f t="shared" si="4"/>
        <v/>
      </c>
      <c r="R33" s="214" t="str">
        <f t="shared" si="5"/>
        <v>#N/A</v>
      </c>
      <c r="S33" s="214" t="str">
        <f t="shared" si="6"/>
        <v>#N/A</v>
      </c>
    </row>
    <row r="34" ht="24.75" customHeight="1">
      <c r="A34" s="9"/>
      <c r="B34" s="9"/>
      <c r="C34" s="9"/>
      <c r="D34" s="231"/>
      <c r="E34" s="225"/>
      <c r="F34" s="225"/>
      <c r="G34" s="225"/>
      <c r="H34" s="208"/>
      <c r="I34" s="207"/>
      <c r="J34" s="207"/>
      <c r="K34" s="207"/>
      <c r="L34" s="214"/>
      <c r="M34" s="214"/>
      <c r="N34" s="214" t="str">
        <f t="shared" si="1"/>
        <v>#N/A</v>
      </c>
      <c r="O34" s="214" t="str">
        <f t="shared" si="2"/>
        <v>#N/A</v>
      </c>
      <c r="P34" s="214" t="str">
        <f t="shared" si="3"/>
        <v>#N/A</v>
      </c>
      <c r="Q34" s="213" t="str">
        <f t="shared" si="4"/>
        <v/>
      </c>
      <c r="R34" s="214" t="str">
        <f t="shared" si="5"/>
        <v>#N/A</v>
      </c>
      <c r="S34" s="214" t="str">
        <f t="shared" si="6"/>
        <v>#N/A</v>
      </c>
    </row>
    <row r="35" ht="24.75" customHeight="1">
      <c r="A35" s="9"/>
      <c r="B35" s="9"/>
      <c r="C35" s="9"/>
      <c r="D35" s="231"/>
      <c r="E35" s="225"/>
      <c r="F35" s="225"/>
      <c r="G35" s="225"/>
      <c r="H35" s="208"/>
      <c r="I35" s="207"/>
      <c r="J35" s="207"/>
      <c r="K35" s="207"/>
      <c r="L35" s="214"/>
      <c r="M35" s="214"/>
      <c r="N35" s="214" t="str">
        <f t="shared" si="1"/>
        <v>#N/A</v>
      </c>
      <c r="O35" s="214" t="str">
        <f t="shared" si="2"/>
        <v>#N/A</v>
      </c>
      <c r="P35" s="214" t="str">
        <f t="shared" si="3"/>
        <v>#N/A</v>
      </c>
      <c r="Q35" s="213" t="str">
        <f t="shared" si="4"/>
        <v/>
      </c>
      <c r="R35" s="214" t="str">
        <f t="shared" si="5"/>
        <v>#N/A</v>
      </c>
      <c r="S35" s="214" t="str">
        <f t="shared" si="6"/>
        <v>#N/A</v>
      </c>
    </row>
    <row r="36" ht="24.75" customHeight="1">
      <c r="A36" s="9"/>
      <c r="B36" s="9"/>
      <c r="C36" s="9"/>
      <c r="D36" s="231"/>
      <c r="E36" s="225"/>
      <c r="F36" s="225"/>
      <c r="G36" s="225"/>
      <c r="H36" s="208"/>
      <c r="I36" s="207"/>
      <c r="J36" s="207"/>
      <c r="K36" s="207"/>
      <c r="L36" s="214"/>
      <c r="M36" s="214"/>
      <c r="N36" s="214" t="str">
        <f t="shared" si="1"/>
        <v>#N/A</v>
      </c>
      <c r="O36" s="214" t="str">
        <f t="shared" si="2"/>
        <v>#N/A</v>
      </c>
      <c r="P36" s="214" t="str">
        <f t="shared" si="3"/>
        <v>#N/A</v>
      </c>
      <c r="Q36" s="213" t="str">
        <f t="shared" si="4"/>
        <v/>
      </c>
      <c r="R36" s="214" t="str">
        <f t="shared" si="5"/>
        <v>#N/A</v>
      </c>
      <c r="S36" s="214" t="str">
        <f t="shared" si="6"/>
        <v>#N/A</v>
      </c>
    </row>
    <row r="37" ht="24.75" customHeight="1">
      <c r="A37" s="9"/>
      <c r="B37" s="9"/>
      <c r="C37" s="9"/>
      <c r="D37" s="231"/>
      <c r="E37" s="225"/>
      <c r="F37" s="225"/>
      <c r="G37" s="225"/>
      <c r="H37" s="208"/>
      <c r="I37" s="207"/>
      <c r="J37" s="207"/>
      <c r="K37" s="207"/>
      <c r="L37" s="214"/>
      <c r="M37" s="214"/>
      <c r="N37" s="214" t="str">
        <f t="shared" si="1"/>
        <v>#N/A</v>
      </c>
      <c r="O37" s="214" t="str">
        <f t="shared" si="2"/>
        <v>#N/A</v>
      </c>
      <c r="P37" s="214" t="str">
        <f t="shared" si="3"/>
        <v>#N/A</v>
      </c>
      <c r="Q37" s="213" t="str">
        <f t="shared" si="4"/>
        <v/>
      </c>
      <c r="R37" s="214" t="str">
        <f t="shared" si="5"/>
        <v>#N/A</v>
      </c>
      <c r="S37" s="214" t="str">
        <f t="shared" si="6"/>
        <v>#N/A</v>
      </c>
    </row>
    <row r="38" ht="24.75" customHeight="1">
      <c r="A38" s="9"/>
      <c r="B38" s="9"/>
      <c r="C38" s="9"/>
      <c r="D38" s="231"/>
      <c r="E38" s="225"/>
      <c r="F38" s="225"/>
      <c r="G38" s="225"/>
      <c r="H38" s="208"/>
      <c r="I38" s="207"/>
      <c r="J38" s="207"/>
      <c r="K38" s="207"/>
      <c r="L38" s="214"/>
      <c r="M38" s="214"/>
      <c r="N38" s="214" t="str">
        <f t="shared" si="1"/>
        <v>#N/A</v>
      </c>
      <c r="O38" s="214" t="str">
        <f t="shared" si="2"/>
        <v>#N/A</v>
      </c>
      <c r="P38" s="214" t="str">
        <f t="shared" si="3"/>
        <v>#N/A</v>
      </c>
      <c r="Q38" s="213" t="str">
        <f t="shared" si="4"/>
        <v/>
      </c>
      <c r="R38" s="214" t="str">
        <f t="shared" si="5"/>
        <v>#N/A</v>
      </c>
      <c r="S38" s="214" t="str">
        <f t="shared" si="6"/>
        <v>#N/A</v>
      </c>
    </row>
    <row r="39" ht="24.75" customHeight="1">
      <c r="A39" s="9"/>
      <c r="B39" s="9"/>
      <c r="C39" s="9"/>
      <c r="D39" s="231"/>
      <c r="E39" s="225"/>
      <c r="F39" s="225"/>
      <c r="G39" s="225"/>
      <c r="H39" s="208"/>
      <c r="I39" s="207"/>
      <c r="J39" s="207"/>
      <c r="K39" s="207"/>
      <c r="L39" s="214"/>
      <c r="M39" s="214"/>
      <c r="N39" s="214" t="str">
        <f t="shared" si="1"/>
        <v>#N/A</v>
      </c>
      <c r="O39" s="214" t="str">
        <f t="shared" si="2"/>
        <v>#N/A</v>
      </c>
      <c r="P39" s="214" t="str">
        <f t="shared" si="3"/>
        <v>#N/A</v>
      </c>
      <c r="Q39" s="213" t="str">
        <f t="shared" si="4"/>
        <v/>
      </c>
      <c r="R39" s="214" t="str">
        <f t="shared" si="5"/>
        <v>#N/A</v>
      </c>
      <c r="S39" s="214" t="str">
        <f t="shared" si="6"/>
        <v>#N/A</v>
      </c>
    </row>
    <row r="40" ht="24.75" customHeight="1">
      <c r="A40" s="9"/>
      <c r="B40" s="9"/>
      <c r="C40" s="9"/>
      <c r="D40" s="231"/>
      <c r="E40" s="225"/>
      <c r="F40" s="225"/>
      <c r="G40" s="225"/>
      <c r="H40" s="208"/>
      <c r="I40" s="207"/>
      <c r="J40" s="207"/>
      <c r="K40" s="207"/>
      <c r="L40" s="214"/>
      <c r="M40" s="214"/>
      <c r="N40" s="214" t="str">
        <f t="shared" si="1"/>
        <v>#N/A</v>
      </c>
      <c r="O40" s="214" t="str">
        <f t="shared" si="2"/>
        <v>#N/A</v>
      </c>
      <c r="P40" s="214" t="str">
        <f t="shared" si="3"/>
        <v>#N/A</v>
      </c>
      <c r="Q40" s="213" t="str">
        <f t="shared" si="4"/>
        <v/>
      </c>
      <c r="R40" s="214" t="str">
        <f t="shared" si="5"/>
        <v>#N/A</v>
      </c>
      <c r="S40" s="214" t="str">
        <f t="shared" si="6"/>
        <v>#N/A</v>
      </c>
    </row>
    <row r="41" ht="24.75" customHeight="1">
      <c r="A41" s="9"/>
      <c r="B41" s="9"/>
      <c r="C41" s="9"/>
      <c r="D41" s="231"/>
      <c r="E41" s="225"/>
      <c r="F41" s="225"/>
      <c r="G41" s="225"/>
      <c r="H41" s="208"/>
      <c r="I41" s="207"/>
      <c r="J41" s="207"/>
      <c r="K41" s="207"/>
      <c r="L41" s="214"/>
      <c r="M41" s="214"/>
      <c r="N41" s="214" t="str">
        <f t="shared" si="1"/>
        <v>#N/A</v>
      </c>
      <c r="O41" s="214" t="str">
        <f t="shared" si="2"/>
        <v>#N/A</v>
      </c>
      <c r="P41" s="214" t="str">
        <f t="shared" si="3"/>
        <v>#N/A</v>
      </c>
      <c r="Q41" s="213" t="str">
        <f t="shared" si="4"/>
        <v/>
      </c>
      <c r="R41" s="214" t="str">
        <f t="shared" si="5"/>
        <v>#N/A</v>
      </c>
      <c r="S41" s="214" t="str">
        <f t="shared" si="6"/>
        <v>#N/A</v>
      </c>
    </row>
  </sheetData>
  <mergeCells count="7">
    <mergeCell ref="A1:C1"/>
    <mergeCell ref="D1:G1"/>
    <mergeCell ref="B2:C2"/>
    <mergeCell ref="B3:C3"/>
    <mergeCell ref="B4:C4"/>
    <mergeCell ref="B5:C5"/>
    <mergeCell ref="A6:C6"/>
  </mergeCells>
  <conditionalFormatting sqref="E3:G41">
    <cfRule type="cellIs" dxfId="0" priority="1" operator="greaterThanOrEqual">
      <formula>2.8</formula>
    </cfRule>
  </conditionalFormatting>
  <conditionalFormatting sqref="E3:G41">
    <cfRule type="cellIs" dxfId="1" priority="2" operator="greaterThan">
      <formula>2</formula>
    </cfRule>
  </conditionalFormatting>
  <conditionalFormatting sqref="E3:G41">
    <cfRule type="cellIs" dxfId="2" priority="3" operator="greaterThan">
      <formula>1</formula>
    </cfRule>
  </conditionalFormatting>
  <conditionalFormatting sqref="E3:G41">
    <cfRule type="cellIs" dxfId="3" priority="4" operator="between">
      <formula>0</formula>
      <formula>1</formula>
    </cfRule>
  </conditionalFormatting>
  <dataValidations>
    <dataValidation type="list" allowBlank="1" showErrorMessage="1" sqref="E3:G41">
      <formula1>"Baixa,Média,Alta"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6" width="7.63"/>
  </cols>
  <sheetData>
    <row r="1" ht="14.25" customHeight="1"/>
    <row r="2" ht="14.25" customHeight="1">
      <c r="A2" s="233" t="s">
        <v>162</v>
      </c>
    </row>
    <row r="3" ht="14.25" customHeight="1">
      <c r="A3" s="234" t="s">
        <v>163</v>
      </c>
    </row>
    <row r="4" ht="14.25" customHeight="1">
      <c r="A4" s="234" t="s">
        <v>164</v>
      </c>
    </row>
    <row r="5" ht="14.25" customHeight="1">
      <c r="A5" s="234" t="s">
        <v>165</v>
      </c>
    </row>
    <row r="6" ht="14.25" customHeight="1">
      <c r="A6" s="234" t="s">
        <v>166</v>
      </c>
    </row>
    <row r="7" ht="14.25" customHeight="1">
      <c r="A7" s="234" t="s">
        <v>167</v>
      </c>
    </row>
    <row r="8" ht="14.25" customHeight="1">
      <c r="A8" s="234" t="s">
        <v>168</v>
      </c>
    </row>
    <row r="9" ht="14.25" customHeight="1">
      <c r="A9" s="234" t="s">
        <v>169</v>
      </c>
    </row>
    <row r="10" ht="14.25" customHeight="1">
      <c r="A10" s="234" t="s">
        <v>170</v>
      </c>
    </row>
    <row r="11" ht="14.25" customHeight="1">
      <c r="A11" s="234" t="s">
        <v>171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