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d\Downloads\"/>
    </mc:Choice>
  </mc:AlternateContent>
  <xr:revisionPtr revIDLastSave="0" documentId="13_ncr:1_{B9E08733-69E7-4B03-89A0-D70C3952BF41}" xr6:coauthVersionLast="47" xr6:coauthVersionMax="47" xr10:uidLastSave="{00000000-0000-0000-0000-000000000000}"/>
  <bookViews>
    <workbookView xWindow="-108" yWindow="-108" windowWidth="23256" windowHeight="12456" activeTab="1" xr2:uid="{8BBCCAFE-A0C6-4C46-BB29-9D6A52605659}"/>
  </bookViews>
  <sheets>
    <sheet name="Group Details" sheetId="2" r:id="rId1"/>
    <sheet name="PART 1 DATA" sheetId="1" r:id="rId2"/>
    <sheet name="PART 1 Analysis" sheetId="3" r:id="rId3"/>
    <sheet name="Part 2 and 3 Data" sheetId="7" r:id="rId4"/>
    <sheet name="Part 2 Analysis" sheetId="5" r:id="rId5"/>
    <sheet name="PART 3 Analysis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4" l="1"/>
  <c r="C35" i="4"/>
  <c r="E35" i="4" s="1"/>
  <c r="C34" i="4"/>
  <c r="E34" i="4" s="1"/>
  <c r="C33" i="4"/>
  <c r="E33" i="4" s="1"/>
  <c r="B13" i="7"/>
  <c r="P12" i="5"/>
  <c r="P11" i="5"/>
  <c r="P10" i="5"/>
  <c r="F13" i="3"/>
  <c r="F12" i="3"/>
  <c r="F11" i="3"/>
  <c r="F10" i="3"/>
  <c r="C4" i="3"/>
  <c r="C3" i="3"/>
  <c r="B22" i="3"/>
  <c r="B26" i="3"/>
  <c r="B24" i="3"/>
  <c r="B28" i="3" s="1"/>
  <c r="AL7" i="1"/>
  <c r="AL6" i="1"/>
  <c r="D3" i="5"/>
  <c r="D4" i="5"/>
  <c r="D2" i="5"/>
  <c r="B16" i="3"/>
  <c r="G13" i="3"/>
  <c r="G12" i="3"/>
  <c r="G11" i="3"/>
  <c r="G10" i="3"/>
  <c r="B13" i="3"/>
  <c r="C13" i="3" s="1"/>
  <c r="B12" i="3"/>
  <c r="C12" i="3" s="1"/>
  <c r="B11" i="3"/>
  <c r="C11" i="3" s="1"/>
  <c r="B10" i="3"/>
  <c r="C10" i="3" s="1"/>
  <c r="B4" i="3"/>
  <c r="C5" i="3"/>
  <c r="B3" i="3"/>
  <c r="C18" i="3" l="1"/>
  <c r="B5" i="3"/>
  <c r="B18" i="3" s="1"/>
  <c r="F24" i="4"/>
  <c r="B36" i="4"/>
</calcChain>
</file>

<file path=xl/sharedStrings.xml><?xml version="1.0" encoding="utf-8"?>
<sst xmlns="http://schemas.openxmlformats.org/spreadsheetml/2006/main" count="1652" uniqueCount="997">
  <si>
    <t>Group</t>
  </si>
  <si>
    <t>Company</t>
  </si>
  <si>
    <t>Quess Corp</t>
  </si>
  <si>
    <t>Name</t>
  </si>
  <si>
    <t>BITS ID</t>
  </si>
  <si>
    <t>Aarya Vardhan Shandilya</t>
  </si>
  <si>
    <t>2022A3PS1734P</t>
  </si>
  <si>
    <t>Krishna Garg</t>
  </si>
  <si>
    <t>2022A1PS1729P</t>
  </si>
  <si>
    <t>Rudra Subodh Mantri</t>
  </si>
  <si>
    <t>2022A3PS0209P</t>
  </si>
  <si>
    <t>Quess Corp Ltd.</t>
  </si>
  <si>
    <t>NIFTY 50</t>
  </si>
  <si>
    <t>NIFTY SERVICES SECTOR</t>
  </si>
  <si>
    <t>Risk-free rate</t>
  </si>
  <si>
    <t>Dividends</t>
  </si>
  <si>
    <t>Date</t>
  </si>
  <si>
    <t>Price</t>
  </si>
  <si>
    <t>Open</t>
  </si>
  <si>
    <t>High</t>
  </si>
  <si>
    <t>Low</t>
  </si>
  <si>
    <t>Change %</t>
  </si>
  <si>
    <t xml:space="preserve">Yield </t>
  </si>
  <si>
    <t>Year</t>
  </si>
  <si>
    <t>Dividend Per Share</t>
  </si>
  <si>
    <t>Growth Rate</t>
  </si>
  <si>
    <t>03/28/2024</t>
  </si>
  <si>
    <t>03/27/2024</t>
  </si>
  <si>
    <t>03/26/2024</t>
  </si>
  <si>
    <t>03/22/2024</t>
  </si>
  <si>
    <t>03/21/2024</t>
  </si>
  <si>
    <t>03/20/2024</t>
  </si>
  <si>
    <t>03/19/2024</t>
  </si>
  <si>
    <t>4/15/2021</t>
  </si>
  <si>
    <t>03/18/2024</t>
  </si>
  <si>
    <t>4/16/2021</t>
  </si>
  <si>
    <t>03/15/2024</t>
  </si>
  <si>
    <t>4/19/2021</t>
  </si>
  <si>
    <t>03/14/2024</t>
  </si>
  <si>
    <t>4/20/2021</t>
  </si>
  <si>
    <t>03/13/2024</t>
  </si>
  <si>
    <t>4/22/2021</t>
  </si>
  <si>
    <t>4/23/2021</t>
  </si>
  <si>
    <t>4/26/2021</t>
  </si>
  <si>
    <t>4/27/2021</t>
  </si>
  <si>
    <t>4/28/2021</t>
  </si>
  <si>
    <t>4/29/2021</t>
  </si>
  <si>
    <t>4/30/2021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</si>
  <si>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</si>
  <si>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</si>
  <si>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</si>
  <si>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</si>
  <si>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</si>
  <si>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</si>
  <si>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</si>
  <si>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5/14/2021</t>
  </si>
  <si>
    <t>02/20/2024</t>
  </si>
  <si>
    <t>5/17/2021</t>
  </si>
  <si>
    <t>02/19/2024</t>
  </si>
  <si>
    <t>5/18/2021</t>
  </si>
  <si>
    <t>02/16/2024</t>
  </si>
  <si>
    <t>5/19/2021</t>
  </si>
  <si>
    <t>02/15/2024</t>
  </si>
  <si>
    <t>5/20/2021</t>
  </si>
  <si>
    <t>02/14/2024</t>
  </si>
  <si>
    <t>5/21/2021</t>
  </si>
  <si>
    <t>02/13/2024</t>
  </si>
  <si>
    <t>5/24/2021</t>
  </si>
  <si>
    <t>5/25/2021</t>
  </si>
  <si>
    <t>5/27/2021</t>
  </si>
  <si>
    <t>5/28/2021</t>
  </si>
  <si>
    <t>5/31/2021</t>
  </si>
  <si>
    <t>01/31/2024</t>
  </si>
  <si>
    <t>01/30/2024</t>
  </si>
  <si>
    <t>01/29/2024</t>
  </si>
  <si>
    <t>01/25/2024</t>
  </si>
  <si>
    <t>01/24/2024</t>
  </si>
  <si>
    <t>01/23/2024</t>
  </si>
  <si>
    <t>6/14/2021</t>
  </si>
  <si>
    <t>01/20/2024</t>
  </si>
  <si>
    <t>6/15/2021</t>
  </si>
  <si>
    <t>01/19/2024</t>
  </si>
  <si>
    <t>6/16/2021</t>
  </si>
  <si>
    <t>01/18/2024</t>
  </si>
  <si>
    <t>6/17/2021</t>
  </si>
  <si>
    <t>01/17/2024</t>
  </si>
  <si>
    <t>6/18/2021</t>
  </si>
  <si>
    <t>01/16/2024</t>
  </si>
  <si>
    <t>6/21/2021</t>
  </si>
  <si>
    <t>01/15/2024</t>
  </si>
  <si>
    <t>6/22/2021</t>
  </si>
  <si>
    <t>6/23/2021</t>
  </si>
  <si>
    <t>6/24/2021</t>
  </si>
  <si>
    <t>6/25/2021</t>
  </si>
  <si>
    <t>6/28/2021</t>
  </si>
  <si>
    <t>6/29/2021</t>
  </si>
  <si>
    <t>6/30/2021</t>
  </si>
  <si>
    <t>12/29/2023</t>
  </si>
  <si>
    <t>12/28/2023</t>
  </si>
  <si>
    <t>12/27/2023</t>
  </si>
  <si>
    <t>12/26/2023</t>
  </si>
  <si>
    <t>12/22/2023</t>
  </si>
  <si>
    <t>7/13/2021</t>
  </si>
  <si>
    <t>12/21/2023</t>
  </si>
  <si>
    <t>7/14/2021</t>
  </si>
  <si>
    <t>12/20/2023</t>
  </si>
  <si>
    <t>7/15/2021</t>
  </si>
  <si>
    <t>12/19/2023</t>
  </si>
  <si>
    <t>7/16/2021</t>
  </si>
  <si>
    <t>12/18/2023</t>
  </si>
  <si>
    <t>7/19/2021</t>
  </si>
  <si>
    <t>12/15/2023</t>
  </si>
  <si>
    <t>7/20/2021</t>
  </si>
  <si>
    <t>12/14/2023</t>
  </si>
  <si>
    <t>7/22/2021</t>
  </si>
  <si>
    <t>12/13/2023</t>
  </si>
  <si>
    <t>7/23/2021</t>
  </si>
  <si>
    <t>7/26/2021</t>
  </si>
  <si>
    <t>7/27/2021</t>
  </si>
  <si>
    <t>7/28/2021</t>
  </si>
  <si>
    <t>7/29/2021</t>
  </si>
  <si>
    <t>7/30/2021</t>
  </si>
  <si>
    <t>11/30/2023</t>
  </si>
  <si>
    <t>11/29/2023</t>
  </si>
  <si>
    <t>11/28/2023</t>
  </si>
  <si>
    <t>11/24/2023</t>
  </si>
  <si>
    <t>11/23/2023</t>
  </si>
  <si>
    <t>11/22/2023</t>
  </si>
  <si>
    <t>11/21/2023</t>
  </si>
  <si>
    <t>8/13/2021</t>
  </si>
  <si>
    <t>11/20/2023</t>
  </si>
  <si>
    <t>8/17/2021</t>
  </si>
  <si>
    <t>11/17/2023</t>
  </si>
  <si>
    <t>8/18/2021</t>
  </si>
  <si>
    <t>11/16/2023</t>
  </si>
  <si>
    <t>8/20/2021</t>
  </si>
  <si>
    <t>11/15/2023</t>
  </si>
  <si>
    <t>8/23/2021</t>
  </si>
  <si>
    <t>11/13/2023</t>
  </si>
  <si>
    <t>8/24/2021</t>
  </si>
  <si>
    <t>8/25/2021</t>
  </si>
  <si>
    <t>8/26/2021</t>
  </si>
  <si>
    <t>8/27/2021</t>
  </si>
  <si>
    <t>8/30/2021</t>
  </si>
  <si>
    <t>8/31/2021</t>
  </si>
  <si>
    <t>10/31/2023</t>
  </si>
  <si>
    <t>10/30/2023</t>
  </si>
  <si>
    <t>10/27/2023</t>
  </si>
  <si>
    <t>10/26/2023</t>
  </si>
  <si>
    <t>9/13/2021</t>
  </si>
  <si>
    <t>10/25/2023</t>
  </si>
  <si>
    <t>9/14/2021</t>
  </si>
  <si>
    <t>10/23/2023</t>
  </si>
  <si>
    <t>9/15/2021</t>
  </si>
  <si>
    <t>10/20/2023</t>
  </si>
  <si>
    <t>9/16/2021</t>
  </si>
  <si>
    <t>10/19/2023</t>
  </si>
  <si>
    <t>9/17/2021</t>
  </si>
  <si>
    <t>10/18/2023</t>
  </si>
  <si>
    <t>9/20/2021</t>
  </si>
  <si>
    <t>10/17/2023</t>
  </si>
  <si>
    <t>9/21/2021</t>
  </si>
  <si>
    <t>10/16/2023</t>
  </si>
  <si>
    <t>9/22/2021</t>
  </si>
  <si>
    <t>10/13/2023</t>
  </si>
  <si>
    <t>9/23/2021</t>
  </si>
  <si>
    <t>9/24/2021</t>
  </si>
  <si>
    <t>9/27/2021</t>
  </si>
  <si>
    <t>9/28/2021</t>
  </si>
  <si>
    <t>9/29/2021</t>
  </si>
  <si>
    <t>9/30/2021</t>
  </si>
  <si>
    <t>09/29/2023</t>
  </si>
  <si>
    <t>09/28/2023</t>
  </si>
  <si>
    <t>09/27/2023</t>
  </si>
  <si>
    <t>09/26/2023</t>
  </si>
  <si>
    <t>09/25/2023</t>
  </si>
  <si>
    <t>09/22/2023</t>
  </si>
  <si>
    <t>10/13/2021</t>
  </si>
  <si>
    <t>09/21/2023</t>
  </si>
  <si>
    <t>10/14/2021</t>
  </si>
  <si>
    <t>09/20/2023</t>
  </si>
  <si>
    <t>10/18/2021</t>
  </si>
  <si>
    <t>09/18/2023</t>
  </si>
  <si>
    <t>10/20/2021</t>
  </si>
  <si>
    <t>09/15/2023</t>
  </si>
  <si>
    <t>10/21/2021</t>
  </si>
  <si>
    <t>09/14/2023</t>
  </si>
  <si>
    <t>10/22/2021</t>
  </si>
  <si>
    <t>09/13/2023</t>
  </si>
  <si>
    <t>10/25/2021</t>
  </si>
  <si>
    <t>10/26/2021</t>
  </si>
  <si>
    <t>10/27/2021</t>
  </si>
  <si>
    <t>10/28/2021</t>
  </si>
  <si>
    <t>10/29/2021</t>
  </si>
  <si>
    <t>08/31/2023</t>
  </si>
  <si>
    <t>08/30/2023</t>
  </si>
  <si>
    <t>08/29/2023</t>
  </si>
  <si>
    <t>08/28/2023</t>
  </si>
  <si>
    <t>08/25/2023</t>
  </si>
  <si>
    <t>11/15/2021</t>
  </si>
  <si>
    <t>08/24/2023</t>
  </si>
  <si>
    <t>11/16/2021</t>
  </si>
  <si>
    <t>08/23/2023</t>
  </si>
  <si>
    <t>11/17/2021</t>
  </si>
  <si>
    <t>08/22/2023</t>
  </si>
  <si>
    <t>11/18/2021</t>
  </si>
  <si>
    <t>08/21/2023</t>
  </si>
  <si>
    <t>11/22/2021</t>
  </si>
  <si>
    <t>08/18/2023</t>
  </si>
  <si>
    <t>11/23/2021</t>
  </si>
  <si>
    <t>08/17/2023</t>
  </si>
  <si>
    <t>11/24/2021</t>
  </si>
  <si>
    <t>08/16/2023</t>
  </si>
  <si>
    <t>11/25/2021</t>
  </si>
  <si>
    <t>08/14/2023</t>
  </si>
  <si>
    <t>11/26/2021</t>
  </si>
  <si>
    <t>11/29/2021</t>
  </si>
  <si>
    <t>11/30/2021</t>
  </si>
  <si>
    <t>07/31/2023</t>
  </si>
  <si>
    <t>07/28/2023</t>
  </si>
  <si>
    <t>12/13/2021</t>
  </si>
  <si>
    <t>07/27/2023</t>
  </si>
  <si>
    <t>12/14/2021</t>
  </si>
  <si>
    <t>07/26/2023</t>
  </si>
  <si>
    <t>12/15/2021</t>
  </si>
  <si>
    <t>07/25/2023</t>
  </si>
  <si>
    <t>12/16/2021</t>
  </si>
  <si>
    <t>07/24/2023</t>
  </si>
  <si>
    <t>12/17/2021</t>
  </si>
  <si>
    <t>07/21/2023</t>
  </si>
  <si>
    <t>12/20/2021</t>
  </si>
  <si>
    <t>07/20/2023</t>
  </si>
  <si>
    <t>12/21/2021</t>
  </si>
  <si>
    <t>07/19/2023</t>
  </si>
  <si>
    <t>12/22/2021</t>
  </si>
  <si>
    <t>07/18/2023</t>
  </si>
  <si>
    <t>12/23/2021</t>
  </si>
  <si>
    <t>07/17/2023</t>
  </si>
  <si>
    <t>12/24/2021</t>
  </si>
  <si>
    <t>07/14/2023</t>
  </si>
  <si>
    <t>12/27/2021</t>
  </si>
  <si>
    <t>07/13/2023</t>
  </si>
  <si>
    <t>12/28/2021</t>
  </si>
  <si>
    <t>12/29/2021</t>
  </si>
  <si>
    <t>12/30/2021</t>
  </si>
  <si>
    <t>12/31/2021</t>
  </si>
  <si>
    <t>06/30/2023</t>
  </si>
  <si>
    <t>06/28/2023</t>
  </si>
  <si>
    <t>06/27/2023</t>
  </si>
  <si>
    <t>06/26/2023</t>
  </si>
  <si>
    <t>1/13/2022</t>
  </si>
  <si>
    <t>06/23/2023</t>
  </si>
  <si>
    <t>1/14/2022</t>
  </si>
  <si>
    <t>06/22/2023</t>
  </si>
  <si>
    <t>1/17/2022</t>
  </si>
  <si>
    <t>06/21/2023</t>
  </si>
  <si>
    <t>1/18/2022</t>
  </si>
  <si>
    <t>06/20/2023</t>
  </si>
  <si>
    <t>1/19/2022</t>
  </si>
  <si>
    <t>06/19/2023</t>
  </si>
  <si>
    <t>1/20/2022</t>
  </si>
  <si>
    <t>06/16/2023</t>
  </si>
  <si>
    <t>1/21/2022</t>
  </si>
  <si>
    <t>06/15/2023</t>
  </si>
  <si>
    <t>1/24/2022</t>
  </si>
  <si>
    <t>06/14/2023</t>
  </si>
  <si>
    <t>1/25/2022</t>
  </si>
  <si>
    <t>06/13/2023</t>
  </si>
  <si>
    <t>1/27/2022</t>
  </si>
  <si>
    <t>1/28/2022</t>
  </si>
  <si>
    <t>1/31/2022</t>
  </si>
  <si>
    <t>05/31/2023</t>
  </si>
  <si>
    <t>05/30/2023</t>
  </si>
  <si>
    <t>05/29/2023</t>
  </si>
  <si>
    <t>2/14/2022</t>
  </si>
  <si>
    <t>05/26/2023</t>
  </si>
  <si>
    <t>2/15/2022</t>
  </si>
  <si>
    <t>05/25/2023</t>
  </si>
  <si>
    <t>2/16/2022</t>
  </si>
  <si>
    <t>05/24/2023</t>
  </si>
  <si>
    <t>2/17/2022</t>
  </si>
  <si>
    <t>05/23/2023</t>
  </si>
  <si>
    <t>2/18/2022</t>
  </si>
  <si>
    <t>05/22/2023</t>
  </si>
  <si>
    <t>2/21/2022</t>
  </si>
  <si>
    <t>05/19/2023</t>
  </si>
  <si>
    <t>2/22/2022</t>
  </si>
  <si>
    <t>05/18/2023</t>
  </si>
  <si>
    <t>2/23/2022</t>
  </si>
  <si>
    <t>05/17/2023</t>
  </si>
  <si>
    <t>2/24/2022</t>
  </si>
  <si>
    <t>05/16/2023</t>
  </si>
  <si>
    <t>2/25/2022</t>
  </si>
  <si>
    <t>05/15/2023</t>
  </si>
  <si>
    <t>2/28/2022</t>
  </si>
  <si>
    <t>3/14/2022</t>
  </si>
  <si>
    <t>04/28/2023</t>
  </si>
  <si>
    <t>3/15/2022</t>
  </si>
  <si>
    <t>04/27/2023</t>
  </si>
  <si>
    <t>3/16/2022</t>
  </si>
  <si>
    <t>04/26/2023</t>
  </si>
  <si>
    <t>3/17/2022</t>
  </si>
  <si>
    <t>04/25/2023</t>
  </si>
  <si>
    <t>3/21/2022</t>
  </si>
  <si>
    <t>04/24/2023</t>
  </si>
  <si>
    <t>3/22/2022</t>
  </si>
  <si>
    <t>04/21/2023</t>
  </si>
  <si>
    <t>3/23/2022</t>
  </si>
  <si>
    <t>04/20/2023</t>
  </si>
  <si>
    <t>3/24/2022</t>
  </si>
  <si>
    <t>04/19/2023</t>
  </si>
  <si>
    <t>3/25/2022</t>
  </si>
  <si>
    <t>04/18/2023</t>
  </si>
  <si>
    <t>3/28/2022</t>
  </si>
  <si>
    <t>04/17/2023</t>
  </si>
  <si>
    <t>3/29/2022</t>
  </si>
  <si>
    <t>04/13/2023</t>
  </si>
  <si>
    <t>3/30/2022</t>
  </si>
  <si>
    <t>3/31/2022</t>
  </si>
  <si>
    <t>03/31/2023</t>
  </si>
  <si>
    <t>03/29/2023</t>
  </si>
  <si>
    <t>03/28/2023</t>
  </si>
  <si>
    <t>4/13/2022</t>
  </si>
  <si>
    <t>03/27/2023</t>
  </si>
  <si>
    <t>4/18/2022</t>
  </si>
  <si>
    <t>03/24/2023</t>
  </si>
  <si>
    <t>4/19/2022</t>
  </si>
  <si>
    <t>03/23/2023</t>
  </si>
  <si>
    <t>4/20/2022</t>
  </si>
  <si>
    <t>03/22/2023</t>
  </si>
  <si>
    <t>4/21/2022</t>
  </si>
  <si>
    <t>03/21/2023</t>
  </si>
  <si>
    <t>4/22/2022</t>
  </si>
  <si>
    <t>03/20/2023</t>
  </si>
  <si>
    <t>4/25/2022</t>
  </si>
  <si>
    <t>03/17/2023</t>
  </si>
  <si>
    <t>4/26/2022</t>
  </si>
  <si>
    <t>03/16/2023</t>
  </si>
  <si>
    <t>4/27/2022</t>
  </si>
  <si>
    <t>03/15/2023</t>
  </si>
  <si>
    <t>4/28/2022</t>
  </si>
  <si>
    <t>03/14/2023</t>
  </si>
  <si>
    <t>4/29/2022</t>
  </si>
  <si>
    <t>03/13/2023</t>
  </si>
  <si>
    <t>02/28/2023</t>
  </si>
  <si>
    <t>5/13/2022</t>
  </si>
  <si>
    <t>02/27/2023</t>
  </si>
  <si>
    <t>5/17/2022</t>
  </si>
  <si>
    <t>02/24/2023</t>
  </si>
  <si>
    <t>5/18/2022</t>
  </si>
  <si>
    <t>02/23/2023</t>
  </si>
  <si>
    <t>5/19/2022</t>
  </si>
  <si>
    <t>02/22/2023</t>
  </si>
  <si>
    <t>5/20/2022</t>
  </si>
  <si>
    <t>02/21/2023</t>
  </si>
  <si>
    <t>5/23/2022</t>
  </si>
  <si>
    <t>02/20/2023</t>
  </si>
  <si>
    <t>5/24/2022</t>
  </si>
  <si>
    <t>02/17/2023</t>
  </si>
  <si>
    <t>5/25/2022</t>
  </si>
  <si>
    <t>02/16/2023</t>
  </si>
  <si>
    <t>5/26/2022</t>
  </si>
  <si>
    <t>02/15/2023</t>
  </si>
  <si>
    <t>5/27/2022</t>
  </si>
  <si>
    <t>02/14/2023</t>
  </si>
  <si>
    <t>5/30/2022</t>
  </si>
  <si>
    <t>02/13/2023</t>
  </si>
  <si>
    <t>5/31/2022</t>
  </si>
  <si>
    <t>01/31/2023</t>
  </si>
  <si>
    <t>6/13/2022</t>
  </si>
  <si>
    <t>01/30/2023</t>
  </si>
  <si>
    <t>6/14/2022</t>
  </si>
  <si>
    <t>01/27/2023</t>
  </si>
  <si>
    <t>6/15/2022</t>
  </si>
  <si>
    <t>01/25/2023</t>
  </si>
  <si>
    <t>6/16/2022</t>
  </si>
  <si>
    <t>01/24/2023</t>
  </si>
  <si>
    <t>6/17/2022</t>
  </si>
  <si>
    <t>01/23/2023</t>
  </si>
  <si>
    <t>6/20/2022</t>
  </si>
  <si>
    <t>01/20/2023</t>
  </si>
  <si>
    <t>6/21/2022</t>
  </si>
  <si>
    <t>01/19/2023</t>
  </si>
  <si>
    <t>6/22/2022</t>
  </si>
  <si>
    <t>01/18/2023</t>
  </si>
  <si>
    <t>6/23/2022</t>
  </si>
  <si>
    <t>01/17/2023</t>
  </si>
  <si>
    <t>6/24/2022</t>
  </si>
  <si>
    <t>01/16/2023</t>
  </si>
  <si>
    <t>6/27/2022</t>
  </si>
  <si>
    <t>01/13/2023</t>
  </si>
  <si>
    <t>6/28/2022</t>
  </si>
  <si>
    <t>6/29/2022</t>
  </si>
  <si>
    <t>6/30/2022</t>
  </si>
  <si>
    <t>12/30/2022</t>
  </si>
  <si>
    <t>12/29/2022</t>
  </si>
  <si>
    <t>7/13/2022</t>
  </si>
  <si>
    <t>12/28/2022</t>
  </si>
  <si>
    <t>7/14/2022</t>
  </si>
  <si>
    <t>12/27/2022</t>
  </si>
  <si>
    <t>7/15/2022</t>
  </si>
  <si>
    <t>12/26/2022</t>
  </si>
  <si>
    <t>7/18/2022</t>
  </si>
  <si>
    <t>12/23/2022</t>
  </si>
  <si>
    <t>7/19/2022</t>
  </si>
  <si>
    <t>12/22/2022</t>
  </si>
  <si>
    <t>7/20/2022</t>
  </si>
  <si>
    <t>12/21/2022</t>
  </si>
  <si>
    <t>7/21/2022</t>
  </si>
  <si>
    <t>12/20/2022</t>
  </si>
  <si>
    <t>7/22/2022</t>
  </si>
  <si>
    <t>12/19/2022</t>
  </si>
  <si>
    <t>7/25/2022</t>
  </si>
  <si>
    <t>12/16/2022</t>
  </si>
  <si>
    <t>7/26/2022</t>
  </si>
  <si>
    <t>12/15/2022</t>
  </si>
  <si>
    <t>7/27/2022</t>
  </si>
  <si>
    <t>12/14/2022</t>
  </si>
  <si>
    <t>7/28/2022</t>
  </si>
  <si>
    <t>12/13/2022</t>
  </si>
  <si>
    <t>7/29/2022</t>
  </si>
  <si>
    <t>11/30/2022</t>
  </si>
  <si>
    <t>11/29/2022</t>
  </si>
  <si>
    <t>8/17/2022</t>
  </si>
  <si>
    <t>11/28/2022</t>
  </si>
  <si>
    <t>8/18/2022</t>
  </si>
  <si>
    <t>11/25/2022</t>
  </si>
  <si>
    <t>8/19/2022</t>
  </si>
  <si>
    <t>11/24/2022</t>
  </si>
  <si>
    <t>8/22/2022</t>
  </si>
  <si>
    <t>11/23/2022</t>
  </si>
  <si>
    <t>8/23/2022</t>
  </si>
  <si>
    <t>11/22/2022</t>
  </si>
  <si>
    <t>8/24/2022</t>
  </si>
  <si>
    <t>11/21/2022</t>
  </si>
  <si>
    <t>8/25/2022</t>
  </si>
  <si>
    <t>11/18/2022</t>
  </si>
  <si>
    <t>8/26/2022</t>
  </si>
  <si>
    <t>11/17/2022</t>
  </si>
  <si>
    <t>8/29/2022</t>
  </si>
  <si>
    <t>11/16/2022</t>
  </si>
  <si>
    <t>8/30/2022</t>
  </si>
  <si>
    <t>11/15/2022</t>
  </si>
  <si>
    <t>11/14/2022</t>
  </si>
  <si>
    <t>9/13/2022</t>
  </si>
  <si>
    <t>9/14/2022</t>
  </si>
  <si>
    <t>10/31/2022</t>
  </si>
  <si>
    <t>9/15/2022</t>
  </si>
  <si>
    <t>10/28/2022</t>
  </si>
  <si>
    <t>9/16/2022</t>
  </si>
  <si>
    <t>10/27/2022</t>
  </si>
  <si>
    <t>9/19/2022</t>
  </si>
  <si>
    <t>10/25/2022</t>
  </si>
  <si>
    <t>9/20/2022</t>
  </si>
  <si>
    <t>10/24/2022</t>
  </si>
  <si>
    <t>9/21/2022</t>
  </si>
  <si>
    <t>10/21/2022</t>
  </si>
  <si>
    <t>9/22/2022</t>
  </si>
  <si>
    <t>10/20/2022</t>
  </si>
  <si>
    <t>9/23/2022</t>
  </si>
  <si>
    <t>10/19/2022</t>
  </si>
  <si>
    <t>9/26/2022</t>
  </si>
  <si>
    <t>10/18/2022</t>
  </si>
  <si>
    <t>9/27/2022</t>
  </si>
  <si>
    <t>10/17/2022</t>
  </si>
  <si>
    <t>9/28/2022</t>
  </si>
  <si>
    <t>10/14/2022</t>
  </si>
  <si>
    <t>9/29/2022</t>
  </si>
  <si>
    <t>10/13/2022</t>
  </si>
  <si>
    <t>9/30/2022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</si>
  <si>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</si>
  <si>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</si>
  <si>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</si>
  <si>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</si>
  <si>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</si>
  <si>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</si>
  <si>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</si>
  <si>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</si>
  <si>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</si>
  <si>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</si>
  <si>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</si>
  <si>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</si>
  <si>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</si>
  <si>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</si>
  <si>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</si>
  <si>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</si>
  <si>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</si>
  <si>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</si>
  <si>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</si>
  <si>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</si>
  <si>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</si>
  <si>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</si>
  <si>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</si>
  <si>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</si>
  <si>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</si>
  <si>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</si>
  <si>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</si>
  <si>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</si>
  <si>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</si>
  <si>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</si>
  <si>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</si>
  <si>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</si>
  <si>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</si>
  <si>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</si>
  <si>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</si>
  <si>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</si>
  <si>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</si>
  <si>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</si>
  <si>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</si>
  <si>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1/13/2023</t>
  </si>
  <si>
    <t>06/29/2022</t>
  </si>
  <si>
    <t>1/16/2023</t>
  </si>
  <si>
    <t>06/28/2022</t>
  </si>
  <si>
    <t>1/17/2023</t>
  </si>
  <si>
    <t>06/27/2022</t>
  </si>
  <si>
    <t>1/18/2023</t>
  </si>
  <si>
    <t>06/24/2022</t>
  </si>
  <si>
    <t>1/19/2023</t>
  </si>
  <si>
    <t>06/23/2022</t>
  </si>
  <si>
    <t>1/20/2023</t>
  </si>
  <si>
    <t>06/22/2022</t>
  </si>
  <si>
    <t>1/23/2023</t>
  </si>
  <si>
    <t>06/21/2022</t>
  </si>
  <si>
    <t>1/24/2023</t>
  </si>
  <si>
    <t>06/20/2022</t>
  </si>
  <si>
    <t>1/25/2023</t>
  </si>
  <si>
    <t>06/17/2022</t>
  </si>
  <si>
    <t>1/27/2023</t>
  </si>
  <si>
    <t>06/16/2022</t>
  </si>
  <si>
    <t>1/30/2023</t>
  </si>
  <si>
    <t>06/15/2022</t>
  </si>
  <si>
    <t>1/31/2023</t>
  </si>
  <si>
    <t>06/14/2022</t>
  </si>
  <si>
    <t>06/13/2022</t>
  </si>
  <si>
    <t>2/13/2023</t>
  </si>
  <si>
    <t>05/31/2022</t>
  </si>
  <si>
    <t>2/14/2023</t>
  </si>
  <si>
    <t>05/30/2022</t>
  </si>
  <si>
    <t>2/15/2023</t>
  </si>
  <si>
    <t>05/27/2022</t>
  </si>
  <si>
    <t>2/16/2023</t>
  </si>
  <si>
    <t>05/26/2022</t>
  </si>
  <si>
    <t>2/17/2023</t>
  </si>
  <si>
    <t>05/25/2022</t>
  </si>
  <si>
    <t>2/20/2023</t>
  </si>
  <si>
    <t>05/24/2022</t>
  </si>
  <si>
    <t>2/21/2023</t>
  </si>
  <si>
    <t>05/23/2022</t>
  </si>
  <si>
    <t>2/22/2023</t>
  </si>
  <si>
    <t>05/20/2022</t>
  </si>
  <si>
    <t>2/23/2023</t>
  </si>
  <si>
    <t>05/19/2022</t>
  </si>
  <si>
    <t>2/24/2023</t>
  </si>
  <si>
    <t>05/18/2022</t>
  </si>
  <si>
    <t>2/27/2023</t>
  </si>
  <si>
    <t>05/17/2022</t>
  </si>
  <si>
    <t>2/28/2023</t>
  </si>
  <si>
    <t>05/16/2022</t>
  </si>
  <si>
    <t>05/13/2022</t>
  </si>
  <si>
    <t>3/13/2023</t>
  </si>
  <si>
    <t>3/14/2023</t>
  </si>
  <si>
    <t>3/15/2023</t>
  </si>
  <si>
    <t>04/29/2022</t>
  </si>
  <si>
    <t>3/16/2023</t>
  </si>
  <si>
    <t>04/28/2022</t>
  </si>
  <si>
    <t>3/17/2023</t>
  </si>
  <si>
    <t>04/27/2022</t>
  </si>
  <si>
    <t>3/20/2023</t>
  </si>
  <si>
    <t>04/26/2022</t>
  </si>
  <si>
    <t>3/21/2023</t>
  </si>
  <si>
    <t>04/25/2022</t>
  </si>
  <si>
    <t>3/23/2023</t>
  </si>
  <si>
    <t>04/22/2022</t>
  </si>
  <si>
    <t>3/24/2023</t>
  </si>
  <si>
    <t>04/21/2022</t>
  </si>
  <si>
    <t>3/27/2023</t>
  </si>
  <si>
    <t>04/20/2022</t>
  </si>
  <si>
    <t>3/28/2023</t>
  </si>
  <si>
    <t>04/19/2022</t>
  </si>
  <si>
    <t>3/29/2023</t>
  </si>
  <si>
    <t>04/18/2022</t>
  </si>
  <si>
    <t>3/31/2023</t>
  </si>
  <si>
    <t>04/13/2022</t>
  </si>
  <si>
    <t>4/13/2023</t>
  </si>
  <si>
    <t>4/17/2023</t>
  </si>
  <si>
    <t>4/18/2023</t>
  </si>
  <si>
    <t>03/31/2022</t>
  </si>
  <si>
    <t>4/19/2023</t>
  </si>
  <si>
    <t>03/30/2022</t>
  </si>
  <si>
    <t>4/20/2023</t>
  </si>
  <si>
    <t>03/29/2022</t>
  </si>
  <si>
    <t>4/21/2023</t>
  </si>
  <si>
    <t>03/28/2022</t>
  </si>
  <si>
    <t>4/24/2023</t>
  </si>
  <si>
    <t>03/25/2022</t>
  </si>
  <si>
    <t>4/25/2023</t>
  </si>
  <si>
    <t>03/24/2022</t>
  </si>
  <si>
    <t>4/26/2023</t>
  </si>
  <si>
    <t>03/23/2022</t>
  </si>
  <si>
    <t>4/27/2023</t>
  </si>
  <si>
    <t>03/22/2022</t>
  </si>
  <si>
    <t>4/28/2023</t>
  </si>
  <si>
    <t>03/21/2022</t>
  </si>
  <si>
    <t>03/17/2022</t>
  </si>
  <si>
    <t>03/16/2022</t>
  </si>
  <si>
    <t>03/15/2022</t>
  </si>
  <si>
    <t>03/14/2022</t>
  </si>
  <si>
    <t>5/15/2023</t>
  </si>
  <si>
    <t>5/16/2023</t>
  </si>
  <si>
    <t>5/17/2023</t>
  </si>
  <si>
    <t>5/18/2023</t>
  </si>
  <si>
    <t>5/19/2023</t>
  </si>
  <si>
    <t>02/28/2022</t>
  </si>
  <si>
    <t>5/22/2023</t>
  </si>
  <si>
    <t>02/25/2022</t>
  </si>
  <si>
    <t>5/23/2023</t>
  </si>
  <si>
    <t>02/24/2022</t>
  </si>
  <si>
    <t>5/24/2023</t>
  </si>
  <si>
    <t>02/23/2022</t>
  </si>
  <si>
    <t>5/25/2023</t>
  </si>
  <si>
    <t>02/22/2022</t>
  </si>
  <si>
    <t>5/26/2023</t>
  </si>
  <si>
    <t>02/21/2022</t>
  </si>
  <si>
    <t>5/29/2023</t>
  </si>
  <si>
    <t>02/18/2022</t>
  </si>
  <si>
    <t>5/30/2023</t>
  </si>
  <si>
    <t>02/17/2022</t>
  </si>
  <si>
    <t>5/31/2023</t>
  </si>
  <si>
    <t>02/16/2022</t>
  </si>
  <si>
    <t>02/15/2022</t>
  </si>
  <si>
    <t>02/14/2022</t>
  </si>
  <si>
    <t>6/13/2023</t>
  </si>
  <si>
    <t>6/14/2023</t>
  </si>
  <si>
    <t>6/15/2023</t>
  </si>
  <si>
    <t>6/16/2023</t>
  </si>
  <si>
    <t>01/31/2022</t>
  </si>
  <si>
    <t>6/19/2023</t>
  </si>
  <si>
    <t>01/28/2022</t>
  </si>
  <si>
    <t>6/20/2023</t>
  </si>
  <si>
    <t>01/27/2022</t>
  </si>
  <si>
    <t>6/21/2023</t>
  </si>
  <si>
    <t>01/25/2022</t>
  </si>
  <si>
    <t>6/22/2023</t>
  </si>
  <si>
    <t>01/24/2022</t>
  </si>
  <si>
    <t>6/23/2023</t>
  </si>
  <si>
    <t>01/21/2022</t>
  </si>
  <si>
    <t>6/26/2023</t>
  </si>
  <si>
    <t>01/20/2022</t>
  </si>
  <si>
    <t>6/27/2023</t>
  </si>
  <si>
    <t>01/19/2022</t>
  </si>
  <si>
    <t>6/28/2023</t>
  </si>
  <si>
    <t>01/18/2022</t>
  </si>
  <si>
    <t>6/30/2023</t>
  </si>
  <si>
    <t>01/17/2022</t>
  </si>
  <si>
    <t>01/14/2022</t>
  </si>
  <si>
    <t>01/13/2022</t>
  </si>
  <si>
    <t>7/13/2023</t>
  </si>
  <si>
    <t>7/14/2023</t>
  </si>
  <si>
    <t>7/17/2023</t>
  </si>
  <si>
    <t>7/18/2023</t>
  </si>
  <si>
    <t>7/19/2023</t>
  </si>
  <si>
    <t>7/20/2023</t>
  </si>
  <si>
    <t>7/21/2023</t>
  </si>
  <si>
    <t>7/24/2023</t>
  </si>
  <si>
    <t>7/25/2023</t>
  </si>
  <si>
    <t>7/26/2023</t>
  </si>
  <si>
    <t>7/27/2023</t>
  </si>
  <si>
    <t>7/28/2023</t>
  </si>
  <si>
    <t>7/31/2023</t>
  </si>
  <si>
    <t>8/14/2023</t>
  </si>
  <si>
    <t>8/17/2023</t>
  </si>
  <si>
    <t>8/18/2023</t>
  </si>
  <si>
    <t>8/21/2023</t>
  </si>
  <si>
    <t>8/22/2023</t>
  </si>
  <si>
    <t>8/23/2023</t>
  </si>
  <si>
    <t>8/24/2023</t>
  </si>
  <si>
    <t>8/25/2023</t>
  </si>
  <si>
    <t>8/28/2023</t>
  </si>
  <si>
    <t>8/29/2023</t>
  </si>
  <si>
    <t>8/30/2023</t>
  </si>
  <si>
    <t>8/31/2023</t>
  </si>
  <si>
    <t>9/13/2023</t>
  </si>
  <si>
    <t>9/14/2023</t>
  </si>
  <si>
    <t>9/15/2023</t>
  </si>
  <si>
    <t>9/18/2023</t>
  </si>
  <si>
    <t>9/20/2023</t>
  </si>
  <si>
    <t>9/21/2023</t>
  </si>
  <si>
    <t>9/22/2023</t>
  </si>
  <si>
    <t>9/25/2023</t>
  </si>
  <si>
    <t>9/26/2023</t>
  </si>
  <si>
    <t>9/27/2023</t>
  </si>
  <si>
    <t>9/28/2023</t>
  </si>
  <si>
    <t>9/29/2023</t>
  </si>
  <si>
    <t>10/19/2021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</si>
  <si>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</si>
  <si>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</si>
  <si>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</si>
  <si>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</si>
  <si>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</si>
  <si>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</si>
  <si>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</si>
  <si>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</si>
  <si>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</si>
  <si>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</si>
  <si>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</si>
  <si>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</si>
  <si>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</si>
  <si>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</si>
  <si>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</si>
  <si>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</si>
  <si>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</si>
  <si>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</si>
  <si>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</si>
  <si>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</si>
  <si>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</si>
  <si>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</si>
  <si>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08/18/2021</t>
  </si>
  <si>
    <t>08/17/2021</t>
  </si>
  <si>
    <t>08/16/2021</t>
  </si>
  <si>
    <t>08/13/2021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</si>
  <si>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</si>
  <si>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</si>
  <si>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</si>
  <si>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</si>
  <si>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</si>
  <si>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</si>
  <si>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</si>
  <si>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07/20/2021</t>
  </si>
  <si>
    <t>07/19/2021</t>
  </si>
  <si>
    <t>07/16/2021</t>
  </si>
  <si>
    <t>07/15/2021</t>
  </si>
  <si>
    <t>07/14/2021</t>
  </si>
  <si>
    <t>07/13/2021</t>
  </si>
  <si>
    <t>1/15/2024</t>
  </si>
  <si>
    <t>1/16/2024</t>
  </si>
  <si>
    <t>1/17/2024</t>
  </si>
  <si>
    <t>1/18/2024</t>
  </si>
  <si>
    <t>1/19/2024</t>
  </si>
  <si>
    <t>06/30/2021</t>
  </si>
  <si>
    <t>1/23/2024</t>
  </si>
  <si>
    <t>06/29/2021</t>
  </si>
  <si>
    <t>1/24/2024</t>
  </si>
  <si>
    <t>06/28/2021</t>
  </si>
  <si>
    <t>1/25/2024</t>
  </si>
  <si>
    <t>06/25/2021</t>
  </si>
  <si>
    <t>1/29/2024</t>
  </si>
  <si>
    <t>06/24/2021</t>
  </si>
  <si>
    <t>1/30/2024</t>
  </si>
  <si>
    <t>06/23/2021</t>
  </si>
  <si>
    <t>1/31/2024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</si>
  <si>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</si>
  <si>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</si>
  <si>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</si>
  <si>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</si>
  <si>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</si>
  <si>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</si>
  <si>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</si>
  <si>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2/13/2024</t>
  </si>
  <si>
    <t>2/14/2024</t>
  </si>
  <si>
    <t>2/15/2024</t>
  </si>
  <si>
    <t>2/16/2024</t>
  </si>
  <si>
    <t>2/20/2024</t>
  </si>
  <si>
    <t>2/21/2024</t>
  </si>
  <si>
    <t>2/22/2024</t>
  </si>
  <si>
    <t>2/23/2024</t>
  </si>
  <si>
    <t>05/31/2021</t>
  </si>
  <si>
    <t>2/26/2024</t>
  </si>
  <si>
    <t>05/28/2021</t>
  </si>
  <si>
    <t>2/27/2024</t>
  </si>
  <si>
    <t>05/27/2021</t>
  </si>
  <si>
    <t>2/28/2024</t>
  </si>
  <si>
    <t>05/26/2021</t>
  </si>
  <si>
    <t>2/29/2024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</si>
  <si>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</si>
  <si>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</si>
  <si>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</si>
  <si>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</si>
  <si>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</si>
  <si>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</si>
  <si>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</si>
  <si>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</si>
  <si>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3/13/2024</t>
  </si>
  <si>
    <t>3/14/2024</t>
  </si>
  <si>
    <t>3/15/2024</t>
  </si>
  <si>
    <t>3/18/2024</t>
  </si>
  <si>
    <t>3/19/2024</t>
  </si>
  <si>
    <t>3/20/2024</t>
  </si>
  <si>
    <t>3/21/2024</t>
  </si>
  <si>
    <t>3/22/2024</t>
  </si>
  <si>
    <t>3/26/2024</t>
  </si>
  <si>
    <t>04/30/2021</t>
  </si>
  <si>
    <t>3/27/2024</t>
  </si>
  <si>
    <t>04/29/2021</t>
  </si>
  <si>
    <t>3/28/2024</t>
  </si>
  <si>
    <t>04/28/2021</t>
  </si>
  <si>
    <t>04/27/2021</t>
  </si>
  <si>
    <t>04/26/2021</t>
  </si>
  <si>
    <t>04/23/2021</t>
  </si>
  <si>
    <t>04/22/2021</t>
  </si>
  <si>
    <t>04/20/2021</t>
  </si>
  <si>
    <t>04/19/2021</t>
  </si>
  <si>
    <t>04/16/2021</t>
  </si>
  <si>
    <t>04/15/2021</t>
  </si>
  <si>
    <t>04/13/2021</t>
  </si>
  <si>
    <t>Beta Calculations</t>
  </si>
  <si>
    <t>Parameters</t>
  </si>
  <si>
    <t>Covariance with stock</t>
  </si>
  <si>
    <t>Variance of Market Index</t>
  </si>
  <si>
    <t>BETA</t>
  </si>
  <si>
    <t>Market Return Calculation</t>
  </si>
  <si>
    <t>Financial Year</t>
  </si>
  <si>
    <t>Average Daily Return</t>
  </si>
  <si>
    <t>Annualised Return</t>
  </si>
  <si>
    <t>2021-22</t>
  </si>
  <si>
    <t>2022-23</t>
  </si>
  <si>
    <t>2023-24</t>
  </si>
  <si>
    <t>Annualised Return for 3 years</t>
  </si>
  <si>
    <t>Cost of Equity Calculation</t>
  </si>
  <si>
    <t>Cost of Equity</t>
  </si>
  <si>
    <t>Cost of Equity (Using DDM Approach)</t>
  </si>
  <si>
    <t>ROE</t>
  </si>
  <si>
    <t>(from Annual report FY 23-24)</t>
  </si>
  <si>
    <t>Estimated Growth Rate</t>
  </si>
  <si>
    <t>Payout Ratio</t>
  </si>
  <si>
    <t> </t>
  </si>
  <si>
    <t>Estimated Future Dividend</t>
  </si>
  <si>
    <t>Average Share Price of 2024</t>
  </si>
  <si>
    <t>Information from Quess Corps Balance sheet</t>
  </si>
  <si>
    <t>As at march 31, 2022 Rupees in million</t>
  </si>
  <si>
    <t>As at march 31, 2023 Rupees in million</t>
  </si>
  <si>
    <t>As at March 31, 2024 Rupees in million</t>
  </si>
  <si>
    <t>Equity</t>
  </si>
  <si>
    <t>Equity share capital</t>
  </si>
  <si>
    <t xml:space="preserve"> ₹                           1,479.91</t>
  </si>
  <si>
    <t xml:space="preserve"> ₹                           1,482.30</t>
  </si>
  <si>
    <t xml:space="preserve"> ₹                           1,485.10</t>
  </si>
  <si>
    <t>Other Equity</t>
  </si>
  <si>
    <t xml:space="preserve"> ₹                         20,608.77</t>
  </si>
  <si>
    <t xml:space="preserve"> ₹                         22,478.38</t>
  </si>
  <si>
    <t xml:space="preserve"> ₹                         25,404.59</t>
  </si>
  <si>
    <t>Total Equity</t>
  </si>
  <si>
    <t xml:space="preserve"> ₹                         22,088.68</t>
  </si>
  <si>
    <t xml:space="preserve"> ₹                         23,960.68</t>
  </si>
  <si>
    <t xml:space="preserve"> ₹                         26,889.69</t>
  </si>
  <si>
    <t>Liabilities</t>
  </si>
  <si>
    <t>Non-current liabilities</t>
  </si>
  <si>
    <t xml:space="preserve">Financial liabilities </t>
  </si>
  <si>
    <t>Lease Liabilities</t>
  </si>
  <si>
    <t xml:space="preserve"> ₹                           2,644.96</t>
  </si>
  <si>
    <t xml:space="preserve"> ₹                           2,631.68</t>
  </si>
  <si>
    <t>Borrowing</t>
  </si>
  <si>
    <t xml:space="preserve"> ₹                                   9.98</t>
  </si>
  <si>
    <t xml:space="preserve"> ₹                                 17.58</t>
  </si>
  <si>
    <t>Provisions</t>
  </si>
  <si>
    <t xml:space="preserve"> ₹                           2,345.83</t>
  </si>
  <si>
    <t xml:space="preserve"> ₹                           2,897.63</t>
  </si>
  <si>
    <t>Total non-current liabilities</t>
  </si>
  <si>
    <t xml:space="preserve"> ₹                           5,000.77</t>
  </si>
  <si>
    <t xml:space="preserve"> ₹                           5,546.89</t>
  </si>
  <si>
    <t>Current Liabilities</t>
  </si>
  <si>
    <t>Trade payables</t>
  </si>
  <si>
    <t>Total outstanding dues of micro enterprises and small enterprises</t>
  </si>
  <si>
    <t xml:space="preserve"> ₹                                 34.93</t>
  </si>
  <si>
    <t xml:space="preserve"> ₹                                 89.76</t>
  </si>
  <si>
    <t xml:space="preserve"> ₹                              134.80</t>
  </si>
  <si>
    <t>Total outstanding dues of creditors other than micro enterprises and small enterprises</t>
  </si>
  <si>
    <t xml:space="preserve"> ₹                              564.79</t>
  </si>
  <si>
    <t xml:space="preserve"> ₹                              433.82</t>
  </si>
  <si>
    <t xml:space="preserve"> ₹                              528.70</t>
  </si>
  <si>
    <t>Other financial liabilities</t>
  </si>
  <si>
    <t xml:space="preserve"> ₹                           5,390.73</t>
  </si>
  <si>
    <t xml:space="preserve"> ₹                         10,090.35</t>
  </si>
  <si>
    <t xml:space="preserve"> ₹                         11,561.93</t>
  </si>
  <si>
    <t xml:space="preserve">                       Borrowing</t>
  </si>
  <si>
    <t xml:space="preserve"> ₹                           4,798.34</t>
  </si>
  <si>
    <t xml:space="preserve"> ₹                           4,677.91</t>
  </si>
  <si>
    <t xml:space="preserve"> ₹                           3,062.64</t>
  </si>
  <si>
    <t xml:space="preserve"> ₹                              160.45</t>
  </si>
  <si>
    <t xml:space="preserve"> ₹                           1,019.43</t>
  </si>
  <si>
    <t xml:space="preserve"> ₹                           1,109.09</t>
  </si>
  <si>
    <t>Other liabilities</t>
  </si>
  <si>
    <t xml:space="preserve"> ₹                           3,290.52</t>
  </si>
  <si>
    <t xml:space="preserve"> ₹                           4,070.67</t>
  </si>
  <si>
    <t xml:space="preserve"> ₹                           4,291.51</t>
  </si>
  <si>
    <t xml:space="preserve"> ₹                              165.28</t>
  </si>
  <si>
    <t xml:space="preserve"> ₹                              234.33</t>
  </si>
  <si>
    <t xml:space="preserve"> ₹                              228.48</t>
  </si>
  <si>
    <t>Current tax liabilities(net)</t>
  </si>
  <si>
    <t xml:space="preserve"> ₹                              739.12</t>
  </si>
  <si>
    <t xml:space="preserve"> ₹                              516.77</t>
  </si>
  <si>
    <t xml:space="preserve"> ₹                                 19.89</t>
  </si>
  <si>
    <t>Total current liabilities</t>
  </si>
  <si>
    <t xml:space="preserve"> ₹                         15,144.16</t>
  </si>
  <si>
    <t xml:space="preserve"> ₹                         21,133.04</t>
  </si>
  <si>
    <t xml:space="preserve"> ₹                         20,937.04</t>
  </si>
  <si>
    <t>Information from Statement of Profit &amp; Loss</t>
  </si>
  <si>
    <t>Profit before tax</t>
  </si>
  <si>
    <t xml:space="preserve"> ₹                           1,806.24</t>
  </si>
  <si>
    <t xml:space="preserve"> ₹                           2,393.12</t>
  </si>
  <si>
    <t xml:space="preserve"> ₹                           3,161.85</t>
  </si>
  <si>
    <t>Information from Cash Flow Statement</t>
  </si>
  <si>
    <t>Total Interest expense</t>
  </si>
  <si>
    <t xml:space="preserve"> ₹                              425.88</t>
  </si>
  <si>
    <t xml:space="preserve"> ₹                              542.51</t>
  </si>
  <si>
    <t xml:space="preserve"> ₹                              530.56</t>
  </si>
  <si>
    <t>Debt Rupees in Crores</t>
  </si>
  <si>
    <t>Equity Rupees in Crores</t>
  </si>
  <si>
    <t>Debt/Equity</t>
  </si>
  <si>
    <t>EBIT Rupees in Crores</t>
  </si>
  <si>
    <t>Interest Coverage Ratio</t>
  </si>
  <si>
    <t>Ex-Dividend Date</t>
  </si>
  <si>
    <t>Dividend</t>
  </si>
  <si>
    <t>Type</t>
  </si>
  <si>
    <t>Payment Date</t>
  </si>
  <si>
    <t>Yield</t>
  </si>
  <si>
    <t>FY 2021-22</t>
  </si>
  <si>
    <t xml:space="preserve"> ₹ 2,232.12</t>
  </si>
  <si>
    <t>Feb 12, 2024</t>
  </si>
  <si>
    <t>Interim</t>
  </si>
  <si>
    <t>Feb 22, 2024</t>
  </si>
  <si>
    <t>FY 2022-23</t>
  </si>
  <si>
    <t xml:space="preserve"> ₹ 2,935.63</t>
  </si>
  <si>
    <t>Nov 17, 2022</t>
  </si>
  <si>
    <t>Nov 29, 2022</t>
  </si>
  <si>
    <t>Capital Recommendations</t>
  </si>
  <si>
    <t>FY 2023-24</t>
  </si>
  <si>
    <t xml:space="preserve"> ₹ 3,692.41</t>
  </si>
  <si>
    <t>Jun 09, 2022</t>
  </si>
  <si>
    <t>Jun 30, 2022</t>
  </si>
  <si>
    <t>Nov 22, 2021</t>
  </si>
  <si>
    <t>Dec 13, 2021</t>
  </si>
  <si>
    <t>May 11, 2021</t>
  </si>
  <si>
    <t>Jun 04, 2021</t>
  </si>
  <si>
    <t>Average Share Price</t>
  </si>
  <si>
    <t>EPS</t>
  </si>
  <si>
    <t>Dividend Analysis</t>
  </si>
  <si>
    <t>Financial Needs Analysis</t>
  </si>
  <si>
    <t>Is the company capable of handling its financial obligations without facing difficulties?</t>
  </si>
  <si>
    <t>Does the company show promising signs of growth in revenue and earnings, indicating strong future potential?</t>
  </si>
  <si>
    <t>RATING 2</t>
  </si>
  <si>
    <t>Ratios</t>
  </si>
  <si>
    <t>FY2023-24</t>
  </si>
  <si>
    <t>FY2022-23</t>
  </si>
  <si>
    <t>RATING:4</t>
  </si>
  <si>
    <t>Revnue (in millions)</t>
  </si>
  <si>
    <t>Revenue Returns</t>
  </si>
  <si>
    <t>Profit After Tax (in millions)</t>
  </si>
  <si>
    <t>PAT Returns</t>
  </si>
  <si>
    <t>2015-16</t>
  </si>
  <si>
    <t xml:space="preserve"> ₹             34,350.00</t>
  </si>
  <si>
    <t xml:space="preserve"> ₹           812.00</t>
  </si>
  <si>
    <t xml:space="preserve">6x </t>
  </si>
  <si>
    <t>5x</t>
  </si>
  <si>
    <t>2016-17</t>
  </si>
  <si>
    <t xml:space="preserve"> ₹             43,149.00</t>
  </si>
  <si>
    <t xml:space="preserve"> ₹        1,219.00</t>
  </si>
  <si>
    <t xml:space="preserve">Current Ratio </t>
  </si>
  <si>
    <t>1.36x</t>
  </si>
  <si>
    <t>1.27x</t>
  </si>
  <si>
    <t>2017-18</t>
  </si>
  <si>
    <t xml:space="preserve"> ₹             61,673.00</t>
  </si>
  <si>
    <t xml:space="preserve"> ₹        3,098.00</t>
  </si>
  <si>
    <t xml:space="preserve">EBITDA Margin </t>
  </si>
  <si>
    <t>2018-19</t>
  </si>
  <si>
    <t xml:space="preserve"> ₹             85,270.00</t>
  </si>
  <si>
    <t xml:space="preserve"> ₹        2,565.00</t>
  </si>
  <si>
    <t>Net PROFIT Margin</t>
  </si>
  <si>
    <t>2019-20</t>
  </si>
  <si>
    <t xml:space="preserve"> ₹          1,09,915.00</t>
  </si>
  <si>
    <t xml:space="preserve"> ₹        2,835.00</t>
  </si>
  <si>
    <t xml:space="preserve">Return on Net Worth </t>
  </si>
  <si>
    <t>2020-21</t>
  </si>
  <si>
    <t xml:space="preserve"> ₹          1,71,584.00</t>
  </si>
  <si>
    <t xml:space="preserve"> ₹        2,451.00</t>
  </si>
  <si>
    <t xml:space="preserve">Debt Equity Ratio </t>
  </si>
  <si>
    <t xml:space="preserve">0.12x </t>
  </si>
  <si>
    <t>0.20x</t>
  </si>
  <si>
    <t xml:space="preserve"> ₹          1,36,918.00</t>
  </si>
  <si>
    <t xml:space="preserve"> ₹        2,510.00</t>
  </si>
  <si>
    <t xml:space="preserve"> ₹        2,229.00</t>
  </si>
  <si>
    <t xml:space="preserve"> ₹          1,91,001.00</t>
  </si>
  <si>
    <t xml:space="preserve"> ₹        2,804.00</t>
  </si>
  <si>
    <t xml:space="preserve"> Does the company consistently provide returns to its shareholders compared to its industry peers?</t>
  </si>
  <si>
    <t>RATING:2</t>
  </si>
  <si>
    <t>Comparison with peers</t>
  </si>
  <si>
    <t>InfoEdge</t>
  </si>
  <si>
    <t>Jyoti CNC Auto</t>
  </si>
  <si>
    <t>INOX India</t>
  </si>
  <si>
    <t>SIS</t>
  </si>
  <si>
    <t>Quess Corp Ltd</t>
  </si>
  <si>
    <t>Dividend Yield</t>
  </si>
  <si>
    <t>Does the company’s commitment to environmental and social initiatives positively impact its long-term sustainability?</t>
  </si>
  <si>
    <t>Average Dividend Yield</t>
  </si>
  <si>
    <t xml:space="preserve">QUESS CORP LTD. ESG HIGHLIGHTS </t>
  </si>
  <si>
    <t>RATING 5</t>
  </si>
  <si>
    <t>Does the company demonstrate stability in its stock price, showing lower volatility than the overall market?</t>
  </si>
  <si>
    <t>Rating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</si>
</sst>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 [$₹-439]* #,##0.00_ ;_ [$₹-439]* \-#,##0.00_ ;_ [$₹-439]* &quot;-&quot;??_ ;_ @_ 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9"/>
      <color rgb="FF242424"/>
      <name val="Aptos Narrow"/>
      <family val="2"/>
    </font>
    <font>
      <b/>
      <sz val="19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.5"/>
      <color rgb="FF242424"/>
      <name val="Aptos Narrow"/>
      <family val="2"/>
    </font>
    <font>
      <b/>
      <sz val="18.5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6">
    <xf numFmtId="0" fontId="0" fillId="0" borderId="0" xfId="0"/>
    <xf numFmtId="14" fontId="0" fillId="0" borderId="0" xfId="0" applyNumberFormat="1"/>
    <xf numFmtId="10" fontId="0" fillId="0" borderId="0" xfId="0" applyNumberFormat="1"/>
    <xf numFmtId="4" fontId="0" fillId="0" borderId="0" xfId="0" applyNumberFormat="1"/>
    <xf numFmtId="0" fontId="20" fillId="0" borderId="11" xfId="0" applyFont="1" applyBorder="1" applyAlignment="1">
      <alignment horizontal="center" vertical="center" wrapText="1"/>
    </xf>
    <xf numFmtId="0" fontId="18" fillId="0" borderId="0" xfId="0" applyFont="1"/>
    <xf numFmtId="0" fontId="19" fillId="0" borderId="12" xfId="0" applyFont="1" applyBorder="1" applyAlignment="1">
      <alignment horizontal="center" vertical="top"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37" borderId="0" xfId="0" applyFill="1"/>
    <xf numFmtId="0" fontId="19" fillId="0" borderId="21" xfId="0" applyFont="1" applyBorder="1" applyAlignment="1">
      <alignment horizontal="center" vertical="top" wrapText="1"/>
    </xf>
    <xf numFmtId="14" fontId="20" fillId="0" borderId="22" xfId="0" applyNumberFormat="1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top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1" fillId="38" borderId="29" xfId="0" applyFont="1" applyFill="1" applyBorder="1"/>
    <xf numFmtId="0" fontId="22" fillId="0" borderId="0" xfId="0" applyFont="1"/>
    <xf numFmtId="0" fontId="22" fillId="0" borderId="31" xfId="0" applyFont="1" applyBorder="1"/>
    <xf numFmtId="0" fontId="22" fillId="0" borderId="16" xfId="0" applyFont="1" applyBorder="1"/>
    <xf numFmtId="10" fontId="22" fillId="0" borderId="32" xfId="0" applyNumberFormat="1" applyFont="1" applyBorder="1"/>
    <xf numFmtId="0" fontId="22" fillId="0" borderId="33" xfId="0" applyFont="1" applyBorder="1"/>
    <xf numFmtId="0" fontId="24" fillId="38" borderId="29" xfId="0" applyFont="1" applyFill="1" applyBorder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29" xfId="0" applyFont="1" applyBorder="1"/>
    <xf numFmtId="0" fontId="25" fillId="39" borderId="30" xfId="0" applyFont="1" applyFill="1" applyBorder="1" applyAlignment="1">
      <alignment wrapText="1"/>
    </xf>
    <xf numFmtId="0" fontId="26" fillId="0" borderId="31" xfId="0" applyFont="1" applyBorder="1"/>
    <xf numFmtId="0" fontId="25" fillId="0" borderId="16" xfId="0" applyFont="1" applyBorder="1"/>
    <xf numFmtId="0" fontId="25" fillId="0" borderId="32" xfId="0" applyFont="1" applyBorder="1"/>
    <xf numFmtId="0" fontId="25" fillId="0" borderId="31" xfId="0" applyFont="1" applyBorder="1"/>
    <xf numFmtId="0" fontId="25" fillId="0" borderId="31" xfId="0" applyFont="1" applyBorder="1" applyAlignment="1">
      <alignment wrapText="1"/>
    </xf>
    <xf numFmtId="0" fontId="26" fillId="0" borderId="33" xfId="0" applyFont="1" applyBorder="1"/>
    <xf numFmtId="0" fontId="25" fillId="0" borderId="34" xfId="0" applyFont="1" applyBorder="1"/>
    <xf numFmtId="0" fontId="25" fillId="0" borderId="35" xfId="0" applyFont="1" applyBorder="1"/>
    <xf numFmtId="0" fontId="27" fillId="38" borderId="36" xfId="0" applyFont="1" applyFill="1" applyBorder="1"/>
    <xf numFmtId="0" fontId="27" fillId="38" borderId="37" xfId="0" applyFont="1" applyFill="1" applyBorder="1" applyAlignment="1">
      <alignment wrapText="1"/>
    </xf>
    <xf numFmtId="0" fontId="27" fillId="38" borderId="0" xfId="0" applyFont="1" applyFill="1" applyAlignment="1">
      <alignment wrapText="1"/>
    </xf>
    <xf numFmtId="0" fontId="27" fillId="38" borderId="0" xfId="0" applyFont="1" applyFill="1"/>
    <xf numFmtId="0" fontId="25" fillId="0" borderId="38" xfId="0" applyFont="1" applyBorder="1"/>
    <xf numFmtId="0" fontId="25" fillId="0" borderId="33" xfId="0" applyFont="1" applyBorder="1"/>
    <xf numFmtId="0" fontId="22" fillId="39" borderId="28" xfId="0" applyFont="1" applyFill="1" applyBorder="1"/>
    <xf numFmtId="0" fontId="22" fillId="0" borderId="28" xfId="0" applyFont="1" applyBorder="1"/>
    <xf numFmtId="0" fontId="23" fillId="0" borderId="28" xfId="0" applyFont="1" applyBorder="1"/>
    <xf numFmtId="0" fontId="22" fillId="39" borderId="39" xfId="0" applyFont="1" applyFill="1" applyBorder="1"/>
    <xf numFmtId="0" fontId="0" fillId="0" borderId="28" xfId="0" applyBorder="1"/>
    <xf numFmtId="0" fontId="22" fillId="0" borderId="41" xfId="0" applyFont="1" applyBorder="1"/>
    <xf numFmtId="0" fontId="22" fillId="0" borderId="42" xfId="0" applyFont="1" applyBorder="1"/>
    <xf numFmtId="0" fontId="23" fillId="0" borderId="41" xfId="0" applyFont="1" applyBorder="1"/>
    <xf numFmtId="0" fontId="22" fillId="39" borderId="40" xfId="0" applyFont="1" applyFill="1" applyBorder="1"/>
    <xf numFmtId="0" fontId="0" fillId="40" borderId="0" xfId="0" applyFill="1"/>
    <xf numFmtId="0" fontId="22" fillId="43" borderId="45" xfId="0" applyFont="1" applyFill="1" applyBorder="1"/>
    <xf numFmtId="0" fontId="22" fillId="0" borderId="45" xfId="0" applyFont="1" applyBorder="1"/>
    <xf numFmtId="0" fontId="23" fillId="44" borderId="31" xfId="0" applyFont="1" applyFill="1" applyBorder="1"/>
    <xf numFmtId="0" fontId="23" fillId="44" borderId="16" xfId="0" applyFont="1" applyFill="1" applyBorder="1"/>
    <xf numFmtId="0" fontId="23" fillId="44" borderId="32" xfId="0" applyFont="1" applyFill="1" applyBorder="1"/>
    <xf numFmtId="0" fontId="22" fillId="0" borderId="34" xfId="0" applyFont="1" applyBorder="1"/>
    <xf numFmtId="10" fontId="22" fillId="0" borderId="35" xfId="0" applyNumberFormat="1" applyFont="1" applyBorder="1"/>
    <xf numFmtId="0" fontId="0" fillId="0" borderId="0" xfId="0" applyAlignment="1">
      <alignment horizontal="right"/>
    </xf>
    <xf numFmtId="0" fontId="13" fillId="46" borderId="28" xfId="0" applyFont="1" applyFill="1" applyBorder="1"/>
    <xf numFmtId="0" fontId="13" fillId="47" borderId="28" xfId="0" applyFont="1" applyFill="1" applyBorder="1"/>
    <xf numFmtId="4" fontId="22" fillId="0" borderId="0" xfId="0" applyNumberFormat="1" applyFont="1"/>
    <xf numFmtId="10" fontId="22" fillId="0" borderId="0" xfId="0" applyNumberFormat="1" applyFont="1"/>
    <xf numFmtId="14" fontId="22" fillId="0" borderId="0" xfId="0" applyNumberFormat="1" applyFont="1"/>
    <xf numFmtId="0" fontId="0" fillId="0" borderId="18" xfId="0" applyBorder="1" applyAlignment="1">
      <alignment wrapText="1"/>
    </xf>
    <xf numFmtId="0" fontId="13" fillId="47" borderId="28" xfId="0" applyFont="1" applyFill="1" applyBorder="1" applyAlignment="1">
      <alignment wrapText="1"/>
    </xf>
    <xf numFmtId="0" fontId="25" fillId="0" borderId="16" xfId="0" applyFont="1" applyBorder="1" applyAlignment="1">
      <alignment horizontal="left"/>
    </xf>
    <xf numFmtId="0" fontId="25" fillId="0" borderId="32" xfId="0" applyFont="1" applyBorder="1" applyAlignment="1">
      <alignment horizontal="left"/>
    </xf>
    <xf numFmtId="0" fontId="27" fillId="38" borderId="54" xfId="0" applyFont="1" applyFill="1" applyBorder="1"/>
    <xf numFmtId="0" fontId="25" fillId="48" borderId="29" xfId="0" applyFont="1" applyFill="1" applyBorder="1"/>
    <xf numFmtId="0" fontId="25" fillId="48" borderId="33" xfId="0" applyFont="1" applyFill="1" applyBorder="1"/>
    <xf numFmtId="0" fontId="25" fillId="48" borderId="38" xfId="0" applyFont="1" applyFill="1" applyBorder="1"/>
    <xf numFmtId="9" fontId="0" fillId="0" borderId="0" xfId="0" applyNumberFormat="1"/>
    <xf numFmtId="15" fontId="0" fillId="0" borderId="0" xfId="0" applyNumberFormat="1"/>
    <xf numFmtId="0" fontId="13" fillId="46" borderId="44" xfId="0" applyFont="1" applyFill="1" applyBorder="1"/>
    <xf numFmtId="0" fontId="13" fillId="46" borderId="45" xfId="0" applyFont="1" applyFill="1" applyBorder="1"/>
    <xf numFmtId="0" fontId="13" fillId="46" borderId="46" xfId="0" applyFont="1" applyFill="1" applyBorder="1"/>
    <xf numFmtId="0" fontId="25" fillId="41" borderId="29" xfId="0" applyFont="1" applyFill="1" applyBorder="1" applyAlignment="1">
      <alignment horizontal="left"/>
    </xf>
    <xf numFmtId="0" fontId="25" fillId="49" borderId="30" xfId="0" applyFont="1" applyFill="1" applyBorder="1" applyAlignment="1">
      <alignment horizontal="left"/>
    </xf>
    <xf numFmtId="4" fontId="25" fillId="41" borderId="49" xfId="0" applyNumberFormat="1" applyFont="1" applyFill="1" applyBorder="1" applyAlignment="1">
      <alignment horizontal="left"/>
    </xf>
    <xf numFmtId="0" fontId="25" fillId="49" borderId="45" xfId="0" applyFont="1" applyFill="1" applyBorder="1" applyAlignment="1">
      <alignment horizontal="left"/>
    </xf>
    <xf numFmtId="0" fontId="25" fillId="41" borderId="30" xfId="0" applyFont="1" applyFill="1" applyBorder="1" applyAlignment="1">
      <alignment horizontal="left"/>
    </xf>
    <xf numFmtId="0" fontId="25" fillId="49" borderId="38" xfId="0" applyFont="1" applyFill="1" applyBorder="1" applyAlignment="1">
      <alignment horizontal="left"/>
    </xf>
    <xf numFmtId="0" fontId="25" fillId="41" borderId="31" xfId="0" applyFont="1" applyFill="1" applyBorder="1" applyAlignment="1">
      <alignment horizontal="left"/>
    </xf>
    <xf numFmtId="4" fontId="25" fillId="49" borderId="16" xfId="0" applyNumberFormat="1" applyFont="1" applyFill="1" applyBorder="1" applyAlignment="1">
      <alignment horizontal="left"/>
    </xf>
    <xf numFmtId="4" fontId="25" fillId="41" borderId="50" xfId="0" applyNumberFormat="1" applyFont="1" applyFill="1" applyBorder="1" applyAlignment="1">
      <alignment horizontal="left"/>
    </xf>
    <xf numFmtId="0" fontId="25" fillId="49" borderId="28" xfId="0" applyFont="1" applyFill="1" applyBorder="1" applyAlignment="1">
      <alignment horizontal="left"/>
    </xf>
    <xf numFmtId="0" fontId="25" fillId="41" borderId="16" xfId="0" applyFont="1" applyFill="1" applyBorder="1" applyAlignment="1">
      <alignment horizontal="left"/>
    </xf>
    <xf numFmtId="0" fontId="25" fillId="49" borderId="32" xfId="0" applyFont="1" applyFill="1" applyBorder="1" applyAlignment="1">
      <alignment horizontal="left"/>
    </xf>
    <xf numFmtId="0" fontId="25" fillId="41" borderId="33" xfId="0" applyFont="1" applyFill="1" applyBorder="1" applyAlignment="1">
      <alignment horizontal="left"/>
    </xf>
    <xf numFmtId="4" fontId="25" fillId="49" borderId="34" xfId="0" applyNumberFormat="1" applyFont="1" applyFill="1" applyBorder="1" applyAlignment="1">
      <alignment horizontal="left"/>
    </xf>
    <xf numFmtId="4" fontId="25" fillId="41" borderId="43" xfId="0" applyNumberFormat="1" applyFont="1" applyFill="1" applyBorder="1" applyAlignment="1">
      <alignment horizontal="left"/>
    </xf>
    <xf numFmtId="0" fontId="25" fillId="49" borderId="53" xfId="0" applyFont="1" applyFill="1" applyBorder="1" applyAlignment="1">
      <alignment horizontal="left"/>
    </xf>
    <xf numFmtId="0" fontId="25" fillId="41" borderId="34" xfId="0" applyFont="1" applyFill="1" applyBorder="1" applyAlignment="1">
      <alignment horizontal="left"/>
    </xf>
    <xf numFmtId="0" fontId="25" fillId="49" borderId="35" xfId="0" applyFont="1" applyFill="1" applyBorder="1" applyAlignment="1">
      <alignment horizontal="left"/>
    </xf>
    <xf numFmtId="0" fontId="25" fillId="0" borderId="35" xfId="0" applyFont="1" applyBorder="1" applyAlignment="1">
      <alignment horizontal="right"/>
    </xf>
    <xf numFmtId="0" fontId="30" fillId="0" borderId="0" xfId="0" applyFont="1"/>
    <xf numFmtId="0" fontId="16" fillId="0" borderId="0" xfId="0" applyFont="1"/>
    <xf numFmtId="0" fontId="13" fillId="46" borderId="45" xfId="0" applyFont="1" applyFill="1" applyBorder="1" applyAlignment="1">
      <alignment wrapText="1"/>
    </xf>
    <xf numFmtId="0" fontId="0" fillId="49" borderId="28" xfId="0" applyFill="1" applyBorder="1"/>
    <xf numFmtId="0" fontId="25" fillId="41" borderId="47" xfId="0" applyFont="1" applyFill="1" applyBorder="1" applyAlignment="1">
      <alignment horizontal="left"/>
    </xf>
    <xf numFmtId="0" fontId="0" fillId="49" borderId="28" xfId="0" applyFill="1" applyBorder="1" applyAlignment="1">
      <alignment horizontal="left"/>
    </xf>
    <xf numFmtId="0" fontId="0" fillId="41" borderId="28" xfId="0" applyFill="1" applyBorder="1" applyAlignment="1">
      <alignment horizontal="left"/>
    </xf>
    <xf numFmtId="0" fontId="0" fillId="49" borderId="41" xfId="0" applyFill="1" applyBorder="1" applyAlignment="1">
      <alignment horizontal="left"/>
    </xf>
    <xf numFmtId="0" fontId="25" fillId="41" borderId="48" xfId="0" applyFont="1" applyFill="1" applyBorder="1" applyAlignment="1">
      <alignment horizontal="left"/>
    </xf>
    <xf numFmtId="0" fontId="0" fillId="49" borderId="40" xfId="0" applyFill="1" applyBorder="1" applyAlignment="1">
      <alignment horizontal="left"/>
    </xf>
    <xf numFmtId="0" fontId="0" fillId="41" borderId="40" xfId="0" applyFill="1" applyBorder="1" applyAlignment="1">
      <alignment horizontal="left"/>
    </xf>
    <xf numFmtId="0" fontId="0" fillId="49" borderId="42" xfId="0" applyFill="1" applyBorder="1" applyAlignment="1">
      <alignment horizontal="left"/>
    </xf>
    <xf numFmtId="0" fontId="0" fillId="41" borderId="47" xfId="0" applyFill="1" applyBorder="1" applyAlignment="1">
      <alignment horizontal="left"/>
    </xf>
    <xf numFmtId="0" fontId="0" fillId="42" borderId="28" xfId="0" applyFill="1" applyBorder="1" applyAlignment="1">
      <alignment horizontal="left"/>
    </xf>
    <xf numFmtId="10" fontId="0" fillId="41" borderId="41" xfId="0" applyNumberFormat="1" applyFill="1" applyBorder="1" applyAlignment="1">
      <alignment horizontal="left"/>
    </xf>
    <xf numFmtId="0" fontId="0" fillId="41" borderId="48" xfId="0" applyFill="1" applyBorder="1" applyAlignment="1">
      <alignment horizontal="left"/>
    </xf>
    <xf numFmtId="0" fontId="0" fillId="42" borderId="40" xfId="0" applyFill="1" applyBorder="1" applyAlignment="1">
      <alignment horizontal="left"/>
    </xf>
    <xf numFmtId="10" fontId="0" fillId="41" borderId="42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2" fontId="0" fillId="0" borderId="13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164" fontId="22" fillId="0" borderId="28" xfId="0" applyNumberFormat="1" applyFont="1" applyBorder="1" applyAlignment="1">
      <alignment horizontal="left"/>
    </xf>
    <xf numFmtId="10" fontId="22" fillId="0" borderId="28" xfId="0" applyNumberFormat="1" applyFont="1" applyBorder="1" applyAlignment="1">
      <alignment horizontal="left"/>
    </xf>
    <xf numFmtId="10" fontId="22" fillId="0" borderId="28" xfId="0" applyNumberFormat="1" applyFont="1" applyBorder="1" applyAlignment="1">
      <alignment horizontal="left" wrapText="1"/>
    </xf>
    <xf numFmtId="10" fontId="0" fillId="0" borderId="28" xfId="0" applyNumberFormat="1" applyBorder="1" applyAlignment="1">
      <alignment horizontal="left"/>
    </xf>
    <xf numFmtId="10" fontId="22" fillId="0" borderId="44" xfId="0" applyNumberFormat="1" applyFont="1" applyBorder="1" applyAlignment="1">
      <alignment horizontal="left"/>
    </xf>
    <xf numFmtId="0" fontId="22" fillId="0" borderId="44" xfId="0" applyFont="1" applyBorder="1" applyAlignment="1">
      <alignment horizontal="left"/>
    </xf>
    <xf numFmtId="0" fontId="0" fillId="36" borderId="28" xfId="0" applyFill="1" applyBorder="1" applyAlignment="1">
      <alignment wrapText="1"/>
    </xf>
    <xf numFmtId="165" fontId="25" fillId="0" borderId="16" xfId="0" applyNumberFormat="1" applyFont="1" applyBorder="1"/>
    <xf numFmtId="165" fontId="25" fillId="0" borderId="16" xfId="0" applyNumberFormat="1" applyFont="1" applyBorder="1" applyAlignment="1">
      <alignment vertical="center"/>
    </xf>
    <xf numFmtId="0" fontId="26" fillId="39" borderId="29" xfId="0" applyFont="1" applyFill="1" applyBorder="1"/>
    <xf numFmtId="0" fontId="26" fillId="39" borderId="30" xfId="0" applyFont="1" applyFill="1" applyBorder="1"/>
    <xf numFmtId="0" fontId="26" fillId="39" borderId="30" xfId="0" applyFont="1" applyFill="1" applyBorder="1" applyAlignment="1">
      <alignment wrapText="1"/>
    </xf>
    <xf numFmtId="0" fontId="26" fillId="39" borderId="38" xfId="0" applyFont="1" applyFill="1" applyBorder="1" applyAlignment="1">
      <alignment wrapText="1"/>
    </xf>
    <xf numFmtId="10" fontId="25" fillId="0" borderId="16" xfId="0" applyNumberFormat="1" applyFont="1" applyBorder="1"/>
    <xf numFmtId="10" fontId="25" fillId="0" borderId="32" xfId="0" applyNumberFormat="1" applyFont="1" applyBorder="1"/>
    <xf numFmtId="10" fontId="25" fillId="0" borderId="34" xfId="0" applyNumberFormat="1" applyFont="1" applyBorder="1"/>
    <xf numFmtId="10" fontId="25" fillId="0" borderId="35" xfId="0" applyNumberFormat="1" applyFont="1" applyBorder="1"/>
    <xf numFmtId="0" fontId="0" fillId="42" borderId="0" xfId="0" applyFill="1"/>
    <xf numFmtId="0" fontId="0" fillId="0" borderId="65" xfId="0" applyBorder="1"/>
    <xf numFmtId="0" fontId="0" fillId="40" borderId="67" xfId="0" applyFill="1" applyBorder="1"/>
    <xf numFmtId="0" fontId="13" fillId="46" borderId="66" xfId="0" applyFont="1" applyFill="1" applyBorder="1"/>
    <xf numFmtId="0" fontId="0" fillId="0" borderId="0" xfId="0" applyAlignment="1">
      <alignment wrapText="1"/>
    </xf>
    <xf numFmtId="10" fontId="0" fillId="41" borderId="76" xfId="0" applyNumberFormat="1" applyFill="1" applyBorder="1" applyAlignment="1">
      <alignment horizontal="left"/>
    </xf>
    <xf numFmtId="0" fontId="13" fillId="46" borderId="0" xfId="0" applyFont="1" applyFill="1"/>
    <xf numFmtId="10" fontId="0" fillId="41" borderId="77" xfId="0" applyNumberFormat="1" applyFill="1" applyBorder="1" applyAlignment="1">
      <alignment horizontal="left"/>
    </xf>
    <xf numFmtId="0" fontId="28" fillId="45" borderId="0" xfId="0" applyFont="1" applyFill="1" applyAlignment="1">
      <alignment horizontal="center"/>
    </xf>
    <xf numFmtId="0" fontId="28" fillId="45" borderId="5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0" fontId="16" fillId="36" borderId="28" xfId="0" applyFont="1" applyFill="1" applyBorder="1" applyAlignment="1">
      <alignment horizontal="center"/>
    </xf>
    <xf numFmtId="0" fontId="0" fillId="36" borderId="28" xfId="0" applyFill="1" applyBorder="1" applyAlignment="1">
      <alignment horizontal="center"/>
    </xf>
    <xf numFmtId="0" fontId="21" fillId="38" borderId="51" xfId="0" applyFont="1" applyFill="1" applyBorder="1"/>
    <xf numFmtId="0" fontId="21" fillId="38" borderId="52" xfId="0" applyFont="1" applyFill="1" applyBorder="1"/>
    <xf numFmtId="0" fontId="29" fillId="50" borderId="55" xfId="0" applyFont="1" applyFill="1" applyBorder="1" applyAlignment="1">
      <alignment horizontal="center"/>
    </xf>
    <xf numFmtId="0" fontId="29" fillId="50" borderId="56" xfId="0" applyFont="1" applyFill="1" applyBorder="1" applyAlignment="1">
      <alignment horizontal="center"/>
    </xf>
    <xf numFmtId="0" fontId="29" fillId="50" borderId="57" xfId="0" applyFont="1" applyFill="1" applyBorder="1" applyAlignment="1">
      <alignment horizontal="center"/>
    </xf>
    <xf numFmtId="0" fontId="29" fillId="50" borderId="58" xfId="0" applyFont="1" applyFill="1" applyBorder="1" applyAlignment="1">
      <alignment horizontal="center"/>
    </xf>
    <xf numFmtId="0" fontId="29" fillId="50" borderId="59" xfId="0" applyFont="1" applyFill="1" applyBorder="1" applyAlignment="1">
      <alignment horizontal="center"/>
    </xf>
    <xf numFmtId="0" fontId="29" fillId="50" borderId="60" xfId="0" applyFont="1" applyFill="1" applyBorder="1" applyAlignment="1">
      <alignment horizontal="center"/>
    </xf>
    <xf numFmtId="0" fontId="18" fillId="50" borderId="55" xfId="0" applyFont="1" applyFill="1" applyBorder="1" applyAlignment="1">
      <alignment horizontal="center"/>
    </xf>
    <xf numFmtId="0" fontId="18" fillId="50" borderId="56" xfId="0" applyFont="1" applyFill="1" applyBorder="1" applyAlignment="1">
      <alignment horizontal="center"/>
    </xf>
    <xf numFmtId="0" fontId="18" fillId="50" borderId="57" xfId="0" applyFont="1" applyFill="1" applyBorder="1" applyAlignment="1">
      <alignment horizontal="center"/>
    </xf>
    <xf numFmtId="0" fontId="18" fillId="50" borderId="61" xfId="0" applyFont="1" applyFill="1" applyBorder="1" applyAlignment="1">
      <alignment horizontal="center"/>
    </xf>
    <xf numFmtId="0" fontId="18" fillId="50" borderId="0" xfId="0" applyFont="1" applyFill="1" applyAlignment="1">
      <alignment horizontal="center"/>
    </xf>
    <xf numFmtId="0" fontId="18" fillId="50" borderId="62" xfId="0" applyFont="1" applyFill="1" applyBorder="1" applyAlignment="1">
      <alignment horizontal="center"/>
    </xf>
    <xf numFmtId="0" fontId="18" fillId="50" borderId="58" xfId="0" applyFont="1" applyFill="1" applyBorder="1" applyAlignment="1">
      <alignment horizontal="center"/>
    </xf>
    <xf numFmtId="0" fontId="18" fillId="50" borderId="59" xfId="0" applyFont="1" applyFill="1" applyBorder="1" applyAlignment="1">
      <alignment horizontal="center"/>
    </xf>
    <xf numFmtId="0" fontId="18" fillId="50" borderId="60" xfId="0" applyFont="1" applyFill="1" applyBorder="1" applyAlignment="1">
      <alignment horizontal="center"/>
    </xf>
    <xf numFmtId="0" fontId="34" fillId="0" borderId="74" xfId="0" applyFont="1" applyBorder="1" applyAlignment="1">
      <alignment horizontal="center"/>
    </xf>
    <xf numFmtId="0" fontId="34" fillId="0" borderId="75" xfId="0" applyFont="1" applyBorder="1" applyAlignment="1">
      <alignment horizontal="center"/>
    </xf>
    <xf numFmtId="0" fontId="33" fillId="0" borderId="74" xfId="0" applyFont="1" applyBorder="1" applyAlignment="1">
      <alignment horizontal="center"/>
    </xf>
    <xf numFmtId="0" fontId="33" fillId="0" borderId="75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71" xfId="0" applyFont="1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34" fillId="0" borderId="69" xfId="0" applyFont="1" applyBorder="1" applyAlignment="1">
      <alignment horizontal="center"/>
    </xf>
    <xf numFmtId="0" fontId="34" fillId="0" borderId="70" xfId="0" applyFont="1" applyBorder="1" applyAlignment="1">
      <alignment horizontal="center"/>
    </xf>
    <xf numFmtId="0" fontId="34" fillId="0" borderId="71" xfId="0" applyFont="1" applyBorder="1" applyAlignment="1">
      <alignment horizontal="center"/>
    </xf>
    <xf numFmtId="0" fontId="34" fillId="0" borderId="72" xfId="0" applyFont="1" applyBorder="1" applyAlignment="1">
      <alignment horizontal="center"/>
    </xf>
    <xf numFmtId="0" fontId="34" fillId="0" borderId="73" xfId="0" applyFont="1" applyBorder="1" applyAlignment="1">
      <alignment horizontal="center"/>
    </xf>
    <xf numFmtId="0" fontId="31" fillId="35" borderId="63" xfId="0" applyFont="1" applyFill="1" applyBorder="1" applyAlignment="1">
      <alignment horizontal="center"/>
    </xf>
    <xf numFmtId="0" fontId="31" fillId="35" borderId="64" xfId="0" applyFont="1" applyFill="1" applyBorder="1" applyAlignment="1">
      <alignment horizontal="center"/>
    </xf>
    <xf numFmtId="0" fontId="13" fillId="51" borderId="66" xfId="0" applyFont="1" applyFill="1" applyBorder="1" applyAlignment="1">
      <alignment horizontal="center"/>
    </xf>
    <xf numFmtId="0" fontId="13" fillId="51" borderId="67" xfId="0" applyFont="1" applyFill="1" applyBorder="1" applyAlignment="1">
      <alignment horizontal="center"/>
    </xf>
    <xf numFmtId="0" fontId="32" fillId="35" borderId="68" xfId="0" applyFont="1" applyFill="1" applyBorder="1" applyAlignment="1">
      <alignment horizontal="center"/>
    </xf>
    <xf numFmtId="0" fontId="32" fillId="35" borderId="70" xfId="0" applyFont="1" applyFill="1" applyBorder="1" applyAlignment="1">
      <alignment horizontal="center"/>
    </xf>
    <xf numFmtId="0" fontId="32" fillId="35" borderId="71" xfId="0" applyFont="1" applyFill="1" applyBorder="1" applyAlignment="1">
      <alignment horizontal="center"/>
    </xf>
    <xf numFmtId="0" fontId="32" fillId="35" borderId="73" xfId="0" applyFont="1" applyFill="1" applyBorder="1" applyAlignment="1">
      <alignment horizontal="center"/>
    </xf>
    <xf numFmtId="0" fontId="32" fillId="0" borderId="68" xfId="0" applyFon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32" fillId="35" borderId="63" xfId="0" applyFont="1" applyFill="1" applyBorder="1" applyAlignment="1">
      <alignment horizontal="center"/>
    </xf>
    <xf numFmtId="0" fontId="32" fillId="35" borderId="64" xfId="0" applyFont="1" applyFill="1" applyBorder="1" applyAlignment="1">
      <alignment horizontal="center"/>
    </xf>
    <xf numFmtId="0" fontId="36" fillId="0" borderId="69" xfId="0" applyFont="1" applyBorder="1" applyAlignment="1">
      <alignment horizontal="center"/>
    </xf>
    <xf numFmtId="0" fontId="36" fillId="0" borderId="70" xfId="0" applyFont="1" applyBorder="1" applyAlignment="1">
      <alignment horizontal="center"/>
    </xf>
    <xf numFmtId="0" fontId="36" fillId="0" borderId="72" xfId="0" applyFont="1" applyBorder="1" applyAlignment="1">
      <alignment horizontal="center"/>
    </xf>
    <xf numFmtId="0" fontId="36" fillId="0" borderId="73" xfId="0" applyFont="1" applyBorder="1" applyAlignment="1">
      <alignment horizontal="center"/>
    </xf>
    <xf numFmtId="0" fontId="37" fillId="35" borderId="68" xfId="0" applyFont="1" applyFill="1" applyBorder="1" applyAlignment="1">
      <alignment horizontal="center"/>
    </xf>
    <xf numFmtId="0" fontId="35" fillId="35" borderId="70" xfId="0" applyFont="1" applyFill="1" applyBorder="1" applyAlignment="1">
      <alignment horizontal="center"/>
    </xf>
    <xf numFmtId="0" fontId="35" fillId="35" borderId="71" xfId="0" applyFont="1" applyFill="1" applyBorder="1" applyAlignment="1">
      <alignment horizontal="center"/>
    </xf>
    <xf numFmtId="0" fontId="35" fillId="35" borderId="73" xfId="0" applyFont="1" applyFill="1" applyBorder="1" applyAlignment="1">
      <alignment horizontal="center"/>
    </xf>
    <xf numFmtId="0" fontId="40" fillId="0" borderId="68" xfId="0" applyFont="1" applyBorder="1" applyAlignment="1">
      <alignment horizontal="center"/>
    </xf>
    <xf numFmtId="0" fontId="41" fillId="0" borderId="69" xfId="0" applyFont="1" applyBorder="1" applyAlignment="1">
      <alignment horizontal="center"/>
    </xf>
    <xf numFmtId="0" fontId="41" fillId="0" borderId="70" xfId="0" applyFont="1" applyBorder="1" applyAlignment="1">
      <alignment horizontal="center"/>
    </xf>
    <xf numFmtId="0" fontId="41" fillId="0" borderId="71" xfId="0" applyFont="1" applyBorder="1" applyAlignment="1">
      <alignment horizontal="center"/>
    </xf>
    <xf numFmtId="0" fontId="41" fillId="0" borderId="72" xfId="0" applyFont="1" applyBorder="1" applyAlignment="1">
      <alignment horizontal="center"/>
    </xf>
    <xf numFmtId="0" fontId="41" fillId="0" borderId="73" xfId="0" applyFont="1" applyBorder="1" applyAlignment="1">
      <alignment horizontal="center"/>
    </xf>
    <xf numFmtId="0" fontId="38" fillId="0" borderId="68" xfId="0" applyFont="1" applyBorder="1" applyAlignment="1">
      <alignment horizontal="center"/>
    </xf>
    <xf numFmtId="0" fontId="39" fillId="0" borderId="69" xfId="0" applyFont="1" applyBorder="1" applyAlignment="1">
      <alignment horizontal="center"/>
    </xf>
    <xf numFmtId="0" fontId="39" fillId="0" borderId="70" xfId="0" applyFont="1" applyBorder="1" applyAlignment="1">
      <alignment horizontal="center"/>
    </xf>
    <xf numFmtId="0" fontId="39" fillId="0" borderId="71" xfId="0" applyFont="1" applyBorder="1" applyAlignment="1">
      <alignment horizontal="center"/>
    </xf>
    <xf numFmtId="0" fontId="39" fillId="0" borderId="72" xfId="0" applyFont="1" applyBorder="1" applyAlignment="1">
      <alignment horizontal="center"/>
    </xf>
    <xf numFmtId="0" fontId="39" fillId="0" borderId="73" xfId="0" applyFont="1" applyBorder="1" applyAlignment="1">
      <alignment horizontal="center"/>
    </xf>
    <xf numFmtId="0" fontId="34" fillId="35" borderId="68" xfId="0" applyFont="1" applyFill="1" applyBorder="1" applyAlignment="1">
      <alignment horizontal="center"/>
    </xf>
    <xf numFmtId="0" fontId="34" fillId="35" borderId="70" xfId="0" applyFont="1" applyFill="1" applyBorder="1" applyAlignment="1">
      <alignment horizontal="center"/>
    </xf>
    <xf numFmtId="0" fontId="34" fillId="35" borderId="71" xfId="0" applyFont="1" applyFill="1" applyBorder="1" applyAlignment="1">
      <alignment horizontal="center"/>
    </xf>
    <xf numFmtId="0" fontId="34" fillId="35" borderId="7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14" formatCode="0.00%"/>
      <fill>
        <patternFill patternType="solid">
          <fgColor indexed="64"/>
          <bgColor theme="9" tint="0.59999389629810485"/>
        </patternFill>
      </fill>
      <alignment horizontal="left"/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theme="4" tint="0.59999389629810485"/>
        </patternFill>
      </fill>
      <alignment horizontal="left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9" tint="0.59999389629810485"/>
        </patternFill>
      </fill>
      <alignment horizontal="left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/>
    </dxf>
    <dxf>
      <border outline="0">
        <bottom style="thin">
          <color rgb="FF000000"/>
        </bottom>
      </border>
    </dxf>
    <dxf>
      <font>
        <b/>
        <color theme="0"/>
      </font>
      <fill>
        <patternFill patternType="solid">
          <fgColor indexed="64"/>
          <bgColor theme="4" tint="-0.249977111117893"/>
        </patternFill>
      </fill>
    </dxf>
    <dxf>
      <numFmt numFmtId="0" formatCode="General"/>
    </dxf>
    <dxf>
      <fill>
        <patternFill patternType="solid">
          <fgColor indexed="64"/>
          <bgColor theme="4" tint="0.59999389629810485"/>
        </patternFill>
      </fill>
      <alignment horizontal="left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9" tint="0.59999389629810485"/>
        </patternFill>
      </fill>
      <alignment horizontal="left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/>
    </dxf>
    <dxf>
      <border outline="0">
        <bottom style="thin">
          <color rgb="FF000000"/>
        </bottom>
      </border>
    </dxf>
    <dxf>
      <font>
        <b/>
        <color theme="0"/>
      </font>
      <fill>
        <patternFill patternType="solid">
          <fgColor indexed="64"/>
          <bgColor theme="4" tint="-0.249977111117893"/>
        </patternFill>
      </fill>
    </dxf>
    <dxf>
      <numFmt numFmtId="14" formatCode="0.00%"/>
      <fill>
        <patternFill patternType="solid">
          <fgColor indexed="64"/>
          <bgColor theme="9" tint="0.59999389629810485"/>
        </patternFill>
      </fill>
      <alignment horizontal="left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left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left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alignment horizontal="left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thin">
          <color indexed="64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4" formatCode="0.00%"/>
    </dxf>
    <dxf>
      <numFmt numFmtId="19" formatCode="dd/mm/yyyy"/>
    </dxf>
    <dxf>
      <border outline="0">
        <top style="thin">
          <color indexed="64"/>
        </top>
      </border>
    </dxf>
    <dxf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 Analysis'!$B$22</c:f>
              <c:strCache>
                <c:ptCount val="1"/>
                <c:pt idx="0">
                  <c:v>InfoEdge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3 Analysis'!$A$24</c:f>
              <c:strCache>
                <c:ptCount val="1"/>
                <c:pt idx="0">
                  <c:v>Dividend Yield</c:v>
                </c:pt>
              </c:strCache>
            </c:strRef>
          </c:cat>
          <c:val>
            <c:numRef>
              <c:f>'PART 3 Analysis'!$B$24</c:f>
              <c:numCache>
                <c:formatCode>0.00%</c:formatCode>
                <c:ptCount val="1"/>
                <c:pt idx="0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A-43F2-B6D5-5F4093F9AE2D}"/>
            </c:ext>
          </c:extLst>
        </c:ser>
        <c:ser>
          <c:idx val="1"/>
          <c:order val="1"/>
          <c:tx>
            <c:strRef>
              <c:f>'PART 3 Analysis'!$C$22</c:f>
              <c:strCache>
                <c:ptCount val="1"/>
                <c:pt idx="0">
                  <c:v>Jyoti CNC Auto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3 Analysis'!$A$24</c:f>
              <c:strCache>
                <c:ptCount val="1"/>
                <c:pt idx="0">
                  <c:v>Dividend Yield</c:v>
                </c:pt>
              </c:strCache>
            </c:strRef>
          </c:cat>
          <c:val>
            <c:numRef>
              <c:f>'PART 3 Analysis'!$C$24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1A-43F2-B6D5-5F4093F9AE2D}"/>
            </c:ext>
          </c:extLst>
        </c:ser>
        <c:ser>
          <c:idx val="2"/>
          <c:order val="2"/>
          <c:tx>
            <c:strRef>
              <c:f>'PART 3 Analysis'!$D$22</c:f>
              <c:strCache>
                <c:ptCount val="1"/>
                <c:pt idx="0">
                  <c:v>INOX 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3 Analysis'!$A$24</c:f>
              <c:strCache>
                <c:ptCount val="1"/>
                <c:pt idx="0">
                  <c:v>Dividend Yield</c:v>
                </c:pt>
              </c:strCache>
            </c:strRef>
          </c:cat>
          <c:val>
            <c:numRef>
              <c:f>'PART 3 Analysis'!$D$24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1A-43F2-B6D5-5F4093F9AE2D}"/>
            </c:ext>
          </c:extLst>
        </c:ser>
        <c:ser>
          <c:idx val="3"/>
          <c:order val="3"/>
          <c:tx>
            <c:strRef>
              <c:f>'PART 3 Analysis'!$E$22</c:f>
              <c:strCache>
                <c:ptCount val="1"/>
                <c:pt idx="0">
                  <c:v>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 3 Analysis'!$A$24</c:f>
              <c:strCache>
                <c:ptCount val="1"/>
                <c:pt idx="0">
                  <c:v>Dividend Yield</c:v>
                </c:pt>
              </c:strCache>
            </c:strRef>
          </c:cat>
          <c:val>
            <c:numRef>
              <c:f>'PART 3 Analysis'!$E$24</c:f>
              <c:numCache>
                <c:formatCode>0.00%</c:formatCode>
                <c:ptCount val="1"/>
                <c:pt idx="0">
                  <c:v>1.4500000000000001E-2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1A-43F2-B6D5-5F4093F9AE2D}"/>
            </c:ext>
          </c:extLst>
        </c:ser>
        <c:ser>
          <c:idx val="4"/>
          <c:order val="4"/>
          <c:tx>
            <c:strRef>
              <c:f>'PART 3 Analysis'!$F$22</c:f>
              <c:strCache>
                <c:ptCount val="1"/>
                <c:pt idx="0">
                  <c:v>Quess Corp Ltd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'PART 3 Analysis'!$A$24</c:f>
              <c:strCache>
                <c:ptCount val="1"/>
                <c:pt idx="0">
                  <c:v>Dividend Yield</c:v>
                </c:pt>
              </c:strCache>
            </c:strRef>
          </c:cat>
          <c:val>
            <c:numRef>
              <c:f>'PART 3 Analysis'!$F$24</c:f>
              <c:numCache>
                <c:formatCode>0.00%</c:formatCode>
                <c:ptCount val="1"/>
                <c:pt idx="0">
                  <c:v>1.5254259041396682E-2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1A-43F2-B6D5-5F4093F9A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440583"/>
        <c:axId val="356446727"/>
      </c:barChart>
      <c:catAx>
        <c:axId val="356440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6727"/>
        <c:crosses val="autoZero"/>
        <c:auto val="1"/>
        <c:lblAlgn val="ctr"/>
        <c:lblOffset val="100"/>
        <c:noMultiLvlLbl val="0"/>
      </c:catAx>
      <c:valAx>
        <c:axId val="35644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0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 Analysis'!$B$22</c:f>
              <c:strCache>
                <c:ptCount val="1"/>
                <c:pt idx="0">
                  <c:v>InfoEdge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3 Analysis'!$A$26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'PART 3 Analysis'!$B$26</c:f>
              <c:numCache>
                <c:formatCode>0.00%</c:formatCode>
                <c:ptCount val="1"/>
                <c:pt idx="0">
                  <c:v>4.6199999999999998E-2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6-4FC1-89F2-EEDDBD8F9DA2}"/>
            </c:ext>
          </c:extLst>
        </c:ser>
        <c:ser>
          <c:idx val="1"/>
          <c:order val="1"/>
          <c:tx>
            <c:strRef>
              <c:f>'PART 3 Analysis'!$C$22</c:f>
              <c:strCache>
                <c:ptCount val="1"/>
                <c:pt idx="0">
                  <c:v>Jyoti CNC Auto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3 Analysis'!$A$26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'PART 3 Analysis'!$C$26</c:f>
              <c:numCache>
                <c:formatCode>0.00%</c:formatCode>
                <c:ptCount val="1"/>
                <c:pt idx="0">
                  <c:v>0.20799999999999999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6-4FC1-89F2-EEDDBD8F9DA2}"/>
            </c:ext>
          </c:extLst>
        </c:ser>
        <c:ser>
          <c:idx val="2"/>
          <c:order val="2"/>
          <c:tx>
            <c:strRef>
              <c:f>'PART 3 Analysis'!$D$22</c:f>
              <c:strCache>
                <c:ptCount val="1"/>
                <c:pt idx="0">
                  <c:v>INOX 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3 Analysis'!$A$26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'PART 3 Analysis'!$D$26</c:f>
              <c:numCache>
                <c:formatCode>0.00%</c:formatCode>
                <c:ptCount val="1"/>
                <c:pt idx="0">
                  <c:v>0.32850000000000001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E6-4FC1-89F2-EEDDBD8F9DA2}"/>
            </c:ext>
          </c:extLst>
        </c:ser>
        <c:ser>
          <c:idx val="3"/>
          <c:order val="3"/>
          <c:tx>
            <c:strRef>
              <c:f>'PART 3 Analysis'!$E$22</c:f>
              <c:strCache>
                <c:ptCount val="1"/>
                <c:pt idx="0">
                  <c:v>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 3 Analysis'!$A$26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'PART 3 Analysis'!$E$26</c:f>
              <c:numCache>
                <c:formatCode>0.00%</c:formatCode>
                <c:ptCount val="1"/>
                <c:pt idx="0">
                  <c:v>0.1966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E6-4FC1-89F2-EEDDBD8F9DA2}"/>
            </c:ext>
          </c:extLst>
        </c:ser>
        <c:ser>
          <c:idx val="4"/>
          <c:order val="4"/>
          <c:tx>
            <c:strRef>
              <c:f>'PART 3 Analysis'!$F$22</c:f>
              <c:strCache>
                <c:ptCount val="1"/>
                <c:pt idx="0">
                  <c:v>Quess Corp Ltd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'PART 3 Analysis'!$A$26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'PART 3 Analysis'!$F$26</c:f>
              <c:numCache>
                <c:formatCode>0.00%</c:formatCode>
                <c:ptCount val="1"/>
                <c:pt idx="0">
                  <c:v>0.158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E6-4FC1-89F2-EEDDBD8F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201351"/>
        <c:axId val="1870203399"/>
      </c:barChart>
      <c:catAx>
        <c:axId val="1870201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03399"/>
        <c:crosses val="autoZero"/>
        <c:auto val="1"/>
        <c:lblAlgn val="ctr"/>
        <c:lblOffset val="100"/>
        <c:noMultiLvlLbl val="0"/>
      </c:catAx>
      <c:valAx>
        <c:axId val="1870203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01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5.png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180975</xdr:rowOff>
    </xdr:from>
    <xdr:to>
      <xdr:col>5</xdr:col>
      <xdr:colOff>647700</xdr:colOff>
      <xdr:row>43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F113C9A-2689-9EB3-4AAD-8229B79E1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00"/>
          <a:ext cx="5381625" cy="32289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7</xdr:row>
      <xdr:rowOff>0</xdr:rowOff>
    </xdr:from>
    <xdr:to>
      <xdr:col>5</xdr:col>
      <xdr:colOff>695325</xdr:colOff>
      <xdr:row>22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762608F-692E-4364-A307-8B876EF25DC7}"/>
            </a:ext>
            <a:ext uri="{147F2762-F138-4A5C-976F-8EAC2B608ADB}">
              <a16:predDERef xmlns:a16="http://schemas.microsoft.com/office/drawing/2014/main" pred="{EF113C9A-2689-9EB3-4AAD-8229B79E1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533525"/>
          <a:ext cx="5400675" cy="3238500"/>
        </a:xfrm>
        <a:prstGeom prst="rect">
          <a:avLst/>
        </a:prstGeom>
      </xdr:spPr>
    </xdr:pic>
    <xdr:clientData/>
  </xdr:twoCellAnchor>
  <xdr:twoCellAnchor>
    <xdr:from>
      <xdr:col>5</xdr:col>
      <xdr:colOff>685800</xdr:colOff>
      <xdr:row>7</xdr:row>
      <xdr:rowOff>9525</xdr:rowOff>
    </xdr:from>
    <xdr:to>
      <xdr:col>12</xdr:col>
      <xdr:colOff>647700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7891D7-87DC-A78C-6CA9-6C39EC9044C6}"/>
            </a:ext>
            <a:ext uri="{147F2762-F138-4A5C-976F-8EAC2B608ADB}">
              <a16:predDERef xmlns:a16="http://schemas.microsoft.com/office/drawing/2014/main" pred="{0762608F-692E-4364-A307-8B876EF25DC7}"/>
            </a:ext>
          </a:extLst>
        </xdr:cNvPr>
        <xdr:cNvSpPr txBox="1"/>
      </xdr:nvSpPr>
      <xdr:spPr>
        <a:xfrm>
          <a:off x="5419725" y="1543050"/>
          <a:ext cx="4638675" cy="3228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FY 2021-22: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debt-to-equity ratio was approximately </a:t>
          </a:r>
          <a:r>
            <a:rPr lang="en-US" sz="1100" b="1">
              <a:latin typeface="+mn-lt"/>
              <a:ea typeface="+mn-lt"/>
              <a:cs typeface="+mn-lt"/>
            </a:rPr>
            <a:t>0.1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09</a:t>
          </a:r>
          <a:r>
            <a:rPr lang="en-US" sz="1100">
              <a:latin typeface="+mn-lt"/>
              <a:ea typeface="+mn-lt"/>
              <a:cs typeface="+mn-lt"/>
            </a:rPr>
            <a:t>, indicating a </a:t>
          </a:r>
          <a:r>
            <a:rPr lang="en-US" sz="1100" b="1">
              <a:latin typeface="+mn-lt"/>
              <a:ea typeface="+mn-lt"/>
              <a:cs typeface="+mn-lt"/>
            </a:rPr>
            <a:t>moderately low reliance on debt</a:t>
          </a:r>
          <a:r>
            <a:rPr lang="en-US" sz="1100">
              <a:latin typeface="+mn-lt"/>
              <a:ea typeface="+mn-lt"/>
              <a:cs typeface="+mn-lt"/>
            </a:rPr>
            <a:t> compared to equity. This suggests that the company maintained a financially </a:t>
          </a:r>
          <a:r>
            <a:rPr lang="en-US" sz="1100" b="1">
              <a:latin typeface="+mn-lt"/>
              <a:ea typeface="+mn-lt"/>
              <a:cs typeface="+mn-lt"/>
            </a:rPr>
            <a:t>conservative approach</a:t>
          </a:r>
          <a:r>
            <a:rPr lang="en-US" sz="1100">
              <a:latin typeface="+mn-lt"/>
              <a:ea typeface="+mn-lt"/>
              <a:cs typeface="+mn-lt"/>
            </a:rPr>
            <a:t>, relying more on equity for its operational and financial needs.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FY 2022-23: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debt-to-equity ratio slightly increased to around </a:t>
          </a:r>
          <a:r>
            <a:rPr lang="en-US" sz="1100" b="1">
              <a:latin typeface="+mn-lt"/>
              <a:ea typeface="+mn-lt"/>
              <a:cs typeface="+mn-lt"/>
            </a:rPr>
            <a:t>0.11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</a:t>
          </a:r>
          <a:r>
            <a:rPr lang="en-US" sz="1100">
              <a:latin typeface="+mn-lt"/>
              <a:ea typeface="+mn-lt"/>
              <a:cs typeface="+mn-lt"/>
            </a:rPr>
            <a:t>. This marginal rise indicates the company began </a:t>
          </a:r>
          <a:r>
            <a:rPr lang="en-US" sz="1100" b="1">
              <a:latin typeface="+mn-lt"/>
              <a:ea typeface="+mn-lt"/>
              <a:cs typeface="+mn-lt"/>
            </a:rPr>
            <a:t>incorporating slightly more debt</a:t>
          </a:r>
          <a:r>
            <a:rPr lang="en-US" sz="1100">
              <a:latin typeface="+mn-lt"/>
              <a:ea typeface="+mn-lt"/>
              <a:cs typeface="+mn-lt"/>
            </a:rPr>
            <a:t> into its capital structure, possibly to support expansion or operational improvements. The increase was measured, ensuring financial stability.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FY 2023-24: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debt-to-equity ratio sharply declined to about </a:t>
          </a:r>
          <a:r>
            <a:rPr lang="en-US" sz="1100" b="1">
              <a:latin typeface="+mn-lt"/>
              <a:ea typeface="+mn-lt"/>
              <a:cs typeface="+mn-lt"/>
            </a:rPr>
            <a:t>0.09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</a:t>
          </a:r>
          <a:r>
            <a:rPr lang="en-US" sz="1100">
              <a:latin typeface="+mn-lt"/>
              <a:ea typeface="+mn-lt"/>
              <a:cs typeface="+mn-lt"/>
            </a:rPr>
            <a:t>. This significant decrease reflects a strategic </a:t>
          </a:r>
          <a:r>
            <a:rPr lang="en-US" sz="1100" b="1">
              <a:latin typeface="+mn-lt"/>
              <a:ea typeface="+mn-lt"/>
              <a:cs typeface="+mn-lt"/>
            </a:rPr>
            <a:t>shift away from debt reliance</a:t>
          </a:r>
          <a:r>
            <a:rPr lang="en-US" sz="1100">
              <a:latin typeface="+mn-lt"/>
              <a:ea typeface="+mn-lt"/>
              <a:cs typeface="+mn-lt"/>
            </a:rPr>
            <a:t>, potentially through debt repayment or equity expansion. It suggests a focus on reducing financial leverage and strengthening the equity position to maintain a robust financial structure.</a:t>
          </a:r>
        </a:p>
      </xdr:txBody>
    </xdr:sp>
    <xdr:clientData/>
  </xdr:twoCellAnchor>
  <xdr:twoCellAnchor>
    <xdr:from>
      <xdr:col>5</xdr:col>
      <xdr:colOff>647700</xdr:colOff>
      <xdr:row>27</xdr:row>
      <xdr:rowOff>9525</xdr:rowOff>
    </xdr:from>
    <xdr:to>
      <xdr:col>12</xdr:col>
      <xdr:colOff>647700</xdr:colOff>
      <xdr:row>43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6FFFE10-3C3C-E1CF-1B49-47DD55A2124B}"/>
            </a:ext>
            <a:ext uri="{147F2762-F138-4A5C-976F-8EAC2B608ADB}">
              <a16:predDERef xmlns:a16="http://schemas.microsoft.com/office/drawing/2014/main" pred="{DD7891D7-87DC-A78C-6CA9-6C39EC9044C6}"/>
            </a:ext>
          </a:extLst>
        </xdr:cNvPr>
        <xdr:cNvSpPr txBox="1"/>
      </xdr:nvSpPr>
      <xdr:spPr>
        <a:xfrm>
          <a:off x="5381625" y="5353050"/>
          <a:ext cx="4676775" cy="31718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FY 2021-22: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interest coverage ratio is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 b="1">
              <a:latin typeface="+mn-lt"/>
              <a:ea typeface="+mn-lt"/>
              <a:cs typeface="+mn-lt"/>
            </a:rPr>
            <a:t>5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.24</a:t>
          </a:r>
          <a:r>
            <a:rPr lang="en-US" sz="1100">
              <a:latin typeface="+mn-lt"/>
              <a:ea typeface="+mn-lt"/>
              <a:cs typeface="+mn-lt"/>
            </a:rPr>
            <a:t>, indicating the company's earnings before interest and taxes (EBIT) were five times its interest expenses. This reflects a </a:t>
          </a:r>
          <a:r>
            <a:rPr lang="en-US" sz="1100" b="0">
              <a:latin typeface="+mn-lt"/>
              <a:ea typeface="+mn-lt"/>
              <a:cs typeface="+mn-lt"/>
            </a:rPr>
            <a:t>healthy financial position</a:t>
          </a:r>
          <a:r>
            <a:rPr lang="en-US" sz="1100">
              <a:latin typeface="+mn-lt"/>
              <a:ea typeface="+mn-lt"/>
              <a:cs typeface="+mn-lt"/>
            </a:rPr>
            <a:t>, with a </a:t>
          </a:r>
          <a:r>
            <a:rPr lang="en-US" sz="1100" b="1">
              <a:latin typeface="+mn-lt"/>
              <a:ea typeface="+mn-lt"/>
              <a:cs typeface="+mn-lt"/>
            </a:rPr>
            <a:t>strong ability to meet interest obligations</a:t>
          </a:r>
          <a:r>
            <a:rPr lang="en-US" sz="1100">
              <a:latin typeface="+mn-lt"/>
              <a:ea typeface="+mn-lt"/>
              <a:cs typeface="+mn-lt"/>
            </a:rPr>
            <a:t> comfortably, likely due to moderate or low debt levels.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FY 2022-23: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ratio rose to around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5</a:t>
          </a:r>
          <a:r>
            <a:rPr lang="en-US" sz="1100" b="1">
              <a:latin typeface="+mn-lt"/>
              <a:ea typeface="+mn-lt"/>
              <a:cs typeface="+mn-lt"/>
            </a:rPr>
            <a:t>.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41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.</a:t>
          </a:r>
          <a:r>
            <a:rPr lang="en-US" sz="1100">
              <a:latin typeface="+mn-lt"/>
              <a:ea typeface="+mn-lt"/>
              <a:cs typeface="+mn-lt"/>
            </a:rPr>
            <a:t> This improvement suggests a stronger capacity to cover interest expenses, which may have </a:t>
          </a:r>
          <a:r>
            <a:rPr lang="en-US" sz="1100" b="1">
              <a:latin typeface="+mn-lt"/>
              <a:ea typeface="+mn-lt"/>
              <a:cs typeface="+mn-lt"/>
            </a:rPr>
            <a:t>resulted from higher EBIT or reduced interest costs</a:t>
          </a:r>
          <a:r>
            <a:rPr lang="en-US" sz="1100">
              <a:latin typeface="+mn-lt"/>
              <a:ea typeface="+mn-lt"/>
              <a:cs typeface="+mn-lt"/>
            </a:rPr>
            <a:t>. It indicates </a:t>
          </a:r>
          <a:r>
            <a:rPr lang="en-US" sz="1100" b="1">
              <a:latin typeface="+mn-lt"/>
              <a:ea typeface="+mn-lt"/>
              <a:cs typeface="+mn-lt"/>
            </a:rPr>
            <a:t>improved operational efficiency</a:t>
          </a:r>
          <a:r>
            <a:rPr lang="en-US" sz="1100">
              <a:latin typeface="+mn-lt"/>
              <a:ea typeface="+mn-lt"/>
              <a:cs typeface="+mn-lt"/>
            </a:rPr>
            <a:t> or profitability.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FY 2023-24: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ratio further increased to about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6.96</a:t>
          </a:r>
          <a:r>
            <a:rPr lang="en-US" sz="1100">
              <a:latin typeface="+mn-lt"/>
              <a:ea typeface="+mn-lt"/>
              <a:cs typeface="+mn-lt"/>
            </a:rPr>
            <a:t>, demonstrating a continued strengthening in the company’s ability to manage interest payments. This could be attributed to </a:t>
          </a:r>
          <a:r>
            <a:rPr lang="en-US" sz="1100" b="1">
              <a:latin typeface="+mn-lt"/>
              <a:ea typeface="+mn-lt"/>
              <a:cs typeface="+mn-lt"/>
            </a:rPr>
            <a:t>growing EBIT, effective cost control</a:t>
          </a:r>
          <a:r>
            <a:rPr lang="en-US" sz="1100">
              <a:latin typeface="+mn-lt"/>
              <a:ea typeface="+mn-lt"/>
              <a:cs typeface="+mn-lt"/>
            </a:rPr>
            <a:t>, or a focus on reducing financial liabilities.</a:t>
          </a:r>
        </a:p>
      </xdr:txBody>
    </xdr:sp>
    <xdr:clientData/>
  </xdr:twoCellAnchor>
  <xdr:twoCellAnchor>
    <xdr:from>
      <xdr:col>13</xdr:col>
      <xdr:colOff>0</xdr:colOff>
      <xdr:row>16</xdr:row>
      <xdr:rowOff>142875</xdr:rowOff>
    </xdr:from>
    <xdr:to>
      <xdr:col>17</xdr:col>
      <xdr:colOff>590550</xdr:colOff>
      <xdr:row>33</xdr:row>
      <xdr:rowOff>38100</xdr:rowOff>
    </xdr:to>
    <xdr:sp macro="" textlink="">
      <xdr:nvSpPr>
        <xdr:cNvPr id="8" name="TextBox 3">
          <a:extLst>
            <a:ext uri="{FF2B5EF4-FFF2-40B4-BE49-F238E27FC236}">
              <a16:creationId xmlns:a16="http://schemas.microsoft.com/office/drawing/2014/main" id="{1B71FAC0-F1FB-8760-0E38-D02D7963089E}"/>
            </a:ext>
            <a:ext uri="{147F2762-F138-4A5C-976F-8EAC2B608ADB}">
              <a16:predDERef xmlns:a16="http://schemas.microsoft.com/office/drawing/2014/main" pred="{86FFFE10-3C3C-E1CF-1B49-47DD55A2124B}"/>
            </a:ext>
          </a:extLst>
        </xdr:cNvPr>
        <xdr:cNvSpPr txBox="1"/>
      </xdr:nvSpPr>
      <xdr:spPr>
        <a:xfrm>
          <a:off x="10896600" y="3590925"/>
          <a:ext cx="5010150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Strategic Adjustment in Dividend Policy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dividend payouts over the three years (₹11, ₹12, and ₹4) indicate a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flexible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approach rather than strict consistency. While dividends increased slightly in FY 2022-23, the sharp reduction in FY 2023-24 reflects a shift in focus, possibly towards retaining earnings for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reinvestment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, especially given the notable increase in EPS during the same year (₹22.97).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Alignment with Earnings: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decrease in the dividend for FY 2023-24, despite a higher EPS, suggests a deliberate strategy to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retain profits for growth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or operational resilience, showcasing the company’s adaptive and forward-looking financial management.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Focus on Sustainable Growth: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reduced payout in FY 2023-24 also aligns with a lower average share price during the year, signaling an emphasis on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long-term shareholder value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through reinvestment rather than immediate payouts.</a:t>
          </a:r>
        </a:p>
      </xdr:txBody>
    </xdr:sp>
    <xdr:clientData/>
  </xdr:twoCellAnchor>
  <xdr:twoCellAnchor>
    <xdr:from>
      <xdr:col>13</xdr:col>
      <xdr:colOff>9525</xdr:colOff>
      <xdr:row>39</xdr:row>
      <xdr:rowOff>133350</xdr:rowOff>
    </xdr:from>
    <xdr:to>
      <xdr:col>23</xdr:col>
      <xdr:colOff>276225</xdr:colOff>
      <xdr:row>50</xdr:row>
      <xdr:rowOff>104775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2CA3423F-D19C-86AD-180A-0EFBEEBF1CD9}"/>
            </a:ext>
            <a:ext uri="{147F2762-F138-4A5C-976F-8EAC2B608ADB}">
              <a16:predDERef xmlns:a16="http://schemas.microsoft.com/office/drawing/2014/main" pred="{1B71FAC0-F1FB-8760-0E38-D02D7963089E}"/>
            </a:ext>
          </a:extLst>
        </xdr:cNvPr>
        <xdr:cNvSpPr txBox="1"/>
      </xdr:nvSpPr>
      <xdr:spPr>
        <a:xfrm>
          <a:off x="10906125" y="7962900"/>
          <a:ext cx="83439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0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000">
              <a:latin typeface="+mn-lt"/>
              <a:ea typeface="+mn-lt"/>
              <a:cs typeface="+mn-lt"/>
            </a:rPr>
            <a:t>• The company maintains a strong capital structure with </a:t>
          </a:r>
          <a:r>
            <a:rPr lang="en-US" sz="1000" b="1">
              <a:latin typeface="+mn-lt"/>
              <a:ea typeface="+mn-lt"/>
              <a:cs typeface="+mn-lt"/>
            </a:rPr>
            <a:t>minimal reliance on debt</a:t>
          </a:r>
          <a:r>
            <a:rPr lang="en-US" sz="1000">
              <a:latin typeface="+mn-lt"/>
              <a:ea typeface="+mn-lt"/>
              <a:cs typeface="+mn-lt"/>
            </a:rPr>
            <a:t>, as seen in the consistently low debt-to-equity ratio over the three years. The ratio has remained below 0.12, indicating a conservative approach to leverage.</a:t>
          </a:r>
        </a:p>
        <a:p>
          <a:pPr marL="0" indent="0" algn="l"/>
          <a:endParaRPr lang="en-US" sz="1000">
            <a:latin typeface="+mn-lt"/>
            <a:ea typeface="+mn-lt"/>
            <a:cs typeface="+mn-lt"/>
          </a:endParaRPr>
        </a:p>
        <a:p>
          <a:pPr marL="0" indent="0" algn="l"/>
          <a:r>
            <a:rPr lang="en-US" sz="1000">
              <a:latin typeface="+mn-lt"/>
              <a:ea typeface="+mn-lt"/>
              <a:cs typeface="+mn-lt"/>
            </a:rPr>
            <a:t>• Interest coverage ratio has shown consistent improvement over the years, increasing from 5.24 in FY 2021-22 to 6.96 in FY 2023-24. This reflects </a:t>
          </a:r>
          <a:r>
            <a:rPr lang="en-US" sz="1000" b="1">
              <a:latin typeface="+mn-lt"/>
              <a:ea typeface="+mn-lt"/>
              <a:cs typeface="+mn-lt"/>
            </a:rPr>
            <a:t>better profitability and operational efficiency</a:t>
          </a:r>
          <a:r>
            <a:rPr lang="en-US" sz="1000">
              <a:latin typeface="+mn-lt"/>
              <a:ea typeface="+mn-lt"/>
              <a:cs typeface="+mn-lt"/>
            </a:rPr>
            <a:t>, suggesting the company is comfortably meeting its interest obligations.</a:t>
          </a:r>
        </a:p>
        <a:p>
          <a:pPr marL="0" indent="0" algn="l"/>
          <a:endParaRPr lang="en-US" sz="1000">
            <a:latin typeface="+mn-lt"/>
            <a:ea typeface="+mn-lt"/>
            <a:cs typeface="+mn-lt"/>
          </a:endParaRPr>
        </a:p>
        <a:p>
          <a:pPr marL="0" indent="0" algn="l"/>
          <a:r>
            <a:rPr lang="en-US" sz="1000">
              <a:latin typeface="+mn-lt"/>
              <a:ea typeface="+mn-lt"/>
              <a:cs typeface="+mn-lt"/>
            </a:rPr>
            <a:t>• The EBIT growth trend supports the company's ability to service its debt effectively, with EBIT rising steadily from ₹2,232.12 crores in FY 2021-22 to ₹3,692.41 crores in FY 2023-24.</a:t>
          </a:r>
        </a:p>
        <a:p>
          <a:pPr marL="0" indent="0" algn="l"/>
          <a:endParaRPr lang="en-US" sz="1000">
            <a:latin typeface="+mn-lt"/>
            <a:ea typeface="+mn-lt"/>
            <a:cs typeface="+mn-lt"/>
          </a:endParaRPr>
        </a:p>
        <a:p>
          <a:pPr marL="0" indent="0" algn="l"/>
          <a:r>
            <a:rPr lang="en-US" sz="1000">
              <a:latin typeface="+mn-lt"/>
              <a:ea typeface="+mn-lt"/>
              <a:cs typeface="+mn-lt"/>
            </a:rPr>
            <a:t>• Overall, the company’s cautious approach to leveraging debt, while maintaining strong equity, indicates a </a:t>
          </a:r>
          <a:r>
            <a:rPr lang="en-US" sz="1000" b="1">
              <a:latin typeface="+mn-lt"/>
              <a:ea typeface="+mn-lt"/>
              <a:cs typeface="+mn-lt"/>
            </a:rPr>
            <a:t>robust financial strategy</a:t>
          </a:r>
          <a:r>
            <a:rPr lang="en-US" sz="1000">
              <a:latin typeface="+mn-lt"/>
              <a:ea typeface="+mn-lt"/>
              <a:cs typeface="+mn-lt"/>
            </a:rPr>
            <a:t> focused on minimizing financial risk and optimizing operational performance.</a:t>
          </a:r>
        </a:p>
      </xdr:txBody>
    </xdr:sp>
    <xdr:clientData/>
  </xdr:twoCellAnchor>
  <xdr:twoCellAnchor>
    <xdr:from>
      <xdr:col>20</xdr:col>
      <xdr:colOff>9525</xdr:colOff>
      <xdr:row>6</xdr:row>
      <xdr:rowOff>171450</xdr:rowOff>
    </xdr:from>
    <xdr:to>
      <xdr:col>35</xdr:col>
      <xdr:colOff>57150</xdr:colOff>
      <xdr:row>28</xdr:row>
      <xdr:rowOff>104775</xdr:rowOff>
    </xdr:to>
    <xdr:sp macro="" textlink="">
      <xdr:nvSpPr>
        <xdr:cNvPr id="23" name="TextBox 5">
          <a:extLst>
            <a:ext uri="{FF2B5EF4-FFF2-40B4-BE49-F238E27FC236}">
              <a16:creationId xmlns:a16="http://schemas.microsoft.com/office/drawing/2014/main" id="{19A75668-0B18-277F-7353-1F04FE845D37}"/>
            </a:ext>
            <a:ext uri="{147F2762-F138-4A5C-976F-8EAC2B608ADB}">
              <a16:predDERef xmlns:a16="http://schemas.microsoft.com/office/drawing/2014/main" pred="{2CA3423F-D19C-86AD-180A-0EFBEEBF1CD9}"/>
            </a:ext>
          </a:extLst>
        </xdr:cNvPr>
        <xdr:cNvSpPr txBox="1"/>
      </xdr:nvSpPr>
      <xdr:spPr>
        <a:xfrm>
          <a:off x="17154525" y="1514475"/>
          <a:ext cx="9191625" cy="43243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Maintain a Conservative Debt-to-Equity Ratio</a:t>
          </a:r>
          <a:r>
            <a:rPr lang="en-US" sz="1100">
              <a:latin typeface="+mn-lt"/>
              <a:ea typeface="+mn-lt"/>
              <a:cs typeface="+mn-lt"/>
            </a:rPr>
            <a:t>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debt-to-equity ratio for FY 2023-24 stands at 0.0985, showcasing the company’s conservative leverage. Castrol India should aim to </a:t>
          </a:r>
          <a:r>
            <a:rPr lang="en-US" sz="1100" b="1">
              <a:latin typeface="+mn-lt"/>
              <a:ea typeface="+mn-lt"/>
              <a:cs typeface="+mn-lt"/>
            </a:rPr>
            <a:t>maintain this low ratio</a:t>
          </a:r>
          <a:r>
            <a:rPr lang="en-US" sz="1100">
              <a:latin typeface="+mn-lt"/>
              <a:ea typeface="+mn-lt"/>
              <a:cs typeface="+mn-lt"/>
            </a:rPr>
            <a:t> to preserve financial flexibility and reduce risks during economic uncertainties. A controlled increase to a maximum of 0.12 may be considered to finance strategic growth initiatives.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Strong Interest Coverage Ratio: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interest coverage ratio has improved to 6.96 in FY 2023-24, compared to 5.24 in FY 2021-22. This indicates</a:t>
          </a:r>
          <a:r>
            <a:rPr lang="en-US" sz="1100" b="1">
              <a:latin typeface="+mn-lt"/>
              <a:ea typeface="+mn-lt"/>
              <a:cs typeface="+mn-lt"/>
            </a:rPr>
            <a:t> sufficient earnings to cover interest obligations</a:t>
          </a:r>
          <a:r>
            <a:rPr lang="en-US" sz="1100">
              <a:latin typeface="+mn-lt"/>
              <a:ea typeface="+mn-lt"/>
              <a:cs typeface="+mn-lt"/>
            </a:rPr>
            <a:t>, providing room to take on additional debt if needed. However, the company must sustain its EBIT growth (₹3,692.41 crores in FY 2023-24) to maintain or improve this metric. Any decline in EBIT</a:t>
          </a:r>
          <a:r>
            <a:rPr lang="en-US" sz="1100" b="1">
              <a:latin typeface="+mn-lt"/>
              <a:ea typeface="+mn-lt"/>
              <a:cs typeface="+mn-lt"/>
            </a:rPr>
            <a:t> could erode the interest coverage ratio </a:t>
          </a:r>
          <a:r>
            <a:rPr lang="en-US" sz="1100">
              <a:latin typeface="+mn-lt"/>
              <a:ea typeface="+mn-lt"/>
              <a:cs typeface="+mn-lt"/>
            </a:rPr>
            <a:t>and increase financial vulnerability.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Leverage for Strategic Expansion</a:t>
          </a:r>
          <a:r>
            <a:rPr lang="en-US" sz="1100">
              <a:latin typeface="+mn-lt"/>
              <a:ea typeface="+mn-lt"/>
              <a:cs typeface="+mn-lt"/>
            </a:rPr>
            <a:t>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Q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uess</a:t>
          </a:r>
          <a:r>
            <a:rPr lang="en-US" sz="1100">
              <a:latin typeface="+mn-lt"/>
              <a:ea typeface="+mn-lt"/>
              <a:cs typeface="+mn-lt"/>
            </a:rPr>
            <a:t>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Corp Ltd. </a:t>
          </a:r>
          <a:r>
            <a:rPr lang="en-US" sz="1100">
              <a:latin typeface="+mn-lt"/>
              <a:ea typeface="+mn-lt"/>
              <a:cs typeface="+mn-lt"/>
            </a:rPr>
            <a:t>can prudently utilize additional debt for projects with returns exceeding the cost of borrowing. This could include investments in </a:t>
          </a:r>
          <a:r>
            <a:rPr lang="en-US" sz="1100" b="1">
              <a:latin typeface="+mn-lt"/>
              <a:ea typeface="+mn-lt"/>
              <a:cs typeface="+mn-lt"/>
            </a:rPr>
            <a:t>operational upgrades</a:t>
          </a:r>
          <a:r>
            <a:rPr lang="en-US" sz="1100">
              <a:latin typeface="+mn-lt"/>
              <a:ea typeface="+mn-lt"/>
              <a:cs typeface="+mn-lt"/>
            </a:rPr>
            <a:t>, market expansion, or R&amp;D to drive long-term profitability. Such an approach ensures that the financial leverage adds value to shareholders.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Monitor Financial Metrics: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Continuous monitoring of debt-to-equity and interest coverage ratios is essential. The goal should be to maintain a balance that </a:t>
          </a:r>
          <a:r>
            <a:rPr lang="en-US" sz="1100" b="1">
              <a:latin typeface="+mn-lt"/>
              <a:ea typeface="+mn-lt"/>
              <a:cs typeface="+mn-lt"/>
            </a:rPr>
            <a:t>supports growth while safeguarding financial stability.</a:t>
          </a:r>
          <a:r>
            <a:rPr lang="en-US" sz="1100">
              <a:latin typeface="+mn-lt"/>
              <a:ea typeface="+mn-lt"/>
              <a:cs typeface="+mn-lt"/>
            </a:rPr>
            <a:t> This involves aligning borrowing with clearly defined revenue-generating opportunities.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Focus on EBIT and Equity Growth: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Strengthening EBIT and equity levels will allow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Quess Corp Ltd. </a:t>
          </a:r>
          <a:r>
            <a:rPr lang="en-US" sz="1100">
              <a:latin typeface="+mn-lt"/>
              <a:ea typeface="+mn-lt"/>
              <a:cs typeface="+mn-lt"/>
            </a:rPr>
            <a:t>to sustain its financial resilience. Efforts to expand revenue streams and enhance operational efficiency will help maintain robust financial ratios, even with a modest increase in debt.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By adhering to these recommendations, Quess Corp Ltd. can achieve sustainable growth while maintaining its conservative financial approach and strong credit profile.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19050</xdr:rowOff>
    </xdr:from>
    <xdr:to>
      <xdr:col>17</xdr:col>
      <xdr:colOff>19050</xdr:colOff>
      <xdr:row>15</xdr:row>
      <xdr:rowOff>0</xdr:rowOff>
    </xdr:to>
    <xdr:sp macro="" textlink="">
      <xdr:nvSpPr>
        <xdr:cNvPr id="6" name="TextBox 7">
          <a:extLst>
            <a:ext uri="{FF2B5EF4-FFF2-40B4-BE49-F238E27FC236}">
              <a16:creationId xmlns:a16="http://schemas.microsoft.com/office/drawing/2014/main" id="{760F3336-3764-C108-0DE0-24536D8B8A33}"/>
            </a:ext>
            <a:ext uri="{147F2762-F138-4A5C-976F-8EAC2B608ADB}">
              <a16:predDERef xmlns:a16="http://schemas.microsoft.com/office/drawing/2014/main" pred="{8D33F631-DA5F-8675-0971-A76616FFAD6B}"/>
            </a:ext>
          </a:extLst>
        </xdr:cNvPr>
        <xdr:cNvSpPr txBox="1"/>
      </xdr:nvSpPr>
      <xdr:spPr>
        <a:xfrm>
          <a:off x="4429125" y="1276350"/>
          <a:ext cx="9134475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Interest Coverage Ratio (6x</a:t>
          </a:r>
          <a:r>
            <a:rPr lang="en-US" sz="1100">
              <a:latin typeface="+mn-lt"/>
              <a:ea typeface="+mn-lt"/>
              <a:cs typeface="+mn-lt"/>
            </a:rPr>
            <a:t>): This indicates the company's earnings before interest and taxes (EBIT) are six times its interest expenses. A ratio above 3x is generally considered strong, suggesting Quess Corp is </a:t>
          </a:r>
          <a:r>
            <a:rPr lang="en-US" sz="1100" b="1">
              <a:latin typeface="+mn-lt"/>
              <a:ea typeface="+mn-lt"/>
              <a:cs typeface="+mn-lt"/>
            </a:rPr>
            <a:t>well-positioned to cover its interest obligations</a:t>
          </a:r>
          <a:r>
            <a:rPr lang="en-US" sz="1100">
              <a:latin typeface="+mn-lt"/>
              <a:ea typeface="+mn-lt"/>
              <a:cs typeface="+mn-lt"/>
            </a:rPr>
            <a:t> comfortably.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Current Ratio (1.36x</a:t>
          </a:r>
          <a:r>
            <a:rPr lang="en-US" sz="1100">
              <a:latin typeface="+mn-lt"/>
              <a:ea typeface="+mn-lt"/>
              <a:cs typeface="+mn-lt"/>
            </a:rPr>
            <a:t>): The company has 1.36 times more current assets than current liabilities. A ratio above 1.0 indicates the company can meet its short-term obligations without liquidity issues.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Debt-to-Equity Ratio (0.12x)</a:t>
          </a:r>
          <a:r>
            <a:rPr lang="en-US" sz="1100">
              <a:latin typeface="+mn-lt"/>
              <a:ea typeface="+mn-lt"/>
              <a:cs typeface="+mn-lt"/>
            </a:rPr>
            <a:t>: This low ratio reflects</a:t>
          </a:r>
          <a:r>
            <a:rPr lang="en-US" sz="1100" b="1">
              <a:latin typeface="+mn-lt"/>
              <a:ea typeface="+mn-lt"/>
              <a:cs typeface="+mn-lt"/>
            </a:rPr>
            <a:t> minimal reliance on debt</a:t>
          </a:r>
          <a:r>
            <a:rPr lang="en-US" sz="1100">
              <a:latin typeface="+mn-lt"/>
              <a:ea typeface="+mn-lt"/>
              <a:cs typeface="+mn-lt"/>
            </a:rPr>
            <a:t> compared to equity, showcasing financial stability and reduced risk related to debt obligations.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With improving profitability margins (EBITDA and Net Profit) and a robust Return on Net Worth of 9.85%, the company</a:t>
          </a:r>
          <a:r>
            <a:rPr lang="en-US" sz="1100" b="1">
              <a:latin typeface="+mn-lt"/>
              <a:ea typeface="+mn-lt"/>
              <a:cs typeface="+mn-lt"/>
            </a:rPr>
            <a:t> appears financially capable of handling its obligations</a:t>
          </a:r>
          <a:r>
            <a:rPr lang="en-US" sz="1100">
              <a:latin typeface="+mn-lt"/>
              <a:ea typeface="+mn-lt"/>
              <a:cs typeface="+mn-lt"/>
            </a:rPr>
            <a:t> without significant difficulty.</a:t>
          </a:r>
        </a:p>
      </xdr:txBody>
    </xdr:sp>
    <xdr:clientData/>
  </xdr:twoCellAnchor>
  <xdr:twoCellAnchor editAs="oneCell">
    <xdr:from>
      <xdr:col>33</xdr:col>
      <xdr:colOff>495300</xdr:colOff>
      <xdr:row>18</xdr:row>
      <xdr:rowOff>180975</xdr:rowOff>
    </xdr:from>
    <xdr:to>
      <xdr:col>41</xdr:col>
      <xdr:colOff>314325</xdr:colOff>
      <xdr:row>31</xdr:row>
      <xdr:rowOff>247650</xdr:rowOff>
    </xdr:to>
    <xdr:pic>
      <xdr:nvPicPr>
        <xdr:cNvPr id="33" name="Picture 22">
          <a:extLst>
            <a:ext uri="{FF2B5EF4-FFF2-40B4-BE49-F238E27FC236}">
              <a16:creationId xmlns:a16="http://schemas.microsoft.com/office/drawing/2014/main" id="{2204BC6E-0871-4F7E-BD8E-788CFFDB1794}"/>
            </a:ext>
            <a:ext uri="{147F2762-F138-4A5C-976F-8EAC2B608ADB}">
              <a16:predDERef xmlns:a16="http://schemas.microsoft.com/office/drawing/2014/main" pred="{760F3336-3764-C108-0DE0-24536D8B8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98650" y="4067175"/>
          <a:ext cx="4695825" cy="2819400"/>
        </a:xfrm>
        <a:prstGeom prst="rect">
          <a:avLst/>
        </a:prstGeom>
      </xdr:spPr>
    </xdr:pic>
    <xdr:clientData/>
  </xdr:twoCellAnchor>
  <xdr:twoCellAnchor editAs="oneCell">
    <xdr:from>
      <xdr:col>25</xdr:col>
      <xdr:colOff>552450</xdr:colOff>
      <xdr:row>3</xdr:row>
      <xdr:rowOff>180975</xdr:rowOff>
    </xdr:from>
    <xdr:to>
      <xdr:col>33</xdr:col>
      <xdr:colOff>247650</xdr:colOff>
      <xdr:row>16</xdr:row>
      <xdr:rowOff>200025</xdr:rowOff>
    </xdr:to>
    <xdr:pic>
      <xdr:nvPicPr>
        <xdr:cNvPr id="28" name="Picture 23">
          <a:extLst>
            <a:ext uri="{FF2B5EF4-FFF2-40B4-BE49-F238E27FC236}">
              <a16:creationId xmlns:a16="http://schemas.microsoft.com/office/drawing/2014/main" id="{FF9A430A-4E2A-4AF0-8B6A-F693ADE46819}"/>
            </a:ext>
            <a:ext uri="{147F2762-F138-4A5C-976F-8EAC2B608ADB}">
              <a16:predDERef xmlns:a16="http://schemas.microsoft.com/office/drawing/2014/main" pred="{2204BC6E-0871-4F7E-BD8E-788CFFDB1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79000" y="85725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33</xdr:col>
      <xdr:colOff>514350</xdr:colOff>
      <xdr:row>3</xdr:row>
      <xdr:rowOff>180975</xdr:rowOff>
    </xdr:from>
    <xdr:to>
      <xdr:col>41</xdr:col>
      <xdr:colOff>209550</xdr:colOff>
      <xdr:row>16</xdr:row>
      <xdr:rowOff>200025</xdr:rowOff>
    </xdr:to>
    <xdr:pic>
      <xdr:nvPicPr>
        <xdr:cNvPr id="32" name="Picture 24">
          <a:extLst>
            <a:ext uri="{FF2B5EF4-FFF2-40B4-BE49-F238E27FC236}">
              <a16:creationId xmlns:a16="http://schemas.microsoft.com/office/drawing/2014/main" id="{057CDD15-125E-447B-9831-5D8B50AD7972}"/>
            </a:ext>
            <a:ext uri="{147F2762-F138-4A5C-976F-8EAC2B608ADB}">
              <a16:predDERef xmlns:a16="http://schemas.microsoft.com/office/drawing/2014/main" pred="{FF9A430A-4E2A-4AF0-8B6A-F693ADE46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17700" y="85725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25</xdr:col>
      <xdr:colOff>542925</xdr:colOff>
      <xdr:row>19</xdr:row>
      <xdr:rowOff>0</xdr:rowOff>
    </xdr:from>
    <xdr:to>
      <xdr:col>33</xdr:col>
      <xdr:colOff>371475</xdr:colOff>
      <xdr:row>31</xdr:row>
      <xdr:rowOff>257175</xdr:rowOff>
    </xdr:to>
    <xdr:pic>
      <xdr:nvPicPr>
        <xdr:cNvPr id="36" name="Picture 25">
          <a:extLst>
            <a:ext uri="{FF2B5EF4-FFF2-40B4-BE49-F238E27FC236}">
              <a16:creationId xmlns:a16="http://schemas.microsoft.com/office/drawing/2014/main" id="{D0A7A3E9-0FE7-4036-AFD5-3B0FD70A1832}"/>
            </a:ext>
            <a:ext uri="{147F2762-F138-4A5C-976F-8EAC2B608ADB}">
              <a16:predDERef xmlns:a16="http://schemas.microsoft.com/office/drawing/2014/main" pred="{057CDD15-125E-447B-9831-5D8B50AD7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69475" y="4076700"/>
          <a:ext cx="4705350" cy="2819400"/>
        </a:xfrm>
        <a:prstGeom prst="rect">
          <a:avLst/>
        </a:prstGeom>
      </xdr:spPr>
    </xdr:pic>
    <xdr:clientData/>
  </xdr:twoCellAnchor>
  <xdr:twoCellAnchor>
    <xdr:from>
      <xdr:col>19</xdr:col>
      <xdr:colOff>590550</xdr:colOff>
      <xdr:row>16</xdr:row>
      <xdr:rowOff>9525</xdr:rowOff>
    </xdr:from>
    <xdr:to>
      <xdr:col>24</xdr:col>
      <xdr:colOff>895350</xdr:colOff>
      <xdr:row>21</xdr:row>
      <xdr:rowOff>104775</xdr:rowOff>
    </xdr:to>
    <xdr:sp macro="" textlink="">
      <xdr:nvSpPr>
        <xdr:cNvPr id="45" name="TextBox 12">
          <a:extLst>
            <a:ext uri="{FF2B5EF4-FFF2-40B4-BE49-F238E27FC236}">
              <a16:creationId xmlns:a16="http://schemas.microsoft.com/office/drawing/2014/main" id="{241830BD-21E5-47D3-510F-559FCABB6709}"/>
            </a:ext>
            <a:ext uri="{147F2762-F138-4A5C-976F-8EAC2B608ADB}">
              <a16:predDERef xmlns:a16="http://schemas.microsoft.com/office/drawing/2014/main" pred="{D0A7A3E9-0FE7-4036-AFD5-3B0FD70A1832}"/>
            </a:ext>
          </a:extLst>
        </xdr:cNvPr>
        <xdr:cNvSpPr txBox="1"/>
      </xdr:nvSpPr>
      <xdr:spPr>
        <a:xfrm>
          <a:off x="15354300" y="3409950"/>
          <a:ext cx="6448425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Interpretation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Summary</a:t>
          </a:r>
          <a:r>
            <a:rPr lang="en-US" sz="1100">
              <a:latin typeface="+mn-lt"/>
              <a:ea typeface="+mn-lt"/>
              <a:cs typeface="+mn-lt"/>
            </a:rPr>
            <a:t>		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company shows an increasing trend in revenue except for the</a:t>
          </a:r>
          <a:r>
            <a:rPr lang="en-US" sz="1100" b="1">
              <a:latin typeface="+mn-lt"/>
              <a:ea typeface="+mn-lt"/>
              <a:cs typeface="+mn-lt"/>
            </a:rPr>
            <a:t> drop in 202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</a:t>
          </a:r>
          <a:r>
            <a:rPr lang="en-US" sz="1100" b="1">
              <a:latin typeface="+mn-lt"/>
              <a:ea typeface="+mn-lt"/>
              <a:cs typeface="+mn-lt"/>
            </a:rPr>
            <a:t>-2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</a:t>
          </a:r>
          <a:r>
            <a:rPr lang="en-US" sz="1100" b="1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which was due to the global pandemic			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Revenue and PAT returns have fluctuated but are relatively stable. The steady increase in revenue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after 21-22</a:t>
          </a:r>
          <a:r>
            <a:rPr lang="en-US" sz="1100">
              <a:latin typeface="+mn-lt"/>
              <a:ea typeface="+mn-lt"/>
              <a:cs typeface="+mn-lt"/>
            </a:rPr>
            <a:t> and the recovery of PAT returns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 23-24 </a:t>
          </a:r>
          <a:r>
            <a:rPr lang="en-US" sz="1100">
              <a:latin typeface="+mn-lt"/>
              <a:ea typeface="+mn-lt"/>
              <a:cs typeface="+mn-lt"/>
            </a:rPr>
            <a:t> suggest resilience and potential for future growth				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361950</xdr:colOff>
      <xdr:row>20</xdr:row>
      <xdr:rowOff>152400</xdr:rowOff>
    </xdr:from>
    <xdr:to>
      <xdr:col>14</xdr:col>
      <xdr:colOff>57150</xdr:colOff>
      <xdr:row>34</xdr:row>
      <xdr:rowOff>28575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05C1712-ECDD-327D-678D-B3DCD5C5446B}"/>
            </a:ext>
            <a:ext uri="{147F2762-F138-4A5C-976F-8EAC2B608ADB}">
              <a16:predDERef xmlns:a16="http://schemas.microsoft.com/office/drawing/2014/main" pred="{241830BD-21E5-47D3-510F-559FCABB6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352425</xdr:colOff>
      <xdr:row>34</xdr:row>
      <xdr:rowOff>180975</xdr:rowOff>
    </xdr:from>
    <xdr:to>
      <xdr:col>14</xdr:col>
      <xdr:colOff>47625</xdr:colOff>
      <xdr:row>49</xdr:row>
      <xdr:rowOff>66675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C9C49B2-925C-819B-72B1-D425CBF9CF72}"/>
            </a:ext>
            <a:ext uri="{147F2762-F138-4A5C-976F-8EAC2B608ADB}">
              <a16:predDERef xmlns:a16="http://schemas.microsoft.com/office/drawing/2014/main" pred="{405C1712-ECDD-327D-678D-B3DCD5C5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9525</xdr:rowOff>
    </xdr:from>
    <xdr:to>
      <xdr:col>5</xdr:col>
      <xdr:colOff>523875</xdr:colOff>
      <xdr:row>44</xdr:row>
      <xdr:rowOff>47625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A47D6BF-3DA4-C28A-1F84-ECE615C2942C}"/>
            </a:ext>
            <a:ext uri="{147F2762-F138-4A5C-976F-8EAC2B608ADB}">
              <a16:predDERef xmlns:a16="http://schemas.microsoft.com/office/drawing/2014/main" pred="{5C9C49B2-925C-819B-72B1-D425CBF9CF72}"/>
            </a:ext>
          </a:extLst>
        </xdr:cNvPr>
        <xdr:cNvSpPr txBox="1"/>
      </xdr:nvSpPr>
      <xdr:spPr>
        <a:xfrm>
          <a:off x="0" y="8181975"/>
          <a:ext cx="675322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Quess Corp stands out with a solid dividend yield of </a:t>
          </a:r>
          <a:r>
            <a:rPr lang="en-US" sz="1100" b="1">
              <a:latin typeface="+mn-lt"/>
              <a:ea typeface="+mn-lt"/>
              <a:cs typeface="+mn-lt"/>
            </a:rPr>
            <a:t>1.53%</a:t>
          </a:r>
          <a:r>
            <a:rPr lang="en-US" sz="1100">
              <a:latin typeface="+mn-lt"/>
              <a:ea typeface="+mn-lt"/>
              <a:cs typeface="+mn-lt"/>
            </a:rPr>
            <a:t>, the highest among its peers, reflecting a shareholder-friendly approach and making it attractive for income-focused investors. Its ROE of </a:t>
          </a:r>
          <a:r>
            <a:rPr lang="en-US" sz="1100" b="1">
              <a:latin typeface="+mn-lt"/>
              <a:ea typeface="+mn-lt"/>
              <a:cs typeface="+mn-lt"/>
            </a:rPr>
            <a:t>15.80%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indicates efficient utilization of equity to generate sustainable profits, balancing growth and returns effectively. While not the highest in ROE compared to peers like INOX India, it remains</a:t>
          </a:r>
          <a:r>
            <a:rPr lang="en-US" sz="1100" b="1">
              <a:latin typeface="+mn-lt"/>
              <a:ea typeface="+mn-lt"/>
              <a:cs typeface="+mn-lt"/>
            </a:rPr>
            <a:t> strong, showcasing stable financial management</a:t>
          </a:r>
          <a:r>
            <a:rPr lang="en-US" sz="1100">
              <a:latin typeface="+mn-lt"/>
              <a:ea typeface="+mn-lt"/>
              <a:cs typeface="+mn-lt"/>
            </a:rPr>
            <a:t>. Quess Corp is well-suited for investors seeking a mix of moderate growth and consistent income, with its balanced strategy of reinvesting for growth while rewarding shareholders.</a:t>
          </a:r>
        </a:p>
      </xdr:txBody>
    </xdr:sp>
    <xdr:clientData/>
  </xdr:twoCellAnchor>
  <xdr:twoCellAnchor editAs="oneCell">
    <xdr:from>
      <xdr:col>0</xdr:col>
      <xdr:colOff>9525</xdr:colOff>
      <xdr:row>53</xdr:row>
      <xdr:rowOff>161925</xdr:rowOff>
    </xdr:from>
    <xdr:to>
      <xdr:col>17</xdr:col>
      <xdr:colOff>85725</xdr:colOff>
      <xdr:row>88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6E1570-C235-0452-1357-8A685948BA36}"/>
            </a:ext>
            <a:ext uri="{147F2762-F138-4A5C-976F-8EAC2B608ADB}">
              <a16:predDERef xmlns:a16="http://schemas.microsoft.com/office/drawing/2014/main" pred="{BA47D6BF-3DA4-C28A-1F84-ECE615C29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11125200"/>
          <a:ext cx="13620750" cy="6524625"/>
        </a:xfrm>
        <a:prstGeom prst="rect">
          <a:avLst/>
        </a:prstGeom>
      </xdr:spPr>
    </xdr:pic>
    <xdr:clientData/>
  </xdr:twoCellAnchor>
  <xdr:twoCellAnchor>
    <xdr:from>
      <xdr:col>1</xdr:col>
      <xdr:colOff>10884</xdr:colOff>
      <xdr:row>90</xdr:row>
      <xdr:rowOff>10885</xdr:rowOff>
    </xdr:from>
    <xdr:to>
      <xdr:col>12</xdr:col>
      <xdr:colOff>163285</xdr:colOff>
      <xdr:row>103</xdr:row>
      <xdr:rowOff>76199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A2CCCED-E6DD-806B-BDFF-60A31E75378E}"/>
            </a:ext>
            <a:ext uri="{147F2762-F138-4A5C-976F-8EAC2B608ADB}">
              <a16:predDERef xmlns:a16="http://schemas.microsoft.com/office/drawing/2014/main" pred="{DA6E1570-C235-0452-1357-8A685948BA36}"/>
            </a:ext>
          </a:extLst>
        </xdr:cNvPr>
        <xdr:cNvSpPr txBox="1"/>
      </xdr:nvSpPr>
      <xdr:spPr>
        <a:xfrm>
          <a:off x="1850570" y="17634856"/>
          <a:ext cx="8980715" cy="247105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the provided graph, we observe the following trends: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</a:t>
          </a:r>
          <a:r>
            <a:rPr lang="en-US" sz="1100" b="1">
              <a:latin typeface="+mn-lt"/>
              <a:ea typeface="+mn-lt"/>
              <a:cs typeface="+mn-lt"/>
            </a:rPr>
            <a:t>orange line representing NIFTY 50</a:t>
          </a:r>
          <a:r>
            <a:rPr lang="en-US" sz="1100">
              <a:latin typeface="+mn-lt"/>
              <a:ea typeface="+mn-lt"/>
              <a:cs typeface="+mn-lt"/>
            </a:rPr>
            <a:t> shows a consistent </a:t>
          </a:r>
          <a:r>
            <a:rPr lang="en-US" sz="1100" b="1">
              <a:latin typeface="+mn-lt"/>
              <a:ea typeface="+mn-lt"/>
              <a:cs typeface="+mn-lt"/>
            </a:rPr>
            <a:t>upward trajectory</a:t>
          </a:r>
          <a:r>
            <a:rPr lang="en-US" sz="1100">
              <a:latin typeface="+mn-lt"/>
              <a:ea typeface="+mn-lt"/>
              <a:cs typeface="+mn-lt"/>
            </a:rPr>
            <a:t> over the analyzed period.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Despite minor fluctuations, the NIFTY 50 price appears resilient, indicating a general positive trend in the market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 stark contrast, the </a:t>
          </a:r>
          <a:r>
            <a:rPr lang="en-US" sz="1100" b="1">
              <a:latin typeface="+mn-lt"/>
              <a:ea typeface="+mn-lt"/>
              <a:cs typeface="+mn-lt"/>
            </a:rPr>
            <a:t>blue line representing Quess Corp's stock price</a:t>
          </a:r>
          <a:r>
            <a:rPr lang="en-US" sz="1100">
              <a:latin typeface="+mn-lt"/>
              <a:ea typeface="+mn-lt"/>
              <a:cs typeface="+mn-lt"/>
            </a:rPr>
            <a:t> demonstrates </a:t>
          </a:r>
          <a:r>
            <a:rPr lang="en-US" sz="1100" b="1">
              <a:latin typeface="+mn-lt"/>
              <a:ea typeface="+mn-lt"/>
              <a:cs typeface="+mn-lt"/>
            </a:rPr>
            <a:t>significant volatility</a:t>
          </a:r>
          <a:r>
            <a:rPr lang="en-US" sz="1100">
              <a:latin typeface="+mn-lt"/>
              <a:ea typeface="+mn-lt"/>
              <a:cs typeface="+mn-lt"/>
            </a:rPr>
            <a:t>, with a marked downward trend over the period.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stock experienced a </a:t>
          </a:r>
          <a:r>
            <a:rPr lang="en-US" sz="1100" b="1">
              <a:latin typeface="+mn-lt"/>
              <a:ea typeface="+mn-lt"/>
              <a:cs typeface="+mn-lt"/>
            </a:rPr>
            <a:t>sharp decline around mid-2022</a:t>
          </a:r>
          <a:r>
            <a:rPr lang="en-US" sz="1100">
              <a:latin typeface="+mn-lt"/>
              <a:ea typeface="+mn-lt"/>
              <a:cs typeface="+mn-lt"/>
            </a:rPr>
            <a:t>, followed by stagnation and minimal recovery through to early 2024.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This poor performance highlights challenges for Quess Corp, suggesting </a:t>
          </a:r>
          <a:r>
            <a:rPr lang="en-US" sz="1100" b="1">
              <a:latin typeface="+mn-lt"/>
              <a:ea typeface="+mn-lt"/>
              <a:cs typeface="+mn-lt"/>
            </a:rPr>
            <a:t>declining investor confidence</a:t>
          </a:r>
          <a:r>
            <a:rPr lang="en-US" sz="1100">
              <a:latin typeface="+mn-lt"/>
              <a:ea typeface="+mn-lt"/>
              <a:cs typeface="+mn-lt"/>
            </a:rPr>
            <a:t> or operational setbacks.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Comments: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divergence between the NIFTY 50 and Quess Corp’s stock price indicates that while the broader market performed well, </a:t>
          </a:r>
          <a:r>
            <a:rPr lang="en-US" sz="1100" b="1">
              <a:latin typeface="+mn-lt"/>
              <a:ea typeface="+mn-lt"/>
              <a:cs typeface="+mn-lt"/>
            </a:rPr>
            <a:t>Quess Corp failed to capitalize on market optimism</a:t>
          </a:r>
          <a:r>
            <a:rPr lang="en-US" sz="1100">
              <a:latin typeface="+mn-lt"/>
              <a:ea typeface="+mn-lt"/>
              <a:cs typeface="+mn-lt"/>
            </a:rPr>
            <a:t>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company's inability to sustain its value in a thriving market could reflect internal inefficiencies, </a:t>
          </a:r>
          <a:r>
            <a:rPr lang="en-US" sz="1100" b="1">
              <a:latin typeface="+mn-lt"/>
              <a:ea typeface="+mn-lt"/>
              <a:cs typeface="+mn-lt"/>
            </a:rPr>
            <a:t>sector-specific issues</a:t>
          </a:r>
          <a:r>
            <a:rPr lang="en-US" sz="1100">
              <a:latin typeface="+mn-lt"/>
              <a:ea typeface="+mn-lt"/>
              <a:cs typeface="+mn-lt"/>
            </a:rPr>
            <a:t>, or misaligned strategies.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Investors might view Quess Corp as a </a:t>
          </a:r>
          <a:r>
            <a:rPr lang="en-US" sz="1100" b="1">
              <a:latin typeface="+mn-lt"/>
              <a:ea typeface="+mn-lt"/>
              <a:cs typeface="+mn-lt"/>
            </a:rPr>
            <a:t>high-risk proposition</a:t>
          </a:r>
          <a:r>
            <a:rPr lang="en-US" sz="1100">
              <a:latin typeface="+mn-lt"/>
              <a:ea typeface="+mn-lt"/>
              <a:cs typeface="+mn-lt"/>
            </a:rPr>
            <a:t> unless there are clear signs of recovery or turnaround efforts.</a:t>
          </a:r>
        </a:p>
      </xdr:txBody>
    </xdr:sp>
    <xdr:clientData/>
  </xdr:twoCellAnchor>
  <xdr:twoCellAnchor>
    <xdr:from>
      <xdr:col>41</xdr:col>
      <xdr:colOff>333375</xdr:colOff>
      <xdr:row>4</xdr:row>
      <xdr:rowOff>142875</xdr:rowOff>
    </xdr:from>
    <xdr:to>
      <xdr:col>49</xdr:col>
      <xdr:colOff>257175</xdr:colOff>
      <xdr:row>12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94ABF1-26F8-86C9-0ADE-A59AFC54C3A8}"/>
            </a:ext>
            <a:ext uri="{147F2762-F138-4A5C-976F-8EAC2B608ADB}">
              <a16:predDERef xmlns:a16="http://schemas.microsoft.com/office/drawing/2014/main" pred="{1A2CCCED-E6DD-806B-BDFF-60A31E75378E}"/>
            </a:ext>
          </a:extLst>
        </xdr:cNvPr>
        <xdr:cNvSpPr txBox="1"/>
      </xdr:nvSpPr>
      <xdr:spPr>
        <a:xfrm>
          <a:off x="32013525" y="1009650"/>
          <a:ext cx="4800600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revenue graph shows consistent growth over the years, with a </a:t>
          </a:r>
          <a:r>
            <a:rPr lang="en-US" sz="1100" b="1">
              <a:latin typeface="+mn-lt"/>
              <a:ea typeface="+mn-lt"/>
              <a:cs typeface="+mn-lt"/>
            </a:rPr>
            <a:t>slight dip in the 2020-21 period</a:t>
          </a:r>
          <a:r>
            <a:rPr lang="en-US" sz="1100">
              <a:latin typeface="+mn-lt"/>
              <a:ea typeface="+mn-lt"/>
              <a:cs typeface="+mn-lt"/>
            </a:rPr>
            <a:t>, likely due to the global economic impact of the COVID-19 pandemic. The revenue returns graph highlights </a:t>
          </a:r>
          <a:r>
            <a:rPr lang="en-US" sz="1100" b="1">
              <a:latin typeface="+mn-lt"/>
              <a:ea typeface="+mn-lt"/>
              <a:cs typeface="+mn-lt"/>
            </a:rPr>
            <a:t>significant volatility, with strong positive returns until 2020-21</a:t>
          </a:r>
          <a:r>
            <a:rPr lang="en-US" sz="1100">
              <a:latin typeface="+mn-lt"/>
              <a:ea typeface="+mn-lt"/>
              <a:cs typeface="+mn-lt"/>
            </a:rPr>
            <a:t>, followed by a sharp decline into negative territory in 2022-23. This could be attributed to lingering</a:t>
          </a:r>
          <a:r>
            <a:rPr lang="en-US" sz="1100" b="1">
              <a:latin typeface="+mn-lt"/>
              <a:ea typeface="+mn-lt"/>
              <a:cs typeface="+mn-lt"/>
            </a:rPr>
            <a:t> pandemic-related disruptions</a:t>
          </a:r>
          <a:r>
            <a:rPr lang="en-US" sz="1100">
              <a:latin typeface="+mn-lt"/>
              <a:ea typeface="+mn-lt"/>
              <a:cs typeface="+mn-lt"/>
            </a:rPr>
            <a:t>, such as supply chain issues and reduced consumer spending. Despite this, the revenue's steady recovery in 2023-24 indicates resilience and adaptability. While the company shows promising growth in revenue, addressing</a:t>
          </a:r>
          <a:r>
            <a:rPr lang="en-US" sz="1100" b="1">
              <a:latin typeface="+mn-lt"/>
              <a:ea typeface="+mn-lt"/>
              <a:cs typeface="+mn-lt"/>
            </a:rPr>
            <a:t> fluctuations in returns</a:t>
          </a:r>
          <a:r>
            <a:rPr lang="en-US" sz="1100">
              <a:latin typeface="+mn-lt"/>
              <a:ea typeface="+mn-lt"/>
              <a:cs typeface="+mn-lt"/>
            </a:rPr>
            <a:t> is critical to unlocking its strong future potential.</a:t>
          </a:r>
        </a:p>
      </xdr:txBody>
    </xdr:sp>
    <xdr:clientData/>
  </xdr:twoCellAnchor>
  <xdr:twoCellAnchor>
    <xdr:from>
      <xdr:col>41</xdr:col>
      <xdr:colOff>400050</xdr:colOff>
      <xdr:row>19</xdr:row>
      <xdr:rowOff>0</xdr:rowOff>
    </xdr:from>
    <xdr:to>
      <xdr:col>49</xdr:col>
      <xdr:colOff>323850</xdr:colOff>
      <xdr:row>27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F45C0D5-1D35-4D4F-CE00-7AAFC388D85E}"/>
            </a:ext>
            <a:ext uri="{147F2762-F138-4A5C-976F-8EAC2B608ADB}">
              <a16:predDERef xmlns:a16="http://schemas.microsoft.com/office/drawing/2014/main" pred="{4394ABF1-26F8-86C9-0ADE-A59AFC54C3A8}"/>
            </a:ext>
          </a:extLst>
        </xdr:cNvPr>
        <xdr:cNvSpPr txBox="1"/>
      </xdr:nvSpPr>
      <xdr:spPr>
        <a:xfrm>
          <a:off x="32080200" y="4076700"/>
          <a:ext cx="4800600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Profit After Tax (PAT) graph shows a</a:t>
          </a:r>
          <a:r>
            <a:rPr lang="en-US" sz="1100" b="1">
              <a:latin typeface="+mn-lt"/>
              <a:ea typeface="+mn-lt"/>
              <a:cs typeface="+mn-lt"/>
            </a:rPr>
            <a:t> significant increase</a:t>
          </a:r>
          <a:r>
            <a:rPr lang="en-US" sz="1100">
              <a:latin typeface="+mn-lt"/>
              <a:ea typeface="+mn-lt"/>
              <a:cs typeface="+mn-lt"/>
            </a:rPr>
            <a:t> from 2015-16 to 2018-19, followed by </a:t>
          </a:r>
          <a:r>
            <a:rPr lang="en-US" sz="1100" b="1">
              <a:latin typeface="+mn-lt"/>
              <a:ea typeface="+mn-lt"/>
              <a:cs typeface="+mn-lt"/>
            </a:rPr>
            <a:t>stabilization</a:t>
          </a:r>
          <a:r>
            <a:rPr lang="en-US" sz="1100">
              <a:latin typeface="+mn-lt"/>
              <a:ea typeface="+mn-lt"/>
              <a:cs typeface="+mn-lt"/>
            </a:rPr>
            <a:t> with minor fluctuations through the pandemic years (2020-21 and 2021-22) and a recovery in 2023-24. The PAT Returns graph, however, reveals a sharp spike in 2017-18, possibly due to a one-time event or exceptional performance, and a dramatic decline thereafter, including</a:t>
          </a:r>
          <a:r>
            <a:rPr lang="en-US" sz="1100" b="1">
              <a:latin typeface="+mn-lt"/>
              <a:ea typeface="+mn-lt"/>
              <a:cs typeface="+mn-lt"/>
            </a:rPr>
            <a:t> volatility during the pandemic</a:t>
          </a:r>
          <a:r>
            <a:rPr lang="en-US" sz="1100">
              <a:latin typeface="+mn-lt"/>
              <a:ea typeface="+mn-lt"/>
              <a:cs typeface="+mn-lt"/>
            </a:rPr>
            <a:t>. While PAT levels remained stable despite global economic challenges, the </a:t>
          </a:r>
          <a:r>
            <a:rPr lang="en-US" sz="1100" b="1">
              <a:latin typeface="+mn-lt"/>
              <a:ea typeface="+mn-lt"/>
              <a:cs typeface="+mn-lt"/>
            </a:rPr>
            <a:t>low and inconsistent returns post-pandemic highlight inefficiencies or challenges in translating revenue growth into proportional profitability</a:t>
          </a:r>
          <a:r>
            <a:rPr lang="en-US" sz="1100">
              <a:latin typeface="+mn-lt"/>
              <a:ea typeface="+mn-lt"/>
              <a:cs typeface="+mn-lt"/>
            </a:rPr>
            <a:t>. The company </a:t>
          </a:r>
          <a:r>
            <a:rPr lang="en-US" sz="1100" b="1">
              <a:latin typeface="+mn-lt"/>
              <a:ea typeface="+mn-lt"/>
              <a:cs typeface="+mn-lt"/>
            </a:rPr>
            <a:t>demonstrates resilience but needs to improve return consistency</a:t>
          </a:r>
          <a:r>
            <a:rPr lang="en-US" sz="1100">
              <a:latin typeface="+mn-lt"/>
              <a:ea typeface="+mn-lt"/>
              <a:cs typeface="+mn-lt"/>
            </a:rPr>
            <a:t> to solidify its long-term growth potential.</a:t>
          </a:r>
        </a:p>
      </xdr:txBody>
    </xdr:sp>
    <xdr:clientData/>
  </xdr:twoCellAnchor>
  <xdr:twoCellAnchor editAs="oneCell">
    <xdr:from>
      <xdr:col>19</xdr:col>
      <xdr:colOff>133350</xdr:colOff>
      <xdr:row>39</xdr:row>
      <xdr:rowOff>47625</xdr:rowOff>
    </xdr:from>
    <xdr:to>
      <xdr:col>26</xdr:col>
      <xdr:colOff>600075</xdr:colOff>
      <xdr:row>77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280280-38F1-4BC6-AEE2-C7AE314352DB}"/>
            </a:ext>
            <a:ext uri="{147F2762-F138-4A5C-976F-8EAC2B608ADB}">
              <a16:predDERef xmlns:a16="http://schemas.microsoft.com/office/drawing/2014/main" pred="{6F45C0D5-1D35-4D4F-CE00-7AAFC388D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97100" y="8410575"/>
          <a:ext cx="8239125" cy="7258050"/>
        </a:xfrm>
        <a:prstGeom prst="rect">
          <a:avLst/>
        </a:prstGeom>
      </xdr:spPr>
    </xdr:pic>
    <xdr:clientData/>
  </xdr:twoCellAnchor>
  <xdr:twoCellAnchor>
    <xdr:from>
      <xdr:col>27</xdr:col>
      <xdr:colOff>28575</xdr:colOff>
      <xdr:row>43</xdr:row>
      <xdr:rowOff>28575</xdr:rowOff>
    </xdr:from>
    <xdr:to>
      <xdr:col>37</xdr:col>
      <xdr:colOff>114300</xdr:colOff>
      <xdr:row>53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FF6BF7F-72AB-4F6D-6B40-C7DBA5DECB13}"/>
            </a:ext>
            <a:ext uri="{147F2762-F138-4A5C-976F-8EAC2B608ADB}">
              <a16:predDERef xmlns:a16="http://schemas.microsoft.com/office/drawing/2014/main" pred="{96280280-38F1-4BC6-AEE2-C7AE314352DB}"/>
            </a:ext>
          </a:extLst>
        </xdr:cNvPr>
        <xdr:cNvSpPr txBox="1"/>
      </xdr:nvSpPr>
      <xdr:spPr>
        <a:xfrm>
          <a:off x="23174325" y="9153525"/>
          <a:ext cx="6181725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Quess Corp Ltd. demonstrates a strong commitment to ESG (Environmental, Social, and Governance) principles, as reflected in its 2023-24 annual report. The company employs over 567,000 individuals across nine countries, with women comprising 38% of its core employees, underscoring its focus on </a:t>
          </a:r>
          <a:r>
            <a:rPr lang="en-US" sz="1100" b="1">
              <a:latin typeface="+mn-lt"/>
              <a:ea typeface="+mn-lt"/>
              <a:cs typeface="+mn-lt"/>
            </a:rPr>
            <a:t>diversity and inclusion</a:t>
          </a:r>
          <a:r>
            <a:rPr lang="en-US" sz="1100">
              <a:latin typeface="+mn-lt"/>
              <a:ea typeface="+mn-lt"/>
              <a:cs typeface="+mn-lt"/>
            </a:rPr>
            <a:t>. It responsibly managed over </a:t>
          </a:r>
          <a:r>
            <a:rPr lang="en-US" sz="1100" b="1">
              <a:latin typeface="+mn-lt"/>
              <a:ea typeface="+mn-lt"/>
              <a:cs typeface="+mn-lt"/>
            </a:rPr>
            <a:t>20,000 kg of e-waste and 5,000 kg of paper waste</a:t>
          </a:r>
          <a:r>
            <a:rPr lang="en-US" sz="1100">
              <a:latin typeface="+mn-lt"/>
              <a:ea typeface="+mn-lt"/>
              <a:cs typeface="+mn-lt"/>
            </a:rPr>
            <a:t> for recycling. The Quess Foundation supported </a:t>
          </a:r>
          <a:r>
            <a:rPr lang="en-US" sz="1100" b="1">
              <a:latin typeface="+mn-lt"/>
              <a:ea typeface="+mn-lt"/>
              <a:cs typeface="+mn-lt"/>
            </a:rPr>
            <a:t>75 schools and 16,000 students</a:t>
          </a:r>
          <a:r>
            <a:rPr lang="en-US" sz="1100">
              <a:latin typeface="+mn-lt"/>
              <a:ea typeface="+mn-lt"/>
              <a:cs typeface="+mn-lt"/>
            </a:rPr>
            <a:t> with programs including educational kits, health screenings, and sanitation infrastructure upgrades. The company also processed 1 million refurbished devices, maintained </a:t>
          </a:r>
          <a:r>
            <a:rPr lang="en-US" sz="1100" b="1">
              <a:latin typeface="+mn-lt"/>
              <a:ea typeface="+mn-lt"/>
              <a:cs typeface="+mn-lt"/>
            </a:rPr>
            <a:t>9.8 million sq. ft of green spaces</a:t>
          </a:r>
          <a:r>
            <a:rPr lang="en-US" sz="1100">
              <a:latin typeface="+mn-lt"/>
              <a:ea typeface="+mn-lt"/>
              <a:cs typeface="+mn-lt"/>
            </a:rPr>
            <a:t>, and planted over 250 trees, emphasizing its commitment to environmental sustainability. Additionally, Quess enhanced its </a:t>
          </a:r>
          <a:r>
            <a:rPr lang="en-US" sz="1100" b="1">
              <a:latin typeface="+mn-lt"/>
              <a:ea typeface="+mn-lt"/>
              <a:cs typeface="+mn-lt"/>
            </a:rPr>
            <a:t>MSCI ESG rating to BB</a:t>
          </a:r>
          <a:r>
            <a:rPr lang="en-US" sz="1100">
              <a:latin typeface="+mn-lt"/>
              <a:ea typeface="+mn-lt"/>
              <a:cs typeface="+mn-lt"/>
            </a:rPr>
            <a:t>, demonstrating measurable improvement in governance and sustainability metrics.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93%  of inputs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were sourced sustainably.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CCCC60-82EF-4120-87CF-160B88F879BB}" name="Table2" displayName="Table2" ref="K4:P747" totalsRowShown="0" tableBorderDxfId="56">
  <autoFilter ref="K4:P747" xr:uid="{F6CCCC60-82EF-4120-87CF-160B88F879BB}"/>
  <tableColumns count="6">
    <tableColumn id="1" xr3:uid="{DAB3D5C1-50C4-4322-8D14-A225CE72FCDA}" name="Date" dataDxfId="55"/>
    <tableColumn id="2" xr3:uid="{56C4C673-8D38-4FA5-A9EB-0AA1F02B3405}" name="Price" dataDxfId="54"/>
    <tableColumn id="3" xr3:uid="{8704A87A-E99C-4EC7-8FA6-C1E7B715CD2A}" name="Open" dataDxfId="53"/>
    <tableColumn id="4" xr3:uid="{FC581E01-586A-41ED-8252-1A93A3671E58}" name="High" dataDxfId="52"/>
    <tableColumn id="5" xr3:uid="{7E2ACCC0-B472-4FBF-A4DC-FDC0F4CC80B6}" name="Low" dataDxfId="51"/>
    <tableColumn id="6" xr3:uid="{27E6EC81-F03E-44EB-9FDA-3B4B0493018D}" name="Change %" dataDxfId="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8CBE06-EA52-4B26-869A-B2D352B539A6}" name="Table11" displayName="Table11" ref="A5:C12" totalsRowShown="0">
  <autoFilter ref="A5:C12" xr:uid="{7A8CBE06-EA52-4B26-869A-B2D352B539A6}"/>
  <tableColumns count="3">
    <tableColumn id="1" xr3:uid="{250BB425-4026-43DF-9F37-67DE76B63818}" name="Ratios"/>
    <tableColumn id="2" xr3:uid="{8380CB0F-6F7D-4846-8472-9DBC9CEB082D}" name="FY2023-24"/>
    <tableColumn id="3" xr3:uid="{86266F8C-88AB-4EEC-A5B2-121290CF6C0D}" name="FY2022-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F0742B-9BEA-4539-8217-765E1B8AC1A9}" name="Table613" displayName="Table613" ref="A32:E35" totalsRowShown="0" headerRowDxfId="9" dataDxfId="7" headerRowBorderDxfId="8" tableBorderDxfId="6" totalsRowBorderDxfId="5">
  <autoFilter ref="A32:E35" xr:uid="{E2F0742B-9BEA-4539-8217-765E1B8AC1A9}"/>
  <tableColumns count="5">
    <tableColumn id="1" xr3:uid="{B76DDC05-6107-4A97-8148-E5B4F9B1F494}" name="Financial Year" dataDxfId="4"/>
    <tableColumn id="2" xr3:uid="{D6C963A7-2FDA-47A9-8732-1B03BC3B4CFC}" name="Dividend" dataDxfId="3"/>
    <tableColumn id="3" xr3:uid="{83B17B61-F300-4BA4-864D-C30470BDE826}" name="Average Share Price" dataDxfId="2"/>
    <tableColumn id="4" xr3:uid="{87053B3D-9610-4E4D-A906-D7EAA82DB1E6}" name="EPS" dataDxfId="1"/>
    <tableColumn id="5" xr3:uid="{2D39D8E9-31A0-458B-BF0C-3D0FC76ED7C0}" name="Yield" dataDxfId="0">
      <calculatedColumnFormula>Table613[[#This Row],[Dividend]]/Table613[[#This Row],[Average Share Price]]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31C6BB-9176-499E-AE4E-919EE1B3D2A3}" name="Table3" displayName="Table3" ref="T4:Y747" totalsRowShown="0">
  <autoFilter ref="T4:Y747" xr:uid="{F631C6BB-9176-499E-AE4E-919EE1B3D2A3}"/>
  <tableColumns count="6">
    <tableColumn id="1" xr3:uid="{214258A3-AF04-463A-A179-14CFA7E5DCF7}" name="Date"/>
    <tableColumn id="2" xr3:uid="{F2134DCA-FD90-47B6-8C1A-B7638A397FDA}" name="Price"/>
    <tableColumn id="3" xr3:uid="{539448A4-4CF2-4BEA-A385-1D1F807C5DEE}" name="Open"/>
    <tableColumn id="4" xr3:uid="{59DC59B9-0000-44BA-B8FA-6993FA4440A7}" name="High"/>
    <tableColumn id="5" xr3:uid="{1DFC9C49-DD64-40C9-B401-28E4D953597C}" name="Low"/>
    <tableColumn id="7" xr3:uid="{A0C8C245-6938-4A00-972A-2D0E9317E8EF}" name="Change %" dataDxfId="49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6CCAF-46B9-43BD-ADFA-AECFAB052CB4}" name="Table4" displayName="Table4" ref="B4:G747" totalsRowShown="0" headerRowDxfId="48" tableBorderDxfId="47">
  <autoFilter ref="B4:G747" xr:uid="{3506CCAF-46B9-43BD-ADFA-AECFAB052CB4}"/>
  <tableColumns count="6">
    <tableColumn id="1" xr3:uid="{FA57AB52-423F-4003-81C8-1960B172E73F}" name="Date" dataDxfId="46"/>
    <tableColumn id="2" xr3:uid="{D65C4635-B453-4E92-ACF8-86FE68B0F1AE}" name="Price"/>
    <tableColumn id="3" xr3:uid="{D306C01F-93AF-4F7F-A11D-DAC9F070F842}" name="Open"/>
    <tableColumn id="4" xr3:uid="{20E8AB7F-F885-4C6D-A34F-488635C4C9CB}" name="High"/>
    <tableColumn id="5" xr3:uid="{0A5544E9-740B-4F27-994A-5DFC523563A7}" name="Low"/>
    <tableColumn id="6" xr3:uid="{C9D285FB-34C6-4673-880B-FBDE2352331E}" name="Change %" dataDxfId="45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E86FCF-3A96-42C3-9436-E0DC94AA087F}" name="Table5" displayName="Table5" ref="AC4:AG730" totalsRowShown="0" headerRowDxfId="44" dataDxfId="42" headerRowBorderDxfId="43" tableBorderDxfId="41" totalsRowBorderDxfId="40">
  <autoFilter ref="AC4:AG730" xr:uid="{CCE86FCF-3A96-42C3-9436-E0DC94AA087F}"/>
  <tableColumns count="5">
    <tableColumn id="1" xr3:uid="{9F1F9F3F-6D84-4E91-8FA5-1940C3C56889}" name="Date" dataDxfId="39"/>
    <tableColumn id="2" xr3:uid="{CE48D7BD-A5F6-4E49-828F-4CC940D790D1}" name="Yield " dataDxfId="38"/>
    <tableColumn id="3" xr3:uid="{EA0F1042-E9DB-4E32-856A-1848AE2DA718}" name="Open" dataDxfId="37"/>
    <tableColumn id="4" xr3:uid="{951CB489-3588-4CB8-A372-6D3D1834E0C8}" name="High" dataDxfId="36"/>
    <tableColumn id="5" xr3:uid="{8DDE7031-8FC6-4FA3-AEAD-1411D1319AC7}" name="Low" dataDxfId="35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A4E1D9-92AC-4E79-88B4-A80CBAFF1A2F}" name="Table1" displayName="Table1" ref="A2:C5" totalsRowShown="0" headerRowBorderDxfId="34" tableBorderDxfId="33" totalsRowBorderDxfId="32">
  <autoFilter ref="A2:C5" xr:uid="{A7A4E1D9-92AC-4E79-88B4-A80CBAFF1A2F}"/>
  <tableColumns count="3">
    <tableColumn id="1" xr3:uid="{4427EE82-9EB9-449F-9998-66F629A37A42}" name="Parameters" dataDxfId="31"/>
    <tableColumn id="2" xr3:uid="{860C1443-435F-4B93-BCF1-732666626C35}" name="NIFTY 50" dataDxfId="30"/>
    <tableColumn id="3" xr3:uid="{AFF8F7D4-5DA7-4015-831E-B3F7594E1222}" name="NIFTY SERVICES SECTOR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3AAB8E-94F5-4989-8E60-BE18DB42DED6}" name="Table18" displayName="Table18" ref="N1:R6" totalsRowShown="0" headerRowDxfId="28" dataDxfId="26" headerRowBorderDxfId="27" tableBorderDxfId="25">
  <autoFilter ref="N1:R6" xr:uid="{023AAB8E-94F5-4989-8E60-BE18DB42DED6}"/>
  <tableColumns count="5">
    <tableColumn id="1" xr3:uid="{CC662A9B-242F-40CC-A185-F89FDBC15B8E}" name="Ex-Dividend Date" dataDxfId="24"/>
    <tableColumn id="2" xr3:uid="{F50A9BF1-6F18-4010-AA08-C55272E147A0}" name="Dividend" dataDxfId="23"/>
    <tableColumn id="3" xr3:uid="{84EC487F-B4ED-43FB-BE41-A7E52E69510F}" name="Type" dataDxfId="22"/>
    <tableColumn id="4" xr3:uid="{5FB99B04-77E9-4340-AEFC-5A8AD895B2FB}" name="Payment Date" dataDxfId="21"/>
    <tableColumn id="5" xr3:uid="{81CD6918-F5B2-4886-8845-0A9FC7F3159E}" name="Yield" dataDxfId="2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FAD301-2C6C-4322-92B8-3D1BFA9DC793}" name="Table6" displayName="Table6" ref="N9:Q12" totalsRowShown="0" headerRowDxfId="19" dataDxfId="17" headerRowBorderDxfId="18" tableBorderDxfId="16" totalsRowBorderDxfId="15">
  <autoFilter ref="N9:Q12" xr:uid="{BFFAD301-2C6C-4322-92B8-3D1BFA9DC793}"/>
  <tableColumns count="4">
    <tableColumn id="1" xr3:uid="{F38BD1F9-4BDF-4B90-80BF-B08BC1CA6CAD}" name="Financial Year" dataDxfId="14"/>
    <tableColumn id="2" xr3:uid="{8F3D596B-30D1-4F12-BD79-C3FE4E3A23D7}" name="Dividend" dataDxfId="13"/>
    <tableColumn id="3" xr3:uid="{CE8DFB8D-063A-4E8D-A32C-727464396ACF}" name="Average Share Price" dataDxfId="12"/>
    <tableColumn id="4" xr3:uid="{F5E580F5-2D65-48CE-95E9-19FC73068FE1}" name="EPS" dataDxfId="1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D7D842-53C2-4DE1-B4CF-887D21814E44}" name="Table8" displayName="Table8" ref="B22:F28" totalsRowShown="0">
  <autoFilter ref="B22:F28" xr:uid="{5DD7D842-53C2-4DE1-B4CF-887D21814E44}"/>
  <tableColumns count="5">
    <tableColumn id="1" xr3:uid="{81ACC8CB-14DB-445B-AE91-F5E5B698F6B7}" name="InfoEdge"/>
    <tableColumn id="2" xr3:uid="{A703C484-3F58-4016-B21A-16EF71757744}" name="Jyoti CNC Auto"/>
    <tableColumn id="3" xr3:uid="{403E8136-0B12-4F27-9595-38BC54C5E2FE}" name="INOX India"/>
    <tableColumn id="4" xr3:uid="{E7A63C2B-87A9-4C69-92E5-E5BFBE1F09DB}" name="SIS"/>
    <tableColumn id="5" xr3:uid="{3E4EB01B-7B1D-440E-95A7-B72E52DBB67B}" name="Quess Corp Ltd" dataDxfId="10">
      <calculatedColumnFormula>AVERAGE(Table18[Yield])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536BDF-6AD0-40C7-9FF3-D368D413925B}" name="Table9" displayName="Table9" ref="A22:A23" insertRow="1" totalsRowShown="0">
  <autoFilter ref="A22:A23" xr:uid="{23536BDF-6AD0-40C7-9FF3-D368D413925B}"/>
  <tableColumns count="1">
    <tableColumn id="1" xr3:uid="{863423E3-7D95-4C19-BE03-B3B087471B6A}" name="Rat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431B-0FF3-40F1-84D6-2F072D4DDBA1}">
  <sheetPr>
    <tabColor rgb="FF7030A0"/>
  </sheetPr>
  <dimension ref="B2:C8"/>
  <sheetViews>
    <sheetView workbookViewId="0">
      <selection activeCell="B26" sqref="B26"/>
    </sheetView>
  </sheetViews>
  <sheetFormatPr defaultRowHeight="14.4" x14ac:dyDescent="0.3"/>
  <cols>
    <col min="2" max="2" width="22" customWidth="1"/>
    <col min="3" max="3" width="19.109375" customWidth="1"/>
  </cols>
  <sheetData>
    <row r="2" spans="2:3" x14ac:dyDescent="0.3">
      <c r="B2" s="73" t="s">
        <v>0</v>
      </c>
      <c r="C2" s="43">
        <v>45</v>
      </c>
    </row>
    <row r="3" spans="2:3" x14ac:dyDescent="0.3">
      <c r="B3" s="74" t="s">
        <v>1</v>
      </c>
      <c r="C3" s="99" t="s">
        <v>2</v>
      </c>
    </row>
    <row r="4" spans="2:3" x14ac:dyDescent="0.3">
      <c r="B4" s="27"/>
      <c r="C4" s="27"/>
    </row>
    <row r="5" spans="2:3" x14ac:dyDescent="0.3">
      <c r="B5" s="73" t="s">
        <v>3</v>
      </c>
      <c r="C5" s="75" t="s">
        <v>4</v>
      </c>
    </row>
    <row r="6" spans="2:3" x14ac:dyDescent="0.3">
      <c r="B6" s="34" t="s">
        <v>5</v>
      </c>
      <c r="C6" s="33" t="s">
        <v>6</v>
      </c>
    </row>
    <row r="7" spans="2:3" x14ac:dyDescent="0.3">
      <c r="B7" s="34" t="s">
        <v>7</v>
      </c>
      <c r="C7" s="33" t="s">
        <v>8</v>
      </c>
    </row>
    <row r="8" spans="2:3" x14ac:dyDescent="0.3">
      <c r="B8" s="44" t="s">
        <v>9</v>
      </c>
      <c r="C8" s="3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FC0E-36A6-425C-90ED-4EAC06BE0BAC}">
  <sheetPr>
    <tabColor rgb="FFFFC000"/>
  </sheetPr>
  <dimension ref="B1:AL747"/>
  <sheetViews>
    <sheetView tabSelected="1" workbookViewId="0">
      <selection activeCell="I17" sqref="I17"/>
    </sheetView>
  </sheetViews>
  <sheetFormatPr defaultRowHeight="14.4" x14ac:dyDescent="0.3"/>
  <cols>
    <col min="1" max="1" width="12.5546875" customWidth="1"/>
    <col min="2" max="2" width="11.6640625" customWidth="1"/>
    <col min="7" max="7" width="11.109375" customWidth="1"/>
    <col min="11" max="11" width="11.33203125" customWidth="1"/>
    <col min="16" max="16" width="11.109375" customWidth="1"/>
    <col min="19" max="19" width="11.109375" customWidth="1"/>
    <col min="20" max="20" width="12.44140625" customWidth="1"/>
    <col min="21" max="24" width="9.5546875" bestFit="1" customWidth="1"/>
    <col min="25" max="25" width="11.109375" customWidth="1"/>
    <col min="26" max="26" width="11.6640625" bestFit="1" customWidth="1"/>
    <col min="28" max="28" width="11.5546875" customWidth="1"/>
    <col min="29" max="29" width="10.44140625" customWidth="1"/>
    <col min="37" max="37" width="17.88671875" bestFit="1" customWidth="1"/>
    <col min="38" max="38" width="12.109375" bestFit="1" customWidth="1"/>
  </cols>
  <sheetData>
    <row r="1" spans="2:38" ht="14.4" customHeight="1" x14ac:dyDescent="0.85">
      <c r="B1" s="150" t="s">
        <v>11</v>
      </c>
      <c r="C1" s="151"/>
      <c r="D1" s="151"/>
      <c r="E1" s="151"/>
      <c r="F1" s="151"/>
      <c r="G1" s="151"/>
      <c r="K1" s="153" t="s">
        <v>12</v>
      </c>
      <c r="L1" s="153"/>
      <c r="M1" s="153"/>
      <c r="N1" s="153"/>
      <c r="O1" s="153"/>
      <c r="P1" s="153"/>
      <c r="T1" s="155" t="s">
        <v>13</v>
      </c>
      <c r="U1" s="155"/>
      <c r="V1" s="155"/>
      <c r="W1" s="155"/>
      <c r="X1" s="155"/>
      <c r="Y1" s="155"/>
      <c r="Z1" s="155"/>
      <c r="AC1" s="157" t="s">
        <v>14</v>
      </c>
      <c r="AD1" s="157"/>
      <c r="AE1" s="157"/>
      <c r="AF1" s="157"/>
      <c r="AG1" s="157"/>
      <c r="AH1" s="5"/>
      <c r="AI1" s="5"/>
      <c r="AJ1" s="148" t="s">
        <v>15</v>
      </c>
      <c r="AK1" s="148"/>
      <c r="AL1" s="148"/>
    </row>
    <row r="2" spans="2:38" ht="14.4" customHeight="1" x14ac:dyDescent="0.85">
      <c r="B2" s="151"/>
      <c r="C2" s="151"/>
      <c r="D2" s="151"/>
      <c r="E2" s="151"/>
      <c r="F2" s="151"/>
      <c r="G2" s="151"/>
      <c r="K2" s="153"/>
      <c r="L2" s="153"/>
      <c r="M2" s="153"/>
      <c r="N2" s="153"/>
      <c r="O2" s="153"/>
      <c r="P2" s="153"/>
      <c r="T2" s="155"/>
      <c r="U2" s="155"/>
      <c r="V2" s="155"/>
      <c r="W2" s="155"/>
      <c r="X2" s="155"/>
      <c r="Y2" s="155"/>
      <c r="Z2" s="155"/>
      <c r="AC2" s="157"/>
      <c r="AD2" s="157"/>
      <c r="AE2" s="157"/>
      <c r="AF2" s="157"/>
      <c r="AG2" s="157"/>
      <c r="AH2" s="5"/>
      <c r="AI2" s="5"/>
      <c r="AJ2" s="148"/>
      <c r="AK2" s="148"/>
      <c r="AL2" s="148"/>
    </row>
    <row r="3" spans="2:38" ht="15" customHeight="1" x14ac:dyDescent="0.85">
      <c r="B3" s="152"/>
      <c r="C3" s="152"/>
      <c r="D3" s="152"/>
      <c r="E3" s="152"/>
      <c r="F3" s="152"/>
      <c r="G3" s="152"/>
      <c r="K3" s="154"/>
      <c r="L3" s="154"/>
      <c r="M3" s="154"/>
      <c r="N3" s="154"/>
      <c r="O3" s="154"/>
      <c r="P3" s="154"/>
      <c r="T3" s="156"/>
      <c r="U3" s="156"/>
      <c r="V3" s="156"/>
      <c r="W3" s="156"/>
      <c r="X3" s="156"/>
      <c r="Y3" s="156"/>
      <c r="Z3" s="155"/>
      <c r="AC3" s="158"/>
      <c r="AD3" s="158"/>
      <c r="AE3" s="158"/>
      <c r="AF3" s="158"/>
      <c r="AG3" s="158"/>
      <c r="AH3" s="5"/>
      <c r="AI3" s="5"/>
      <c r="AJ3" s="149"/>
      <c r="AK3" s="149"/>
      <c r="AL3" s="149"/>
    </row>
    <row r="4" spans="2:38" ht="21" customHeight="1" x14ac:dyDescent="0.3">
      <c r="B4" s="11" t="s">
        <v>16</v>
      </c>
      <c r="C4" s="11" t="s">
        <v>17</v>
      </c>
      <c r="D4" s="11" t="s">
        <v>18</v>
      </c>
      <c r="E4" s="11" t="s">
        <v>19</v>
      </c>
      <c r="F4" s="11" t="s">
        <v>20</v>
      </c>
      <c r="G4" s="11" t="s">
        <v>21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T4" s="21" t="s">
        <v>16</v>
      </c>
      <c r="U4" s="21" t="s">
        <v>17</v>
      </c>
      <c r="V4" s="21" t="s">
        <v>18</v>
      </c>
      <c r="W4" s="21" t="s">
        <v>19</v>
      </c>
      <c r="X4" s="21" t="s">
        <v>20</v>
      </c>
      <c r="Y4" s="21" t="s">
        <v>21</v>
      </c>
      <c r="AC4" s="12" t="s">
        <v>16</v>
      </c>
      <c r="AD4" s="6" t="s">
        <v>22</v>
      </c>
      <c r="AE4" s="6" t="s">
        <v>18</v>
      </c>
      <c r="AF4" s="6" t="s">
        <v>19</v>
      </c>
      <c r="AG4" s="15" t="s">
        <v>20</v>
      </c>
      <c r="AJ4" s="57" t="s">
        <v>23</v>
      </c>
      <c r="AK4" s="58" t="s">
        <v>24</v>
      </c>
      <c r="AL4" s="59" t="s">
        <v>25</v>
      </c>
    </row>
    <row r="5" spans="2:38" x14ac:dyDescent="0.3">
      <c r="B5" s="1">
        <v>45379</v>
      </c>
      <c r="C5">
        <v>520.4</v>
      </c>
      <c r="D5">
        <v>523.79999999999995</v>
      </c>
      <c r="E5">
        <v>529.65</v>
      </c>
      <c r="F5">
        <v>515.70000000000005</v>
      </c>
      <c r="G5" s="2">
        <v>9.1000000000000004E-3</v>
      </c>
      <c r="K5" t="s">
        <v>26</v>
      </c>
      <c r="L5" s="3">
        <v>22326.9</v>
      </c>
      <c r="M5" s="3">
        <v>22163.599999999999</v>
      </c>
      <c r="N5" s="3">
        <v>22516</v>
      </c>
      <c r="O5" s="3">
        <v>22163.599999999999</v>
      </c>
      <c r="P5" s="2">
        <v>9.1999999999999998E-3</v>
      </c>
      <c r="T5" s="21" t="s">
        <v>26</v>
      </c>
      <c r="U5" s="65">
        <v>27843.65</v>
      </c>
      <c r="V5" s="65">
        <v>27639.8</v>
      </c>
      <c r="W5" s="65">
        <v>28048.45</v>
      </c>
      <c r="X5" s="65">
        <v>27639.8</v>
      </c>
      <c r="Y5" s="66">
        <v>9.7000000000000003E-3</v>
      </c>
      <c r="AC5" s="13">
        <v>44320</v>
      </c>
      <c r="AD5" s="4">
        <v>6.1230000000000002</v>
      </c>
      <c r="AE5" s="4">
        <v>6.202</v>
      </c>
      <c r="AF5" s="4">
        <v>6.202</v>
      </c>
      <c r="AG5" s="16">
        <v>6.1230000000000002</v>
      </c>
      <c r="AJ5" s="22">
        <v>2021</v>
      </c>
      <c r="AK5" s="23">
        <v>11</v>
      </c>
      <c r="AL5" s="24">
        <v>0</v>
      </c>
    </row>
    <row r="6" spans="2:38" x14ac:dyDescent="0.3">
      <c r="B6" s="1">
        <v>45378</v>
      </c>
      <c r="C6">
        <v>515.70000000000005</v>
      </c>
      <c r="D6">
        <v>499.55</v>
      </c>
      <c r="E6">
        <v>519</v>
      </c>
      <c r="F6">
        <v>498</v>
      </c>
      <c r="G6" s="2">
        <v>3.0300000000000001E-2</v>
      </c>
      <c r="K6" t="s">
        <v>27</v>
      </c>
      <c r="L6" s="3">
        <v>22123.65</v>
      </c>
      <c r="M6" s="3">
        <v>22053.95</v>
      </c>
      <c r="N6" s="3">
        <v>22193.599999999999</v>
      </c>
      <c r="O6" s="3">
        <v>22052.85</v>
      </c>
      <c r="P6" s="2">
        <v>5.4000000000000003E-3</v>
      </c>
      <c r="T6" s="21" t="s">
        <v>27</v>
      </c>
      <c r="U6" s="65">
        <v>27576.45</v>
      </c>
      <c r="V6" s="65">
        <v>27559.45</v>
      </c>
      <c r="W6" s="65">
        <v>27668.95</v>
      </c>
      <c r="X6" s="65">
        <v>27521.35</v>
      </c>
      <c r="Y6" s="66">
        <v>2.5000000000000001E-3</v>
      </c>
      <c r="AC6" s="13">
        <v>44351</v>
      </c>
      <c r="AD6" s="4">
        <v>6.1219999999999999</v>
      </c>
      <c r="AE6" s="4">
        <v>6.1260000000000003</v>
      </c>
      <c r="AF6" s="4">
        <v>6.1349999999999998</v>
      </c>
      <c r="AG6" s="16">
        <v>6.1079999999999997</v>
      </c>
      <c r="AJ6" s="22">
        <v>2022</v>
      </c>
      <c r="AK6" s="23">
        <v>12</v>
      </c>
      <c r="AL6" s="24">
        <f>(AK6-AK5)/AK5</f>
        <v>9.0909090909090912E-2</v>
      </c>
    </row>
    <row r="7" spans="2:38" x14ac:dyDescent="0.3">
      <c r="B7" s="1">
        <v>45377</v>
      </c>
      <c r="C7">
        <v>500.55</v>
      </c>
      <c r="D7">
        <v>504.7</v>
      </c>
      <c r="E7">
        <v>509.8</v>
      </c>
      <c r="F7">
        <v>500.25</v>
      </c>
      <c r="G7" s="2">
        <v>5.9999999999999995E-4</v>
      </c>
      <c r="K7" t="s">
        <v>28</v>
      </c>
      <c r="L7" s="3">
        <v>22004.7</v>
      </c>
      <c r="M7" s="3">
        <v>21947.9</v>
      </c>
      <c r="N7" s="3">
        <v>22073.200000000001</v>
      </c>
      <c r="O7" s="3">
        <v>21947.55</v>
      </c>
      <c r="P7" s="2">
        <v>-4.1999999999999997E-3</v>
      </c>
      <c r="T7" s="21" t="s">
        <v>28</v>
      </c>
      <c r="U7" s="65">
        <v>27506.45</v>
      </c>
      <c r="V7" s="65">
        <v>27423.4</v>
      </c>
      <c r="W7" s="65">
        <v>27625.85</v>
      </c>
      <c r="X7" s="65">
        <v>27422.55</v>
      </c>
      <c r="Y7" s="66">
        <v>-4.1999999999999997E-3</v>
      </c>
      <c r="AC7" s="13">
        <v>44381</v>
      </c>
      <c r="AD7" s="4">
        <v>6.0819999999999999</v>
      </c>
      <c r="AE7" s="4">
        <v>6.1189999999999998</v>
      </c>
      <c r="AF7" s="4">
        <v>6.1909999999999998</v>
      </c>
      <c r="AG7" s="16">
        <v>6.0590000000000002</v>
      </c>
      <c r="AJ7" s="25">
        <v>2024</v>
      </c>
      <c r="AK7" s="60">
        <v>10</v>
      </c>
      <c r="AL7" s="61">
        <f>(AK7-AK6)/AK6</f>
        <v>-0.16666666666666666</v>
      </c>
    </row>
    <row r="8" spans="2:38" x14ac:dyDescent="0.3">
      <c r="B8" s="1">
        <v>45373</v>
      </c>
      <c r="C8">
        <v>500.25</v>
      </c>
      <c r="D8">
        <v>499</v>
      </c>
      <c r="E8">
        <v>505.95</v>
      </c>
      <c r="F8">
        <v>498</v>
      </c>
      <c r="G8" s="2">
        <v>-2.0000000000000001E-4</v>
      </c>
      <c r="K8" t="s">
        <v>29</v>
      </c>
      <c r="L8" s="3">
        <v>22096.75</v>
      </c>
      <c r="M8" s="3">
        <v>21932.2</v>
      </c>
      <c r="N8" s="3">
        <v>22180.7</v>
      </c>
      <c r="O8" s="3">
        <v>21883.3</v>
      </c>
      <c r="P8" s="2">
        <v>3.8999999999999998E-3</v>
      </c>
      <c r="T8" s="21" t="s">
        <v>29</v>
      </c>
      <c r="U8" s="65">
        <v>27622.799999999999</v>
      </c>
      <c r="V8" s="65">
        <v>27543.95</v>
      </c>
      <c r="W8" s="65">
        <v>27725.25</v>
      </c>
      <c r="X8" s="65">
        <v>27408.400000000001</v>
      </c>
      <c r="Y8" s="66">
        <v>-2.3999999999999998E-3</v>
      </c>
      <c r="AC8" s="13">
        <v>44412</v>
      </c>
      <c r="AD8" s="4">
        <v>6.0309999999999997</v>
      </c>
      <c r="AE8" s="4">
        <v>6.0839999999999996</v>
      </c>
      <c r="AF8" s="4">
        <v>6.0910000000000002</v>
      </c>
      <c r="AG8" s="16">
        <v>6.0309999999999997</v>
      </c>
    </row>
    <row r="9" spans="2:38" x14ac:dyDescent="0.3">
      <c r="B9" s="1">
        <v>45372</v>
      </c>
      <c r="C9">
        <v>500.35</v>
      </c>
      <c r="D9">
        <v>504.25</v>
      </c>
      <c r="E9">
        <v>510</v>
      </c>
      <c r="F9">
        <v>498.05</v>
      </c>
      <c r="G9" s="2">
        <v>1.0200000000000001E-2</v>
      </c>
      <c r="K9" t="s">
        <v>30</v>
      </c>
      <c r="L9" s="3">
        <v>22011.95</v>
      </c>
      <c r="M9" s="3">
        <v>21989.9</v>
      </c>
      <c r="N9" s="3">
        <v>22080.95</v>
      </c>
      <c r="O9" s="3">
        <v>21941.3</v>
      </c>
      <c r="P9" s="2">
        <v>7.9000000000000008E-3</v>
      </c>
      <c r="T9" s="21" t="s">
        <v>30</v>
      </c>
      <c r="U9" s="65">
        <v>27689</v>
      </c>
      <c r="V9" s="65">
        <v>27720.35</v>
      </c>
      <c r="W9" s="65">
        <v>27836.75</v>
      </c>
      <c r="X9" s="65">
        <v>27606.65</v>
      </c>
      <c r="Y9" s="66">
        <v>6.4000000000000003E-3</v>
      </c>
      <c r="AC9" s="13">
        <v>44443</v>
      </c>
      <c r="AD9" s="4">
        <v>6.0170000000000003</v>
      </c>
      <c r="AE9" s="4">
        <v>6.0019999999999998</v>
      </c>
      <c r="AF9" s="4">
        <v>6.0339999999999998</v>
      </c>
      <c r="AG9" s="16">
        <v>5.99</v>
      </c>
    </row>
    <row r="10" spans="2:38" x14ac:dyDescent="0.3">
      <c r="B10" s="1">
        <v>45371</v>
      </c>
      <c r="C10">
        <v>495.3</v>
      </c>
      <c r="D10">
        <v>494.9</v>
      </c>
      <c r="E10">
        <v>503.65</v>
      </c>
      <c r="F10">
        <v>493.5</v>
      </c>
      <c r="G10" s="2">
        <v>1.5E-3</v>
      </c>
      <c r="K10" t="s">
        <v>31</v>
      </c>
      <c r="L10" s="3">
        <v>21839.1</v>
      </c>
      <c r="M10" s="3">
        <v>21843.9</v>
      </c>
      <c r="N10" s="3">
        <v>21930.9</v>
      </c>
      <c r="O10" s="3">
        <v>21710.2</v>
      </c>
      <c r="P10" s="2">
        <v>1E-3</v>
      </c>
      <c r="T10" s="21" t="s">
        <v>31</v>
      </c>
      <c r="U10" s="65">
        <v>27511.65</v>
      </c>
      <c r="V10" s="65">
        <v>27555.5</v>
      </c>
      <c r="W10" s="65">
        <v>27675.65</v>
      </c>
      <c r="X10" s="65">
        <v>27358.15</v>
      </c>
      <c r="Y10" s="66">
        <v>-8.9999999999999998E-4</v>
      </c>
      <c r="AC10" s="13">
        <v>44534</v>
      </c>
      <c r="AD10" s="4">
        <v>6.0110000000000001</v>
      </c>
      <c r="AE10" s="4">
        <v>6.0220000000000002</v>
      </c>
      <c r="AF10" s="4">
        <v>6.0220000000000002</v>
      </c>
      <c r="AG10" s="16">
        <v>6.0049999999999999</v>
      </c>
    </row>
    <row r="11" spans="2:38" x14ac:dyDescent="0.3">
      <c r="B11" s="1">
        <v>45370</v>
      </c>
      <c r="C11">
        <v>494.55</v>
      </c>
      <c r="D11">
        <v>501.7</v>
      </c>
      <c r="E11">
        <v>502.7</v>
      </c>
      <c r="F11">
        <v>489.6</v>
      </c>
      <c r="G11" s="2">
        <v>-1.18E-2</v>
      </c>
      <c r="K11" t="s">
        <v>32</v>
      </c>
      <c r="L11" s="3">
        <v>21817.45</v>
      </c>
      <c r="M11" s="3">
        <v>21946.45</v>
      </c>
      <c r="N11" s="3">
        <v>21978.3</v>
      </c>
      <c r="O11" s="3">
        <v>21793.1</v>
      </c>
      <c r="P11" s="2">
        <v>-1.0800000000000001E-2</v>
      </c>
      <c r="T11" s="21" t="s">
        <v>32</v>
      </c>
      <c r="U11" s="65">
        <v>27536.2</v>
      </c>
      <c r="V11" s="65">
        <v>27638.9</v>
      </c>
      <c r="W11" s="65">
        <v>27705.1</v>
      </c>
      <c r="X11" s="65">
        <v>27497.7</v>
      </c>
      <c r="Y11" s="66">
        <v>-9.2999999999999992E-3</v>
      </c>
      <c r="AC11" s="14" t="s">
        <v>33</v>
      </c>
      <c r="AD11" s="4">
        <v>6.1260000000000003</v>
      </c>
      <c r="AE11" s="4">
        <v>6.0330000000000004</v>
      </c>
      <c r="AF11" s="4">
        <v>6.1280000000000001</v>
      </c>
      <c r="AG11" s="16">
        <v>6.0259999999999998</v>
      </c>
    </row>
    <row r="12" spans="2:38" x14ac:dyDescent="0.3">
      <c r="B12" s="1">
        <v>45369</v>
      </c>
      <c r="C12">
        <v>500.45</v>
      </c>
      <c r="D12">
        <v>503.95</v>
      </c>
      <c r="E12">
        <v>507</v>
      </c>
      <c r="F12">
        <v>488.55</v>
      </c>
      <c r="G12" s="2">
        <v>2.9999999999999997E-4</v>
      </c>
      <c r="K12" t="s">
        <v>34</v>
      </c>
      <c r="L12" s="3">
        <v>22055.7</v>
      </c>
      <c r="M12" s="3">
        <v>21990.1</v>
      </c>
      <c r="N12" s="3">
        <v>22123.7</v>
      </c>
      <c r="O12" s="3">
        <v>21916.55</v>
      </c>
      <c r="P12" s="2">
        <v>1.5E-3</v>
      </c>
      <c r="T12" s="21" t="s">
        <v>34</v>
      </c>
      <c r="U12" s="65">
        <v>27794.55</v>
      </c>
      <c r="V12" s="65">
        <v>27796.25</v>
      </c>
      <c r="W12" s="65">
        <v>27932.15</v>
      </c>
      <c r="X12" s="65">
        <v>27643.25</v>
      </c>
      <c r="Y12" s="66">
        <v>-3.0000000000000001E-3</v>
      </c>
      <c r="AC12" s="14" t="s">
        <v>35</v>
      </c>
      <c r="AD12" s="4">
        <v>6.0880000000000001</v>
      </c>
      <c r="AE12" s="4">
        <v>6.1680000000000001</v>
      </c>
      <c r="AF12" s="4">
        <v>6.1760000000000002</v>
      </c>
      <c r="AG12" s="16">
        <v>6.0759999999999996</v>
      </c>
    </row>
    <row r="13" spans="2:38" x14ac:dyDescent="0.3">
      <c r="B13" s="1">
        <v>45366</v>
      </c>
      <c r="C13">
        <v>500.3</v>
      </c>
      <c r="D13">
        <v>504.6</v>
      </c>
      <c r="E13">
        <v>508</v>
      </c>
      <c r="F13">
        <v>491</v>
      </c>
      <c r="G13" s="2">
        <v>-7.9000000000000008E-3</v>
      </c>
      <c r="K13" t="s">
        <v>36</v>
      </c>
      <c r="L13" s="3">
        <v>22023.35</v>
      </c>
      <c r="M13" s="3">
        <v>22064.85</v>
      </c>
      <c r="N13" s="3">
        <v>22120.9</v>
      </c>
      <c r="O13" s="3">
        <v>21931.7</v>
      </c>
      <c r="P13" s="2">
        <v>-5.5999999999999999E-3</v>
      </c>
      <c r="T13" s="21" t="s">
        <v>36</v>
      </c>
      <c r="U13" s="65">
        <v>27876.799999999999</v>
      </c>
      <c r="V13" s="65">
        <v>27838.2</v>
      </c>
      <c r="W13" s="65">
        <v>27928.05</v>
      </c>
      <c r="X13" s="65">
        <v>27724.85</v>
      </c>
      <c r="Y13" s="66">
        <v>-2.8999999999999998E-3</v>
      </c>
      <c r="AC13" s="14" t="s">
        <v>37</v>
      </c>
      <c r="AD13" s="4">
        <v>6.0810000000000004</v>
      </c>
      <c r="AE13" s="4">
        <v>6.109</v>
      </c>
      <c r="AF13" s="4">
        <v>6.109</v>
      </c>
      <c r="AG13" s="16">
        <v>6.07</v>
      </c>
    </row>
    <row r="14" spans="2:38" x14ac:dyDescent="0.3">
      <c r="B14" s="1">
        <v>45365</v>
      </c>
      <c r="C14">
        <v>504.3</v>
      </c>
      <c r="D14">
        <v>472.5</v>
      </c>
      <c r="E14">
        <v>505.2</v>
      </c>
      <c r="F14">
        <v>467.55</v>
      </c>
      <c r="G14" s="2">
        <v>5.1499999999999997E-2</v>
      </c>
      <c r="K14" t="s">
        <v>38</v>
      </c>
      <c r="L14" s="3">
        <v>22146.65</v>
      </c>
      <c r="M14" s="3">
        <v>21982.55</v>
      </c>
      <c r="N14" s="3">
        <v>22204.6</v>
      </c>
      <c r="O14" s="3">
        <v>21917.5</v>
      </c>
      <c r="P14" s="2">
        <v>6.7999999999999996E-3</v>
      </c>
      <c r="T14" s="21" t="s">
        <v>38</v>
      </c>
      <c r="U14" s="65">
        <v>27957.35</v>
      </c>
      <c r="V14" s="65">
        <v>27722.7</v>
      </c>
      <c r="W14" s="65">
        <v>28029</v>
      </c>
      <c r="X14" s="65">
        <v>27603.55</v>
      </c>
      <c r="Y14" s="66">
        <v>7.4000000000000003E-3</v>
      </c>
      <c r="AC14" s="14" t="s">
        <v>39</v>
      </c>
      <c r="AD14" s="4">
        <v>6.0739999999999998</v>
      </c>
      <c r="AE14" s="4">
        <v>6.1050000000000004</v>
      </c>
      <c r="AF14" s="4">
        <v>6.1050000000000004</v>
      </c>
      <c r="AG14" s="16">
        <v>6.0739999999999998</v>
      </c>
    </row>
    <row r="15" spans="2:38" x14ac:dyDescent="0.3">
      <c r="B15" s="1">
        <v>45364</v>
      </c>
      <c r="C15">
        <v>479.6</v>
      </c>
      <c r="D15">
        <v>495.2</v>
      </c>
      <c r="E15">
        <v>497</v>
      </c>
      <c r="F15">
        <v>464.1</v>
      </c>
      <c r="G15" s="2">
        <v>-2.6599999999999999E-2</v>
      </c>
      <c r="K15" t="s">
        <v>40</v>
      </c>
      <c r="L15" s="3">
        <v>21997.7</v>
      </c>
      <c r="M15" s="3">
        <v>22432.2</v>
      </c>
      <c r="N15" s="3">
        <v>22446.75</v>
      </c>
      <c r="O15" s="3">
        <v>21905.65</v>
      </c>
      <c r="P15" s="2">
        <v>-1.5100000000000001E-2</v>
      </c>
      <c r="T15" s="21" t="s">
        <v>40</v>
      </c>
      <c r="U15" s="65">
        <v>27751.599999999999</v>
      </c>
      <c r="V15" s="65">
        <v>28160.1</v>
      </c>
      <c r="W15" s="65">
        <v>28194.9</v>
      </c>
      <c r="X15" s="65">
        <v>27620.3</v>
      </c>
      <c r="Y15" s="66">
        <v>-1.2800000000000001E-2</v>
      </c>
      <c r="AC15" s="14" t="s">
        <v>41</v>
      </c>
      <c r="AD15" s="4">
        <v>6.05</v>
      </c>
      <c r="AE15" s="4">
        <v>6.069</v>
      </c>
      <c r="AF15" s="4">
        <v>6.069</v>
      </c>
      <c r="AG15" s="16">
        <v>6.0439999999999996</v>
      </c>
    </row>
    <row r="16" spans="2:38" x14ac:dyDescent="0.3">
      <c r="B16" s="1">
        <v>45363</v>
      </c>
      <c r="C16">
        <v>492.7</v>
      </c>
      <c r="D16">
        <v>490</v>
      </c>
      <c r="E16">
        <v>497.65</v>
      </c>
      <c r="F16">
        <v>475</v>
      </c>
      <c r="G16" s="2">
        <v>8.9999999999999993E-3</v>
      </c>
      <c r="K16" s="1">
        <v>45629</v>
      </c>
      <c r="L16" s="3">
        <v>22335.7</v>
      </c>
      <c r="M16" s="3">
        <v>22334.45</v>
      </c>
      <c r="N16" s="3">
        <v>22452.55</v>
      </c>
      <c r="O16" s="3">
        <v>22256</v>
      </c>
      <c r="P16" s="2">
        <v>1E-4</v>
      </c>
      <c r="T16" s="67">
        <v>45629</v>
      </c>
      <c r="U16" s="65">
        <v>28111.25</v>
      </c>
      <c r="V16" s="65">
        <v>28055.45</v>
      </c>
      <c r="W16" s="65">
        <v>28278</v>
      </c>
      <c r="X16" s="65">
        <v>27914.5</v>
      </c>
      <c r="Y16" s="66">
        <v>2.5999999999999999E-3</v>
      </c>
      <c r="AC16" s="14" t="s">
        <v>42</v>
      </c>
      <c r="AD16" s="4">
        <v>6.0350000000000001</v>
      </c>
      <c r="AE16" s="4">
        <v>6.1</v>
      </c>
      <c r="AF16" s="4">
        <v>6.1</v>
      </c>
      <c r="AG16" s="16">
        <v>6.0350000000000001</v>
      </c>
    </row>
    <row r="17" spans="2:33" x14ac:dyDescent="0.3">
      <c r="B17" s="1">
        <v>45362</v>
      </c>
      <c r="C17">
        <v>488.3</v>
      </c>
      <c r="D17">
        <v>509</v>
      </c>
      <c r="E17">
        <v>509.6</v>
      </c>
      <c r="F17">
        <v>485.25</v>
      </c>
      <c r="G17" s="2">
        <v>-3.3700000000000001E-2</v>
      </c>
      <c r="K17" s="1">
        <v>45599</v>
      </c>
      <c r="L17" s="3">
        <v>22332.65</v>
      </c>
      <c r="M17" s="3">
        <v>22517.5</v>
      </c>
      <c r="N17" s="3">
        <v>22526.6</v>
      </c>
      <c r="O17" s="3">
        <v>22307.25</v>
      </c>
      <c r="P17" s="2">
        <v>-7.1999999999999998E-3</v>
      </c>
      <c r="T17" s="67">
        <v>45599</v>
      </c>
      <c r="U17" s="65">
        <v>28037.7</v>
      </c>
      <c r="V17" s="65">
        <v>28177.8</v>
      </c>
      <c r="W17" s="65">
        <v>28207.65</v>
      </c>
      <c r="X17" s="65">
        <v>27997.200000000001</v>
      </c>
      <c r="Y17" s="66">
        <v>-6.6E-3</v>
      </c>
      <c r="AC17" s="14" t="s">
        <v>43</v>
      </c>
      <c r="AD17" s="4">
        <v>6.0380000000000003</v>
      </c>
      <c r="AE17" s="4">
        <v>6.0490000000000004</v>
      </c>
      <c r="AF17" s="4">
        <v>6.0490000000000004</v>
      </c>
      <c r="AG17" s="16">
        <v>6.0259999999999998</v>
      </c>
    </row>
    <row r="18" spans="2:33" x14ac:dyDescent="0.3">
      <c r="B18" s="1">
        <v>45358</v>
      </c>
      <c r="C18">
        <v>505.35</v>
      </c>
      <c r="D18">
        <v>503</v>
      </c>
      <c r="E18">
        <v>509.9</v>
      </c>
      <c r="F18">
        <v>503</v>
      </c>
      <c r="G18" s="2">
        <v>6.9999999999999999E-4</v>
      </c>
      <c r="K18" s="1">
        <v>45476</v>
      </c>
      <c r="L18" s="3">
        <v>22493.55</v>
      </c>
      <c r="M18" s="3">
        <v>22505.3</v>
      </c>
      <c r="N18" s="3">
        <v>22525.65</v>
      </c>
      <c r="O18" s="3">
        <v>22430</v>
      </c>
      <c r="P18" s="2">
        <v>8.9999999999999998E-4</v>
      </c>
      <c r="T18" s="67">
        <v>45476</v>
      </c>
      <c r="U18" s="65">
        <v>28225.1</v>
      </c>
      <c r="V18" s="65">
        <v>28222.05</v>
      </c>
      <c r="W18" s="65">
        <v>28271.35</v>
      </c>
      <c r="X18" s="65">
        <v>28137.25</v>
      </c>
      <c r="Y18" s="66">
        <v>1.9E-3</v>
      </c>
      <c r="AC18" s="14" t="s">
        <v>44</v>
      </c>
      <c r="AD18" s="4">
        <v>6.0549999999999997</v>
      </c>
      <c r="AE18" s="4">
        <v>6.0510000000000002</v>
      </c>
      <c r="AF18" s="4">
        <v>6.0670000000000002</v>
      </c>
      <c r="AG18" s="16">
        <v>6.0430000000000001</v>
      </c>
    </row>
    <row r="19" spans="2:33" x14ac:dyDescent="0.3">
      <c r="B19" s="1">
        <v>45357</v>
      </c>
      <c r="C19">
        <v>505</v>
      </c>
      <c r="D19">
        <v>518</v>
      </c>
      <c r="E19">
        <v>520</v>
      </c>
      <c r="F19">
        <v>502.55</v>
      </c>
      <c r="G19" s="2">
        <v>-2.1299999999999999E-2</v>
      </c>
      <c r="K19" s="1">
        <v>45446</v>
      </c>
      <c r="L19" s="3">
        <v>22474.05</v>
      </c>
      <c r="M19" s="3">
        <v>22327.5</v>
      </c>
      <c r="N19" s="3">
        <v>22497.200000000001</v>
      </c>
      <c r="O19" s="3">
        <v>22224.35</v>
      </c>
      <c r="P19" s="2">
        <v>5.3E-3</v>
      </c>
      <c r="T19" s="67">
        <v>45446</v>
      </c>
      <c r="U19" s="65">
        <v>28171.45</v>
      </c>
      <c r="V19" s="65">
        <v>27934.400000000001</v>
      </c>
      <c r="W19" s="65">
        <v>28205.35</v>
      </c>
      <c r="X19" s="65">
        <v>27883.55</v>
      </c>
      <c r="Y19" s="66">
        <v>6.3E-3</v>
      </c>
      <c r="AC19" s="14" t="s">
        <v>45</v>
      </c>
      <c r="AD19" s="4">
        <v>6.0529999999999999</v>
      </c>
      <c r="AE19" s="4">
        <v>6.077</v>
      </c>
      <c r="AF19" s="4">
        <v>6.077</v>
      </c>
      <c r="AG19" s="16">
        <v>6.0490000000000004</v>
      </c>
    </row>
    <row r="20" spans="2:33" x14ac:dyDescent="0.3">
      <c r="B20" s="1">
        <v>45356</v>
      </c>
      <c r="C20">
        <v>516</v>
      </c>
      <c r="D20">
        <v>509.8</v>
      </c>
      <c r="E20">
        <v>521.9</v>
      </c>
      <c r="F20">
        <v>507</v>
      </c>
      <c r="G20" s="2">
        <v>2.0500000000000001E-2</v>
      </c>
      <c r="K20" s="1">
        <v>45415</v>
      </c>
      <c r="L20" s="3">
        <v>22356.3</v>
      </c>
      <c r="M20" s="3">
        <v>22371.25</v>
      </c>
      <c r="N20" s="3">
        <v>22416.9</v>
      </c>
      <c r="O20" s="3">
        <v>22269.15</v>
      </c>
      <c r="P20" s="2">
        <v>-2.2000000000000001E-3</v>
      </c>
      <c r="T20" s="67">
        <v>45415</v>
      </c>
      <c r="U20" s="65">
        <v>27994.95</v>
      </c>
      <c r="V20" s="65">
        <v>27990.85</v>
      </c>
      <c r="W20" s="65">
        <v>28084.35</v>
      </c>
      <c r="X20" s="65">
        <v>27885.05</v>
      </c>
      <c r="Y20" s="66">
        <v>-3.3999999999999998E-3</v>
      </c>
      <c r="AC20" s="14" t="s">
        <v>46</v>
      </c>
      <c r="AD20" s="4">
        <v>6.0590000000000002</v>
      </c>
      <c r="AE20" s="4">
        <v>6.0720000000000001</v>
      </c>
      <c r="AF20" s="4">
        <v>6.0720000000000001</v>
      </c>
      <c r="AG20" s="16">
        <v>6.0510000000000002</v>
      </c>
    </row>
    <row r="21" spans="2:33" x14ac:dyDescent="0.3">
      <c r="B21" s="1">
        <v>45355</v>
      </c>
      <c r="C21">
        <v>505.65</v>
      </c>
      <c r="D21">
        <v>517.4</v>
      </c>
      <c r="E21">
        <v>517.4</v>
      </c>
      <c r="F21">
        <v>501.6</v>
      </c>
      <c r="G21" s="2">
        <v>-1.6500000000000001E-2</v>
      </c>
      <c r="K21" s="1">
        <v>45385</v>
      </c>
      <c r="L21" s="3">
        <v>22405.599999999999</v>
      </c>
      <c r="M21" s="3">
        <v>22403.5</v>
      </c>
      <c r="N21" s="3">
        <v>22440.9</v>
      </c>
      <c r="O21" s="3">
        <v>22358.3</v>
      </c>
      <c r="P21" s="2">
        <v>1.1999999999999999E-3</v>
      </c>
      <c r="T21" s="67">
        <v>45385</v>
      </c>
      <c r="U21" s="65">
        <v>28090.15</v>
      </c>
      <c r="V21" s="65">
        <v>28080.95</v>
      </c>
      <c r="W21" s="65">
        <v>28158.85</v>
      </c>
      <c r="X21" s="65">
        <v>28031.15</v>
      </c>
      <c r="Y21" s="66">
        <v>1.6999999999999999E-3</v>
      </c>
      <c r="AC21" s="14" t="s">
        <v>47</v>
      </c>
      <c r="AD21" s="4">
        <v>6.03</v>
      </c>
      <c r="AE21" s="4">
        <v>6.0650000000000004</v>
      </c>
      <c r="AF21" s="4">
        <v>6.0709999999999997</v>
      </c>
      <c r="AG21" s="16">
        <v>6.0279999999999996</v>
      </c>
    </row>
    <row r="22" spans="2:33" x14ac:dyDescent="0.3">
      <c r="B22" s="1">
        <v>45353</v>
      </c>
      <c r="C22">
        <v>514.15</v>
      </c>
      <c r="D22">
        <v>513.45000000000005</v>
      </c>
      <c r="E22">
        <v>517.95000000000005</v>
      </c>
      <c r="F22">
        <v>508.5</v>
      </c>
      <c r="G22" s="2">
        <v>1.32E-2</v>
      </c>
      <c r="K22" s="1">
        <v>45325</v>
      </c>
      <c r="L22" s="3">
        <v>22378.400000000001</v>
      </c>
      <c r="M22" s="3">
        <v>22406.95</v>
      </c>
      <c r="N22" s="3">
        <v>22419.55</v>
      </c>
      <c r="O22" s="3">
        <v>22367.05</v>
      </c>
      <c r="P22" s="2">
        <v>1.8E-3</v>
      </c>
      <c r="T22" s="67">
        <v>45325</v>
      </c>
      <c r="U22" s="65">
        <v>28043.8</v>
      </c>
      <c r="V22" s="65">
        <v>28074</v>
      </c>
      <c r="W22" s="65">
        <v>28093</v>
      </c>
      <c r="X22" s="65">
        <v>28022.85</v>
      </c>
      <c r="Y22" s="66">
        <v>1E-3</v>
      </c>
      <c r="AC22" s="13">
        <v>44260</v>
      </c>
      <c r="AD22" s="4">
        <v>6.0010000000000003</v>
      </c>
      <c r="AE22" s="4">
        <v>6.0289999999999999</v>
      </c>
      <c r="AF22" s="4">
        <v>6.0289999999999999</v>
      </c>
      <c r="AG22" s="16">
        <v>6.0010000000000003</v>
      </c>
    </row>
    <row r="23" spans="2:33" x14ac:dyDescent="0.3">
      <c r="B23" s="1">
        <v>45352</v>
      </c>
      <c r="C23">
        <v>507.45</v>
      </c>
      <c r="D23">
        <v>517.35</v>
      </c>
      <c r="E23">
        <v>520.95000000000005</v>
      </c>
      <c r="F23">
        <v>505</v>
      </c>
      <c r="G23" s="2">
        <v>-1.29E-2</v>
      </c>
      <c r="K23" s="1">
        <v>45294</v>
      </c>
      <c r="L23" s="3">
        <v>22338.75</v>
      </c>
      <c r="M23" s="3">
        <v>22048.3</v>
      </c>
      <c r="N23" s="3">
        <v>22353.3</v>
      </c>
      <c r="O23" s="3">
        <v>22047.75</v>
      </c>
      <c r="P23" s="2">
        <v>1.6199999999999999E-2</v>
      </c>
      <c r="T23" s="67">
        <v>45294</v>
      </c>
      <c r="U23" s="65">
        <v>28015.8</v>
      </c>
      <c r="V23" s="65">
        <v>27747.85</v>
      </c>
      <c r="W23" s="65">
        <v>28041.1</v>
      </c>
      <c r="X23" s="65">
        <v>27747.85</v>
      </c>
      <c r="Y23" s="66">
        <v>1.2E-2</v>
      </c>
      <c r="AC23" s="13">
        <v>44291</v>
      </c>
      <c r="AD23" s="4">
        <v>6.0149999999999997</v>
      </c>
      <c r="AE23" s="4">
        <v>6.048</v>
      </c>
      <c r="AF23" s="4">
        <v>6.048</v>
      </c>
      <c r="AG23" s="16">
        <v>5.9969999999999999</v>
      </c>
    </row>
    <row r="24" spans="2:33" x14ac:dyDescent="0.3">
      <c r="B24" s="1">
        <v>45351</v>
      </c>
      <c r="C24">
        <v>514.1</v>
      </c>
      <c r="D24">
        <v>522.1</v>
      </c>
      <c r="E24">
        <v>524</v>
      </c>
      <c r="F24">
        <v>511.8</v>
      </c>
      <c r="G24" s="2">
        <v>-1.46E-2</v>
      </c>
      <c r="K24" t="s">
        <v>48</v>
      </c>
      <c r="L24" s="3">
        <v>21982.799999999999</v>
      </c>
      <c r="M24" s="3">
        <v>21935.200000000001</v>
      </c>
      <c r="N24" s="3">
        <v>22060.55</v>
      </c>
      <c r="O24" s="3">
        <v>21860.65</v>
      </c>
      <c r="P24" s="2">
        <v>1.4E-3</v>
      </c>
      <c r="T24" s="21" t="s">
        <v>48</v>
      </c>
      <c r="U24" s="65">
        <v>27683.95</v>
      </c>
      <c r="V24" s="65">
        <v>27600.45</v>
      </c>
      <c r="W24" s="65">
        <v>27794.6</v>
      </c>
      <c r="X24" s="65">
        <v>27487.200000000001</v>
      </c>
      <c r="Y24" s="66">
        <v>5.9999999999999995E-4</v>
      </c>
      <c r="AC24" s="13">
        <v>44321</v>
      </c>
      <c r="AD24" s="4">
        <v>5.9779999999999998</v>
      </c>
      <c r="AE24" s="4">
        <v>6.0090000000000003</v>
      </c>
      <c r="AF24" s="4">
        <v>6.0090000000000003</v>
      </c>
      <c r="AG24" s="16">
        <v>5.976</v>
      </c>
    </row>
    <row r="25" spans="2:33" x14ac:dyDescent="0.3">
      <c r="B25" s="1">
        <v>45350</v>
      </c>
      <c r="C25">
        <v>521.70000000000005</v>
      </c>
      <c r="D25">
        <v>536</v>
      </c>
      <c r="E25">
        <v>536.04999999999995</v>
      </c>
      <c r="F25">
        <v>516</v>
      </c>
      <c r="G25" s="2">
        <v>-2.64E-2</v>
      </c>
      <c r="K25" t="s">
        <v>49</v>
      </c>
      <c r="L25" s="3">
        <v>21951.15</v>
      </c>
      <c r="M25" s="3">
        <v>22214.1</v>
      </c>
      <c r="N25" s="3">
        <v>22229.15</v>
      </c>
      <c r="O25" s="3">
        <v>21915.85</v>
      </c>
      <c r="P25" s="2">
        <v>-1.11E-2</v>
      </c>
      <c r="T25" s="21" t="s">
        <v>49</v>
      </c>
      <c r="U25" s="65">
        <v>27668.3</v>
      </c>
      <c r="V25" s="65">
        <v>27944.35</v>
      </c>
      <c r="W25" s="65">
        <v>28026</v>
      </c>
      <c r="X25" s="65">
        <v>27607.45</v>
      </c>
      <c r="Y25" s="66">
        <v>-8.3999999999999995E-3</v>
      </c>
      <c r="AC25" s="13">
        <v>44352</v>
      </c>
      <c r="AD25" s="4">
        <v>5.9740000000000002</v>
      </c>
      <c r="AE25" s="4">
        <v>5.9880000000000004</v>
      </c>
      <c r="AF25" s="4">
        <v>5.9950000000000001</v>
      </c>
      <c r="AG25" s="16">
        <v>5.9740000000000002</v>
      </c>
    </row>
    <row r="26" spans="2:33" x14ac:dyDescent="0.3">
      <c r="B26" s="1">
        <v>45349</v>
      </c>
      <c r="C26">
        <v>535.85</v>
      </c>
      <c r="D26">
        <v>534.79999999999995</v>
      </c>
      <c r="E26">
        <v>544.04999999999995</v>
      </c>
      <c r="F26">
        <v>531</v>
      </c>
      <c r="G26" s="2">
        <v>3.3E-3</v>
      </c>
      <c r="K26" t="s">
        <v>50</v>
      </c>
      <c r="L26" s="3">
        <v>22198.35</v>
      </c>
      <c r="M26" s="3">
        <v>22090.2</v>
      </c>
      <c r="N26" s="3">
        <v>22218.25</v>
      </c>
      <c r="O26" s="3">
        <v>22085.65</v>
      </c>
      <c r="P26" s="2">
        <v>3.3999999999999998E-3</v>
      </c>
      <c r="T26" s="21" t="s">
        <v>50</v>
      </c>
      <c r="U26" s="65">
        <v>27903.45</v>
      </c>
      <c r="V26" s="65">
        <v>27792.45</v>
      </c>
      <c r="W26" s="65">
        <v>27967.25</v>
      </c>
      <c r="X26" s="65">
        <v>27791.75</v>
      </c>
      <c r="Y26" s="66">
        <v>2.2000000000000001E-3</v>
      </c>
      <c r="AC26" s="13">
        <v>44382</v>
      </c>
      <c r="AD26" s="4">
        <v>6.0149999999999997</v>
      </c>
      <c r="AE26" s="4">
        <v>6.0049999999999999</v>
      </c>
      <c r="AF26" s="4">
        <v>6.016</v>
      </c>
      <c r="AG26" s="16">
        <v>5.9790000000000001</v>
      </c>
    </row>
    <row r="27" spans="2:33" x14ac:dyDescent="0.3">
      <c r="B27" s="1">
        <v>45348</v>
      </c>
      <c r="C27">
        <v>534.1</v>
      </c>
      <c r="D27">
        <v>531.75</v>
      </c>
      <c r="E27">
        <v>538.9</v>
      </c>
      <c r="F27">
        <v>527</v>
      </c>
      <c r="G27" s="2">
        <v>9.2999999999999992E-3</v>
      </c>
      <c r="K27" t="s">
        <v>51</v>
      </c>
      <c r="L27" s="3">
        <v>22122.05</v>
      </c>
      <c r="M27" s="3">
        <v>22169.200000000001</v>
      </c>
      <c r="N27" s="3">
        <v>22202.15</v>
      </c>
      <c r="O27" s="3">
        <v>22075.15</v>
      </c>
      <c r="P27" s="2">
        <v>-4.1000000000000003E-3</v>
      </c>
      <c r="T27" s="21" t="s">
        <v>51</v>
      </c>
      <c r="U27" s="65">
        <v>27843.3</v>
      </c>
      <c r="V27" s="65">
        <v>27870.5</v>
      </c>
      <c r="W27" s="65">
        <v>27957</v>
      </c>
      <c r="X27" s="65">
        <v>27778.400000000001</v>
      </c>
      <c r="Y27" s="66">
        <v>-4.1999999999999997E-3</v>
      </c>
      <c r="AC27" s="13">
        <v>44474</v>
      </c>
      <c r="AD27" s="4">
        <v>6.0140000000000002</v>
      </c>
      <c r="AE27" s="4">
        <v>6.03</v>
      </c>
      <c r="AF27" s="4">
        <v>6.03</v>
      </c>
      <c r="AG27" s="16">
        <v>6.0060000000000002</v>
      </c>
    </row>
    <row r="28" spans="2:33" x14ac:dyDescent="0.3">
      <c r="B28" s="1">
        <v>45345</v>
      </c>
      <c r="C28">
        <v>529.20000000000005</v>
      </c>
      <c r="D28">
        <v>540</v>
      </c>
      <c r="E28">
        <v>540.9</v>
      </c>
      <c r="F28">
        <v>527.04999999999995</v>
      </c>
      <c r="G28" s="2">
        <v>-1.55E-2</v>
      </c>
      <c r="K28" t="s">
        <v>52</v>
      </c>
      <c r="L28" s="3">
        <v>22212.7</v>
      </c>
      <c r="M28" s="3">
        <v>22290</v>
      </c>
      <c r="N28" s="3">
        <v>22297.5</v>
      </c>
      <c r="O28" s="3">
        <v>22186.1</v>
      </c>
      <c r="P28" s="2">
        <v>-2.0000000000000001E-4</v>
      </c>
      <c r="T28" s="21" t="s">
        <v>52</v>
      </c>
      <c r="U28" s="65">
        <v>27961.05</v>
      </c>
      <c r="V28" s="65">
        <v>28105.7</v>
      </c>
      <c r="W28" s="65">
        <v>28119.25</v>
      </c>
      <c r="X28" s="65">
        <v>27921.8</v>
      </c>
      <c r="Y28" s="66">
        <v>-1.6999999999999999E-3</v>
      </c>
      <c r="AC28" s="13">
        <v>44505</v>
      </c>
      <c r="AD28" s="4">
        <v>6.008</v>
      </c>
      <c r="AE28" s="4">
        <v>6.03</v>
      </c>
      <c r="AF28" s="4">
        <v>6.03</v>
      </c>
      <c r="AG28" s="16">
        <v>6.008</v>
      </c>
    </row>
    <row r="29" spans="2:33" x14ac:dyDescent="0.3">
      <c r="B29" s="1">
        <v>45344</v>
      </c>
      <c r="C29">
        <v>537.54999999999995</v>
      </c>
      <c r="D29">
        <v>535</v>
      </c>
      <c r="E29">
        <v>542.85</v>
      </c>
      <c r="F29">
        <v>523.70000000000005</v>
      </c>
      <c r="G29" s="2">
        <v>4.8999999999999998E-3</v>
      </c>
      <c r="K29" t="s">
        <v>53</v>
      </c>
      <c r="L29" s="3">
        <v>22217.45</v>
      </c>
      <c r="M29" s="3">
        <v>22081.55</v>
      </c>
      <c r="N29" s="3">
        <v>22252.5</v>
      </c>
      <c r="O29" s="3">
        <v>21875.25</v>
      </c>
      <c r="P29" s="2">
        <v>7.4000000000000003E-3</v>
      </c>
      <c r="T29" s="21" t="s">
        <v>53</v>
      </c>
      <c r="U29" s="65">
        <v>28008.35</v>
      </c>
      <c r="V29" s="65">
        <v>27871.05</v>
      </c>
      <c r="W29" s="65">
        <v>28061.9</v>
      </c>
      <c r="X29" s="65">
        <v>27614.65</v>
      </c>
      <c r="Y29" s="66">
        <v>4.4000000000000003E-3</v>
      </c>
      <c r="AC29" s="13">
        <v>44535</v>
      </c>
      <c r="AD29" s="4">
        <v>6.01</v>
      </c>
      <c r="AE29" s="4">
        <v>6.0289999999999999</v>
      </c>
      <c r="AF29" s="4">
        <v>6.0289999999999999</v>
      </c>
      <c r="AG29" s="16">
        <v>6.0019999999999998</v>
      </c>
    </row>
    <row r="30" spans="2:33" x14ac:dyDescent="0.3">
      <c r="B30" s="1">
        <v>45343</v>
      </c>
      <c r="C30">
        <v>534.95000000000005</v>
      </c>
      <c r="D30">
        <v>525.85</v>
      </c>
      <c r="E30">
        <v>545.25</v>
      </c>
      <c r="F30">
        <v>525.85</v>
      </c>
      <c r="G30" s="2">
        <v>1.77E-2</v>
      </c>
      <c r="K30" t="s">
        <v>54</v>
      </c>
      <c r="L30" s="3">
        <v>22055.05</v>
      </c>
      <c r="M30" s="3">
        <v>22248.85</v>
      </c>
      <c r="N30" s="3">
        <v>22249.4</v>
      </c>
      <c r="O30" s="3">
        <v>21997.95</v>
      </c>
      <c r="P30" s="2">
        <v>-6.4000000000000003E-3</v>
      </c>
      <c r="T30" s="21" t="s">
        <v>54</v>
      </c>
      <c r="U30" s="65">
        <v>27884.95</v>
      </c>
      <c r="V30" s="65">
        <v>28192.35</v>
      </c>
      <c r="W30" s="65">
        <v>28192.35</v>
      </c>
      <c r="X30" s="65">
        <v>27823.1</v>
      </c>
      <c r="Y30" s="66">
        <v>-8.2000000000000007E-3</v>
      </c>
      <c r="AC30" s="14" t="s">
        <v>55</v>
      </c>
      <c r="AD30" s="4">
        <v>5.9859999999999998</v>
      </c>
      <c r="AE30" s="4">
        <v>6.0449999999999999</v>
      </c>
      <c r="AF30" s="4">
        <v>6.0449999999999999</v>
      </c>
      <c r="AG30" s="16">
        <v>5.9850000000000003</v>
      </c>
    </row>
    <row r="31" spans="2:33" x14ac:dyDescent="0.3">
      <c r="B31" s="1">
        <v>45342</v>
      </c>
      <c r="C31">
        <v>525.65</v>
      </c>
      <c r="D31">
        <v>540</v>
      </c>
      <c r="E31">
        <v>543</v>
      </c>
      <c r="F31">
        <v>524.35</v>
      </c>
      <c r="G31" s="2">
        <v>-2.7699999999999999E-2</v>
      </c>
      <c r="K31" t="s">
        <v>56</v>
      </c>
      <c r="L31" s="3">
        <v>22196.95</v>
      </c>
      <c r="M31" s="3">
        <v>22099.200000000001</v>
      </c>
      <c r="N31" s="3">
        <v>22215.599999999999</v>
      </c>
      <c r="O31" s="3">
        <v>22045.85</v>
      </c>
      <c r="P31" s="2">
        <v>3.3999999999999998E-3</v>
      </c>
      <c r="T31" s="21" t="s">
        <v>56</v>
      </c>
      <c r="U31" s="65">
        <v>28115.9</v>
      </c>
      <c r="V31" s="65">
        <v>27861.4</v>
      </c>
      <c r="W31" s="65">
        <v>28142.6</v>
      </c>
      <c r="X31" s="65">
        <v>27826.35</v>
      </c>
      <c r="Y31" s="66">
        <v>7.4000000000000003E-3</v>
      </c>
      <c r="AC31" s="14" t="s">
        <v>57</v>
      </c>
      <c r="AD31" s="4">
        <v>5.9720000000000004</v>
      </c>
      <c r="AE31" s="4">
        <v>5.9889999999999999</v>
      </c>
      <c r="AF31" s="4">
        <v>5.9889999999999999</v>
      </c>
      <c r="AG31" s="16">
        <v>5.9660000000000002</v>
      </c>
    </row>
    <row r="32" spans="2:33" x14ac:dyDescent="0.3">
      <c r="B32" s="1">
        <v>45341</v>
      </c>
      <c r="C32">
        <v>540.6</v>
      </c>
      <c r="D32">
        <v>564</v>
      </c>
      <c r="E32">
        <v>582</v>
      </c>
      <c r="F32">
        <v>535.04999999999995</v>
      </c>
      <c r="G32" s="2">
        <v>7.8200000000000006E-2</v>
      </c>
      <c r="K32" t="s">
        <v>58</v>
      </c>
      <c r="L32" s="3">
        <v>22122.25</v>
      </c>
      <c r="M32" s="3">
        <v>22103.45</v>
      </c>
      <c r="N32" s="3">
        <v>22186.65</v>
      </c>
      <c r="O32" s="3">
        <v>22021.05</v>
      </c>
      <c r="P32" s="2">
        <v>3.7000000000000002E-3</v>
      </c>
      <c r="T32" s="21" t="s">
        <v>58</v>
      </c>
      <c r="U32" s="65">
        <v>27908.9</v>
      </c>
      <c r="V32" s="65">
        <v>27894.85</v>
      </c>
      <c r="W32" s="65">
        <v>27989.15</v>
      </c>
      <c r="X32" s="65">
        <v>27754.3</v>
      </c>
      <c r="Y32" s="66">
        <v>3.5999999999999999E-3</v>
      </c>
      <c r="AC32" s="14" t="s">
        <v>59</v>
      </c>
      <c r="AD32" s="4">
        <v>5.976</v>
      </c>
      <c r="AE32" s="4">
        <v>5.9779999999999998</v>
      </c>
      <c r="AF32" s="4">
        <v>5.9820000000000002</v>
      </c>
      <c r="AG32" s="16">
        <v>5.9740000000000002</v>
      </c>
    </row>
    <row r="33" spans="2:33" x14ac:dyDescent="0.3">
      <c r="B33" s="1">
        <v>45338</v>
      </c>
      <c r="C33">
        <v>501.4</v>
      </c>
      <c r="D33">
        <v>489.05</v>
      </c>
      <c r="E33">
        <v>504.95</v>
      </c>
      <c r="F33">
        <v>489.05</v>
      </c>
      <c r="G33" s="2">
        <v>1.72E-2</v>
      </c>
      <c r="K33" t="s">
        <v>60</v>
      </c>
      <c r="L33" s="3">
        <v>22040.7</v>
      </c>
      <c r="M33" s="3">
        <v>22020.3</v>
      </c>
      <c r="N33" s="3">
        <v>22068.65</v>
      </c>
      <c r="O33" s="3">
        <v>21968.95</v>
      </c>
      <c r="P33" s="2">
        <v>5.8999999999999999E-3</v>
      </c>
      <c r="T33" s="21" t="s">
        <v>60</v>
      </c>
      <c r="U33" s="65">
        <v>27809.55</v>
      </c>
      <c r="V33" s="65">
        <v>27832.25</v>
      </c>
      <c r="W33" s="65">
        <v>27857.55</v>
      </c>
      <c r="X33" s="65">
        <v>27712.799999999999</v>
      </c>
      <c r="Y33" s="66">
        <v>4.4000000000000003E-3</v>
      </c>
      <c r="AC33" s="14" t="s">
        <v>61</v>
      </c>
      <c r="AD33" s="4">
        <v>5.9749999999999996</v>
      </c>
      <c r="AE33" s="4">
        <v>5.9790000000000001</v>
      </c>
      <c r="AF33" s="4">
        <v>5.9859999999999998</v>
      </c>
      <c r="AG33" s="16">
        <v>5.968</v>
      </c>
    </row>
    <row r="34" spans="2:33" x14ac:dyDescent="0.3">
      <c r="B34" s="1">
        <v>45337</v>
      </c>
      <c r="C34">
        <v>492.9</v>
      </c>
      <c r="D34">
        <v>491.05</v>
      </c>
      <c r="E34">
        <v>502</v>
      </c>
      <c r="F34">
        <v>488.2</v>
      </c>
      <c r="G34" s="2">
        <v>4.4000000000000003E-3</v>
      </c>
      <c r="K34" t="s">
        <v>62</v>
      </c>
      <c r="L34" s="3">
        <v>21910.75</v>
      </c>
      <c r="M34" s="3">
        <v>21906.55</v>
      </c>
      <c r="N34" s="3">
        <v>21953.85</v>
      </c>
      <c r="O34" s="3">
        <v>21794.799999999999</v>
      </c>
      <c r="P34" s="2">
        <v>3.2000000000000002E-3</v>
      </c>
      <c r="T34" s="21" t="s">
        <v>62</v>
      </c>
      <c r="U34" s="65">
        <v>27687.8</v>
      </c>
      <c r="V34" s="65">
        <v>27622.799999999999</v>
      </c>
      <c r="W34" s="65">
        <v>27721</v>
      </c>
      <c r="X34" s="65">
        <v>27463.55</v>
      </c>
      <c r="Y34" s="66">
        <v>5.8999999999999999E-3</v>
      </c>
      <c r="AC34" s="14" t="s">
        <v>63</v>
      </c>
      <c r="AD34" s="4">
        <v>5.968</v>
      </c>
      <c r="AE34" s="4">
        <v>5.9859999999999998</v>
      </c>
      <c r="AF34" s="4">
        <v>5.9859999999999998</v>
      </c>
      <c r="AG34" s="16">
        <v>5.9660000000000002</v>
      </c>
    </row>
    <row r="35" spans="2:33" x14ac:dyDescent="0.3">
      <c r="B35" s="1">
        <v>45336</v>
      </c>
      <c r="C35">
        <v>490.75</v>
      </c>
      <c r="D35">
        <v>470</v>
      </c>
      <c r="E35">
        <v>494.4</v>
      </c>
      <c r="F35">
        <v>468.3</v>
      </c>
      <c r="G35" s="2">
        <v>2.53E-2</v>
      </c>
      <c r="K35" t="s">
        <v>64</v>
      </c>
      <c r="L35" s="3">
        <v>21840.05</v>
      </c>
      <c r="M35" s="3">
        <v>21578.15</v>
      </c>
      <c r="N35" s="3">
        <v>21870.85</v>
      </c>
      <c r="O35" s="3">
        <v>21530.2</v>
      </c>
      <c r="P35" s="2">
        <v>4.4999999999999997E-3</v>
      </c>
      <c r="T35" s="21" t="s">
        <v>64</v>
      </c>
      <c r="U35" s="65">
        <v>27524.5</v>
      </c>
      <c r="V35" s="65">
        <v>27201.75</v>
      </c>
      <c r="W35" s="65">
        <v>27591.5</v>
      </c>
      <c r="X35" s="65">
        <v>27097.1</v>
      </c>
      <c r="Y35" s="66">
        <v>2E-3</v>
      </c>
      <c r="AC35" s="14" t="s">
        <v>65</v>
      </c>
      <c r="AD35" s="4">
        <v>5.9770000000000003</v>
      </c>
      <c r="AE35" s="4">
        <v>5.9669999999999996</v>
      </c>
      <c r="AF35" s="4">
        <v>5.9779999999999998</v>
      </c>
      <c r="AG35" s="16">
        <v>5.9580000000000002</v>
      </c>
    </row>
    <row r="36" spans="2:33" x14ac:dyDescent="0.3">
      <c r="B36" s="1">
        <v>45335</v>
      </c>
      <c r="C36">
        <v>478.65</v>
      </c>
      <c r="D36">
        <v>480</v>
      </c>
      <c r="E36">
        <v>484.5</v>
      </c>
      <c r="F36">
        <v>459.5</v>
      </c>
      <c r="G36" s="2">
        <v>-1.6999999999999999E-3</v>
      </c>
      <c r="K36" t="s">
        <v>66</v>
      </c>
      <c r="L36" s="3">
        <v>21743.25</v>
      </c>
      <c r="M36" s="3">
        <v>21664.3</v>
      </c>
      <c r="N36" s="3">
        <v>21766.799999999999</v>
      </c>
      <c r="O36" s="3">
        <v>21543.35</v>
      </c>
      <c r="P36" s="2">
        <v>5.8999999999999999E-3</v>
      </c>
      <c r="T36" s="21" t="s">
        <v>66</v>
      </c>
      <c r="U36" s="65">
        <v>27469.95</v>
      </c>
      <c r="V36" s="65">
        <v>27287.599999999999</v>
      </c>
      <c r="W36" s="65">
        <v>27503.3</v>
      </c>
      <c r="X36" s="65">
        <v>27119.9</v>
      </c>
      <c r="Y36" s="66">
        <v>9.4000000000000004E-3</v>
      </c>
      <c r="AC36" s="14" t="s">
        <v>67</v>
      </c>
      <c r="AD36" s="4">
        <v>5.9720000000000004</v>
      </c>
      <c r="AE36" s="4">
        <v>5.9850000000000003</v>
      </c>
      <c r="AF36" s="4">
        <v>5.9850000000000003</v>
      </c>
      <c r="AG36" s="16">
        <v>5.9710000000000001</v>
      </c>
    </row>
    <row r="37" spans="2:33" x14ac:dyDescent="0.3">
      <c r="B37" s="1">
        <v>45334</v>
      </c>
      <c r="C37">
        <v>479.45</v>
      </c>
      <c r="D37">
        <v>480</v>
      </c>
      <c r="E37">
        <v>493.25</v>
      </c>
      <c r="F37">
        <v>462.1</v>
      </c>
      <c r="G37" s="2">
        <v>-2.7900000000000001E-2</v>
      </c>
      <c r="K37" s="1">
        <v>45628</v>
      </c>
      <c r="L37" s="3">
        <v>21616.05</v>
      </c>
      <c r="M37" s="3">
        <v>21800.799999999999</v>
      </c>
      <c r="N37" s="3">
        <v>21831.7</v>
      </c>
      <c r="O37" s="3">
        <v>21574.75</v>
      </c>
      <c r="P37" s="2">
        <v>-7.6E-3</v>
      </c>
      <c r="T37" s="67">
        <v>45628</v>
      </c>
      <c r="U37" s="65">
        <v>27214.6</v>
      </c>
      <c r="V37" s="65">
        <v>27452.05</v>
      </c>
      <c r="W37" s="65">
        <v>27537.95</v>
      </c>
      <c r="X37" s="65">
        <v>27158.3</v>
      </c>
      <c r="Y37" s="66">
        <v>-8.3999999999999995E-3</v>
      </c>
      <c r="AC37" s="14" t="s">
        <v>68</v>
      </c>
      <c r="AD37" s="4">
        <v>5.9720000000000004</v>
      </c>
      <c r="AE37" s="4">
        <v>5.9889999999999999</v>
      </c>
      <c r="AF37" s="4">
        <v>5.9889999999999999</v>
      </c>
      <c r="AG37" s="16">
        <v>5.9720000000000004</v>
      </c>
    </row>
    <row r="38" spans="2:33" x14ac:dyDescent="0.3">
      <c r="B38" s="1">
        <v>45331</v>
      </c>
      <c r="C38">
        <v>493.2</v>
      </c>
      <c r="D38">
        <v>491.8</v>
      </c>
      <c r="E38">
        <v>499.65</v>
      </c>
      <c r="F38">
        <v>481.35</v>
      </c>
      <c r="G38" s="2">
        <v>-8.5000000000000006E-3</v>
      </c>
      <c r="K38" s="1">
        <v>45537</v>
      </c>
      <c r="L38" s="3">
        <v>21782.5</v>
      </c>
      <c r="M38" s="3">
        <v>21727</v>
      </c>
      <c r="N38" s="3">
        <v>21804.45</v>
      </c>
      <c r="O38" s="3">
        <v>21629.9</v>
      </c>
      <c r="P38" s="2">
        <v>3.0000000000000001E-3</v>
      </c>
      <c r="T38" s="67">
        <v>45537</v>
      </c>
      <c r="U38" s="65">
        <v>27445.15</v>
      </c>
      <c r="V38" s="65">
        <v>27368.15</v>
      </c>
      <c r="W38" s="65">
        <v>27469.05</v>
      </c>
      <c r="X38" s="65">
        <v>27251.5</v>
      </c>
      <c r="Y38" s="66">
        <v>3.0999999999999999E-3</v>
      </c>
      <c r="AC38" s="14" t="s">
        <v>69</v>
      </c>
      <c r="AD38" s="4">
        <v>5.9870000000000001</v>
      </c>
      <c r="AE38" s="4">
        <v>6</v>
      </c>
      <c r="AF38" s="4">
        <v>6</v>
      </c>
      <c r="AG38" s="16">
        <v>5.9779999999999998</v>
      </c>
    </row>
    <row r="39" spans="2:33" x14ac:dyDescent="0.3">
      <c r="B39" s="1">
        <v>45330</v>
      </c>
      <c r="C39">
        <v>497.45</v>
      </c>
      <c r="D39">
        <v>504</v>
      </c>
      <c r="E39">
        <v>505.95</v>
      </c>
      <c r="F39">
        <v>492.55</v>
      </c>
      <c r="G39" s="2">
        <v>-4.1999999999999997E-3</v>
      </c>
      <c r="K39" s="1">
        <v>45506</v>
      </c>
      <c r="L39" s="3">
        <v>21717.95</v>
      </c>
      <c r="M39" s="3">
        <v>22009.65</v>
      </c>
      <c r="N39" s="3">
        <v>22011.05</v>
      </c>
      <c r="O39" s="3">
        <v>21665.3</v>
      </c>
      <c r="P39" s="2">
        <v>-9.7000000000000003E-3</v>
      </c>
      <c r="T39" s="67">
        <v>45506</v>
      </c>
      <c r="U39" s="65">
        <v>27361.4</v>
      </c>
      <c r="V39" s="65">
        <v>27701.9</v>
      </c>
      <c r="W39" s="65">
        <v>27776.6</v>
      </c>
      <c r="X39" s="65">
        <v>27310.2</v>
      </c>
      <c r="Y39" s="66">
        <v>-8.6999999999999994E-3</v>
      </c>
      <c r="AC39" s="14" t="s">
        <v>70</v>
      </c>
      <c r="AD39" s="4">
        <v>6.0030000000000001</v>
      </c>
      <c r="AE39" s="4">
        <v>5.9969999999999999</v>
      </c>
      <c r="AF39" s="4">
        <v>6.0030000000000001</v>
      </c>
      <c r="AG39" s="16">
        <v>5.9790000000000001</v>
      </c>
    </row>
    <row r="40" spans="2:33" x14ac:dyDescent="0.3">
      <c r="B40" s="1">
        <v>45329</v>
      </c>
      <c r="C40">
        <v>499.55</v>
      </c>
      <c r="D40">
        <v>502.65</v>
      </c>
      <c r="E40">
        <v>508</v>
      </c>
      <c r="F40">
        <v>496.8</v>
      </c>
      <c r="G40" s="2">
        <v>5.5999999999999999E-3</v>
      </c>
      <c r="K40" s="1">
        <v>45475</v>
      </c>
      <c r="L40" s="3">
        <v>21930.5</v>
      </c>
      <c r="M40" s="3">
        <v>22045.05</v>
      </c>
      <c r="N40" s="3">
        <v>22053.3</v>
      </c>
      <c r="O40" s="3">
        <v>21860.15</v>
      </c>
      <c r="P40" s="2">
        <v>1E-4</v>
      </c>
      <c r="T40" s="67">
        <v>45475</v>
      </c>
      <c r="U40" s="65">
        <v>27602.3</v>
      </c>
      <c r="V40" s="65">
        <v>27786.7</v>
      </c>
      <c r="W40" s="65">
        <v>27814.05</v>
      </c>
      <c r="X40" s="65">
        <v>27552.6</v>
      </c>
      <c r="Y40" s="66">
        <v>-2.2000000000000001E-3</v>
      </c>
      <c r="AC40" s="14" t="s">
        <v>71</v>
      </c>
      <c r="AD40" s="4">
        <v>6.0220000000000002</v>
      </c>
      <c r="AE40" s="4">
        <v>6.0389999999999997</v>
      </c>
      <c r="AF40" s="4">
        <v>6.0389999999999997</v>
      </c>
      <c r="AG40" s="16">
        <v>6.0190000000000001</v>
      </c>
    </row>
    <row r="41" spans="2:33" x14ac:dyDescent="0.3">
      <c r="B41" s="1">
        <v>45328</v>
      </c>
      <c r="C41">
        <v>496.75</v>
      </c>
      <c r="D41">
        <v>506</v>
      </c>
      <c r="E41">
        <v>511.95</v>
      </c>
      <c r="F41">
        <v>494.1</v>
      </c>
      <c r="G41" s="2">
        <v>-1.32E-2</v>
      </c>
      <c r="K41" s="1">
        <v>45445</v>
      </c>
      <c r="L41" s="3">
        <v>21929.4</v>
      </c>
      <c r="M41" s="3">
        <v>21825.200000000001</v>
      </c>
      <c r="N41" s="3">
        <v>21951.4</v>
      </c>
      <c r="O41" s="3">
        <v>21737.55</v>
      </c>
      <c r="P41" s="2">
        <v>7.1999999999999998E-3</v>
      </c>
      <c r="T41" s="67">
        <v>45445</v>
      </c>
      <c r="U41" s="65">
        <v>27662.6</v>
      </c>
      <c r="V41" s="65">
        <v>27470.65</v>
      </c>
      <c r="W41" s="65">
        <v>27700.75</v>
      </c>
      <c r="X41" s="65">
        <v>27355.05</v>
      </c>
      <c r="Y41" s="66">
        <v>9.4999999999999998E-3</v>
      </c>
      <c r="AC41" s="13">
        <v>44202</v>
      </c>
      <c r="AD41" s="4">
        <v>6.0250000000000004</v>
      </c>
      <c r="AE41" s="4">
        <v>6.032</v>
      </c>
      <c r="AF41" s="4">
        <v>6.032</v>
      </c>
      <c r="AG41" s="16">
        <v>6.0190000000000001</v>
      </c>
    </row>
    <row r="42" spans="2:33" x14ac:dyDescent="0.3">
      <c r="B42" s="1">
        <v>45327</v>
      </c>
      <c r="C42">
        <v>503.4</v>
      </c>
      <c r="D42">
        <v>498</v>
      </c>
      <c r="E42">
        <v>506.7</v>
      </c>
      <c r="F42">
        <v>486.4</v>
      </c>
      <c r="G42" s="2">
        <v>1.9199999999999998E-2</v>
      </c>
      <c r="K42" s="1">
        <v>45414</v>
      </c>
      <c r="L42" s="3">
        <v>21771.7</v>
      </c>
      <c r="M42" s="3">
        <v>21921.05</v>
      </c>
      <c r="N42" s="3">
        <v>21964.3</v>
      </c>
      <c r="O42" s="3">
        <v>21726.95</v>
      </c>
      <c r="P42" s="2">
        <v>-3.8E-3</v>
      </c>
      <c r="T42" s="67">
        <v>45414</v>
      </c>
      <c r="U42" s="65">
        <v>27402.6</v>
      </c>
      <c r="V42" s="65">
        <v>27593</v>
      </c>
      <c r="W42" s="65">
        <v>27630.1</v>
      </c>
      <c r="X42" s="65">
        <v>27337.1</v>
      </c>
      <c r="Y42" s="66">
        <v>-5.1000000000000004E-3</v>
      </c>
      <c r="AC42" s="13">
        <v>44233</v>
      </c>
      <c r="AD42" s="4">
        <v>6.0049999999999999</v>
      </c>
      <c r="AE42" s="4">
        <v>6.032</v>
      </c>
      <c r="AF42" s="4">
        <v>6.032</v>
      </c>
      <c r="AG42" s="16">
        <v>6.0049999999999999</v>
      </c>
    </row>
    <row r="43" spans="2:33" x14ac:dyDescent="0.3">
      <c r="B43" s="1">
        <v>45324</v>
      </c>
      <c r="C43">
        <v>493.9</v>
      </c>
      <c r="D43">
        <v>505.25</v>
      </c>
      <c r="E43">
        <v>507.9</v>
      </c>
      <c r="F43">
        <v>492.05</v>
      </c>
      <c r="G43" s="2">
        <v>-2.63E-2</v>
      </c>
      <c r="K43" s="1">
        <v>45324</v>
      </c>
      <c r="L43" s="3">
        <v>21853.8</v>
      </c>
      <c r="M43" s="3">
        <v>21812.75</v>
      </c>
      <c r="N43" s="3">
        <v>22126.799999999999</v>
      </c>
      <c r="O43" s="3">
        <v>21805.55</v>
      </c>
      <c r="P43" s="2">
        <v>7.1999999999999998E-3</v>
      </c>
      <c r="T43" s="67">
        <v>45324</v>
      </c>
      <c r="U43" s="65">
        <v>27543.35</v>
      </c>
      <c r="V43" s="65">
        <v>27590.15</v>
      </c>
      <c r="W43" s="65">
        <v>27971.8</v>
      </c>
      <c r="X43" s="65">
        <v>27518.7</v>
      </c>
      <c r="Y43" s="66">
        <v>4.4000000000000003E-3</v>
      </c>
      <c r="AC43" s="13">
        <v>44261</v>
      </c>
      <c r="AD43" s="4">
        <v>5.9969999999999999</v>
      </c>
      <c r="AE43" s="4">
        <v>6.0170000000000003</v>
      </c>
      <c r="AF43" s="4">
        <v>6.0170000000000003</v>
      </c>
      <c r="AG43" s="16">
        <v>5.9969999999999999</v>
      </c>
    </row>
    <row r="44" spans="2:33" x14ac:dyDescent="0.3">
      <c r="B44" s="1">
        <v>45323</v>
      </c>
      <c r="C44">
        <v>507.25</v>
      </c>
      <c r="D44">
        <v>504.15</v>
      </c>
      <c r="E44">
        <v>509.8</v>
      </c>
      <c r="F44">
        <v>497.5</v>
      </c>
      <c r="G44" s="2">
        <v>5.8999999999999999E-3</v>
      </c>
      <c r="K44" s="1">
        <v>45293</v>
      </c>
      <c r="L44" s="3">
        <v>21697.45</v>
      </c>
      <c r="M44" s="3">
        <v>21780.65</v>
      </c>
      <c r="N44" s="3">
        <v>21832.95</v>
      </c>
      <c r="O44" s="3">
        <v>21658.75</v>
      </c>
      <c r="P44" s="2">
        <v>-1.2999999999999999E-3</v>
      </c>
      <c r="T44" s="67">
        <v>45293</v>
      </c>
      <c r="U44" s="65">
        <v>27422.5</v>
      </c>
      <c r="V44" s="65">
        <v>27435.55</v>
      </c>
      <c r="W44" s="65">
        <v>27546.95</v>
      </c>
      <c r="X44" s="65">
        <v>27308</v>
      </c>
      <c r="Y44" s="66">
        <v>1.2999999999999999E-3</v>
      </c>
      <c r="AC44" s="13">
        <v>44292</v>
      </c>
      <c r="AD44" s="4">
        <v>6.0279999999999996</v>
      </c>
      <c r="AE44" s="4">
        <v>5.99</v>
      </c>
      <c r="AF44" s="4">
        <v>6.032</v>
      </c>
      <c r="AG44" s="16">
        <v>5.984</v>
      </c>
    </row>
    <row r="45" spans="2:33" x14ac:dyDescent="0.3">
      <c r="B45" s="1">
        <v>45322</v>
      </c>
      <c r="C45">
        <v>504.25</v>
      </c>
      <c r="D45">
        <v>492.8</v>
      </c>
      <c r="E45">
        <v>506.5</v>
      </c>
      <c r="F45">
        <v>491.4</v>
      </c>
      <c r="G45" s="2">
        <v>2.3199999999999998E-2</v>
      </c>
      <c r="K45" t="s">
        <v>72</v>
      </c>
      <c r="L45" s="3">
        <v>21725.7</v>
      </c>
      <c r="M45" s="3">
        <v>21487.25</v>
      </c>
      <c r="N45" s="3">
        <v>21741.35</v>
      </c>
      <c r="O45" s="3">
        <v>21448.85</v>
      </c>
      <c r="P45" s="2">
        <v>9.4999999999999998E-3</v>
      </c>
      <c r="T45" s="21" t="s">
        <v>72</v>
      </c>
      <c r="U45" s="65">
        <v>27385.7</v>
      </c>
      <c r="V45" s="65">
        <v>27073.55</v>
      </c>
      <c r="W45" s="65">
        <v>27422.7</v>
      </c>
      <c r="X45" s="65">
        <v>26980.65</v>
      </c>
      <c r="Y45" s="66">
        <v>1.0699999999999999E-2</v>
      </c>
      <c r="AC45" s="13">
        <v>44383</v>
      </c>
      <c r="AD45" s="4">
        <v>6.0220000000000002</v>
      </c>
      <c r="AE45" s="4">
        <v>6.04</v>
      </c>
      <c r="AF45" s="4">
        <v>6.04</v>
      </c>
      <c r="AG45" s="16">
        <v>6.0149999999999997</v>
      </c>
    </row>
    <row r="46" spans="2:33" x14ac:dyDescent="0.3">
      <c r="B46" s="1">
        <v>45321</v>
      </c>
      <c r="C46">
        <v>492.8</v>
      </c>
      <c r="D46">
        <v>490.25</v>
      </c>
      <c r="E46">
        <v>506.5</v>
      </c>
      <c r="F46">
        <v>490</v>
      </c>
      <c r="G46" s="2">
        <v>6.3E-3</v>
      </c>
      <c r="K46" t="s">
        <v>73</v>
      </c>
      <c r="L46" s="3">
        <v>21522.1</v>
      </c>
      <c r="M46" s="3">
        <v>21775.75</v>
      </c>
      <c r="N46" s="3">
        <v>21813.05</v>
      </c>
      <c r="O46" s="3">
        <v>21501.8</v>
      </c>
      <c r="P46" s="2">
        <v>-9.9000000000000008E-3</v>
      </c>
      <c r="T46" s="21" t="s">
        <v>73</v>
      </c>
      <c r="U46" s="65">
        <v>27095.35</v>
      </c>
      <c r="V46" s="65">
        <v>27259.75</v>
      </c>
      <c r="W46" s="65">
        <v>27359.3</v>
      </c>
      <c r="X46" s="65">
        <v>27074.05</v>
      </c>
      <c r="Y46" s="66">
        <v>-6.0000000000000001E-3</v>
      </c>
      <c r="AC46" s="13">
        <v>44414</v>
      </c>
      <c r="AD46" s="4">
        <v>6.0060000000000002</v>
      </c>
      <c r="AE46" s="4">
        <v>6.0369999999999999</v>
      </c>
      <c r="AF46" s="4">
        <v>6.0369999999999999</v>
      </c>
      <c r="AG46" s="16">
        <v>6.0049999999999999</v>
      </c>
    </row>
    <row r="47" spans="2:33" x14ac:dyDescent="0.3">
      <c r="B47" s="1">
        <v>45320</v>
      </c>
      <c r="C47">
        <v>489.7</v>
      </c>
      <c r="D47">
        <v>486.05</v>
      </c>
      <c r="E47">
        <v>494</v>
      </c>
      <c r="F47">
        <v>485.05</v>
      </c>
      <c r="G47" s="2">
        <v>1.21E-2</v>
      </c>
      <c r="K47" t="s">
        <v>74</v>
      </c>
      <c r="L47" s="3">
        <v>21737.599999999999</v>
      </c>
      <c r="M47" s="3">
        <v>21433.1</v>
      </c>
      <c r="N47" s="3">
        <v>21763.25</v>
      </c>
      <c r="O47" s="3">
        <v>21429.599999999999</v>
      </c>
      <c r="P47" s="2">
        <v>1.7999999999999999E-2</v>
      </c>
      <c r="T47" s="21" t="s">
        <v>74</v>
      </c>
      <c r="U47" s="65">
        <v>27258.55</v>
      </c>
      <c r="V47" s="65">
        <v>27076.6</v>
      </c>
      <c r="W47" s="65">
        <v>27298.95</v>
      </c>
      <c r="X47" s="65">
        <v>27066.9</v>
      </c>
      <c r="Y47" s="66">
        <v>1.14E-2</v>
      </c>
      <c r="AC47" s="13">
        <v>44445</v>
      </c>
      <c r="AD47" s="4">
        <v>6.016</v>
      </c>
      <c r="AE47" s="4">
        <v>6.0449999999999999</v>
      </c>
      <c r="AF47" s="4">
        <v>6.0449999999999999</v>
      </c>
      <c r="AG47" s="16">
        <v>6.0110000000000001</v>
      </c>
    </row>
    <row r="48" spans="2:33" x14ac:dyDescent="0.3">
      <c r="B48" s="1">
        <v>45316</v>
      </c>
      <c r="C48">
        <v>483.85</v>
      </c>
      <c r="D48">
        <v>477</v>
      </c>
      <c r="E48">
        <v>485.9</v>
      </c>
      <c r="F48">
        <v>472.5</v>
      </c>
      <c r="G48" s="2">
        <v>1.9E-2</v>
      </c>
      <c r="K48" t="s">
        <v>75</v>
      </c>
      <c r="L48" s="3">
        <v>21352.6</v>
      </c>
      <c r="M48" s="3">
        <v>21454.6</v>
      </c>
      <c r="N48" s="3">
        <v>21459</v>
      </c>
      <c r="O48" s="3">
        <v>21247.05</v>
      </c>
      <c r="P48" s="2">
        <v>-4.7000000000000002E-3</v>
      </c>
      <c r="T48" s="21" t="s">
        <v>75</v>
      </c>
      <c r="U48" s="65">
        <v>26951.4</v>
      </c>
      <c r="V48" s="65">
        <v>27081.95</v>
      </c>
      <c r="W48" s="65">
        <v>27099.25</v>
      </c>
      <c r="X48" s="65">
        <v>26794.45</v>
      </c>
      <c r="Y48" s="66">
        <v>-6.1000000000000004E-3</v>
      </c>
      <c r="AC48" s="13">
        <v>44475</v>
      </c>
      <c r="AD48" s="4">
        <v>6.0190000000000001</v>
      </c>
      <c r="AE48" s="4">
        <v>6.0289999999999999</v>
      </c>
      <c r="AF48" s="4">
        <v>6.0289999999999999</v>
      </c>
      <c r="AG48" s="16">
        <v>6.0090000000000003</v>
      </c>
    </row>
    <row r="49" spans="2:33" x14ac:dyDescent="0.3">
      <c r="B49" s="1">
        <v>45315</v>
      </c>
      <c r="C49">
        <v>474.85</v>
      </c>
      <c r="D49">
        <v>490</v>
      </c>
      <c r="E49">
        <v>494.9</v>
      </c>
      <c r="F49">
        <v>473.5</v>
      </c>
      <c r="G49" s="2">
        <v>-3.9300000000000002E-2</v>
      </c>
      <c r="K49" t="s">
        <v>76</v>
      </c>
      <c r="L49" s="3">
        <v>21453.95</v>
      </c>
      <c r="M49" s="3">
        <v>21185.25</v>
      </c>
      <c r="N49" s="3">
        <v>21482.35</v>
      </c>
      <c r="O49" s="3">
        <v>21137.200000000001</v>
      </c>
      <c r="P49" s="2">
        <v>1.01E-2</v>
      </c>
      <c r="T49" s="21" t="s">
        <v>76</v>
      </c>
      <c r="U49" s="65">
        <v>27116.35</v>
      </c>
      <c r="V49" s="65">
        <v>26731.1</v>
      </c>
      <c r="W49" s="65">
        <v>27148.6</v>
      </c>
      <c r="X49" s="65">
        <v>26731.1</v>
      </c>
      <c r="Y49" s="66">
        <v>7.0000000000000001E-3</v>
      </c>
      <c r="AC49" s="13">
        <v>44506</v>
      </c>
      <c r="AD49" s="4">
        <v>6.0060000000000002</v>
      </c>
      <c r="AE49" s="4">
        <v>6.0250000000000004</v>
      </c>
      <c r="AF49" s="4">
        <v>6.0250000000000004</v>
      </c>
      <c r="AG49" s="16">
        <v>6.0039999999999996</v>
      </c>
    </row>
    <row r="50" spans="2:33" x14ac:dyDescent="0.3">
      <c r="B50" s="1">
        <v>45314</v>
      </c>
      <c r="C50">
        <v>494.25</v>
      </c>
      <c r="D50">
        <v>493</v>
      </c>
      <c r="E50">
        <v>507.9</v>
      </c>
      <c r="F50">
        <v>490.9</v>
      </c>
      <c r="G50" s="2">
        <v>-7.4999999999999997E-3</v>
      </c>
      <c r="K50" t="s">
        <v>77</v>
      </c>
      <c r="L50" s="3">
        <v>21238.799999999999</v>
      </c>
      <c r="M50" s="3">
        <v>21716.7</v>
      </c>
      <c r="N50" s="3">
        <v>21750.25</v>
      </c>
      <c r="O50" s="3">
        <v>21192.6</v>
      </c>
      <c r="P50" s="2">
        <v>-1.54E-2</v>
      </c>
      <c r="T50" s="21" t="s">
        <v>77</v>
      </c>
      <c r="U50" s="65">
        <v>26927.75</v>
      </c>
      <c r="V50" s="65">
        <v>27532.6</v>
      </c>
      <c r="W50" s="65">
        <v>27570.799999999999</v>
      </c>
      <c r="X50" s="65">
        <v>26878.5</v>
      </c>
      <c r="Y50" s="66">
        <v>-1.3599999999999999E-2</v>
      </c>
      <c r="AC50" s="14" t="s">
        <v>78</v>
      </c>
      <c r="AD50" s="4">
        <v>6.0039999999999996</v>
      </c>
      <c r="AE50" s="4">
        <v>6.0179999999999998</v>
      </c>
      <c r="AF50" s="4">
        <v>6.0179999999999998</v>
      </c>
      <c r="AG50" s="16">
        <v>6.0039999999999996</v>
      </c>
    </row>
    <row r="51" spans="2:33" x14ac:dyDescent="0.3">
      <c r="B51" s="1">
        <v>45311</v>
      </c>
      <c r="C51">
        <v>498</v>
      </c>
      <c r="D51">
        <v>497</v>
      </c>
      <c r="E51">
        <v>503.8</v>
      </c>
      <c r="F51">
        <v>492</v>
      </c>
      <c r="G51" s="2">
        <v>1.6400000000000001E-2</v>
      </c>
      <c r="K51" t="s">
        <v>79</v>
      </c>
      <c r="L51" s="3">
        <v>21571.8</v>
      </c>
      <c r="M51" s="3">
        <v>21706.15</v>
      </c>
      <c r="N51" s="3">
        <v>21720.3</v>
      </c>
      <c r="O51" s="3">
        <v>21541.8</v>
      </c>
      <c r="P51" s="2">
        <v>-2.3E-3</v>
      </c>
      <c r="T51" s="21" t="s">
        <v>79</v>
      </c>
      <c r="U51" s="65">
        <v>27300.400000000001</v>
      </c>
      <c r="V51" s="65">
        <v>27372.85</v>
      </c>
      <c r="W51" s="65">
        <v>27387.65</v>
      </c>
      <c r="X51" s="65">
        <v>27176.25</v>
      </c>
      <c r="Y51" s="66">
        <v>2.5999999999999999E-3</v>
      </c>
      <c r="AC51" s="14" t="s">
        <v>80</v>
      </c>
      <c r="AD51" s="4">
        <v>6.04</v>
      </c>
      <c r="AE51" s="4">
        <v>6.0380000000000003</v>
      </c>
      <c r="AF51" s="4">
        <v>6.05</v>
      </c>
      <c r="AG51" s="16">
        <v>6.0279999999999996</v>
      </c>
    </row>
    <row r="52" spans="2:33" x14ac:dyDescent="0.3">
      <c r="B52" s="1">
        <v>45310</v>
      </c>
      <c r="C52">
        <v>489.95</v>
      </c>
      <c r="D52">
        <v>509.5</v>
      </c>
      <c r="E52">
        <v>511.8</v>
      </c>
      <c r="F52">
        <v>482.95</v>
      </c>
      <c r="G52" s="2">
        <v>-3.3599999999999998E-2</v>
      </c>
      <c r="K52" t="s">
        <v>81</v>
      </c>
      <c r="L52" s="3">
        <v>21622.400000000001</v>
      </c>
      <c r="M52" s="3">
        <v>21615.200000000001</v>
      </c>
      <c r="N52" s="3">
        <v>21670.6</v>
      </c>
      <c r="O52" s="3">
        <v>21575</v>
      </c>
      <c r="P52" s="2">
        <v>7.4999999999999997E-3</v>
      </c>
      <c r="T52" s="21" t="s">
        <v>81</v>
      </c>
      <c r="U52" s="65">
        <v>27229.45</v>
      </c>
      <c r="V52" s="65">
        <v>27285.3</v>
      </c>
      <c r="W52" s="65">
        <v>27382.799999999999</v>
      </c>
      <c r="X52" s="65">
        <v>27177.8</v>
      </c>
      <c r="Y52" s="66">
        <v>6.4000000000000003E-3</v>
      </c>
      <c r="AC52" s="14" t="s">
        <v>82</v>
      </c>
      <c r="AD52" s="4">
        <v>6.0449999999999999</v>
      </c>
      <c r="AE52" s="4">
        <v>6.0519999999999996</v>
      </c>
      <c r="AF52" s="4">
        <v>6.0670000000000002</v>
      </c>
      <c r="AG52" s="16">
        <v>6.0439999999999996</v>
      </c>
    </row>
    <row r="53" spans="2:33" x14ac:dyDescent="0.3">
      <c r="B53" s="1">
        <v>45309</v>
      </c>
      <c r="C53">
        <v>507</v>
      </c>
      <c r="D53">
        <v>504.65</v>
      </c>
      <c r="E53">
        <v>511.65</v>
      </c>
      <c r="F53">
        <v>493.85</v>
      </c>
      <c r="G53" s="2">
        <v>-4.4999999999999997E-3</v>
      </c>
      <c r="K53" t="s">
        <v>83</v>
      </c>
      <c r="L53" s="3">
        <v>21462.25</v>
      </c>
      <c r="M53" s="3">
        <v>21414.2</v>
      </c>
      <c r="N53" s="3">
        <v>21539.4</v>
      </c>
      <c r="O53" s="3">
        <v>21285.55</v>
      </c>
      <c r="P53" s="2">
        <v>-5.1000000000000004E-3</v>
      </c>
      <c r="T53" s="21" t="s">
        <v>83</v>
      </c>
      <c r="U53" s="65">
        <v>27056.6</v>
      </c>
      <c r="V53" s="65">
        <v>27026.05</v>
      </c>
      <c r="W53" s="65">
        <v>27238.05</v>
      </c>
      <c r="X53" s="65">
        <v>26922.6</v>
      </c>
      <c r="Y53" s="66">
        <v>-9.2999999999999992E-3</v>
      </c>
      <c r="AC53" s="14" t="s">
        <v>84</v>
      </c>
      <c r="AD53" s="4">
        <v>6.0190000000000001</v>
      </c>
      <c r="AE53" s="4">
        <v>6.0739999999999998</v>
      </c>
      <c r="AF53" s="4">
        <v>6.0739999999999998</v>
      </c>
      <c r="AG53" s="16">
        <v>6.0149999999999997</v>
      </c>
    </row>
    <row r="54" spans="2:33" x14ac:dyDescent="0.3">
      <c r="B54" s="1">
        <v>45308</v>
      </c>
      <c r="C54">
        <v>509.3</v>
      </c>
      <c r="D54">
        <v>508</v>
      </c>
      <c r="E54">
        <v>516.95000000000005</v>
      </c>
      <c r="F54">
        <v>501.85</v>
      </c>
      <c r="G54" s="2">
        <v>6.9999999999999999E-4</v>
      </c>
      <c r="K54" t="s">
        <v>85</v>
      </c>
      <c r="L54" s="3">
        <v>21571.95</v>
      </c>
      <c r="M54" s="3">
        <v>21647.25</v>
      </c>
      <c r="N54" s="3">
        <v>21851.5</v>
      </c>
      <c r="O54" s="3">
        <v>21550.45</v>
      </c>
      <c r="P54" s="2">
        <v>-2.0899999999999998E-2</v>
      </c>
      <c r="T54" s="21" t="s">
        <v>85</v>
      </c>
      <c r="U54" s="65">
        <v>27310.65</v>
      </c>
      <c r="V54" s="65">
        <v>27378.2</v>
      </c>
      <c r="W54" s="65">
        <v>27708.5</v>
      </c>
      <c r="X54" s="65">
        <v>27273.7</v>
      </c>
      <c r="Y54" s="66">
        <v>-2.7E-2</v>
      </c>
      <c r="AC54" s="14" t="s">
        <v>86</v>
      </c>
      <c r="AD54" s="4">
        <v>6.0060000000000002</v>
      </c>
      <c r="AE54" s="4">
        <v>6.0570000000000004</v>
      </c>
      <c r="AF54" s="4">
        <v>6.0570000000000004</v>
      </c>
      <c r="AG54" s="16">
        <v>6.0039999999999996</v>
      </c>
    </row>
    <row r="55" spans="2:33" x14ac:dyDescent="0.3">
      <c r="B55" s="1">
        <v>45307</v>
      </c>
      <c r="C55">
        <v>508.95</v>
      </c>
      <c r="D55">
        <v>521.85</v>
      </c>
      <c r="E55">
        <v>526.95000000000005</v>
      </c>
      <c r="F55">
        <v>505.75</v>
      </c>
      <c r="G55" s="2">
        <v>-1.9900000000000001E-2</v>
      </c>
      <c r="K55" t="s">
        <v>87</v>
      </c>
      <c r="L55" s="3">
        <v>22032.3</v>
      </c>
      <c r="M55" s="3">
        <v>22080.5</v>
      </c>
      <c r="N55" s="3">
        <v>22124.15</v>
      </c>
      <c r="O55" s="3">
        <v>21969.8</v>
      </c>
      <c r="P55" s="2">
        <v>-2.8999999999999998E-3</v>
      </c>
      <c r="T55" s="21" t="s">
        <v>87</v>
      </c>
      <c r="U55" s="65">
        <v>28068.2</v>
      </c>
      <c r="V55" s="65">
        <v>28185.95</v>
      </c>
      <c r="W55" s="65">
        <v>28200.6</v>
      </c>
      <c r="X55" s="65">
        <v>28021.45</v>
      </c>
      <c r="Y55" s="66">
        <v>-5.1999999999999998E-3</v>
      </c>
      <c r="AC55" s="14" t="s">
        <v>88</v>
      </c>
      <c r="AD55" s="4">
        <v>6.0289999999999999</v>
      </c>
      <c r="AE55" s="4">
        <v>6.0110000000000001</v>
      </c>
      <c r="AF55" s="4">
        <v>6.0359999999999996</v>
      </c>
      <c r="AG55" s="16">
        <v>6.0060000000000002</v>
      </c>
    </row>
    <row r="56" spans="2:33" x14ac:dyDescent="0.3">
      <c r="B56" s="1">
        <v>45306</v>
      </c>
      <c r="C56">
        <v>519.29999999999995</v>
      </c>
      <c r="D56">
        <v>524.4</v>
      </c>
      <c r="E56">
        <v>525</v>
      </c>
      <c r="F56">
        <v>511.15</v>
      </c>
      <c r="G56" s="2">
        <v>-8.9999999999999998E-4</v>
      </c>
      <c r="K56" t="s">
        <v>89</v>
      </c>
      <c r="L56" s="3">
        <v>22097.45</v>
      </c>
      <c r="M56" s="3">
        <v>22053.15</v>
      </c>
      <c r="N56" s="3">
        <v>22115.55</v>
      </c>
      <c r="O56" s="3">
        <v>21963.55</v>
      </c>
      <c r="P56" s="2">
        <v>9.2999999999999992E-3</v>
      </c>
      <c r="T56" s="21" t="s">
        <v>89</v>
      </c>
      <c r="U56" s="65">
        <v>28214.45</v>
      </c>
      <c r="V56" s="65">
        <v>28158.65</v>
      </c>
      <c r="W56" s="65">
        <v>28259.95</v>
      </c>
      <c r="X56" s="65">
        <v>28067.5</v>
      </c>
      <c r="Y56" s="66">
        <v>1.0999999999999999E-2</v>
      </c>
      <c r="AC56" s="14" t="s">
        <v>90</v>
      </c>
      <c r="AD56" s="4">
        <v>6.0250000000000004</v>
      </c>
      <c r="AE56" s="4">
        <v>6.0430000000000001</v>
      </c>
      <c r="AF56" s="4">
        <v>6.0430000000000001</v>
      </c>
      <c r="AG56" s="16">
        <v>6.0209999999999999</v>
      </c>
    </row>
    <row r="57" spans="2:33" x14ac:dyDescent="0.3">
      <c r="B57" s="1">
        <v>45303</v>
      </c>
      <c r="C57">
        <v>519.75</v>
      </c>
      <c r="D57">
        <v>520</v>
      </c>
      <c r="E57">
        <v>527.9</v>
      </c>
      <c r="F57">
        <v>517.20000000000005</v>
      </c>
      <c r="G57" s="2">
        <v>0.01</v>
      </c>
      <c r="K57" s="1">
        <v>45627</v>
      </c>
      <c r="L57" s="3">
        <v>21894.55</v>
      </c>
      <c r="M57" s="3">
        <v>21773.55</v>
      </c>
      <c r="N57" s="3">
        <v>21928.25</v>
      </c>
      <c r="O57" s="3">
        <v>21715.15</v>
      </c>
      <c r="P57" s="2">
        <v>1.14E-2</v>
      </c>
      <c r="T57" s="67">
        <v>45627</v>
      </c>
      <c r="U57" s="65">
        <v>27906.55</v>
      </c>
      <c r="V57" s="65">
        <v>27757.75</v>
      </c>
      <c r="W57" s="65">
        <v>27970.1</v>
      </c>
      <c r="X57" s="65">
        <v>27713.5</v>
      </c>
      <c r="Y57" s="66">
        <v>1.46E-2</v>
      </c>
      <c r="AC57" s="14" t="s">
        <v>91</v>
      </c>
      <c r="AD57" s="4">
        <v>6.0179999999999998</v>
      </c>
      <c r="AE57" s="4">
        <v>6.0380000000000003</v>
      </c>
      <c r="AF57" s="4">
        <v>6.0380000000000003</v>
      </c>
      <c r="AG57" s="16">
        <v>6.0149999999999997</v>
      </c>
    </row>
    <row r="58" spans="2:33" x14ac:dyDescent="0.3">
      <c r="B58" s="1">
        <v>45302</v>
      </c>
      <c r="C58">
        <v>514.6</v>
      </c>
      <c r="D58">
        <v>514.9</v>
      </c>
      <c r="E58">
        <v>538.9</v>
      </c>
      <c r="F58">
        <v>511.7</v>
      </c>
      <c r="G58" s="2">
        <v>5.1000000000000004E-3</v>
      </c>
      <c r="K58" s="1">
        <v>45597</v>
      </c>
      <c r="L58" s="3">
        <v>21647.200000000001</v>
      </c>
      <c r="M58" s="3">
        <v>21688</v>
      </c>
      <c r="N58" s="3">
        <v>21726.5</v>
      </c>
      <c r="O58" s="3">
        <v>21593.75</v>
      </c>
      <c r="P58" s="2">
        <v>1.2999999999999999E-3</v>
      </c>
      <c r="T58" s="67">
        <v>45597</v>
      </c>
      <c r="U58" s="65">
        <v>27505.3</v>
      </c>
      <c r="V58" s="65">
        <v>27622.5</v>
      </c>
      <c r="W58" s="65">
        <v>27660.15</v>
      </c>
      <c r="X58" s="65">
        <v>27429.65</v>
      </c>
      <c r="Y58" s="66">
        <v>-6.9999999999999999E-4</v>
      </c>
      <c r="AC58" s="14" t="s">
        <v>92</v>
      </c>
      <c r="AD58" s="4">
        <v>6.0119999999999996</v>
      </c>
      <c r="AE58" s="4">
        <v>6.0250000000000004</v>
      </c>
      <c r="AF58" s="4">
        <v>6.0289999999999999</v>
      </c>
      <c r="AG58" s="16">
        <v>6.008</v>
      </c>
    </row>
    <row r="59" spans="2:33" x14ac:dyDescent="0.3">
      <c r="B59" s="1">
        <v>45301</v>
      </c>
      <c r="C59">
        <v>512</v>
      </c>
      <c r="D59">
        <v>506.7</v>
      </c>
      <c r="E59">
        <v>515</v>
      </c>
      <c r="F59">
        <v>504.55</v>
      </c>
      <c r="G59" s="2">
        <v>5.5999999999999999E-3</v>
      </c>
      <c r="K59" s="1">
        <v>45566</v>
      </c>
      <c r="L59" s="3">
        <v>21618.7</v>
      </c>
      <c r="M59" s="3">
        <v>21529.3</v>
      </c>
      <c r="N59" s="3">
        <v>21641.85</v>
      </c>
      <c r="O59" s="3">
        <v>21448.65</v>
      </c>
      <c r="P59" s="2">
        <v>3.3999999999999998E-3</v>
      </c>
      <c r="T59" s="67">
        <v>45566</v>
      </c>
      <c r="U59" s="65">
        <v>27525.4</v>
      </c>
      <c r="V59" s="65">
        <v>27434.799999999999</v>
      </c>
      <c r="W59" s="65">
        <v>27561.55</v>
      </c>
      <c r="X59" s="65">
        <v>27360</v>
      </c>
      <c r="Y59" s="66">
        <v>2E-3</v>
      </c>
      <c r="AC59" s="14" t="s">
        <v>93</v>
      </c>
      <c r="AD59" s="4">
        <v>6.0279999999999996</v>
      </c>
      <c r="AE59" s="4">
        <v>6.0629999999999997</v>
      </c>
      <c r="AF59" s="4">
        <v>6.0629999999999997</v>
      </c>
      <c r="AG59" s="16">
        <v>6.0140000000000002</v>
      </c>
    </row>
    <row r="60" spans="2:33" x14ac:dyDescent="0.3">
      <c r="B60" s="1">
        <v>45300</v>
      </c>
      <c r="C60">
        <v>509.15</v>
      </c>
      <c r="D60">
        <v>503.45</v>
      </c>
      <c r="E60">
        <v>517.45000000000005</v>
      </c>
      <c r="F60">
        <v>501.85</v>
      </c>
      <c r="G60" s="2">
        <v>1.61E-2</v>
      </c>
      <c r="K60" s="1">
        <v>45536</v>
      </c>
      <c r="L60" s="3">
        <v>21544.85</v>
      </c>
      <c r="M60" s="3">
        <v>21653.599999999999</v>
      </c>
      <c r="N60" s="3">
        <v>21724.45</v>
      </c>
      <c r="O60" s="3">
        <v>21517.85</v>
      </c>
      <c r="P60" s="2">
        <v>1.5E-3</v>
      </c>
      <c r="T60" s="67">
        <v>45536</v>
      </c>
      <c r="U60" s="65">
        <v>27469.25</v>
      </c>
      <c r="V60" s="65">
        <v>27623.7</v>
      </c>
      <c r="W60" s="65">
        <v>27755.9</v>
      </c>
      <c r="X60" s="65">
        <v>27431.05</v>
      </c>
      <c r="Y60" s="66">
        <v>4.0000000000000002E-4</v>
      </c>
      <c r="AC60" s="14" t="s">
        <v>94</v>
      </c>
      <c r="AD60" s="4">
        <v>6.056</v>
      </c>
      <c r="AE60" s="4">
        <v>6.0460000000000003</v>
      </c>
      <c r="AF60" s="4">
        <v>6.0860000000000003</v>
      </c>
      <c r="AG60" s="16">
        <v>6.0389999999999997</v>
      </c>
    </row>
    <row r="61" spans="2:33" x14ac:dyDescent="0.3">
      <c r="B61" s="1">
        <v>45299</v>
      </c>
      <c r="C61">
        <v>501.1</v>
      </c>
      <c r="D61">
        <v>507</v>
      </c>
      <c r="E61">
        <v>510.15</v>
      </c>
      <c r="F61">
        <v>498.1</v>
      </c>
      <c r="G61" s="2">
        <v>-9.4000000000000004E-3</v>
      </c>
      <c r="K61" s="1">
        <v>45505</v>
      </c>
      <c r="L61" s="3">
        <v>21513</v>
      </c>
      <c r="M61" s="3">
        <v>21747.599999999999</v>
      </c>
      <c r="N61" s="3">
        <v>21763.95</v>
      </c>
      <c r="O61" s="3">
        <v>21492.9</v>
      </c>
      <c r="P61" s="2">
        <v>-9.1000000000000004E-3</v>
      </c>
      <c r="T61" s="67">
        <v>45505</v>
      </c>
      <c r="U61" s="65">
        <v>27457.8</v>
      </c>
      <c r="V61" s="65">
        <v>27713.45</v>
      </c>
      <c r="W61" s="65">
        <v>27743.15</v>
      </c>
      <c r="X61" s="65">
        <v>27427.7</v>
      </c>
      <c r="Y61" s="66">
        <v>-8.6999999999999994E-3</v>
      </c>
      <c r="AC61" s="14" t="s">
        <v>95</v>
      </c>
      <c r="AD61" s="4">
        <v>6.0359999999999996</v>
      </c>
      <c r="AE61" s="4">
        <v>6.0819999999999999</v>
      </c>
      <c r="AF61" s="4">
        <v>6.0819999999999999</v>
      </c>
      <c r="AG61" s="16">
        <v>6.0359999999999996</v>
      </c>
    </row>
    <row r="62" spans="2:33" x14ac:dyDescent="0.3">
      <c r="B62" s="1">
        <v>45296</v>
      </c>
      <c r="C62">
        <v>505.85</v>
      </c>
      <c r="D62">
        <v>512.79999999999995</v>
      </c>
      <c r="E62">
        <v>515.4</v>
      </c>
      <c r="F62">
        <v>501</v>
      </c>
      <c r="G62" s="2">
        <v>-1.3599999999999999E-2</v>
      </c>
      <c r="K62" s="1">
        <v>45413</v>
      </c>
      <c r="L62" s="3">
        <v>21710.799999999999</v>
      </c>
      <c r="M62" s="3">
        <v>21705.75</v>
      </c>
      <c r="N62" s="3">
        <v>21749.599999999999</v>
      </c>
      <c r="O62" s="3">
        <v>21629.200000000001</v>
      </c>
      <c r="P62" s="2">
        <v>2.3999999999999998E-3</v>
      </c>
      <c r="T62" s="67">
        <v>45413</v>
      </c>
      <c r="U62" s="65">
        <v>27699.65</v>
      </c>
      <c r="V62" s="65">
        <v>27652.1</v>
      </c>
      <c r="W62" s="65">
        <v>27777.599999999999</v>
      </c>
      <c r="X62" s="65">
        <v>27550.7</v>
      </c>
      <c r="Y62" s="66">
        <v>3.0000000000000001E-3</v>
      </c>
      <c r="AC62" s="14" t="s">
        <v>96</v>
      </c>
      <c r="AD62" s="4">
        <v>6.0510000000000002</v>
      </c>
      <c r="AE62" s="4">
        <v>6.0890000000000004</v>
      </c>
      <c r="AF62" s="4">
        <v>6.0890000000000004</v>
      </c>
      <c r="AG62" s="16">
        <v>6.0490000000000004</v>
      </c>
    </row>
    <row r="63" spans="2:33" x14ac:dyDescent="0.3">
      <c r="B63" s="1">
        <v>45295</v>
      </c>
      <c r="C63">
        <v>512.85</v>
      </c>
      <c r="D63">
        <v>517</v>
      </c>
      <c r="E63">
        <v>519.45000000000005</v>
      </c>
      <c r="F63">
        <v>511.25</v>
      </c>
      <c r="G63" s="2">
        <v>-1E-3</v>
      </c>
      <c r="K63" s="1">
        <v>45383</v>
      </c>
      <c r="L63" s="3">
        <v>21658.6</v>
      </c>
      <c r="M63" s="3">
        <v>21605.8</v>
      </c>
      <c r="N63" s="3">
        <v>21685.65</v>
      </c>
      <c r="O63" s="3">
        <v>21564.55</v>
      </c>
      <c r="P63" s="2">
        <v>6.6E-3</v>
      </c>
      <c r="T63" s="67">
        <v>45383</v>
      </c>
      <c r="U63" s="65">
        <v>27615.85</v>
      </c>
      <c r="V63" s="65">
        <v>27459.55</v>
      </c>
      <c r="W63" s="65">
        <v>27656.7</v>
      </c>
      <c r="X63" s="65">
        <v>27439.5</v>
      </c>
      <c r="Y63" s="66">
        <v>1.04E-2</v>
      </c>
      <c r="AC63" s="13">
        <v>44203</v>
      </c>
      <c r="AD63" s="4">
        <v>6.0389999999999997</v>
      </c>
      <c r="AE63" s="4">
        <v>6.0819999999999999</v>
      </c>
      <c r="AF63" s="4">
        <v>6.0819999999999999</v>
      </c>
      <c r="AG63" s="16">
        <v>6.0350000000000001</v>
      </c>
    </row>
    <row r="64" spans="2:33" x14ac:dyDescent="0.3">
      <c r="B64" s="1">
        <v>45294</v>
      </c>
      <c r="C64">
        <v>513.35</v>
      </c>
      <c r="D64">
        <v>510.5</v>
      </c>
      <c r="E64">
        <v>517.5</v>
      </c>
      <c r="F64">
        <v>502.55</v>
      </c>
      <c r="G64" s="2">
        <v>1.2800000000000001E-2</v>
      </c>
      <c r="K64" s="1">
        <v>45352</v>
      </c>
      <c r="L64" s="3">
        <v>21517.35</v>
      </c>
      <c r="M64" s="3">
        <v>21661.1</v>
      </c>
      <c r="N64" s="3">
        <v>21677</v>
      </c>
      <c r="O64" s="3">
        <v>21500.35</v>
      </c>
      <c r="P64" s="2">
        <v>-6.8999999999999999E-3</v>
      </c>
      <c r="T64" s="67">
        <v>45352</v>
      </c>
      <c r="U64" s="65">
        <v>27332.400000000001</v>
      </c>
      <c r="V64" s="65">
        <v>27544.55</v>
      </c>
      <c r="W64" s="65">
        <v>27560.55</v>
      </c>
      <c r="X64" s="65">
        <v>27298.400000000001</v>
      </c>
      <c r="Y64" s="66">
        <v>-7.3000000000000001E-3</v>
      </c>
      <c r="AC64" s="13">
        <v>44234</v>
      </c>
      <c r="AD64" s="4">
        <v>6.0650000000000004</v>
      </c>
      <c r="AE64" s="4">
        <v>6.0609999999999999</v>
      </c>
      <c r="AF64" s="4">
        <v>6.0750000000000002</v>
      </c>
      <c r="AG64" s="16">
        <v>6.0549999999999997</v>
      </c>
    </row>
    <row r="65" spans="2:33" x14ac:dyDescent="0.3">
      <c r="B65" s="1">
        <v>45293</v>
      </c>
      <c r="C65">
        <v>506.85</v>
      </c>
      <c r="D65">
        <v>516.9</v>
      </c>
      <c r="E65">
        <v>522.9</v>
      </c>
      <c r="F65">
        <v>504.35</v>
      </c>
      <c r="G65" s="2">
        <v>-2.2200000000000001E-2</v>
      </c>
      <c r="K65" s="1">
        <v>45323</v>
      </c>
      <c r="L65" s="3">
        <v>21665.8</v>
      </c>
      <c r="M65" s="3">
        <v>21751.35</v>
      </c>
      <c r="N65" s="3">
        <v>21755.599999999999</v>
      </c>
      <c r="O65" s="3">
        <v>21555.65</v>
      </c>
      <c r="P65" s="2">
        <v>-3.5000000000000001E-3</v>
      </c>
      <c r="T65" s="67">
        <v>45323</v>
      </c>
      <c r="U65" s="65">
        <v>27534.25</v>
      </c>
      <c r="V65" s="65">
        <v>27678.7</v>
      </c>
      <c r="W65" s="65">
        <v>27686.95</v>
      </c>
      <c r="X65" s="65">
        <v>27446</v>
      </c>
      <c r="Y65" s="66">
        <v>-5.3E-3</v>
      </c>
      <c r="AC65" s="13">
        <v>44323</v>
      </c>
      <c r="AD65" s="4">
        <v>6.0880000000000001</v>
      </c>
      <c r="AE65" s="4">
        <v>6.0609999999999999</v>
      </c>
      <c r="AF65" s="4">
        <v>6.093</v>
      </c>
      <c r="AG65" s="16">
        <v>6.0609999999999999</v>
      </c>
    </row>
    <row r="66" spans="2:33" x14ac:dyDescent="0.3">
      <c r="B66" s="1">
        <v>45292</v>
      </c>
      <c r="C66">
        <v>518.35</v>
      </c>
      <c r="D66">
        <v>523</v>
      </c>
      <c r="E66">
        <v>529</v>
      </c>
      <c r="F66">
        <v>512.20000000000005</v>
      </c>
      <c r="G66" s="2">
        <v>-8.8000000000000005E-3</v>
      </c>
      <c r="K66" s="1">
        <v>45292</v>
      </c>
      <c r="L66" s="3">
        <v>21741.9</v>
      </c>
      <c r="M66" s="3">
        <v>21727.75</v>
      </c>
      <c r="N66" s="3">
        <v>21834.35</v>
      </c>
      <c r="O66" s="3">
        <v>21680.85</v>
      </c>
      <c r="P66" s="2">
        <v>5.0000000000000001E-4</v>
      </c>
      <c r="T66" s="67">
        <v>45292</v>
      </c>
      <c r="U66" s="65">
        <v>27679.85</v>
      </c>
      <c r="V66" s="65">
        <v>27654.2</v>
      </c>
      <c r="W66" s="65">
        <v>27799.25</v>
      </c>
      <c r="X66" s="65">
        <v>27591.1</v>
      </c>
      <c r="Y66" s="66">
        <v>-2.9999999999999997E-4</v>
      </c>
      <c r="AC66" s="13">
        <v>44354</v>
      </c>
      <c r="AD66" s="4">
        <v>6.1749999999999998</v>
      </c>
      <c r="AE66" s="4">
        <v>6.1539999999999999</v>
      </c>
      <c r="AF66" s="4">
        <v>6.19</v>
      </c>
      <c r="AG66" s="16">
        <v>6.1379999999999999</v>
      </c>
    </row>
    <row r="67" spans="2:33" x14ac:dyDescent="0.3">
      <c r="B67" s="1">
        <v>45289</v>
      </c>
      <c r="C67">
        <v>522.95000000000005</v>
      </c>
      <c r="D67">
        <v>523.15</v>
      </c>
      <c r="E67">
        <v>529.9</v>
      </c>
      <c r="F67">
        <v>519.25</v>
      </c>
      <c r="G67" s="2">
        <v>-4.0000000000000002E-4</v>
      </c>
      <c r="K67" t="s">
        <v>97</v>
      </c>
      <c r="L67" s="3">
        <v>21731.4</v>
      </c>
      <c r="M67" s="3">
        <v>21737.65</v>
      </c>
      <c r="N67" s="3">
        <v>21770.3</v>
      </c>
      <c r="O67" s="3">
        <v>21676.9</v>
      </c>
      <c r="P67" s="2">
        <v>-2.2000000000000001E-3</v>
      </c>
      <c r="T67" s="21" t="s">
        <v>97</v>
      </c>
      <c r="U67" s="65">
        <v>27687.8</v>
      </c>
      <c r="V67" s="65">
        <v>27669.5</v>
      </c>
      <c r="W67" s="65">
        <v>27742.85</v>
      </c>
      <c r="X67" s="65">
        <v>27609.55</v>
      </c>
      <c r="Y67" s="66">
        <v>-3.0000000000000001E-3</v>
      </c>
      <c r="AC67" s="13">
        <v>44384</v>
      </c>
      <c r="AD67" s="4">
        <v>6.1639999999999997</v>
      </c>
      <c r="AE67" s="4">
        <v>6.1609999999999996</v>
      </c>
      <c r="AF67" s="4">
        <v>6.19</v>
      </c>
      <c r="AG67" s="16">
        <v>6.1609999999999996</v>
      </c>
    </row>
    <row r="68" spans="2:33" x14ac:dyDescent="0.3">
      <c r="B68" s="1">
        <v>45288</v>
      </c>
      <c r="C68">
        <v>523.15</v>
      </c>
      <c r="D68">
        <v>506.5</v>
      </c>
      <c r="E68">
        <v>531.95000000000005</v>
      </c>
      <c r="F68">
        <v>504.35</v>
      </c>
      <c r="G68" s="2">
        <v>3.8800000000000001E-2</v>
      </c>
      <c r="K68" t="s">
        <v>98</v>
      </c>
      <c r="L68" s="3">
        <v>21778.7</v>
      </c>
      <c r="M68" s="3">
        <v>21715</v>
      </c>
      <c r="N68" s="3">
        <v>21801.45</v>
      </c>
      <c r="O68" s="3">
        <v>21678</v>
      </c>
      <c r="P68" s="2">
        <v>5.7000000000000002E-3</v>
      </c>
      <c r="T68" s="21" t="s">
        <v>98</v>
      </c>
      <c r="U68" s="65">
        <v>27771</v>
      </c>
      <c r="V68" s="65">
        <v>27776.1</v>
      </c>
      <c r="W68" s="65">
        <v>27839.7</v>
      </c>
      <c r="X68" s="65">
        <v>27708.85</v>
      </c>
      <c r="Y68" s="66">
        <v>3.3999999999999998E-3</v>
      </c>
      <c r="AC68" s="13">
        <v>44415</v>
      </c>
      <c r="AD68" s="4">
        <v>6.1239999999999997</v>
      </c>
      <c r="AE68" s="4">
        <v>6.1609999999999996</v>
      </c>
      <c r="AF68" s="4">
        <v>6.1609999999999996</v>
      </c>
      <c r="AG68" s="16">
        <v>6.1239999999999997</v>
      </c>
    </row>
    <row r="69" spans="2:33" x14ac:dyDescent="0.3">
      <c r="B69" s="1">
        <v>45287</v>
      </c>
      <c r="C69">
        <v>503.6</v>
      </c>
      <c r="D69">
        <v>511.95</v>
      </c>
      <c r="E69">
        <v>516.4</v>
      </c>
      <c r="F69">
        <v>498.75</v>
      </c>
      <c r="G69" s="2">
        <v>-1.41E-2</v>
      </c>
      <c r="K69" t="s">
        <v>99</v>
      </c>
      <c r="L69" s="3">
        <v>21654.75</v>
      </c>
      <c r="M69" s="3">
        <v>21497.65</v>
      </c>
      <c r="N69" s="3">
        <v>21675.75</v>
      </c>
      <c r="O69" s="3">
        <v>21495.8</v>
      </c>
      <c r="P69" s="2">
        <v>0.01</v>
      </c>
      <c r="T69" s="21" t="s">
        <v>99</v>
      </c>
      <c r="U69" s="65">
        <v>27677</v>
      </c>
      <c r="V69" s="65">
        <v>27486.400000000001</v>
      </c>
      <c r="W69" s="65">
        <v>27710.45</v>
      </c>
      <c r="X69" s="65">
        <v>27475.3</v>
      </c>
      <c r="Y69" s="66">
        <v>9.4999999999999998E-3</v>
      </c>
      <c r="AC69" s="13">
        <v>44446</v>
      </c>
      <c r="AD69" s="4">
        <v>6.1859999999999999</v>
      </c>
      <c r="AE69" s="4">
        <v>6.1529999999999996</v>
      </c>
      <c r="AF69" s="4">
        <v>6.1970000000000001</v>
      </c>
      <c r="AG69" s="16">
        <v>6.14</v>
      </c>
    </row>
    <row r="70" spans="2:33" x14ac:dyDescent="0.3">
      <c r="B70" s="1">
        <v>45286</v>
      </c>
      <c r="C70">
        <v>510.8</v>
      </c>
      <c r="D70">
        <v>521</v>
      </c>
      <c r="E70">
        <v>521</v>
      </c>
      <c r="F70">
        <v>507.7</v>
      </c>
      <c r="G70" s="2">
        <v>-7.7000000000000002E-3</v>
      </c>
      <c r="K70" t="s">
        <v>100</v>
      </c>
      <c r="L70" s="3">
        <v>21441.35</v>
      </c>
      <c r="M70" s="3">
        <v>21365.200000000001</v>
      </c>
      <c r="N70" s="3">
        <v>21477.15</v>
      </c>
      <c r="O70" s="3">
        <v>21329.45</v>
      </c>
      <c r="P70" s="2">
        <v>4.3E-3</v>
      </c>
      <c r="T70" s="21" t="s">
        <v>100</v>
      </c>
      <c r="U70" s="65">
        <v>27415.5</v>
      </c>
      <c r="V70" s="65">
        <v>27347.3</v>
      </c>
      <c r="W70" s="65">
        <v>27467.65</v>
      </c>
      <c r="X70" s="65">
        <v>27271.8</v>
      </c>
      <c r="Y70" s="66">
        <v>2.7000000000000001E-3</v>
      </c>
      <c r="AC70" s="13">
        <v>44537</v>
      </c>
      <c r="AD70" s="4">
        <v>6.22</v>
      </c>
      <c r="AE70" s="4">
        <v>6.2770000000000001</v>
      </c>
      <c r="AF70" s="4">
        <v>6.2770000000000001</v>
      </c>
      <c r="AG70" s="16">
        <v>6.2039999999999997</v>
      </c>
    </row>
    <row r="71" spans="2:33" x14ac:dyDescent="0.3">
      <c r="B71" s="1">
        <v>45282</v>
      </c>
      <c r="C71">
        <v>514.75</v>
      </c>
      <c r="D71">
        <v>497.2</v>
      </c>
      <c r="E71">
        <v>518.54999999999995</v>
      </c>
      <c r="F71">
        <v>497.2</v>
      </c>
      <c r="G71" s="2">
        <v>4.0399999999999998E-2</v>
      </c>
      <c r="K71" t="s">
        <v>101</v>
      </c>
      <c r="L71" s="3">
        <v>21349.4</v>
      </c>
      <c r="M71" s="3">
        <v>21295.85</v>
      </c>
      <c r="N71" s="3">
        <v>21390.5</v>
      </c>
      <c r="O71" s="3">
        <v>21232.45</v>
      </c>
      <c r="P71" s="2">
        <v>4.4000000000000003E-3</v>
      </c>
      <c r="T71" s="21" t="s">
        <v>101</v>
      </c>
      <c r="U71" s="65">
        <v>27341.599999999999</v>
      </c>
      <c r="V71" s="65">
        <v>27351.599999999999</v>
      </c>
      <c r="W71" s="65">
        <v>27433.25</v>
      </c>
      <c r="X71" s="65">
        <v>27197.8</v>
      </c>
      <c r="Y71" s="66">
        <v>1.5E-3</v>
      </c>
      <c r="AC71" s="14" t="s">
        <v>102</v>
      </c>
      <c r="AD71" s="4">
        <v>6.1029999999999998</v>
      </c>
      <c r="AE71" s="4">
        <v>6.1</v>
      </c>
      <c r="AF71" s="4">
        <v>6.1070000000000002</v>
      </c>
      <c r="AG71" s="16">
        <v>6.1</v>
      </c>
    </row>
    <row r="72" spans="2:33" x14ac:dyDescent="0.3">
      <c r="B72" s="1">
        <v>45281</v>
      </c>
      <c r="C72">
        <v>494.75</v>
      </c>
      <c r="D72">
        <v>483</v>
      </c>
      <c r="E72">
        <v>504.75</v>
      </c>
      <c r="F72">
        <v>481.55</v>
      </c>
      <c r="G72" s="2">
        <v>4.4000000000000003E-3</v>
      </c>
      <c r="K72" t="s">
        <v>103</v>
      </c>
      <c r="L72" s="3">
        <v>21255.05</v>
      </c>
      <c r="M72" s="3">
        <v>21033.95</v>
      </c>
      <c r="N72" s="3">
        <v>21288.35</v>
      </c>
      <c r="O72" s="3">
        <v>20976.799999999999</v>
      </c>
      <c r="P72" s="2">
        <v>5.0000000000000001E-3</v>
      </c>
      <c r="T72" s="21" t="s">
        <v>103</v>
      </c>
      <c r="U72" s="65">
        <v>27299.65</v>
      </c>
      <c r="V72" s="65">
        <v>26965.7</v>
      </c>
      <c r="W72" s="65">
        <v>27337.200000000001</v>
      </c>
      <c r="X72" s="65">
        <v>26892.6</v>
      </c>
      <c r="Y72" s="66">
        <v>5.7999999999999996E-3</v>
      </c>
      <c r="AC72" s="14" t="s">
        <v>104</v>
      </c>
      <c r="AD72" s="4">
        <v>6.109</v>
      </c>
      <c r="AE72" s="4">
        <v>6.1219999999999999</v>
      </c>
      <c r="AF72" s="4">
        <v>6.1219999999999999</v>
      </c>
      <c r="AG72" s="16">
        <v>6.109</v>
      </c>
    </row>
    <row r="73" spans="2:33" x14ac:dyDescent="0.3">
      <c r="B73" s="1">
        <v>45280</v>
      </c>
      <c r="C73">
        <v>492.6</v>
      </c>
      <c r="D73">
        <v>522</v>
      </c>
      <c r="E73">
        <v>529.15</v>
      </c>
      <c r="F73">
        <v>485.1</v>
      </c>
      <c r="G73" s="2">
        <v>-5.2699999999999997E-2</v>
      </c>
      <c r="K73" t="s">
        <v>105</v>
      </c>
      <c r="L73" s="3">
        <v>21150.15</v>
      </c>
      <c r="M73" s="3">
        <v>21543.5</v>
      </c>
      <c r="N73" s="3">
        <v>21593</v>
      </c>
      <c r="O73" s="3">
        <v>21087.35</v>
      </c>
      <c r="P73" s="2">
        <v>-1.41E-2</v>
      </c>
      <c r="T73" s="21" t="s">
        <v>105</v>
      </c>
      <c r="U73" s="65">
        <v>27142.7</v>
      </c>
      <c r="V73" s="65">
        <v>27642.05</v>
      </c>
      <c r="W73" s="65">
        <v>27752.25</v>
      </c>
      <c r="X73" s="65">
        <v>27040.95</v>
      </c>
      <c r="Y73" s="66">
        <v>-1.41E-2</v>
      </c>
      <c r="AC73" s="14" t="s">
        <v>106</v>
      </c>
      <c r="AD73" s="4">
        <v>6.117</v>
      </c>
      <c r="AE73" s="4">
        <v>6.109</v>
      </c>
      <c r="AF73" s="4">
        <v>6.12</v>
      </c>
      <c r="AG73" s="16">
        <v>6.1079999999999997</v>
      </c>
    </row>
    <row r="74" spans="2:33" x14ac:dyDescent="0.3">
      <c r="B74" s="1">
        <v>45279</v>
      </c>
      <c r="C74">
        <v>520</v>
      </c>
      <c r="D74">
        <v>514.95000000000005</v>
      </c>
      <c r="E74">
        <v>528.45000000000005</v>
      </c>
      <c r="F74">
        <v>511.85</v>
      </c>
      <c r="G74" s="2">
        <v>1.3299999999999999E-2</v>
      </c>
      <c r="K74" t="s">
        <v>107</v>
      </c>
      <c r="L74" s="3">
        <v>21453.1</v>
      </c>
      <c r="M74" s="3">
        <v>21477.65</v>
      </c>
      <c r="N74" s="3">
        <v>21505.05</v>
      </c>
      <c r="O74" s="3">
        <v>21337.75</v>
      </c>
      <c r="P74" s="2">
        <v>1.6000000000000001E-3</v>
      </c>
      <c r="T74" s="21" t="s">
        <v>107</v>
      </c>
      <c r="U74" s="65">
        <v>27530.85</v>
      </c>
      <c r="V74" s="65">
        <v>27616.5</v>
      </c>
      <c r="W74" s="65">
        <v>27632.95</v>
      </c>
      <c r="X74" s="65">
        <v>27404.45</v>
      </c>
      <c r="Y74" s="66">
        <v>-1.6999999999999999E-3</v>
      </c>
      <c r="AC74" s="14" t="s">
        <v>108</v>
      </c>
      <c r="AD74" s="4">
        <v>6.13</v>
      </c>
      <c r="AE74" s="4">
        <v>6.1459999999999999</v>
      </c>
      <c r="AF74" s="4">
        <v>6.1459999999999999</v>
      </c>
      <c r="AG74" s="16">
        <v>6.1130000000000004</v>
      </c>
    </row>
    <row r="75" spans="2:33" x14ac:dyDescent="0.3">
      <c r="B75" s="1">
        <v>45278</v>
      </c>
      <c r="C75">
        <v>513.15</v>
      </c>
      <c r="D75">
        <v>497.2</v>
      </c>
      <c r="E75">
        <v>518.4</v>
      </c>
      <c r="F75">
        <v>490.55</v>
      </c>
      <c r="G75" s="2">
        <v>3.7199999999999997E-2</v>
      </c>
      <c r="K75" t="s">
        <v>109</v>
      </c>
      <c r="L75" s="3">
        <v>21418.65</v>
      </c>
      <c r="M75" s="3">
        <v>21434.799999999999</v>
      </c>
      <c r="N75" s="3">
        <v>21482.799999999999</v>
      </c>
      <c r="O75" s="3">
        <v>21365.35</v>
      </c>
      <c r="P75" s="2">
        <v>-1.8E-3</v>
      </c>
      <c r="T75" s="21" t="s">
        <v>109</v>
      </c>
      <c r="U75" s="65">
        <v>27576.55</v>
      </c>
      <c r="V75" s="65">
        <v>27672.15</v>
      </c>
      <c r="W75" s="65">
        <v>27714.15</v>
      </c>
      <c r="X75" s="65">
        <v>27549.3</v>
      </c>
      <c r="Y75" s="66">
        <v>-4.3E-3</v>
      </c>
      <c r="AC75" s="14" t="s">
        <v>110</v>
      </c>
      <c r="AD75" s="4">
        <v>6.1269999999999998</v>
      </c>
      <c r="AE75" s="4">
        <v>6.1390000000000002</v>
      </c>
      <c r="AF75" s="4">
        <v>6.1390000000000002</v>
      </c>
      <c r="AG75" s="16">
        <v>6.1269999999999998</v>
      </c>
    </row>
    <row r="76" spans="2:33" x14ac:dyDescent="0.3">
      <c r="B76" s="1">
        <v>45275</v>
      </c>
      <c r="C76">
        <v>494.75</v>
      </c>
      <c r="D76">
        <v>493</v>
      </c>
      <c r="E76">
        <v>496.8</v>
      </c>
      <c r="F76">
        <v>488.8</v>
      </c>
      <c r="G76" s="2">
        <v>8.5000000000000006E-3</v>
      </c>
      <c r="K76" t="s">
        <v>111</v>
      </c>
      <c r="L76" s="3">
        <v>21456.65</v>
      </c>
      <c r="M76" s="3">
        <v>21287.45</v>
      </c>
      <c r="N76" s="3">
        <v>21492.3</v>
      </c>
      <c r="O76" s="3">
        <v>21235.3</v>
      </c>
      <c r="P76" s="2">
        <v>1.29E-2</v>
      </c>
      <c r="T76" s="21" t="s">
        <v>111</v>
      </c>
      <c r="U76" s="65">
        <v>27695.85</v>
      </c>
      <c r="V76" s="65">
        <v>27432.6</v>
      </c>
      <c r="W76" s="65">
        <v>27742</v>
      </c>
      <c r="X76" s="65">
        <v>27334.3</v>
      </c>
      <c r="Y76" s="66">
        <v>1.41E-2</v>
      </c>
      <c r="AC76" s="14" t="s">
        <v>112</v>
      </c>
      <c r="AD76" s="4">
        <v>6.1189999999999998</v>
      </c>
      <c r="AE76" s="4">
        <v>6.1289999999999996</v>
      </c>
      <c r="AF76" s="4">
        <v>6.1289999999999996</v>
      </c>
      <c r="AG76" s="16">
        <v>6.1159999999999997</v>
      </c>
    </row>
    <row r="77" spans="2:33" x14ac:dyDescent="0.3">
      <c r="B77" s="1">
        <v>45274</v>
      </c>
      <c r="C77">
        <v>490.6</v>
      </c>
      <c r="D77">
        <v>482</v>
      </c>
      <c r="E77">
        <v>500</v>
      </c>
      <c r="F77">
        <v>481.6</v>
      </c>
      <c r="G77" s="2">
        <v>1.8100000000000002E-2</v>
      </c>
      <c r="K77" t="s">
        <v>113</v>
      </c>
      <c r="L77" s="3">
        <v>21182.7</v>
      </c>
      <c r="M77" s="3">
        <v>21110.400000000001</v>
      </c>
      <c r="N77" s="3">
        <v>21210.9</v>
      </c>
      <c r="O77" s="3">
        <v>21074.45</v>
      </c>
      <c r="P77" s="2">
        <v>1.23E-2</v>
      </c>
      <c r="T77" s="21" t="s">
        <v>113</v>
      </c>
      <c r="U77" s="65">
        <v>27309.7</v>
      </c>
      <c r="V77" s="65">
        <v>27109.7</v>
      </c>
      <c r="W77" s="65">
        <v>27353.3</v>
      </c>
      <c r="X77" s="65">
        <v>27090.15</v>
      </c>
      <c r="Y77" s="66">
        <v>1.72E-2</v>
      </c>
      <c r="AC77" s="14" t="s">
        <v>114</v>
      </c>
      <c r="AD77" s="4">
        <v>6.1379999999999999</v>
      </c>
      <c r="AE77" s="4">
        <v>6.1580000000000004</v>
      </c>
      <c r="AF77" s="4">
        <v>6.1580000000000004</v>
      </c>
      <c r="AG77" s="16">
        <v>6.1319999999999997</v>
      </c>
    </row>
    <row r="78" spans="2:33" x14ac:dyDescent="0.3">
      <c r="B78" s="1">
        <v>45273</v>
      </c>
      <c r="C78">
        <v>481.9</v>
      </c>
      <c r="D78">
        <v>483.75</v>
      </c>
      <c r="E78">
        <v>488.45</v>
      </c>
      <c r="F78">
        <v>478.25</v>
      </c>
      <c r="G78" s="2">
        <v>-2.0000000000000001E-4</v>
      </c>
      <c r="K78" t="s">
        <v>115</v>
      </c>
      <c r="L78" s="3">
        <v>20926.349999999999</v>
      </c>
      <c r="M78" s="3">
        <v>20929.75</v>
      </c>
      <c r="N78" s="3">
        <v>20950</v>
      </c>
      <c r="O78" s="3">
        <v>20769.5</v>
      </c>
      <c r="P78" s="2">
        <v>1E-3</v>
      </c>
      <c r="T78" s="21" t="s">
        <v>115</v>
      </c>
      <c r="U78" s="65">
        <v>26846.65</v>
      </c>
      <c r="V78" s="65">
        <v>26947.55</v>
      </c>
      <c r="W78" s="65">
        <v>26956.85</v>
      </c>
      <c r="X78" s="65">
        <v>26681.35</v>
      </c>
      <c r="Y78" s="66">
        <v>-3.3E-3</v>
      </c>
      <c r="AC78" s="14" t="s">
        <v>116</v>
      </c>
      <c r="AD78" s="4">
        <v>6.165</v>
      </c>
      <c r="AE78" s="4">
        <v>6.1470000000000002</v>
      </c>
      <c r="AF78" s="4">
        <v>6.165</v>
      </c>
      <c r="AG78" s="16">
        <v>6.1420000000000003</v>
      </c>
    </row>
    <row r="79" spans="2:33" x14ac:dyDescent="0.3">
      <c r="B79" s="1">
        <v>45272</v>
      </c>
      <c r="C79">
        <v>482</v>
      </c>
      <c r="D79">
        <v>486.2</v>
      </c>
      <c r="E79">
        <v>493.3</v>
      </c>
      <c r="F79">
        <v>480</v>
      </c>
      <c r="G79" s="2">
        <v>-8.6E-3</v>
      </c>
      <c r="K79" s="1">
        <v>45272</v>
      </c>
      <c r="L79" s="3">
        <v>20906.400000000001</v>
      </c>
      <c r="M79" s="3">
        <v>21018.55</v>
      </c>
      <c r="N79" s="3">
        <v>21037.9</v>
      </c>
      <c r="O79" s="3">
        <v>20867.150000000001</v>
      </c>
      <c r="P79" s="2">
        <v>-4.3E-3</v>
      </c>
      <c r="T79" s="67">
        <v>45272</v>
      </c>
      <c r="U79" s="65">
        <v>26936.65</v>
      </c>
      <c r="V79" s="65">
        <v>27051.95</v>
      </c>
      <c r="W79" s="65">
        <v>27079.05</v>
      </c>
      <c r="X79" s="65">
        <v>26879.3</v>
      </c>
      <c r="Y79" s="66">
        <v>-3.5999999999999999E-3</v>
      </c>
      <c r="AC79" s="14" t="s">
        <v>117</v>
      </c>
      <c r="AD79" s="4">
        <v>6.1689999999999996</v>
      </c>
      <c r="AE79" s="4">
        <v>6.1760000000000002</v>
      </c>
      <c r="AF79" s="4">
        <v>6.1779999999999999</v>
      </c>
      <c r="AG79" s="16">
        <v>6.1609999999999996</v>
      </c>
    </row>
    <row r="80" spans="2:33" x14ac:dyDescent="0.3">
      <c r="B80" s="1">
        <v>45271</v>
      </c>
      <c r="C80">
        <v>486.2</v>
      </c>
      <c r="D80">
        <v>485.35</v>
      </c>
      <c r="E80">
        <v>488.9</v>
      </c>
      <c r="F80">
        <v>482.3</v>
      </c>
      <c r="G80" s="2">
        <v>1.8E-3</v>
      </c>
      <c r="K80" s="1">
        <v>45242</v>
      </c>
      <c r="L80" s="3">
        <v>20997.1</v>
      </c>
      <c r="M80" s="3">
        <v>20965.3</v>
      </c>
      <c r="N80" s="3">
        <v>21026.1</v>
      </c>
      <c r="O80" s="3">
        <v>20923.7</v>
      </c>
      <c r="P80" s="2">
        <v>1.2999999999999999E-3</v>
      </c>
      <c r="T80" s="67">
        <v>45242</v>
      </c>
      <c r="U80" s="65">
        <v>27033.599999999999</v>
      </c>
      <c r="V80" s="65">
        <v>26977.95</v>
      </c>
      <c r="W80" s="65">
        <v>27088.799999999999</v>
      </c>
      <c r="X80" s="65">
        <v>26954.799999999999</v>
      </c>
      <c r="Y80" s="66">
        <v>1.4E-3</v>
      </c>
      <c r="AC80" s="14" t="s">
        <v>118</v>
      </c>
      <c r="AD80" s="4">
        <v>6.1779999999999999</v>
      </c>
      <c r="AE80" s="4">
        <v>6.1890000000000001</v>
      </c>
      <c r="AF80" s="4">
        <v>6.1890000000000001</v>
      </c>
      <c r="AG80" s="16">
        <v>6.1740000000000004</v>
      </c>
    </row>
    <row r="81" spans="2:33" x14ac:dyDescent="0.3">
      <c r="B81" s="1">
        <v>45268</v>
      </c>
      <c r="C81">
        <v>485.35</v>
      </c>
      <c r="D81">
        <v>494.1</v>
      </c>
      <c r="E81">
        <v>497.55</v>
      </c>
      <c r="F81">
        <v>481.2</v>
      </c>
      <c r="G81" s="2">
        <v>-9.9000000000000008E-3</v>
      </c>
      <c r="K81" s="1">
        <v>45150</v>
      </c>
      <c r="L81" s="3">
        <v>20969.400000000001</v>
      </c>
      <c r="M81" s="3">
        <v>20934.099999999999</v>
      </c>
      <c r="N81" s="3">
        <v>21006.1</v>
      </c>
      <c r="O81" s="3">
        <v>20862.7</v>
      </c>
      <c r="P81" s="2">
        <v>3.3E-3</v>
      </c>
      <c r="T81" s="67">
        <v>45150</v>
      </c>
      <c r="U81" s="65">
        <v>26994.95</v>
      </c>
      <c r="V81" s="65">
        <v>26840.65</v>
      </c>
      <c r="W81" s="65">
        <v>27016.7</v>
      </c>
      <c r="X81" s="65">
        <v>26792.85</v>
      </c>
      <c r="Y81" s="66">
        <v>7.1000000000000004E-3</v>
      </c>
      <c r="AC81" s="14" t="s">
        <v>119</v>
      </c>
      <c r="AD81" s="4">
        <v>6.1879999999999997</v>
      </c>
      <c r="AE81" s="4">
        <v>6.1870000000000003</v>
      </c>
      <c r="AF81" s="4">
        <v>6.1920000000000002</v>
      </c>
      <c r="AG81" s="16">
        <v>6.1740000000000004</v>
      </c>
    </row>
    <row r="82" spans="2:33" x14ac:dyDescent="0.3">
      <c r="B82" s="1">
        <v>45267</v>
      </c>
      <c r="C82">
        <v>490.2</v>
      </c>
      <c r="D82">
        <v>495.9</v>
      </c>
      <c r="E82">
        <v>497.15</v>
      </c>
      <c r="F82">
        <v>488.1</v>
      </c>
      <c r="G82" s="2">
        <v>-8.3000000000000001E-3</v>
      </c>
      <c r="K82" s="1">
        <v>45119</v>
      </c>
      <c r="L82" s="3">
        <v>20901.150000000001</v>
      </c>
      <c r="M82" s="3">
        <v>20932.400000000001</v>
      </c>
      <c r="N82" s="3">
        <v>20941.25</v>
      </c>
      <c r="O82" s="3">
        <v>20850.8</v>
      </c>
      <c r="P82" s="2">
        <v>-1.6999999999999999E-3</v>
      </c>
      <c r="T82" s="67">
        <v>45119</v>
      </c>
      <c r="U82" s="65">
        <v>26805.1</v>
      </c>
      <c r="V82" s="65">
        <v>26751.599999999999</v>
      </c>
      <c r="W82" s="65">
        <v>26850.9</v>
      </c>
      <c r="X82" s="65">
        <v>26670.35</v>
      </c>
      <c r="Y82" s="66">
        <v>8.0000000000000004E-4</v>
      </c>
      <c r="AC82" s="14" t="s">
        <v>120</v>
      </c>
      <c r="AD82" s="4">
        <v>6.1980000000000004</v>
      </c>
      <c r="AE82" s="4">
        <v>6.2</v>
      </c>
      <c r="AF82" s="4">
        <v>6.2030000000000003</v>
      </c>
      <c r="AG82" s="16">
        <v>6.1879999999999997</v>
      </c>
    </row>
    <row r="83" spans="2:33" x14ac:dyDescent="0.3">
      <c r="B83" s="1">
        <v>45266</v>
      </c>
      <c r="C83">
        <v>494.3</v>
      </c>
      <c r="D83">
        <v>497.3</v>
      </c>
      <c r="E83">
        <v>500.25</v>
      </c>
      <c r="F83">
        <v>491.1</v>
      </c>
      <c r="G83" s="2">
        <v>1.9E-3</v>
      </c>
      <c r="K83" s="1">
        <v>45089</v>
      </c>
      <c r="L83" s="3">
        <v>20937.7</v>
      </c>
      <c r="M83" s="3">
        <v>20950.75</v>
      </c>
      <c r="N83" s="3">
        <v>20961.95</v>
      </c>
      <c r="O83" s="3">
        <v>20852.150000000001</v>
      </c>
      <c r="P83" s="2">
        <v>4.0000000000000001E-3</v>
      </c>
      <c r="T83" s="67">
        <v>45089</v>
      </c>
      <c r="U83" s="65">
        <v>26783.5</v>
      </c>
      <c r="V83" s="65">
        <v>26824.6</v>
      </c>
      <c r="W83" s="65">
        <v>26864</v>
      </c>
      <c r="X83" s="65">
        <v>26680.6</v>
      </c>
      <c r="Y83" s="66">
        <v>4.0000000000000001E-3</v>
      </c>
      <c r="AC83" s="14" t="s">
        <v>121</v>
      </c>
      <c r="AD83" s="4">
        <v>6.2039999999999997</v>
      </c>
      <c r="AE83" s="4">
        <v>6.2249999999999996</v>
      </c>
      <c r="AF83" s="4">
        <v>6.2249999999999996</v>
      </c>
      <c r="AG83" s="16">
        <v>6.1989999999999998</v>
      </c>
    </row>
    <row r="84" spans="2:33" x14ac:dyDescent="0.3">
      <c r="B84" s="1">
        <v>45265</v>
      </c>
      <c r="C84">
        <v>493.35</v>
      </c>
      <c r="D84">
        <v>497.45</v>
      </c>
      <c r="E84">
        <v>502.1</v>
      </c>
      <c r="F84">
        <v>490.2</v>
      </c>
      <c r="G84" s="2">
        <v>1.6000000000000001E-3</v>
      </c>
      <c r="K84" s="1">
        <v>45058</v>
      </c>
      <c r="L84" s="3">
        <v>20855.099999999999</v>
      </c>
      <c r="M84" s="3">
        <v>20808.900000000001</v>
      </c>
      <c r="N84" s="3">
        <v>20864.05</v>
      </c>
      <c r="O84" s="3">
        <v>20711.150000000001</v>
      </c>
      <c r="P84" s="2">
        <v>8.0999999999999996E-3</v>
      </c>
      <c r="T84" s="67">
        <v>45058</v>
      </c>
      <c r="U84" s="65">
        <v>26676.25</v>
      </c>
      <c r="V84" s="65">
        <v>26585.200000000001</v>
      </c>
      <c r="W84" s="65">
        <v>26689.55</v>
      </c>
      <c r="X84" s="65">
        <v>26420</v>
      </c>
      <c r="Y84" s="66">
        <v>1.11E-2</v>
      </c>
      <c r="AC84" s="13">
        <v>44235</v>
      </c>
      <c r="AD84" s="4">
        <v>6.1970000000000001</v>
      </c>
      <c r="AE84" s="4">
        <v>6.2039999999999997</v>
      </c>
      <c r="AF84" s="4">
        <v>6.2039999999999997</v>
      </c>
      <c r="AG84" s="16">
        <v>6.1920000000000002</v>
      </c>
    </row>
    <row r="85" spans="2:33" x14ac:dyDescent="0.3">
      <c r="B85" s="1">
        <v>45264</v>
      </c>
      <c r="C85">
        <v>492.55</v>
      </c>
      <c r="D85">
        <v>498</v>
      </c>
      <c r="E85">
        <v>501.4</v>
      </c>
      <c r="F85">
        <v>491</v>
      </c>
      <c r="G85" s="2">
        <v>-5.0000000000000001E-4</v>
      </c>
      <c r="K85" s="1">
        <v>45028</v>
      </c>
      <c r="L85" s="3">
        <v>20686.8</v>
      </c>
      <c r="M85" s="3">
        <v>20601.95</v>
      </c>
      <c r="N85" s="3">
        <v>20702.650000000001</v>
      </c>
      <c r="O85" s="3">
        <v>20507.75</v>
      </c>
      <c r="P85" s="2">
        <v>2.07E-2</v>
      </c>
      <c r="T85" s="67">
        <v>45028</v>
      </c>
      <c r="U85" s="65">
        <v>26382.25</v>
      </c>
      <c r="V85" s="65">
        <v>26166.25</v>
      </c>
      <c r="W85" s="65">
        <v>26402.400000000001</v>
      </c>
      <c r="X85" s="65">
        <v>26088.05</v>
      </c>
      <c r="Y85" s="66">
        <v>2.5499999999999998E-2</v>
      </c>
      <c r="AC85" s="13">
        <v>44263</v>
      </c>
      <c r="AD85" s="4">
        <v>6.2</v>
      </c>
      <c r="AE85" s="4">
        <v>6.2009999999999996</v>
      </c>
      <c r="AF85" s="4">
        <v>6.2009999999999996</v>
      </c>
      <c r="AG85" s="16">
        <v>6.1879999999999997</v>
      </c>
    </row>
    <row r="86" spans="2:33" x14ac:dyDescent="0.3">
      <c r="B86" s="1">
        <v>45261</v>
      </c>
      <c r="C86">
        <v>492.8</v>
      </c>
      <c r="D86">
        <v>502.6</v>
      </c>
      <c r="E86">
        <v>504.05</v>
      </c>
      <c r="F86">
        <v>491.1</v>
      </c>
      <c r="G86" s="2">
        <v>-1.1900000000000001E-2</v>
      </c>
      <c r="K86" s="1">
        <v>44938</v>
      </c>
      <c r="L86" s="3">
        <v>20267.900000000001</v>
      </c>
      <c r="M86" s="3">
        <v>20194.099999999999</v>
      </c>
      <c r="N86" s="3">
        <v>20291.55</v>
      </c>
      <c r="O86" s="3">
        <v>20183.7</v>
      </c>
      <c r="P86" s="2">
        <v>6.7000000000000002E-3</v>
      </c>
      <c r="T86" s="67">
        <v>44938</v>
      </c>
      <c r="U86" s="65">
        <v>25725.200000000001</v>
      </c>
      <c r="V86" s="65">
        <v>25664.45</v>
      </c>
      <c r="W86" s="65">
        <v>25760.1</v>
      </c>
      <c r="X86" s="65">
        <v>25641.85</v>
      </c>
      <c r="Y86" s="66">
        <v>5.0000000000000001E-3</v>
      </c>
      <c r="AC86" s="13">
        <v>44294</v>
      </c>
      <c r="AD86" s="4">
        <v>6.1989999999999998</v>
      </c>
      <c r="AE86" s="4">
        <v>6.2069999999999999</v>
      </c>
      <c r="AF86" s="4">
        <v>6.2069999999999999</v>
      </c>
      <c r="AG86" s="16">
        <v>6.1929999999999996</v>
      </c>
    </row>
    <row r="87" spans="2:33" x14ac:dyDescent="0.3">
      <c r="B87" s="1">
        <v>45260</v>
      </c>
      <c r="C87">
        <v>498.75</v>
      </c>
      <c r="D87">
        <v>502</v>
      </c>
      <c r="E87">
        <v>505.35</v>
      </c>
      <c r="F87">
        <v>495.45</v>
      </c>
      <c r="G87" s="2">
        <v>-2.5999999999999999E-3</v>
      </c>
      <c r="K87" t="s">
        <v>122</v>
      </c>
      <c r="L87" s="3">
        <v>20133.150000000001</v>
      </c>
      <c r="M87" s="3">
        <v>20108.5</v>
      </c>
      <c r="N87" s="3">
        <v>20158.7</v>
      </c>
      <c r="O87" s="3">
        <v>20015.849999999999</v>
      </c>
      <c r="P87" s="2">
        <v>1.8E-3</v>
      </c>
      <c r="T87" s="21" t="s">
        <v>122</v>
      </c>
      <c r="U87" s="65">
        <v>25596.35</v>
      </c>
      <c r="V87" s="65">
        <v>25576.400000000001</v>
      </c>
      <c r="W87" s="65">
        <v>25631.75</v>
      </c>
      <c r="X87" s="65">
        <v>25432.799999999999</v>
      </c>
      <c r="Y87" s="66">
        <v>1.9E-3</v>
      </c>
      <c r="AC87" s="13">
        <v>44324</v>
      </c>
      <c r="AD87" s="4">
        <v>6.2069999999999999</v>
      </c>
      <c r="AE87" s="4">
        <v>6.1970000000000001</v>
      </c>
      <c r="AF87" s="4">
        <v>6.2149999999999999</v>
      </c>
      <c r="AG87" s="16">
        <v>6.1950000000000003</v>
      </c>
    </row>
    <row r="88" spans="2:33" x14ac:dyDescent="0.3">
      <c r="B88" s="1">
        <v>45259</v>
      </c>
      <c r="C88">
        <v>500.05</v>
      </c>
      <c r="D88">
        <v>497.75</v>
      </c>
      <c r="E88">
        <v>505.95</v>
      </c>
      <c r="F88">
        <v>488.95</v>
      </c>
      <c r="G88" s="2">
        <v>1.2500000000000001E-2</v>
      </c>
      <c r="K88" t="s">
        <v>123</v>
      </c>
      <c r="L88" s="3">
        <v>20096.599999999999</v>
      </c>
      <c r="M88" s="3">
        <v>19976.55</v>
      </c>
      <c r="N88" s="3">
        <v>20104.650000000001</v>
      </c>
      <c r="O88" s="3">
        <v>19956.3</v>
      </c>
      <c r="P88" s="2">
        <v>1.04E-2</v>
      </c>
      <c r="T88" s="21" t="s">
        <v>123</v>
      </c>
      <c r="U88" s="65">
        <v>25548.25</v>
      </c>
      <c r="V88" s="65">
        <v>25352.799999999999</v>
      </c>
      <c r="W88" s="65">
        <v>25568.15</v>
      </c>
      <c r="X88" s="65">
        <v>25335.25</v>
      </c>
      <c r="Y88" s="66">
        <v>1.2999999999999999E-2</v>
      </c>
      <c r="AC88" s="13">
        <v>44355</v>
      </c>
      <c r="AD88" s="4">
        <v>6.234</v>
      </c>
      <c r="AE88" s="4">
        <v>6.2519999999999998</v>
      </c>
      <c r="AF88" s="4">
        <v>6.2619999999999996</v>
      </c>
      <c r="AG88" s="16">
        <v>6.2140000000000004</v>
      </c>
    </row>
    <row r="89" spans="2:33" x14ac:dyDescent="0.3">
      <c r="B89" s="1">
        <v>45258</v>
      </c>
      <c r="C89">
        <v>493.9</v>
      </c>
      <c r="D89">
        <v>494</v>
      </c>
      <c r="E89">
        <v>504.9</v>
      </c>
      <c r="F89">
        <v>489.8</v>
      </c>
      <c r="G89" s="2">
        <v>1E-4</v>
      </c>
      <c r="K89" t="s">
        <v>124</v>
      </c>
      <c r="L89" s="3">
        <v>19889.7</v>
      </c>
      <c r="M89" s="3">
        <v>19844.650000000001</v>
      </c>
      <c r="N89" s="3">
        <v>19916.849999999999</v>
      </c>
      <c r="O89" s="3">
        <v>19800</v>
      </c>
      <c r="P89" s="2">
        <v>4.7999999999999996E-3</v>
      </c>
      <c r="T89" s="21" t="s">
        <v>124</v>
      </c>
      <c r="U89" s="65">
        <v>25221.5</v>
      </c>
      <c r="V89" s="65">
        <v>25141.25</v>
      </c>
      <c r="W89" s="65">
        <v>25271.25</v>
      </c>
      <c r="X89" s="65">
        <v>25092.05</v>
      </c>
      <c r="Y89" s="66">
        <v>5.4999999999999997E-3</v>
      </c>
      <c r="AC89" s="13">
        <v>44447</v>
      </c>
      <c r="AD89" s="4">
        <v>6.2210000000000001</v>
      </c>
      <c r="AE89" s="4">
        <v>6.2610000000000001</v>
      </c>
      <c r="AF89" s="4">
        <v>6.2610000000000001</v>
      </c>
      <c r="AG89" s="16">
        <v>6.22</v>
      </c>
    </row>
    <row r="90" spans="2:33" x14ac:dyDescent="0.3">
      <c r="B90" s="1">
        <v>45254</v>
      </c>
      <c r="C90">
        <v>493.85</v>
      </c>
      <c r="D90">
        <v>499.45</v>
      </c>
      <c r="E90">
        <v>504.9</v>
      </c>
      <c r="F90">
        <v>491.55</v>
      </c>
      <c r="G90" s="2">
        <v>-2.8E-3</v>
      </c>
      <c r="K90" t="s">
        <v>125</v>
      </c>
      <c r="L90" s="3">
        <v>19794.7</v>
      </c>
      <c r="M90" s="3">
        <v>19809.599999999999</v>
      </c>
      <c r="N90" s="3">
        <v>19832.849999999999</v>
      </c>
      <c r="O90" s="3">
        <v>19768.849999999999</v>
      </c>
      <c r="P90" s="2">
        <v>-4.0000000000000002E-4</v>
      </c>
      <c r="T90" s="21" t="s">
        <v>125</v>
      </c>
      <c r="U90" s="65">
        <v>25082.95</v>
      </c>
      <c r="V90" s="65">
        <v>25089.4</v>
      </c>
      <c r="W90" s="65">
        <v>25118.1</v>
      </c>
      <c r="X90" s="65">
        <v>25032.05</v>
      </c>
      <c r="Y90" s="66">
        <v>-4.0000000000000002E-4</v>
      </c>
      <c r="AC90" s="13">
        <v>44477</v>
      </c>
      <c r="AD90" s="4">
        <v>6.2329999999999997</v>
      </c>
      <c r="AE90" s="4">
        <v>6.234</v>
      </c>
      <c r="AF90" s="4">
        <v>6.2370000000000001</v>
      </c>
      <c r="AG90" s="16">
        <v>6.2290000000000001</v>
      </c>
    </row>
    <row r="91" spans="2:33" x14ac:dyDescent="0.3">
      <c r="B91" s="1">
        <v>45253</v>
      </c>
      <c r="C91">
        <v>495.25</v>
      </c>
      <c r="D91">
        <v>492.65</v>
      </c>
      <c r="E91">
        <v>527.29999999999995</v>
      </c>
      <c r="F91">
        <v>489.25</v>
      </c>
      <c r="G91" s="2">
        <v>1.04E-2</v>
      </c>
      <c r="K91" t="s">
        <v>126</v>
      </c>
      <c r="L91" s="3">
        <v>19802</v>
      </c>
      <c r="M91" s="3">
        <v>19828.45</v>
      </c>
      <c r="N91" s="3">
        <v>19875.150000000001</v>
      </c>
      <c r="O91" s="3">
        <v>19786.75</v>
      </c>
      <c r="P91" s="2">
        <v>-5.0000000000000001E-4</v>
      </c>
      <c r="T91" s="21" t="s">
        <v>126</v>
      </c>
      <c r="U91" s="65">
        <v>25092.15</v>
      </c>
      <c r="V91" s="65">
        <v>25116.25</v>
      </c>
      <c r="W91" s="65">
        <v>25180.3</v>
      </c>
      <c r="X91" s="65">
        <v>25075.55</v>
      </c>
      <c r="Y91" s="66">
        <v>-2.0000000000000001E-4</v>
      </c>
      <c r="AC91" s="13">
        <v>44508</v>
      </c>
      <c r="AD91" s="4">
        <v>6.2359999999999998</v>
      </c>
      <c r="AE91" s="4">
        <v>6.2480000000000002</v>
      </c>
      <c r="AF91" s="4">
        <v>6.2560000000000002</v>
      </c>
      <c r="AG91" s="16">
        <v>6.23</v>
      </c>
    </row>
    <row r="92" spans="2:33" x14ac:dyDescent="0.3">
      <c r="B92" s="1">
        <v>45252</v>
      </c>
      <c r="C92">
        <v>490.15</v>
      </c>
      <c r="D92">
        <v>494.1</v>
      </c>
      <c r="E92">
        <v>505</v>
      </c>
      <c r="F92">
        <v>485.1</v>
      </c>
      <c r="G92" s="2">
        <v>-2.3999999999999998E-3</v>
      </c>
      <c r="K92" t="s">
        <v>127</v>
      </c>
      <c r="L92" s="3">
        <v>19811.849999999999</v>
      </c>
      <c r="M92" s="3">
        <v>19784</v>
      </c>
      <c r="N92" s="3">
        <v>19825.55</v>
      </c>
      <c r="O92" s="3">
        <v>19703.849999999999</v>
      </c>
      <c r="P92" s="2">
        <v>1.4E-3</v>
      </c>
      <c r="T92" s="21" t="s">
        <v>127</v>
      </c>
      <c r="U92" s="65">
        <v>25098.15</v>
      </c>
      <c r="V92" s="65">
        <v>25075</v>
      </c>
      <c r="W92" s="65">
        <v>25119.35</v>
      </c>
      <c r="X92" s="65">
        <v>24956.799999999999</v>
      </c>
      <c r="Y92" s="66">
        <v>5.0000000000000001E-4</v>
      </c>
      <c r="AC92" s="13">
        <v>44538</v>
      </c>
      <c r="AD92" s="4">
        <v>6.226</v>
      </c>
      <c r="AE92" s="4">
        <v>6.2430000000000003</v>
      </c>
      <c r="AF92" s="4">
        <v>6.2430000000000003</v>
      </c>
      <c r="AG92" s="16">
        <v>6.2229999999999999</v>
      </c>
    </row>
    <row r="93" spans="2:33" x14ac:dyDescent="0.3">
      <c r="B93" s="1">
        <v>45251</v>
      </c>
      <c r="C93">
        <v>491.35</v>
      </c>
      <c r="D93">
        <v>490.75</v>
      </c>
      <c r="E93">
        <v>503.35</v>
      </c>
      <c r="F93">
        <v>489.5</v>
      </c>
      <c r="G93" s="2">
        <v>2.3E-3</v>
      </c>
      <c r="K93" t="s">
        <v>128</v>
      </c>
      <c r="L93" s="3">
        <v>19783.400000000001</v>
      </c>
      <c r="M93" s="3">
        <v>19770.900000000001</v>
      </c>
      <c r="N93" s="3">
        <v>19829.099999999999</v>
      </c>
      <c r="O93" s="3">
        <v>19754.05</v>
      </c>
      <c r="P93" s="2">
        <v>4.4999999999999997E-3</v>
      </c>
      <c r="T93" s="21" t="s">
        <v>128</v>
      </c>
      <c r="U93" s="65">
        <v>25084.95</v>
      </c>
      <c r="V93" s="65">
        <v>25111.5</v>
      </c>
      <c r="W93" s="65">
        <v>25141.85</v>
      </c>
      <c r="X93" s="65">
        <v>25070.15</v>
      </c>
      <c r="Y93" s="66">
        <v>3.5000000000000001E-3</v>
      </c>
      <c r="AC93" s="14" t="s">
        <v>129</v>
      </c>
      <c r="AD93" s="4">
        <v>6.2409999999999997</v>
      </c>
      <c r="AE93" s="4">
        <v>6.2370000000000001</v>
      </c>
      <c r="AF93" s="4">
        <v>6.2430000000000003</v>
      </c>
      <c r="AG93" s="16">
        <v>6.2279999999999998</v>
      </c>
    </row>
    <row r="94" spans="2:33" x14ac:dyDescent="0.3">
      <c r="B94" s="1">
        <v>45250</v>
      </c>
      <c r="C94">
        <v>490.2</v>
      </c>
      <c r="D94">
        <v>488.65</v>
      </c>
      <c r="E94">
        <v>505.25</v>
      </c>
      <c r="F94">
        <v>486.6</v>
      </c>
      <c r="G94" s="2">
        <v>3.2000000000000002E-3</v>
      </c>
      <c r="K94" t="s">
        <v>130</v>
      </c>
      <c r="L94" s="3">
        <v>19694</v>
      </c>
      <c r="M94" s="3">
        <v>19731.150000000001</v>
      </c>
      <c r="N94" s="3">
        <v>19756.45</v>
      </c>
      <c r="O94" s="3">
        <v>19670.5</v>
      </c>
      <c r="P94" s="2">
        <v>-1.9E-3</v>
      </c>
      <c r="T94" s="21" t="s">
        <v>130</v>
      </c>
      <c r="U94" s="65">
        <v>24996.45</v>
      </c>
      <c r="V94" s="65">
        <v>25005.35</v>
      </c>
      <c r="W94" s="65">
        <v>25082.85</v>
      </c>
      <c r="X94" s="65">
        <v>24956.35</v>
      </c>
      <c r="Y94" s="66">
        <v>-1E-4</v>
      </c>
      <c r="AC94" s="14" t="s">
        <v>131</v>
      </c>
      <c r="AD94" s="4">
        <v>6.234</v>
      </c>
      <c r="AE94" s="4">
        <v>6.2569999999999997</v>
      </c>
      <c r="AF94" s="4">
        <v>6.2569999999999997</v>
      </c>
      <c r="AG94" s="16">
        <v>6.2290000000000001</v>
      </c>
    </row>
    <row r="95" spans="2:33" x14ac:dyDescent="0.3">
      <c r="B95" s="1">
        <v>45247</v>
      </c>
      <c r="C95">
        <v>488.65</v>
      </c>
      <c r="D95">
        <v>498</v>
      </c>
      <c r="E95">
        <v>503.7</v>
      </c>
      <c r="F95">
        <v>485.85</v>
      </c>
      <c r="G95" s="2">
        <v>-1.89E-2</v>
      </c>
      <c r="K95" t="s">
        <v>132</v>
      </c>
      <c r="L95" s="3">
        <v>19731.8</v>
      </c>
      <c r="M95" s="3">
        <v>19674.75</v>
      </c>
      <c r="N95" s="3">
        <v>19806</v>
      </c>
      <c r="O95" s="3">
        <v>19667.45</v>
      </c>
      <c r="P95" s="2">
        <v>-1.6999999999999999E-3</v>
      </c>
      <c r="T95" s="21" t="s">
        <v>132</v>
      </c>
      <c r="U95" s="65">
        <v>24999.3</v>
      </c>
      <c r="V95" s="65">
        <v>24968.799999999999</v>
      </c>
      <c r="W95" s="65">
        <v>25114.7</v>
      </c>
      <c r="X95" s="65">
        <v>24945.15</v>
      </c>
      <c r="Y95" s="66">
        <v>-6.1999999999999998E-3</v>
      </c>
      <c r="AC95" s="14" t="s">
        <v>133</v>
      </c>
      <c r="AD95" s="4">
        <v>6.2279999999999998</v>
      </c>
      <c r="AE95" s="4">
        <v>6.2480000000000002</v>
      </c>
      <c r="AF95" s="4">
        <v>6.2480000000000002</v>
      </c>
      <c r="AG95" s="16">
        <v>6.226</v>
      </c>
    </row>
    <row r="96" spans="2:33" x14ac:dyDescent="0.3">
      <c r="B96" s="1">
        <v>45246</v>
      </c>
      <c r="C96">
        <v>498.05</v>
      </c>
      <c r="D96">
        <v>502.8</v>
      </c>
      <c r="E96">
        <v>515</v>
      </c>
      <c r="F96">
        <v>495</v>
      </c>
      <c r="G96" s="2">
        <v>-4.1999999999999997E-3</v>
      </c>
      <c r="K96" t="s">
        <v>134</v>
      </c>
      <c r="L96" s="3">
        <v>19765.2</v>
      </c>
      <c r="M96" s="3">
        <v>19674.7</v>
      </c>
      <c r="N96" s="3">
        <v>19875.25</v>
      </c>
      <c r="O96" s="3">
        <v>19627</v>
      </c>
      <c r="P96" s="2">
        <v>4.5999999999999999E-3</v>
      </c>
      <c r="T96" s="21" t="s">
        <v>134</v>
      </c>
      <c r="U96" s="65">
        <v>25156.15</v>
      </c>
      <c r="V96" s="65">
        <v>24989.25</v>
      </c>
      <c r="W96" s="65">
        <v>25289.45</v>
      </c>
      <c r="X96" s="65">
        <v>24931.200000000001</v>
      </c>
      <c r="Y96" s="66">
        <v>6.7000000000000002E-3</v>
      </c>
      <c r="AC96" s="14" t="s">
        <v>135</v>
      </c>
      <c r="AD96" s="4">
        <v>6.234</v>
      </c>
      <c r="AE96" s="4">
        <v>6.2359999999999998</v>
      </c>
      <c r="AF96" s="4">
        <v>6.24</v>
      </c>
      <c r="AG96" s="16">
        <v>6.2190000000000003</v>
      </c>
    </row>
    <row r="97" spans="2:33" x14ac:dyDescent="0.3">
      <c r="B97" s="1">
        <v>45245</v>
      </c>
      <c r="C97">
        <v>500.15</v>
      </c>
      <c r="D97">
        <v>493.05</v>
      </c>
      <c r="E97">
        <v>512.9</v>
      </c>
      <c r="F97">
        <v>485</v>
      </c>
      <c r="G97" s="2">
        <v>1.6500000000000001E-2</v>
      </c>
      <c r="K97" t="s">
        <v>136</v>
      </c>
      <c r="L97" s="3">
        <v>19675.45</v>
      </c>
      <c r="M97" s="3">
        <v>19651.400000000001</v>
      </c>
      <c r="N97" s="3">
        <v>19693.2</v>
      </c>
      <c r="O97" s="3">
        <v>19579.650000000001</v>
      </c>
      <c r="P97" s="2">
        <v>1.1900000000000001E-2</v>
      </c>
      <c r="T97" s="21" t="s">
        <v>136</v>
      </c>
      <c r="U97" s="65">
        <v>24989.4</v>
      </c>
      <c r="V97" s="65">
        <v>25003.5</v>
      </c>
      <c r="W97" s="65">
        <v>25014.95</v>
      </c>
      <c r="X97" s="65">
        <v>24898.65</v>
      </c>
      <c r="Y97" s="66">
        <v>1.1900000000000001E-2</v>
      </c>
      <c r="AC97" s="14" t="s">
        <v>137</v>
      </c>
      <c r="AD97" s="4">
        <v>6.2430000000000003</v>
      </c>
      <c r="AE97" s="4">
        <v>6.2439999999999998</v>
      </c>
      <c r="AF97" s="4">
        <v>6.2460000000000004</v>
      </c>
      <c r="AG97" s="16">
        <v>6.234</v>
      </c>
    </row>
    <row r="98" spans="2:33" x14ac:dyDescent="0.3">
      <c r="B98" s="1">
        <v>45243</v>
      </c>
      <c r="C98">
        <v>492.05</v>
      </c>
      <c r="D98">
        <v>493.85</v>
      </c>
      <c r="E98">
        <v>498</v>
      </c>
      <c r="F98">
        <v>478.2</v>
      </c>
      <c r="G98" s="2">
        <v>1E-4</v>
      </c>
      <c r="K98" t="s">
        <v>138</v>
      </c>
      <c r="L98" s="3">
        <v>19443.55</v>
      </c>
      <c r="M98" s="3">
        <v>19486.75</v>
      </c>
      <c r="N98" s="3">
        <v>19494.400000000001</v>
      </c>
      <c r="O98" s="3">
        <v>19414.75</v>
      </c>
      <c r="P98" s="2">
        <v>-4.1999999999999997E-3</v>
      </c>
      <c r="T98" s="21" t="s">
        <v>138</v>
      </c>
      <c r="U98" s="65">
        <v>24696.05</v>
      </c>
      <c r="V98" s="65">
        <v>24783.7</v>
      </c>
      <c r="W98" s="65">
        <v>24801.05</v>
      </c>
      <c r="X98" s="65">
        <v>24667.05</v>
      </c>
      <c r="Y98" s="66">
        <v>-5.8999999999999999E-3</v>
      </c>
      <c r="AC98" s="14" t="s">
        <v>139</v>
      </c>
      <c r="AD98" s="4">
        <v>6.25</v>
      </c>
      <c r="AE98" s="4">
        <v>6.2530000000000001</v>
      </c>
      <c r="AF98" s="4">
        <v>6.2590000000000003</v>
      </c>
      <c r="AG98" s="16">
        <v>6.2460000000000004</v>
      </c>
    </row>
    <row r="99" spans="2:33" x14ac:dyDescent="0.3">
      <c r="B99" s="1">
        <v>45242</v>
      </c>
      <c r="C99">
        <v>492</v>
      </c>
      <c r="D99">
        <v>478</v>
      </c>
      <c r="E99">
        <v>497.75</v>
      </c>
      <c r="F99">
        <v>478</v>
      </c>
      <c r="G99" s="2">
        <v>5.8500000000000003E-2</v>
      </c>
      <c r="K99" s="1">
        <v>45271</v>
      </c>
      <c r="L99" s="3">
        <v>19525.55</v>
      </c>
      <c r="M99" s="3">
        <v>19547.25</v>
      </c>
      <c r="N99" s="3">
        <v>19547.25</v>
      </c>
      <c r="O99" s="3">
        <v>19510.25</v>
      </c>
      <c r="P99" s="2">
        <v>5.1999999999999998E-3</v>
      </c>
      <c r="T99" s="67">
        <v>45271</v>
      </c>
      <c r="U99" s="65">
        <v>24842.45</v>
      </c>
      <c r="V99" s="65">
        <v>24859.9</v>
      </c>
      <c r="W99" s="65">
        <v>24864.6</v>
      </c>
      <c r="X99" s="65">
        <v>24827.25</v>
      </c>
      <c r="Y99" s="66">
        <v>5.1000000000000004E-3</v>
      </c>
      <c r="AC99" s="14" t="s">
        <v>140</v>
      </c>
      <c r="AD99" s="4">
        <v>6.2409999999999997</v>
      </c>
      <c r="AE99" s="4">
        <v>6.2640000000000002</v>
      </c>
      <c r="AF99" s="4">
        <v>6.266</v>
      </c>
      <c r="AG99" s="16">
        <v>6.2409999999999997</v>
      </c>
    </row>
    <row r="100" spans="2:33" x14ac:dyDescent="0.3">
      <c r="B100" s="1">
        <v>45240</v>
      </c>
      <c r="C100">
        <v>464.8</v>
      </c>
      <c r="D100">
        <v>447.5</v>
      </c>
      <c r="E100">
        <v>469.65</v>
      </c>
      <c r="F100">
        <v>444.45</v>
      </c>
      <c r="G100" s="2">
        <v>3.8199999999999998E-2</v>
      </c>
      <c r="K100" s="1">
        <v>45210</v>
      </c>
      <c r="L100" s="3">
        <v>19425.349999999999</v>
      </c>
      <c r="M100" s="3">
        <v>19351.849999999999</v>
      </c>
      <c r="N100" s="3">
        <v>19451.3</v>
      </c>
      <c r="O100" s="3">
        <v>19329.45</v>
      </c>
      <c r="P100" s="2">
        <v>1.5E-3</v>
      </c>
      <c r="T100" s="67">
        <v>45210</v>
      </c>
      <c r="U100" s="65">
        <v>24715.5</v>
      </c>
      <c r="V100" s="65">
        <v>24590.75</v>
      </c>
      <c r="W100" s="65">
        <v>24756.55</v>
      </c>
      <c r="X100" s="65">
        <v>24583.3</v>
      </c>
      <c r="Y100" s="66">
        <v>2.3E-3</v>
      </c>
      <c r="AC100" s="14" t="s">
        <v>141</v>
      </c>
      <c r="AD100" s="4">
        <v>6.2510000000000003</v>
      </c>
      <c r="AE100" s="4">
        <v>6.2610000000000001</v>
      </c>
      <c r="AF100" s="4">
        <v>6.2610000000000001</v>
      </c>
      <c r="AG100" s="16">
        <v>6.2430000000000003</v>
      </c>
    </row>
    <row r="101" spans="2:33" x14ac:dyDescent="0.3">
      <c r="B101" s="1">
        <v>45239</v>
      </c>
      <c r="C101">
        <v>447.7</v>
      </c>
      <c r="D101">
        <v>442</v>
      </c>
      <c r="E101">
        <v>454.9</v>
      </c>
      <c r="F101">
        <v>438.6</v>
      </c>
      <c r="G101" s="2">
        <v>1.4500000000000001E-2</v>
      </c>
      <c r="K101" s="1">
        <v>45180</v>
      </c>
      <c r="L101" s="3">
        <v>19395.3</v>
      </c>
      <c r="M101" s="3">
        <v>19457.400000000001</v>
      </c>
      <c r="N101" s="3">
        <v>19463.900000000001</v>
      </c>
      <c r="O101" s="3">
        <v>19378.349999999999</v>
      </c>
      <c r="P101" s="2">
        <v>-2.5000000000000001E-3</v>
      </c>
      <c r="T101" s="67">
        <v>45180</v>
      </c>
      <c r="U101" s="65">
        <v>24659.55</v>
      </c>
      <c r="V101" s="65">
        <v>24733.25</v>
      </c>
      <c r="W101" s="65">
        <v>24758.2</v>
      </c>
      <c r="X101" s="65">
        <v>24636.65</v>
      </c>
      <c r="Y101" s="66">
        <v>-2.8E-3</v>
      </c>
      <c r="AC101" s="14" t="s">
        <v>142</v>
      </c>
      <c r="AD101" s="4">
        <v>6.2539999999999996</v>
      </c>
      <c r="AE101" s="4">
        <v>6.2839999999999998</v>
      </c>
      <c r="AF101" s="4">
        <v>6.2839999999999998</v>
      </c>
      <c r="AG101" s="16">
        <v>6.2489999999999997</v>
      </c>
    </row>
    <row r="102" spans="2:33" x14ac:dyDescent="0.3">
      <c r="B102" s="1">
        <v>45238</v>
      </c>
      <c r="C102">
        <v>441.3</v>
      </c>
      <c r="D102">
        <v>440</v>
      </c>
      <c r="E102">
        <v>451.3</v>
      </c>
      <c r="F102">
        <v>439.1</v>
      </c>
      <c r="G102" s="2">
        <v>8.0000000000000002E-3</v>
      </c>
      <c r="K102" s="1">
        <v>45149</v>
      </c>
      <c r="L102" s="3">
        <v>19443.5</v>
      </c>
      <c r="M102" s="3">
        <v>19449.599999999999</v>
      </c>
      <c r="N102" s="3">
        <v>19464.400000000001</v>
      </c>
      <c r="O102" s="3">
        <v>19401.5</v>
      </c>
      <c r="P102" s="2">
        <v>1.9E-3</v>
      </c>
      <c r="T102" s="67">
        <v>45149</v>
      </c>
      <c r="U102" s="65">
        <v>24729.3</v>
      </c>
      <c r="V102" s="65">
        <v>24805.599999999999</v>
      </c>
      <c r="W102" s="65">
        <v>24810.9</v>
      </c>
      <c r="X102" s="65">
        <v>24690.35</v>
      </c>
      <c r="Y102" s="66">
        <v>-1.8E-3</v>
      </c>
      <c r="AC102" s="14" t="s">
        <v>143</v>
      </c>
      <c r="AD102" s="4">
        <v>6.2249999999999996</v>
      </c>
      <c r="AE102" s="4">
        <v>6.2549999999999999</v>
      </c>
      <c r="AF102" s="4">
        <v>6.2549999999999999</v>
      </c>
      <c r="AG102" s="16">
        <v>6.2240000000000002</v>
      </c>
    </row>
    <row r="103" spans="2:33" x14ac:dyDescent="0.3">
      <c r="B103" s="1">
        <v>45237</v>
      </c>
      <c r="C103">
        <v>437.8</v>
      </c>
      <c r="D103">
        <v>439</v>
      </c>
      <c r="E103">
        <v>454.3</v>
      </c>
      <c r="F103">
        <v>430.3</v>
      </c>
      <c r="G103" s="2">
        <v>2.53E-2</v>
      </c>
      <c r="K103" s="1">
        <v>45118</v>
      </c>
      <c r="L103" s="3">
        <v>19406.7</v>
      </c>
      <c r="M103" s="3">
        <v>19404.05</v>
      </c>
      <c r="N103" s="3">
        <v>19423.5</v>
      </c>
      <c r="O103" s="3">
        <v>19329.099999999999</v>
      </c>
      <c r="P103" s="2">
        <v>-2.9999999999999997E-4</v>
      </c>
      <c r="T103" s="67">
        <v>45118</v>
      </c>
      <c r="U103" s="65">
        <v>24773.5</v>
      </c>
      <c r="V103" s="65">
        <v>24752.35</v>
      </c>
      <c r="W103" s="65">
        <v>24795.75</v>
      </c>
      <c r="X103" s="65">
        <v>24589.4</v>
      </c>
      <c r="Y103" s="66">
        <v>1E-3</v>
      </c>
      <c r="AC103" s="14" t="s">
        <v>144</v>
      </c>
      <c r="AD103" s="4">
        <v>6.2149999999999999</v>
      </c>
      <c r="AE103" s="4">
        <v>6.2240000000000002</v>
      </c>
      <c r="AF103" s="4">
        <v>6.2329999999999997</v>
      </c>
      <c r="AG103" s="16">
        <v>6.2130000000000001</v>
      </c>
    </row>
    <row r="104" spans="2:33" x14ac:dyDescent="0.3">
      <c r="B104" s="1">
        <v>45236</v>
      </c>
      <c r="C104">
        <v>427</v>
      </c>
      <c r="D104">
        <v>422.3</v>
      </c>
      <c r="E104">
        <v>434</v>
      </c>
      <c r="F104">
        <v>420.1</v>
      </c>
      <c r="G104" s="2">
        <v>1.11E-2</v>
      </c>
      <c r="K104" s="1">
        <v>45088</v>
      </c>
      <c r="L104" s="3">
        <v>19411.75</v>
      </c>
      <c r="M104" s="3">
        <v>19345.849999999999</v>
      </c>
      <c r="N104" s="3">
        <v>19423</v>
      </c>
      <c r="O104" s="3">
        <v>19309.7</v>
      </c>
      <c r="P104" s="2">
        <v>9.4000000000000004E-3</v>
      </c>
      <c r="T104" s="67">
        <v>45088</v>
      </c>
      <c r="U104" s="65">
        <v>24749.9</v>
      </c>
      <c r="V104" s="65">
        <v>24688.15</v>
      </c>
      <c r="W104" s="65">
        <v>24772.65</v>
      </c>
      <c r="X104" s="65">
        <v>24610.6</v>
      </c>
      <c r="Y104" s="66">
        <v>9.1000000000000004E-3</v>
      </c>
      <c r="AC104" s="13">
        <v>44205</v>
      </c>
      <c r="AD104" s="4">
        <v>6.1989999999999998</v>
      </c>
      <c r="AE104" s="4">
        <v>6.2350000000000003</v>
      </c>
      <c r="AF104" s="4">
        <v>6.2350000000000003</v>
      </c>
      <c r="AG104" s="16">
        <v>6.1989999999999998</v>
      </c>
    </row>
    <row r="105" spans="2:33" x14ac:dyDescent="0.3">
      <c r="B105" s="1">
        <v>45233</v>
      </c>
      <c r="C105">
        <v>422.3</v>
      </c>
      <c r="D105">
        <v>422.85</v>
      </c>
      <c r="E105">
        <v>431.2</v>
      </c>
      <c r="F105">
        <v>420</v>
      </c>
      <c r="G105" s="2">
        <v>3.7000000000000002E-3</v>
      </c>
      <c r="K105" s="1">
        <v>44996</v>
      </c>
      <c r="L105" s="3">
        <v>19230.599999999999</v>
      </c>
      <c r="M105" s="3">
        <v>19241</v>
      </c>
      <c r="N105" s="3">
        <v>19276.25</v>
      </c>
      <c r="O105" s="3">
        <v>19210.900000000001</v>
      </c>
      <c r="P105" s="2">
        <v>5.1000000000000004E-3</v>
      </c>
      <c r="T105" s="67">
        <v>44996</v>
      </c>
      <c r="U105" s="65">
        <v>24527.05</v>
      </c>
      <c r="V105" s="65">
        <v>24529.05</v>
      </c>
      <c r="W105" s="65">
        <v>24581.8</v>
      </c>
      <c r="X105" s="65">
        <v>24507.200000000001</v>
      </c>
      <c r="Y105" s="66">
        <v>6.1000000000000004E-3</v>
      </c>
      <c r="AC105" s="13">
        <v>44236</v>
      </c>
      <c r="AD105" s="4">
        <v>6.1710000000000003</v>
      </c>
      <c r="AE105" s="4">
        <v>6.2149999999999999</v>
      </c>
      <c r="AF105" s="4">
        <v>6.2149999999999999</v>
      </c>
      <c r="AG105" s="16">
        <v>6.1710000000000003</v>
      </c>
    </row>
    <row r="106" spans="2:33" x14ac:dyDescent="0.3">
      <c r="B106" s="1">
        <v>45232</v>
      </c>
      <c r="C106">
        <v>420.75</v>
      </c>
      <c r="D106">
        <v>422.2</v>
      </c>
      <c r="E106">
        <v>427.25</v>
      </c>
      <c r="F106">
        <v>419</v>
      </c>
      <c r="G106" s="2">
        <v>1.6999999999999999E-3</v>
      </c>
      <c r="K106" s="1">
        <v>44968</v>
      </c>
      <c r="L106" s="3">
        <v>19133.25</v>
      </c>
      <c r="M106" s="3">
        <v>19120</v>
      </c>
      <c r="N106" s="3">
        <v>19175.25</v>
      </c>
      <c r="O106" s="3">
        <v>19064.150000000001</v>
      </c>
      <c r="P106" s="2">
        <v>7.6E-3</v>
      </c>
      <c r="T106" s="67">
        <v>44968</v>
      </c>
      <c r="U106" s="65">
        <v>24377.7</v>
      </c>
      <c r="V106" s="65">
        <v>24373.4</v>
      </c>
      <c r="W106" s="65">
        <v>24490.35</v>
      </c>
      <c r="X106" s="65">
        <v>24304.95</v>
      </c>
      <c r="Y106" s="66">
        <v>7.3000000000000001E-3</v>
      </c>
      <c r="AC106" s="13">
        <v>44264</v>
      </c>
      <c r="AD106" s="4">
        <v>6.1559999999999997</v>
      </c>
      <c r="AE106" s="4">
        <v>6.1929999999999996</v>
      </c>
      <c r="AF106" s="4">
        <v>6.1929999999999996</v>
      </c>
      <c r="AG106" s="16">
        <v>6.1529999999999996</v>
      </c>
    </row>
    <row r="107" spans="2:33" x14ac:dyDescent="0.3">
      <c r="B107" s="1">
        <v>45231</v>
      </c>
      <c r="C107">
        <v>420.05</v>
      </c>
      <c r="D107">
        <v>419</v>
      </c>
      <c r="E107">
        <v>424.8</v>
      </c>
      <c r="F107">
        <v>418.3</v>
      </c>
      <c r="G107" s="2">
        <v>-6.4000000000000003E-3</v>
      </c>
      <c r="K107" s="1">
        <v>44937</v>
      </c>
      <c r="L107" s="3">
        <v>18989.150000000001</v>
      </c>
      <c r="M107" s="3">
        <v>19064.05</v>
      </c>
      <c r="N107" s="3">
        <v>19096.05</v>
      </c>
      <c r="O107" s="3">
        <v>18973.7</v>
      </c>
      <c r="P107" s="2">
        <v>-4.7000000000000002E-3</v>
      </c>
      <c r="T107" s="67">
        <v>44937</v>
      </c>
      <c r="U107" s="65">
        <v>24200.7</v>
      </c>
      <c r="V107" s="65">
        <v>24270.3</v>
      </c>
      <c r="W107" s="65">
        <v>24324.400000000001</v>
      </c>
      <c r="X107" s="65">
        <v>24182.05</v>
      </c>
      <c r="Y107" s="66">
        <v>-5.4000000000000003E-3</v>
      </c>
      <c r="AC107" s="13">
        <v>44356</v>
      </c>
      <c r="AD107" s="4">
        <v>6.173</v>
      </c>
      <c r="AE107" s="4">
        <v>6.1619999999999999</v>
      </c>
      <c r="AF107" s="4">
        <v>6.1769999999999996</v>
      </c>
      <c r="AG107" s="16">
        <v>6.1369999999999996</v>
      </c>
    </row>
    <row r="108" spans="2:33" x14ac:dyDescent="0.3">
      <c r="B108" s="1">
        <v>45230</v>
      </c>
      <c r="C108">
        <v>422.75</v>
      </c>
      <c r="D108">
        <v>422.7</v>
      </c>
      <c r="E108">
        <v>428.5</v>
      </c>
      <c r="F108">
        <v>420</v>
      </c>
      <c r="G108" s="2">
        <v>5.4000000000000003E-3</v>
      </c>
      <c r="K108" t="s">
        <v>145</v>
      </c>
      <c r="L108" s="3">
        <v>19079.599999999999</v>
      </c>
      <c r="M108" s="3">
        <v>19232.95</v>
      </c>
      <c r="N108" s="3">
        <v>19233.7</v>
      </c>
      <c r="O108" s="3">
        <v>19056.45</v>
      </c>
      <c r="P108" s="2">
        <v>-3.2000000000000002E-3</v>
      </c>
      <c r="T108" s="21" t="s">
        <v>145</v>
      </c>
      <c r="U108" s="65">
        <v>24331.95</v>
      </c>
      <c r="V108" s="65">
        <v>24539.5</v>
      </c>
      <c r="W108" s="65">
        <v>24540.15</v>
      </c>
      <c r="X108" s="65">
        <v>24300.1</v>
      </c>
      <c r="Y108" s="66">
        <v>-2.8999999999999998E-3</v>
      </c>
      <c r="AC108" s="13">
        <v>44386</v>
      </c>
      <c r="AD108" s="4">
        <v>6.1950000000000003</v>
      </c>
      <c r="AE108" s="4">
        <v>6.1920000000000002</v>
      </c>
      <c r="AF108" s="4">
        <v>6.1989999999999998</v>
      </c>
      <c r="AG108" s="16">
        <v>6.1710000000000003</v>
      </c>
    </row>
    <row r="109" spans="2:33" x14ac:dyDescent="0.3">
      <c r="B109" s="1">
        <v>45229</v>
      </c>
      <c r="C109">
        <v>420.5</v>
      </c>
      <c r="D109">
        <v>420</v>
      </c>
      <c r="E109">
        <v>423.1</v>
      </c>
      <c r="F109">
        <v>416.45</v>
      </c>
      <c r="G109" s="2">
        <v>3.2000000000000002E-3</v>
      </c>
      <c r="K109" t="s">
        <v>146</v>
      </c>
      <c r="L109" s="3">
        <v>19140.900000000001</v>
      </c>
      <c r="M109" s="3">
        <v>19053.400000000001</v>
      </c>
      <c r="N109" s="3">
        <v>19158.5</v>
      </c>
      <c r="O109" s="3">
        <v>18940</v>
      </c>
      <c r="P109" s="2">
        <v>4.8999999999999998E-3</v>
      </c>
      <c r="T109" s="21" t="s">
        <v>146</v>
      </c>
      <c r="U109" s="65">
        <v>24402.65</v>
      </c>
      <c r="V109" s="65">
        <v>24252.85</v>
      </c>
      <c r="W109" s="65">
        <v>24435.25</v>
      </c>
      <c r="X109" s="65">
        <v>24114.55</v>
      </c>
      <c r="Y109" s="66">
        <v>5.3E-3</v>
      </c>
      <c r="AC109" s="13">
        <v>44417</v>
      </c>
      <c r="AD109" s="4">
        <v>6.1879999999999997</v>
      </c>
      <c r="AE109" s="4">
        <v>6.1929999999999996</v>
      </c>
      <c r="AF109" s="4">
        <v>6.2</v>
      </c>
      <c r="AG109" s="16">
        <v>6.1820000000000004</v>
      </c>
    </row>
    <row r="110" spans="2:33" x14ac:dyDescent="0.3">
      <c r="B110" s="1">
        <v>45226</v>
      </c>
      <c r="C110">
        <v>419.15</v>
      </c>
      <c r="D110">
        <v>411.4</v>
      </c>
      <c r="E110">
        <v>423.9</v>
      </c>
      <c r="F110">
        <v>411.4</v>
      </c>
      <c r="G110" s="2">
        <v>1.8800000000000001E-2</v>
      </c>
      <c r="K110" t="s">
        <v>147</v>
      </c>
      <c r="L110" s="3">
        <v>19047.25</v>
      </c>
      <c r="M110" s="3">
        <v>18928.75</v>
      </c>
      <c r="N110" s="3">
        <v>19076.150000000001</v>
      </c>
      <c r="O110" s="3">
        <v>18926.650000000001</v>
      </c>
      <c r="P110" s="2">
        <v>1.01E-2</v>
      </c>
      <c r="T110" s="21" t="s">
        <v>147</v>
      </c>
      <c r="U110" s="65">
        <v>24274.2</v>
      </c>
      <c r="V110" s="65">
        <v>24144.400000000001</v>
      </c>
      <c r="W110" s="65">
        <v>24305.05</v>
      </c>
      <c r="X110" s="65">
        <v>24128.7</v>
      </c>
      <c r="Y110" s="66">
        <v>1.11E-2</v>
      </c>
      <c r="AC110" s="13">
        <v>44448</v>
      </c>
      <c r="AD110" s="4">
        <v>6.1779999999999999</v>
      </c>
      <c r="AE110" s="4">
        <v>6.181</v>
      </c>
      <c r="AF110" s="4">
        <v>6.1829999999999998</v>
      </c>
      <c r="AG110" s="16">
        <v>6.1680000000000001</v>
      </c>
    </row>
    <row r="111" spans="2:33" x14ac:dyDescent="0.3">
      <c r="B111" s="1">
        <v>45225</v>
      </c>
      <c r="C111">
        <v>411.4</v>
      </c>
      <c r="D111">
        <v>416.6</v>
      </c>
      <c r="E111">
        <v>420.4</v>
      </c>
      <c r="F111">
        <v>400.35</v>
      </c>
      <c r="G111" s="2">
        <v>-2.1399999999999999E-2</v>
      </c>
      <c r="K111" t="s">
        <v>148</v>
      </c>
      <c r="L111" s="3">
        <v>18857.25</v>
      </c>
      <c r="M111" s="3">
        <v>19027.25</v>
      </c>
      <c r="N111" s="3">
        <v>19041.7</v>
      </c>
      <c r="O111" s="3">
        <v>18837.849999999999</v>
      </c>
      <c r="P111" s="2">
        <v>-1.3899999999999999E-2</v>
      </c>
      <c r="T111" s="21" t="s">
        <v>148</v>
      </c>
      <c r="U111" s="65">
        <v>24008.799999999999</v>
      </c>
      <c r="V111" s="65">
        <v>24202.799999999999</v>
      </c>
      <c r="W111" s="65">
        <v>24222.85</v>
      </c>
      <c r="X111" s="65">
        <v>23940.65</v>
      </c>
      <c r="Y111" s="66">
        <v>-1.3299999999999999E-2</v>
      </c>
      <c r="AC111" s="14" t="s">
        <v>149</v>
      </c>
      <c r="AD111" s="4">
        <v>6.1920000000000002</v>
      </c>
      <c r="AE111" s="4">
        <v>6.1950000000000003</v>
      </c>
      <c r="AF111" s="4">
        <v>6.202</v>
      </c>
      <c r="AG111" s="16">
        <v>6.18</v>
      </c>
    </row>
    <row r="112" spans="2:33" x14ac:dyDescent="0.3">
      <c r="B112" s="1">
        <v>45224</v>
      </c>
      <c r="C112">
        <v>420.4</v>
      </c>
      <c r="D112">
        <v>419.25</v>
      </c>
      <c r="E112">
        <v>422.85</v>
      </c>
      <c r="F112">
        <v>414.05</v>
      </c>
      <c r="G112" s="2">
        <v>2.7000000000000001E-3</v>
      </c>
      <c r="K112" t="s">
        <v>150</v>
      </c>
      <c r="L112" s="3">
        <v>19122.150000000001</v>
      </c>
      <c r="M112" s="3">
        <v>19286.45</v>
      </c>
      <c r="N112" s="3">
        <v>19347.3</v>
      </c>
      <c r="O112" s="3">
        <v>19074.150000000001</v>
      </c>
      <c r="P112" s="2">
        <v>-8.3000000000000001E-3</v>
      </c>
      <c r="T112" s="21" t="s">
        <v>150</v>
      </c>
      <c r="U112" s="65">
        <v>24333.4</v>
      </c>
      <c r="V112" s="65">
        <v>24608</v>
      </c>
      <c r="W112" s="65">
        <v>24661.3</v>
      </c>
      <c r="X112" s="65">
        <v>24289.15</v>
      </c>
      <c r="Y112" s="66">
        <v>-1.0800000000000001E-2</v>
      </c>
      <c r="AC112" s="14" t="s">
        <v>151</v>
      </c>
      <c r="AD112" s="4">
        <v>6.1980000000000004</v>
      </c>
      <c r="AE112" s="4">
        <v>6.181</v>
      </c>
      <c r="AF112" s="4">
        <v>6.2</v>
      </c>
      <c r="AG112" s="16">
        <v>6.181</v>
      </c>
    </row>
    <row r="113" spans="2:33" x14ac:dyDescent="0.3">
      <c r="B113" s="1">
        <v>45222</v>
      </c>
      <c r="C113">
        <v>419.25</v>
      </c>
      <c r="D113">
        <v>431</v>
      </c>
      <c r="E113">
        <v>431</v>
      </c>
      <c r="F113">
        <v>415</v>
      </c>
      <c r="G113" s="2">
        <v>-2.2700000000000001E-2</v>
      </c>
      <c r="K113" t="s">
        <v>152</v>
      </c>
      <c r="L113" s="3">
        <v>19281.75</v>
      </c>
      <c r="M113" s="3">
        <v>19521.599999999999</v>
      </c>
      <c r="N113" s="3">
        <v>19556.849999999999</v>
      </c>
      <c r="O113" s="3">
        <v>19257.849999999999</v>
      </c>
      <c r="P113" s="2">
        <v>-1.34E-2</v>
      </c>
      <c r="T113" s="21" t="s">
        <v>152</v>
      </c>
      <c r="U113" s="65">
        <v>24598.6</v>
      </c>
      <c r="V113" s="65">
        <v>24935.65</v>
      </c>
      <c r="W113" s="65">
        <v>24968.15</v>
      </c>
      <c r="X113" s="65">
        <v>24563.5</v>
      </c>
      <c r="Y113" s="66">
        <v>-1.32E-2</v>
      </c>
      <c r="AC113" s="14" t="s">
        <v>153</v>
      </c>
      <c r="AD113" s="4">
        <v>6.1630000000000003</v>
      </c>
      <c r="AE113" s="4">
        <v>6.2009999999999996</v>
      </c>
      <c r="AF113" s="4">
        <v>6.2009999999999996</v>
      </c>
      <c r="AG113" s="16">
        <v>6.1630000000000003</v>
      </c>
    </row>
    <row r="114" spans="2:33" x14ac:dyDescent="0.3">
      <c r="B114" s="1">
        <v>45219</v>
      </c>
      <c r="C114">
        <v>429</v>
      </c>
      <c r="D114">
        <v>431.95</v>
      </c>
      <c r="E114">
        <v>433.8</v>
      </c>
      <c r="F114">
        <v>427</v>
      </c>
      <c r="G114" s="2">
        <v>-5.8999999999999999E-3</v>
      </c>
      <c r="K114" t="s">
        <v>154</v>
      </c>
      <c r="L114" s="3">
        <v>19542.650000000001</v>
      </c>
      <c r="M114" s="3">
        <v>19542.150000000001</v>
      </c>
      <c r="N114" s="3">
        <v>19593.8</v>
      </c>
      <c r="O114" s="3">
        <v>19518.7</v>
      </c>
      <c r="P114" s="2">
        <v>-4.1999999999999997E-3</v>
      </c>
      <c r="T114" s="21" t="s">
        <v>154</v>
      </c>
      <c r="U114" s="65">
        <v>24928.35</v>
      </c>
      <c r="V114" s="65">
        <v>24831.55</v>
      </c>
      <c r="W114" s="65">
        <v>24973.8</v>
      </c>
      <c r="X114" s="65">
        <v>24799.55</v>
      </c>
      <c r="Y114" s="66">
        <v>1E-4</v>
      </c>
      <c r="AC114" s="14" t="s">
        <v>155</v>
      </c>
      <c r="AD114" s="4">
        <v>6.1689999999999996</v>
      </c>
      <c r="AE114" s="4">
        <v>6.1719999999999997</v>
      </c>
      <c r="AF114" s="4">
        <v>6.1760000000000002</v>
      </c>
      <c r="AG114" s="16">
        <v>6.1550000000000002</v>
      </c>
    </row>
    <row r="115" spans="2:33" x14ac:dyDescent="0.3">
      <c r="B115" s="1">
        <v>45218</v>
      </c>
      <c r="C115">
        <v>431.55</v>
      </c>
      <c r="D115">
        <v>439.5</v>
      </c>
      <c r="E115">
        <v>439.5</v>
      </c>
      <c r="F115">
        <v>430.6</v>
      </c>
      <c r="G115" s="2">
        <v>-1.9300000000000001E-2</v>
      </c>
      <c r="K115" t="s">
        <v>156</v>
      </c>
      <c r="L115" s="3">
        <v>19624.7</v>
      </c>
      <c r="M115" s="3">
        <v>19545.2</v>
      </c>
      <c r="N115" s="3">
        <v>19681.8</v>
      </c>
      <c r="O115" s="3">
        <v>19512.349999999999</v>
      </c>
      <c r="P115" s="2">
        <v>-2.3999999999999998E-3</v>
      </c>
      <c r="T115" s="21" t="s">
        <v>156</v>
      </c>
      <c r="U115" s="65">
        <v>24926.5</v>
      </c>
      <c r="V115" s="65">
        <v>24854.6</v>
      </c>
      <c r="W115" s="65">
        <v>25046.5</v>
      </c>
      <c r="X115" s="65">
        <v>24830.25</v>
      </c>
      <c r="Y115" s="66">
        <v>-4.4000000000000003E-3</v>
      </c>
      <c r="AC115" s="14" t="s">
        <v>157</v>
      </c>
      <c r="AD115" s="4">
        <v>6.1669999999999998</v>
      </c>
      <c r="AE115" s="4">
        <v>6.1879999999999997</v>
      </c>
      <c r="AF115" s="4">
        <v>6.1879999999999997</v>
      </c>
      <c r="AG115" s="16">
        <v>6.1669999999999998</v>
      </c>
    </row>
    <row r="116" spans="2:33" x14ac:dyDescent="0.3">
      <c r="B116" s="1">
        <v>45217</v>
      </c>
      <c r="C116">
        <v>440.05</v>
      </c>
      <c r="D116">
        <v>423.4</v>
      </c>
      <c r="E116">
        <v>446</v>
      </c>
      <c r="F116">
        <v>423.4</v>
      </c>
      <c r="G116" s="2">
        <v>3.6600000000000001E-2</v>
      </c>
      <c r="K116" t="s">
        <v>158</v>
      </c>
      <c r="L116" s="3">
        <v>19671.099999999999</v>
      </c>
      <c r="M116" s="3">
        <v>19820.45</v>
      </c>
      <c r="N116" s="3">
        <v>19840.95</v>
      </c>
      <c r="O116" s="3">
        <v>19659.95</v>
      </c>
      <c r="P116" s="2">
        <v>-7.1000000000000004E-3</v>
      </c>
      <c r="T116" s="21" t="s">
        <v>158</v>
      </c>
      <c r="U116" s="65">
        <v>25035.85</v>
      </c>
      <c r="V116" s="65">
        <v>25270.25</v>
      </c>
      <c r="W116" s="65">
        <v>25279.85</v>
      </c>
      <c r="X116" s="65">
        <v>25020.7</v>
      </c>
      <c r="Y116" s="66">
        <v>-9.5999999999999992E-3</v>
      </c>
      <c r="AC116" s="14" t="s">
        <v>159</v>
      </c>
      <c r="AD116" s="4">
        <v>6.1379999999999999</v>
      </c>
      <c r="AE116" s="4">
        <v>6.1779999999999999</v>
      </c>
      <c r="AF116" s="4">
        <v>6.1779999999999999</v>
      </c>
      <c r="AG116" s="16">
        <v>6.1379999999999999</v>
      </c>
    </row>
    <row r="117" spans="2:33" x14ac:dyDescent="0.3">
      <c r="B117" s="1">
        <v>45216</v>
      </c>
      <c r="C117">
        <v>424.5</v>
      </c>
      <c r="D117">
        <v>426.45</v>
      </c>
      <c r="E117">
        <v>431.7</v>
      </c>
      <c r="F117">
        <v>423.6</v>
      </c>
      <c r="G117" s="2">
        <v>-4.5999999999999999E-3</v>
      </c>
      <c r="K117" t="s">
        <v>160</v>
      </c>
      <c r="L117" s="3">
        <v>19811.5</v>
      </c>
      <c r="M117" s="3">
        <v>19843.2</v>
      </c>
      <c r="N117" s="3">
        <v>19849.75</v>
      </c>
      <c r="O117" s="3">
        <v>19775.650000000001</v>
      </c>
      <c r="P117" s="2">
        <v>4.0000000000000001E-3</v>
      </c>
      <c r="T117" s="21" t="s">
        <v>160</v>
      </c>
      <c r="U117" s="65">
        <v>25277.8</v>
      </c>
      <c r="V117" s="65">
        <v>25310.6</v>
      </c>
      <c r="W117" s="65">
        <v>25343.35</v>
      </c>
      <c r="X117" s="65">
        <v>25251.599999999999</v>
      </c>
      <c r="Y117" s="66">
        <v>5.5999999999999999E-3</v>
      </c>
      <c r="AC117" s="14" t="s">
        <v>161</v>
      </c>
      <c r="AD117" s="4">
        <v>6.1219999999999999</v>
      </c>
      <c r="AE117" s="4">
        <v>6.1260000000000003</v>
      </c>
      <c r="AF117" s="4">
        <v>6.1449999999999996</v>
      </c>
      <c r="AG117" s="16">
        <v>6.1159999999999997</v>
      </c>
    </row>
    <row r="118" spans="2:33" x14ac:dyDescent="0.3">
      <c r="B118" s="1">
        <v>45215</v>
      </c>
      <c r="C118">
        <v>426.45</v>
      </c>
      <c r="D118">
        <v>427</v>
      </c>
      <c r="E118">
        <v>437.65</v>
      </c>
      <c r="F118">
        <v>423.1</v>
      </c>
      <c r="G118" s="2">
        <v>-6.1000000000000004E-3</v>
      </c>
      <c r="K118" t="s">
        <v>162</v>
      </c>
      <c r="L118" s="3">
        <v>19731.75</v>
      </c>
      <c r="M118" s="3">
        <v>19737.25</v>
      </c>
      <c r="N118" s="3">
        <v>19781.3</v>
      </c>
      <c r="O118" s="3">
        <v>19691.849999999999</v>
      </c>
      <c r="P118" s="2">
        <v>-1E-3</v>
      </c>
      <c r="T118" s="21" t="s">
        <v>162</v>
      </c>
      <c r="U118" s="65">
        <v>25137.200000000001</v>
      </c>
      <c r="V118" s="65">
        <v>25157.65</v>
      </c>
      <c r="W118" s="65">
        <v>25217.45</v>
      </c>
      <c r="X118" s="65">
        <v>25090.45</v>
      </c>
      <c r="Y118" s="66">
        <v>-1.9E-3</v>
      </c>
      <c r="AC118" s="14" t="s">
        <v>163</v>
      </c>
      <c r="AD118" s="4">
        <v>6.1379999999999999</v>
      </c>
      <c r="AE118" s="4">
        <v>6.1260000000000003</v>
      </c>
      <c r="AF118" s="4">
        <v>6.14</v>
      </c>
      <c r="AG118" s="16">
        <v>6.1159999999999997</v>
      </c>
    </row>
    <row r="119" spans="2:33" x14ac:dyDescent="0.3">
      <c r="B119" s="1">
        <v>45212</v>
      </c>
      <c r="C119">
        <v>429.05</v>
      </c>
      <c r="D119">
        <v>427.7</v>
      </c>
      <c r="E119">
        <v>433.35</v>
      </c>
      <c r="F119">
        <v>425.1</v>
      </c>
      <c r="G119" s="2">
        <v>-5.8999999999999999E-3</v>
      </c>
      <c r="K119" t="s">
        <v>164</v>
      </c>
      <c r="L119" s="3">
        <v>19751.05</v>
      </c>
      <c r="M119" s="3">
        <v>19654.55</v>
      </c>
      <c r="N119" s="3">
        <v>19805.400000000001</v>
      </c>
      <c r="O119" s="3">
        <v>19635.3</v>
      </c>
      <c r="P119" s="2">
        <v>-2.2000000000000001E-3</v>
      </c>
      <c r="T119" s="21" t="s">
        <v>164</v>
      </c>
      <c r="U119" s="65">
        <v>25184.6</v>
      </c>
      <c r="V119" s="65">
        <v>25079.25</v>
      </c>
      <c r="W119" s="65">
        <v>25273.1</v>
      </c>
      <c r="X119" s="65">
        <v>25040.9</v>
      </c>
      <c r="Y119" s="66">
        <v>-4.8999999999999998E-3</v>
      </c>
      <c r="AC119" s="14" t="s">
        <v>165</v>
      </c>
      <c r="AD119" s="4">
        <v>6.14</v>
      </c>
      <c r="AE119" s="4">
        <v>6.16</v>
      </c>
      <c r="AF119" s="4">
        <v>6.16</v>
      </c>
      <c r="AG119" s="16">
        <v>6.1230000000000002</v>
      </c>
    </row>
    <row r="120" spans="2:33" x14ac:dyDescent="0.3">
      <c r="B120" s="1">
        <v>45211</v>
      </c>
      <c r="C120">
        <v>431.6</v>
      </c>
      <c r="D120">
        <v>425</v>
      </c>
      <c r="E120">
        <v>435.5</v>
      </c>
      <c r="F120">
        <v>424.95</v>
      </c>
      <c r="G120" s="2">
        <v>1.29E-2</v>
      </c>
      <c r="K120" s="1">
        <v>45270</v>
      </c>
      <c r="L120" s="3">
        <v>19794</v>
      </c>
      <c r="M120" s="3">
        <v>19822.7</v>
      </c>
      <c r="N120" s="3">
        <v>19843.3</v>
      </c>
      <c r="O120" s="3">
        <v>19772.650000000001</v>
      </c>
      <c r="P120" s="2">
        <v>-8.9999999999999998E-4</v>
      </c>
      <c r="T120" s="67">
        <v>45270</v>
      </c>
      <c r="U120" s="65">
        <v>25307.55</v>
      </c>
      <c r="V120" s="65">
        <v>25381</v>
      </c>
      <c r="W120" s="65">
        <v>25427.599999999999</v>
      </c>
      <c r="X120" s="65">
        <v>25275.3</v>
      </c>
      <c r="Y120" s="66">
        <v>-3.2000000000000002E-3</v>
      </c>
      <c r="AC120" s="14" t="s">
        <v>166</v>
      </c>
      <c r="AD120" s="4">
        <v>6.181</v>
      </c>
      <c r="AE120" s="4">
        <v>6.16</v>
      </c>
      <c r="AF120" s="4">
        <v>6.1879999999999997</v>
      </c>
      <c r="AG120" s="16">
        <v>6.16</v>
      </c>
    </row>
    <row r="121" spans="2:33" x14ac:dyDescent="0.3">
      <c r="B121" s="1">
        <v>45210</v>
      </c>
      <c r="C121">
        <v>426.1</v>
      </c>
      <c r="D121">
        <v>424</v>
      </c>
      <c r="E121">
        <v>428.4</v>
      </c>
      <c r="F121">
        <v>423.4</v>
      </c>
      <c r="G121" s="2">
        <v>1.15E-2</v>
      </c>
      <c r="K121" s="1">
        <v>45240</v>
      </c>
      <c r="L121" s="3">
        <v>19811.349999999999</v>
      </c>
      <c r="M121" s="3">
        <v>19767</v>
      </c>
      <c r="N121" s="3">
        <v>19839.2</v>
      </c>
      <c r="O121" s="3">
        <v>19756.95</v>
      </c>
      <c r="P121" s="2">
        <v>6.1999999999999998E-3</v>
      </c>
      <c r="T121" s="67">
        <v>45240</v>
      </c>
      <c r="U121" s="65">
        <v>25389.75</v>
      </c>
      <c r="V121" s="65">
        <v>25388.3</v>
      </c>
      <c r="W121" s="65">
        <v>25489.15</v>
      </c>
      <c r="X121" s="65">
        <v>25357.85</v>
      </c>
      <c r="Y121" s="66">
        <v>4.1999999999999997E-3</v>
      </c>
      <c r="AC121" s="14" t="s">
        <v>167</v>
      </c>
      <c r="AD121" s="4">
        <v>6.2089999999999996</v>
      </c>
      <c r="AE121" s="4">
        <v>6.2069999999999999</v>
      </c>
      <c r="AF121" s="4">
        <v>6.2140000000000004</v>
      </c>
      <c r="AG121" s="16">
        <v>6.1909999999999998</v>
      </c>
    </row>
    <row r="122" spans="2:33" x14ac:dyDescent="0.3">
      <c r="B122" s="1">
        <v>45209</v>
      </c>
      <c r="C122">
        <v>421.25</v>
      </c>
      <c r="D122">
        <v>424.4</v>
      </c>
      <c r="E122">
        <v>427.95</v>
      </c>
      <c r="F122">
        <v>420.1</v>
      </c>
      <c r="G122" s="2">
        <v>-2.3999999999999998E-3</v>
      </c>
      <c r="K122" s="1">
        <v>45209</v>
      </c>
      <c r="L122" s="3">
        <v>19689.849999999999</v>
      </c>
      <c r="M122" s="3">
        <v>19565.599999999999</v>
      </c>
      <c r="N122" s="3">
        <v>19717.8</v>
      </c>
      <c r="O122" s="3">
        <v>19565.45</v>
      </c>
      <c r="P122" s="2">
        <v>9.1000000000000004E-3</v>
      </c>
      <c r="T122" s="67">
        <v>45209</v>
      </c>
      <c r="U122" s="65">
        <v>25284.6</v>
      </c>
      <c r="V122" s="65">
        <v>25108.400000000001</v>
      </c>
      <c r="W122" s="65">
        <v>25334.5</v>
      </c>
      <c r="X122" s="65">
        <v>25101.7</v>
      </c>
      <c r="Y122" s="66">
        <v>1.0200000000000001E-2</v>
      </c>
      <c r="AC122" s="14" t="s">
        <v>168</v>
      </c>
      <c r="AD122" s="4">
        <v>6.2279999999999998</v>
      </c>
      <c r="AE122" s="4">
        <v>6.2089999999999996</v>
      </c>
      <c r="AF122" s="4">
        <v>6.2290000000000001</v>
      </c>
      <c r="AG122" s="16">
        <v>6.1829999999999998</v>
      </c>
    </row>
    <row r="123" spans="2:33" x14ac:dyDescent="0.3">
      <c r="B123" s="1">
        <v>45208</v>
      </c>
      <c r="C123">
        <v>422.25</v>
      </c>
      <c r="D123">
        <v>419</v>
      </c>
      <c r="E123">
        <v>425.55</v>
      </c>
      <c r="F123">
        <v>415.85</v>
      </c>
      <c r="G123" s="2">
        <v>-3.3E-3</v>
      </c>
      <c r="K123" s="1">
        <v>45179</v>
      </c>
      <c r="L123" s="3">
        <v>19512.349999999999</v>
      </c>
      <c r="M123" s="3">
        <v>19539.45</v>
      </c>
      <c r="N123" s="3">
        <v>19588.95</v>
      </c>
      <c r="O123" s="3">
        <v>19480.5</v>
      </c>
      <c r="P123" s="2">
        <v>-7.1999999999999998E-3</v>
      </c>
      <c r="T123" s="67">
        <v>45179</v>
      </c>
      <c r="U123" s="65">
        <v>25029.75</v>
      </c>
      <c r="V123" s="65">
        <v>25082.5</v>
      </c>
      <c r="W123" s="65">
        <v>25153.25</v>
      </c>
      <c r="X123" s="65">
        <v>25008.55</v>
      </c>
      <c r="Y123" s="66">
        <v>-8.0000000000000002E-3</v>
      </c>
      <c r="AC123" s="14" t="s">
        <v>169</v>
      </c>
      <c r="AD123" s="4">
        <v>6.2060000000000004</v>
      </c>
      <c r="AE123" s="4">
        <v>6.2229999999999999</v>
      </c>
      <c r="AF123" s="4">
        <v>6.2229999999999999</v>
      </c>
      <c r="AG123" s="16">
        <v>6.2039999999999997</v>
      </c>
    </row>
    <row r="124" spans="2:33" x14ac:dyDescent="0.3">
      <c r="B124" s="1">
        <v>45205</v>
      </c>
      <c r="C124">
        <v>423.65</v>
      </c>
      <c r="D124">
        <v>425</v>
      </c>
      <c r="E124">
        <v>428</v>
      </c>
      <c r="F124">
        <v>421</v>
      </c>
      <c r="G124" s="2">
        <v>4.0000000000000002E-4</v>
      </c>
      <c r="K124" s="1">
        <v>45087</v>
      </c>
      <c r="L124" s="3">
        <v>19653.5</v>
      </c>
      <c r="M124" s="3">
        <v>19621.2</v>
      </c>
      <c r="N124" s="3">
        <v>19675.75</v>
      </c>
      <c r="O124" s="3">
        <v>19589.400000000001</v>
      </c>
      <c r="P124" s="2">
        <v>5.4999999999999997E-3</v>
      </c>
      <c r="T124" s="67">
        <v>45087</v>
      </c>
      <c r="U124" s="65">
        <v>25231.95</v>
      </c>
      <c r="V124" s="65">
        <v>25169.8</v>
      </c>
      <c r="W124" s="65">
        <v>25265.05</v>
      </c>
      <c r="X124" s="65">
        <v>25119.25</v>
      </c>
      <c r="Y124" s="66">
        <v>6.1000000000000004E-3</v>
      </c>
      <c r="AC124" s="14" t="s">
        <v>170</v>
      </c>
      <c r="AD124" s="4">
        <v>6.2229999999999999</v>
      </c>
      <c r="AE124" s="4">
        <v>6.2069999999999999</v>
      </c>
      <c r="AF124" s="4">
        <v>6.2240000000000002</v>
      </c>
      <c r="AG124" s="16">
        <v>6.1980000000000004</v>
      </c>
    </row>
    <row r="125" spans="2:33" x14ac:dyDescent="0.3">
      <c r="B125" s="1">
        <v>45204</v>
      </c>
      <c r="C125">
        <v>423.5</v>
      </c>
      <c r="D125">
        <v>423.9</v>
      </c>
      <c r="E125">
        <v>429</v>
      </c>
      <c r="F125">
        <v>422.5</v>
      </c>
      <c r="G125" s="2">
        <v>4.4000000000000003E-3</v>
      </c>
      <c r="K125" s="1">
        <v>45056</v>
      </c>
      <c r="L125" s="3">
        <v>19545.75</v>
      </c>
      <c r="M125" s="3">
        <v>19521.849999999999</v>
      </c>
      <c r="N125" s="3">
        <v>19576.95</v>
      </c>
      <c r="O125" s="3">
        <v>19487.3</v>
      </c>
      <c r="P125" s="2">
        <v>5.5999999999999999E-3</v>
      </c>
      <c r="T125" s="67">
        <v>45056</v>
      </c>
      <c r="U125" s="65">
        <v>25077.9</v>
      </c>
      <c r="V125" s="65">
        <v>25045.55</v>
      </c>
      <c r="W125" s="65">
        <v>25171.1</v>
      </c>
      <c r="X125" s="65">
        <v>25027.4</v>
      </c>
      <c r="Y125" s="66">
        <v>6.0000000000000001E-3</v>
      </c>
      <c r="AC125" s="13">
        <v>44206</v>
      </c>
      <c r="AD125" s="4">
        <v>6.2439999999999998</v>
      </c>
      <c r="AE125" s="4">
        <v>6.23</v>
      </c>
      <c r="AF125" s="4">
        <v>6.2530000000000001</v>
      </c>
      <c r="AG125" s="16">
        <v>6.226</v>
      </c>
    </row>
    <row r="126" spans="2:33" x14ac:dyDescent="0.3">
      <c r="B126" s="1">
        <v>45203</v>
      </c>
      <c r="C126">
        <v>421.65</v>
      </c>
      <c r="D126">
        <v>424</v>
      </c>
      <c r="E126">
        <v>432.15</v>
      </c>
      <c r="F126">
        <v>420</v>
      </c>
      <c r="G126" s="2">
        <v>-5.7000000000000002E-3</v>
      </c>
      <c r="K126" s="1">
        <v>45026</v>
      </c>
      <c r="L126" s="3">
        <v>19436.099999999999</v>
      </c>
      <c r="M126" s="3">
        <v>19446.3</v>
      </c>
      <c r="N126" s="3">
        <v>19457.8</v>
      </c>
      <c r="O126" s="3">
        <v>19333.599999999999</v>
      </c>
      <c r="P126" s="2">
        <v>-4.7000000000000002E-3</v>
      </c>
      <c r="T126" s="67">
        <v>45026</v>
      </c>
      <c r="U126" s="65">
        <v>24928.65</v>
      </c>
      <c r="V126" s="65">
        <v>24900.55</v>
      </c>
      <c r="W126" s="65">
        <v>24965.45</v>
      </c>
      <c r="X126" s="65">
        <v>24806.6</v>
      </c>
      <c r="Y126" s="66">
        <v>-4.4000000000000003E-3</v>
      </c>
      <c r="AC126" s="13">
        <v>44296</v>
      </c>
      <c r="AD126" s="4">
        <v>6.2480000000000002</v>
      </c>
      <c r="AE126" s="4">
        <v>6.2460000000000004</v>
      </c>
      <c r="AF126" s="4">
        <v>6.2530000000000001</v>
      </c>
      <c r="AG126" s="16">
        <v>6.2350000000000003</v>
      </c>
    </row>
    <row r="127" spans="2:33" x14ac:dyDescent="0.3">
      <c r="B127" s="1">
        <v>45202</v>
      </c>
      <c r="C127">
        <v>424.05</v>
      </c>
      <c r="D127">
        <v>412.05</v>
      </c>
      <c r="E127">
        <v>425.8</v>
      </c>
      <c r="F127">
        <v>409.8</v>
      </c>
      <c r="G127" s="2">
        <v>1.41E-2</v>
      </c>
      <c r="K127" s="1">
        <v>44995</v>
      </c>
      <c r="L127" s="3">
        <v>19528.75</v>
      </c>
      <c r="M127" s="3">
        <v>19622.400000000001</v>
      </c>
      <c r="N127" s="3">
        <v>19623.2</v>
      </c>
      <c r="O127" s="3">
        <v>19479.650000000001</v>
      </c>
      <c r="P127" s="2">
        <v>-5.5999999999999999E-3</v>
      </c>
      <c r="T127" s="67">
        <v>44995</v>
      </c>
      <c r="U127" s="65">
        <v>25038</v>
      </c>
      <c r="V127" s="65">
        <v>25101</v>
      </c>
      <c r="W127" s="65">
        <v>25102.65</v>
      </c>
      <c r="X127" s="65">
        <v>24954.35</v>
      </c>
      <c r="Y127" s="66">
        <v>-3.5000000000000001E-3</v>
      </c>
      <c r="AC127" s="13">
        <v>44326</v>
      </c>
      <c r="AD127" s="4">
        <v>6.26</v>
      </c>
      <c r="AE127" s="4">
        <v>6.27</v>
      </c>
      <c r="AF127" s="4">
        <v>6.2830000000000004</v>
      </c>
      <c r="AG127" s="16">
        <v>6.2560000000000002</v>
      </c>
    </row>
    <row r="128" spans="2:33" x14ac:dyDescent="0.3">
      <c r="B128" s="1">
        <v>45198</v>
      </c>
      <c r="C128">
        <v>418.15</v>
      </c>
      <c r="D128">
        <v>427.95</v>
      </c>
      <c r="E128">
        <v>427.95</v>
      </c>
      <c r="F128">
        <v>415.25</v>
      </c>
      <c r="G128" s="2">
        <v>-1.7999999999999999E-2</v>
      </c>
      <c r="K128" t="s">
        <v>171</v>
      </c>
      <c r="L128" s="3">
        <v>19638.3</v>
      </c>
      <c r="M128" s="3">
        <v>19581.2</v>
      </c>
      <c r="N128" s="3">
        <v>19726.25</v>
      </c>
      <c r="O128" s="3">
        <v>19551.05</v>
      </c>
      <c r="P128" s="2">
        <v>5.8999999999999999E-3</v>
      </c>
      <c r="T128" s="21" t="s">
        <v>171</v>
      </c>
      <c r="U128" s="65">
        <v>25124.9</v>
      </c>
      <c r="V128" s="65">
        <v>25054.9</v>
      </c>
      <c r="W128" s="65">
        <v>25229.55</v>
      </c>
      <c r="X128" s="65">
        <v>25004.1</v>
      </c>
      <c r="Y128" s="66">
        <v>4.0000000000000001E-3</v>
      </c>
      <c r="AC128" s="13">
        <v>44357</v>
      </c>
      <c r="AD128" s="4">
        <v>6.2759999999999998</v>
      </c>
      <c r="AE128" s="4">
        <v>6.2709999999999999</v>
      </c>
      <c r="AF128" s="4">
        <v>6.2859999999999996</v>
      </c>
      <c r="AG128" s="16">
        <v>6.2690000000000001</v>
      </c>
    </row>
    <row r="129" spans="2:33" x14ac:dyDescent="0.3">
      <c r="B129" s="1">
        <v>45197</v>
      </c>
      <c r="C129">
        <v>425.8</v>
      </c>
      <c r="D129">
        <v>428.1</v>
      </c>
      <c r="E129">
        <v>434.85</v>
      </c>
      <c r="F129">
        <v>421.35</v>
      </c>
      <c r="G129" s="2">
        <v>-1E-4</v>
      </c>
      <c r="K129" t="s">
        <v>172</v>
      </c>
      <c r="L129" s="3">
        <v>19523.55</v>
      </c>
      <c r="M129" s="3">
        <v>19761.8</v>
      </c>
      <c r="N129" s="3">
        <v>19766.650000000001</v>
      </c>
      <c r="O129" s="3">
        <v>19492.099999999999</v>
      </c>
      <c r="P129" s="2">
        <v>-9.7999999999999997E-3</v>
      </c>
      <c r="T129" s="21" t="s">
        <v>172</v>
      </c>
      <c r="U129" s="65">
        <v>25024</v>
      </c>
      <c r="V129" s="65">
        <v>25268.95</v>
      </c>
      <c r="W129" s="65">
        <v>25287.55</v>
      </c>
      <c r="X129" s="65">
        <v>24993.599999999999</v>
      </c>
      <c r="Y129" s="66">
        <v>-7.6E-3</v>
      </c>
      <c r="AC129" s="13">
        <v>44387</v>
      </c>
      <c r="AD129" s="4">
        <v>6.2670000000000003</v>
      </c>
      <c r="AE129" s="4">
        <v>6.2720000000000002</v>
      </c>
      <c r="AF129" s="4">
        <v>6.2770000000000001</v>
      </c>
      <c r="AG129" s="16">
        <v>6.2590000000000003</v>
      </c>
    </row>
    <row r="130" spans="2:33" x14ac:dyDescent="0.3">
      <c r="B130" s="1">
        <v>45196</v>
      </c>
      <c r="C130">
        <v>425.85</v>
      </c>
      <c r="D130">
        <v>422.8</v>
      </c>
      <c r="E130">
        <v>435.45</v>
      </c>
      <c r="F130">
        <v>420.3</v>
      </c>
      <c r="G130" s="2">
        <v>1.26E-2</v>
      </c>
      <c r="K130" t="s">
        <v>173</v>
      </c>
      <c r="L130" s="3">
        <v>19716.45</v>
      </c>
      <c r="M130" s="3">
        <v>19637.05</v>
      </c>
      <c r="N130" s="3">
        <v>19730.7</v>
      </c>
      <c r="O130" s="3">
        <v>19554</v>
      </c>
      <c r="P130" s="2">
        <v>2.5999999999999999E-3</v>
      </c>
      <c r="T130" s="21" t="s">
        <v>173</v>
      </c>
      <c r="U130" s="65">
        <v>25216.05</v>
      </c>
      <c r="V130" s="65">
        <v>25155.9</v>
      </c>
      <c r="W130" s="65">
        <v>25247.5</v>
      </c>
      <c r="X130" s="65">
        <v>25021.75</v>
      </c>
      <c r="Y130" s="66">
        <v>-5.0000000000000001E-4</v>
      </c>
      <c r="AC130" s="13">
        <v>44418</v>
      </c>
      <c r="AD130" s="4">
        <v>6.3179999999999996</v>
      </c>
      <c r="AE130" s="4">
        <v>6.3010000000000002</v>
      </c>
      <c r="AF130" s="4">
        <v>6.3220000000000001</v>
      </c>
      <c r="AG130" s="16">
        <v>6.2690000000000001</v>
      </c>
    </row>
    <row r="131" spans="2:33" x14ac:dyDescent="0.3">
      <c r="B131" s="1">
        <v>45195</v>
      </c>
      <c r="C131">
        <v>420.55</v>
      </c>
      <c r="D131">
        <v>421</v>
      </c>
      <c r="E131">
        <v>423.65</v>
      </c>
      <c r="F131">
        <v>418.5</v>
      </c>
      <c r="G131" s="2">
        <v>-1.1000000000000001E-3</v>
      </c>
      <c r="K131" t="s">
        <v>174</v>
      </c>
      <c r="L131" s="3">
        <v>19664.7</v>
      </c>
      <c r="M131" s="3">
        <v>19682.8</v>
      </c>
      <c r="N131" s="3">
        <v>19699.349999999999</v>
      </c>
      <c r="O131" s="3">
        <v>19637.45</v>
      </c>
      <c r="P131" s="2">
        <v>-5.0000000000000001E-4</v>
      </c>
      <c r="T131" s="21" t="s">
        <v>174</v>
      </c>
      <c r="U131" s="65">
        <v>25227.599999999999</v>
      </c>
      <c r="V131" s="65">
        <v>25278.95</v>
      </c>
      <c r="W131" s="65">
        <v>25301.65</v>
      </c>
      <c r="X131" s="65">
        <v>25194.799999999999</v>
      </c>
      <c r="Y131" s="66">
        <v>-2.5999999999999999E-3</v>
      </c>
      <c r="AC131" s="13">
        <v>44510</v>
      </c>
      <c r="AD131" s="4">
        <v>6.34</v>
      </c>
      <c r="AE131" s="4">
        <v>6.34</v>
      </c>
      <c r="AF131" s="4">
        <v>6.3440000000000003</v>
      </c>
      <c r="AG131" s="16">
        <v>6.3259999999999996</v>
      </c>
    </row>
    <row r="132" spans="2:33" x14ac:dyDescent="0.3">
      <c r="B132" s="1">
        <v>45194</v>
      </c>
      <c r="C132">
        <v>421</v>
      </c>
      <c r="D132">
        <v>422.85</v>
      </c>
      <c r="E132">
        <v>428.45</v>
      </c>
      <c r="F132">
        <v>415.5</v>
      </c>
      <c r="G132" s="2">
        <v>-4.4000000000000003E-3</v>
      </c>
      <c r="K132" t="s">
        <v>175</v>
      </c>
      <c r="L132" s="3">
        <v>19674.55</v>
      </c>
      <c r="M132" s="3">
        <v>19678.2</v>
      </c>
      <c r="N132" s="3">
        <v>19734.150000000001</v>
      </c>
      <c r="O132" s="3">
        <v>19601.55</v>
      </c>
      <c r="P132" s="2">
        <v>0</v>
      </c>
      <c r="T132" s="21" t="s">
        <v>175</v>
      </c>
      <c r="U132" s="65">
        <v>25292.85</v>
      </c>
      <c r="V132" s="65">
        <v>25275.1</v>
      </c>
      <c r="W132" s="65">
        <v>25379.599999999999</v>
      </c>
      <c r="X132" s="65">
        <v>25177.15</v>
      </c>
      <c r="Y132" s="66">
        <v>8.9999999999999998E-4</v>
      </c>
      <c r="AC132" s="13">
        <v>44540</v>
      </c>
      <c r="AD132" s="4">
        <v>6.3259999999999996</v>
      </c>
      <c r="AE132" s="4">
        <v>6.3490000000000002</v>
      </c>
      <c r="AF132" s="4">
        <v>6.3490000000000002</v>
      </c>
      <c r="AG132" s="16">
        <v>6.3239999999999998</v>
      </c>
    </row>
    <row r="133" spans="2:33" x14ac:dyDescent="0.3">
      <c r="B133" s="1">
        <v>45191</v>
      </c>
      <c r="C133">
        <v>422.85</v>
      </c>
      <c r="D133">
        <v>424</v>
      </c>
      <c r="E133">
        <v>431.05</v>
      </c>
      <c r="F133">
        <v>420.1</v>
      </c>
      <c r="G133" s="2">
        <v>-2.0999999999999999E-3</v>
      </c>
      <c r="K133" t="s">
        <v>176</v>
      </c>
      <c r="L133" s="3">
        <v>19674.25</v>
      </c>
      <c r="M133" s="3">
        <v>19744.849999999999</v>
      </c>
      <c r="N133" s="3">
        <v>19798.650000000001</v>
      </c>
      <c r="O133" s="3">
        <v>19657.5</v>
      </c>
      <c r="P133" s="2">
        <v>-3.3999999999999998E-3</v>
      </c>
      <c r="T133" s="21" t="s">
        <v>176</v>
      </c>
      <c r="U133" s="65">
        <v>25270.7</v>
      </c>
      <c r="V133" s="65">
        <v>25370.9</v>
      </c>
      <c r="W133" s="65">
        <v>25471.75</v>
      </c>
      <c r="X133" s="65">
        <v>25246.45</v>
      </c>
      <c r="Y133" s="66">
        <v>-4.3E-3</v>
      </c>
      <c r="AC133" s="14" t="s">
        <v>177</v>
      </c>
      <c r="AD133" s="4">
        <v>6.3140000000000001</v>
      </c>
      <c r="AE133" s="4">
        <v>6.3239999999999998</v>
      </c>
      <c r="AF133" s="4">
        <v>6.3239999999999998</v>
      </c>
      <c r="AG133" s="16">
        <v>6.3120000000000003</v>
      </c>
    </row>
    <row r="134" spans="2:33" x14ac:dyDescent="0.3">
      <c r="B134" s="1">
        <v>45190</v>
      </c>
      <c r="C134">
        <v>423.75</v>
      </c>
      <c r="D134">
        <v>423.85</v>
      </c>
      <c r="E134">
        <v>432</v>
      </c>
      <c r="F134">
        <v>420</v>
      </c>
      <c r="G134" s="2">
        <v>1.9E-3</v>
      </c>
      <c r="K134" t="s">
        <v>178</v>
      </c>
      <c r="L134" s="3">
        <v>19742.349999999999</v>
      </c>
      <c r="M134" s="3">
        <v>19840.55</v>
      </c>
      <c r="N134" s="3">
        <v>19848.75</v>
      </c>
      <c r="O134" s="3">
        <v>19709.95</v>
      </c>
      <c r="P134" s="2">
        <v>-8.0000000000000002E-3</v>
      </c>
      <c r="T134" s="21" t="s">
        <v>178</v>
      </c>
      <c r="U134" s="65">
        <v>25380.7</v>
      </c>
      <c r="V134" s="65">
        <v>25511.85</v>
      </c>
      <c r="W134" s="65">
        <v>25522.7</v>
      </c>
      <c r="X134" s="65">
        <v>25348.5</v>
      </c>
      <c r="Y134" s="66">
        <v>-9.1999999999999998E-3</v>
      </c>
      <c r="AC134" s="14" t="s">
        <v>179</v>
      </c>
      <c r="AD134" s="4">
        <v>6.3280000000000003</v>
      </c>
      <c r="AE134" s="4">
        <v>6.32</v>
      </c>
      <c r="AF134" s="4">
        <v>6.3319999999999999</v>
      </c>
      <c r="AG134" s="16">
        <v>6.3179999999999996</v>
      </c>
    </row>
    <row r="135" spans="2:33" x14ac:dyDescent="0.3">
      <c r="B135" s="1">
        <v>45189</v>
      </c>
      <c r="C135">
        <v>422.95</v>
      </c>
      <c r="D135">
        <v>443.25</v>
      </c>
      <c r="E135">
        <v>443.25</v>
      </c>
      <c r="F135">
        <v>421.7</v>
      </c>
      <c r="G135" s="2">
        <v>-4.2299999999999997E-2</v>
      </c>
      <c r="K135" t="s">
        <v>180</v>
      </c>
      <c r="L135" s="3">
        <v>19901.400000000001</v>
      </c>
      <c r="M135" s="3">
        <v>19980.75</v>
      </c>
      <c r="N135" s="3">
        <v>20050.650000000001</v>
      </c>
      <c r="O135" s="3">
        <v>19878.849999999999</v>
      </c>
      <c r="P135" s="2">
        <v>-1.15E-2</v>
      </c>
      <c r="T135" s="21" t="s">
        <v>180</v>
      </c>
      <c r="U135" s="65">
        <v>25616.6</v>
      </c>
      <c r="V135" s="65">
        <v>25668.85</v>
      </c>
      <c r="W135" s="65">
        <v>25789.8</v>
      </c>
      <c r="X135" s="65">
        <v>25575.75</v>
      </c>
      <c r="Y135" s="66">
        <v>-1.21E-2</v>
      </c>
      <c r="AC135" s="14" t="s">
        <v>181</v>
      </c>
      <c r="AD135" s="4">
        <v>6.3869999999999996</v>
      </c>
      <c r="AE135" s="4">
        <v>6.3559999999999999</v>
      </c>
      <c r="AF135" s="4">
        <v>6.3890000000000002</v>
      </c>
      <c r="AG135" s="16">
        <v>6.3559999999999999</v>
      </c>
    </row>
    <row r="136" spans="2:33" x14ac:dyDescent="0.3">
      <c r="B136" s="1">
        <v>45187</v>
      </c>
      <c r="C136">
        <v>441.65</v>
      </c>
      <c r="D136">
        <v>454.95</v>
      </c>
      <c r="E136">
        <v>456.5</v>
      </c>
      <c r="F136">
        <v>440</v>
      </c>
      <c r="G136" s="2">
        <v>-2.3E-2</v>
      </c>
      <c r="K136" t="s">
        <v>182</v>
      </c>
      <c r="L136" s="3">
        <v>20133.3</v>
      </c>
      <c r="M136" s="3">
        <v>20155.95</v>
      </c>
      <c r="N136" s="3">
        <v>20195.349999999999</v>
      </c>
      <c r="O136" s="3">
        <v>20115.7</v>
      </c>
      <c r="P136" s="2">
        <v>-2.8999999999999998E-3</v>
      </c>
      <c r="T136" s="21" t="s">
        <v>182</v>
      </c>
      <c r="U136" s="65">
        <v>25929.8</v>
      </c>
      <c r="V136" s="65">
        <v>26014.1</v>
      </c>
      <c r="W136" s="65">
        <v>26035.65</v>
      </c>
      <c r="X136" s="65">
        <v>25901.25</v>
      </c>
      <c r="Y136" s="66">
        <v>-5.5999999999999999E-3</v>
      </c>
      <c r="AC136" s="14" t="s">
        <v>183</v>
      </c>
      <c r="AD136" s="4">
        <v>6.3730000000000002</v>
      </c>
      <c r="AE136" s="4">
        <v>6.4290000000000003</v>
      </c>
      <c r="AF136" s="4">
        <v>6.4290000000000003</v>
      </c>
      <c r="AG136" s="16">
        <v>6.3659999999999997</v>
      </c>
    </row>
    <row r="137" spans="2:33" x14ac:dyDescent="0.3">
      <c r="B137" s="1">
        <v>45184</v>
      </c>
      <c r="C137">
        <v>452.05</v>
      </c>
      <c r="D137">
        <v>450</v>
      </c>
      <c r="E137">
        <v>459.8</v>
      </c>
      <c r="F137">
        <v>446.25</v>
      </c>
      <c r="G137" s="2">
        <v>2.01E-2</v>
      </c>
      <c r="K137" t="s">
        <v>184</v>
      </c>
      <c r="L137" s="3">
        <v>20192.349999999999</v>
      </c>
      <c r="M137" s="3">
        <v>20156.45</v>
      </c>
      <c r="N137" s="3">
        <v>20222.45</v>
      </c>
      <c r="O137" s="3">
        <v>20129.7</v>
      </c>
      <c r="P137" s="2">
        <v>4.4000000000000003E-3</v>
      </c>
      <c r="T137" s="21" t="s">
        <v>184</v>
      </c>
      <c r="U137" s="65">
        <v>26075.75</v>
      </c>
      <c r="V137" s="65">
        <v>25983.85</v>
      </c>
      <c r="W137" s="65">
        <v>26120.3</v>
      </c>
      <c r="X137" s="65">
        <v>25967.55</v>
      </c>
      <c r="Y137" s="66">
        <v>6.1000000000000004E-3</v>
      </c>
      <c r="AC137" s="14" t="s">
        <v>185</v>
      </c>
      <c r="AD137" s="4">
        <v>6.3380000000000001</v>
      </c>
      <c r="AE137" s="4">
        <v>6.399</v>
      </c>
      <c r="AF137" s="4">
        <v>6.399</v>
      </c>
      <c r="AG137" s="16">
        <v>6.3369999999999997</v>
      </c>
    </row>
    <row r="138" spans="2:33" x14ac:dyDescent="0.3">
      <c r="B138" s="1">
        <v>45183</v>
      </c>
      <c r="C138">
        <v>443.15</v>
      </c>
      <c r="D138">
        <v>429.15</v>
      </c>
      <c r="E138">
        <v>449.45</v>
      </c>
      <c r="F138">
        <v>429.15</v>
      </c>
      <c r="G138" s="2">
        <v>3.2899999999999999E-2</v>
      </c>
      <c r="K138" t="s">
        <v>186</v>
      </c>
      <c r="L138" s="3">
        <v>20103.099999999999</v>
      </c>
      <c r="M138" s="3">
        <v>20127.95</v>
      </c>
      <c r="N138" s="3">
        <v>20167.650000000001</v>
      </c>
      <c r="O138" s="3">
        <v>20043.45</v>
      </c>
      <c r="P138" s="2">
        <v>1.6000000000000001E-3</v>
      </c>
      <c r="T138" s="21" t="s">
        <v>186</v>
      </c>
      <c r="U138" s="65">
        <v>25918.25</v>
      </c>
      <c r="V138" s="65">
        <v>25939.15</v>
      </c>
      <c r="W138" s="65">
        <v>26007.65</v>
      </c>
      <c r="X138" s="65">
        <v>25826.35</v>
      </c>
      <c r="Y138" s="66">
        <v>1.4E-3</v>
      </c>
      <c r="AC138" s="14" t="s">
        <v>187</v>
      </c>
      <c r="AD138" s="4">
        <v>6.3639999999999999</v>
      </c>
      <c r="AE138" s="4">
        <v>6.3559999999999999</v>
      </c>
      <c r="AF138" s="4">
        <v>6.3659999999999997</v>
      </c>
      <c r="AG138" s="16">
        <v>6.34</v>
      </c>
    </row>
    <row r="139" spans="2:33" x14ac:dyDescent="0.3">
      <c r="B139" s="1">
        <v>45182</v>
      </c>
      <c r="C139">
        <v>429.05</v>
      </c>
      <c r="D139">
        <v>429.1</v>
      </c>
      <c r="E139">
        <v>439.95</v>
      </c>
      <c r="F139">
        <v>422.65</v>
      </c>
      <c r="G139" s="2">
        <v>6.8999999999999999E-3</v>
      </c>
      <c r="K139" t="s">
        <v>188</v>
      </c>
      <c r="L139" s="3">
        <v>20070</v>
      </c>
      <c r="M139" s="3">
        <v>19989.5</v>
      </c>
      <c r="N139" s="3">
        <v>20096.900000000001</v>
      </c>
      <c r="O139" s="3">
        <v>19944.099999999999</v>
      </c>
      <c r="P139" s="2">
        <v>3.8E-3</v>
      </c>
      <c r="T139" s="21" t="s">
        <v>188</v>
      </c>
      <c r="U139" s="65">
        <v>25881.4</v>
      </c>
      <c r="V139" s="65">
        <v>25758</v>
      </c>
      <c r="W139" s="65">
        <v>25925.3</v>
      </c>
      <c r="X139" s="65">
        <v>25667.599999999999</v>
      </c>
      <c r="Y139" s="66">
        <v>3.8E-3</v>
      </c>
      <c r="AC139" s="14" t="s">
        <v>189</v>
      </c>
      <c r="AD139" s="4">
        <v>6.35</v>
      </c>
      <c r="AE139" s="4">
        <v>6.3780000000000001</v>
      </c>
      <c r="AF139" s="4">
        <v>6.3780000000000001</v>
      </c>
      <c r="AG139" s="16">
        <v>6.3339999999999996</v>
      </c>
    </row>
    <row r="140" spans="2:33" x14ac:dyDescent="0.3">
      <c r="B140" s="1">
        <v>45181</v>
      </c>
      <c r="C140">
        <v>426.1</v>
      </c>
      <c r="D140">
        <v>428.15</v>
      </c>
      <c r="E140">
        <v>458.8</v>
      </c>
      <c r="F140">
        <v>420</v>
      </c>
      <c r="G140" s="2">
        <v>-2.3E-3</v>
      </c>
      <c r="K140" s="1">
        <v>45269</v>
      </c>
      <c r="L140" s="3">
        <v>19993.2</v>
      </c>
      <c r="M140" s="3">
        <v>20110.150000000001</v>
      </c>
      <c r="N140" s="3">
        <v>20110.349999999999</v>
      </c>
      <c r="O140" s="3">
        <v>19914.650000000001</v>
      </c>
      <c r="P140" s="2">
        <v>-2.0000000000000001E-4</v>
      </c>
      <c r="T140" s="67">
        <v>45269</v>
      </c>
      <c r="U140" s="65">
        <v>25783.85</v>
      </c>
      <c r="V140" s="65">
        <v>25881.35</v>
      </c>
      <c r="W140" s="65">
        <v>25881.7</v>
      </c>
      <c r="X140" s="65">
        <v>25613.85</v>
      </c>
      <c r="Y140" s="66">
        <v>2.2000000000000001E-3</v>
      </c>
      <c r="AC140" s="14" t="s">
        <v>190</v>
      </c>
      <c r="AD140" s="4">
        <v>6.3620000000000001</v>
      </c>
      <c r="AE140" s="4">
        <v>6.3570000000000002</v>
      </c>
      <c r="AF140" s="4">
        <v>6.3689999999999998</v>
      </c>
      <c r="AG140" s="16">
        <v>6.343</v>
      </c>
    </row>
    <row r="141" spans="2:33" x14ac:dyDescent="0.3">
      <c r="B141" s="1">
        <v>45180</v>
      </c>
      <c r="C141">
        <v>427.1</v>
      </c>
      <c r="D141">
        <v>426.8</v>
      </c>
      <c r="E141">
        <v>432.5</v>
      </c>
      <c r="F141">
        <v>426.25</v>
      </c>
      <c r="G141" s="2">
        <v>6.9999999999999999E-4</v>
      </c>
      <c r="K141" s="1">
        <v>45239</v>
      </c>
      <c r="L141" s="3">
        <v>19996.349999999999</v>
      </c>
      <c r="M141" s="3">
        <v>19890</v>
      </c>
      <c r="N141" s="3">
        <v>20008.150000000001</v>
      </c>
      <c r="O141" s="3">
        <v>19865.349999999999</v>
      </c>
      <c r="P141" s="2">
        <v>8.8999999999999999E-3</v>
      </c>
      <c r="T141" s="67">
        <v>45239</v>
      </c>
      <c r="U141" s="65">
        <v>25726.400000000001</v>
      </c>
      <c r="V141" s="65">
        <v>25597.15</v>
      </c>
      <c r="W141" s="65">
        <v>25745</v>
      </c>
      <c r="X141" s="65">
        <v>25549.9</v>
      </c>
      <c r="Y141" s="66">
        <v>9.2999999999999992E-3</v>
      </c>
      <c r="AC141" s="14" t="s">
        <v>191</v>
      </c>
      <c r="AD141" s="4">
        <v>6.3360000000000003</v>
      </c>
      <c r="AE141" s="4">
        <v>6.3849999999999998</v>
      </c>
      <c r="AF141" s="4">
        <v>6.3849999999999998</v>
      </c>
      <c r="AG141" s="16">
        <v>6.3330000000000002</v>
      </c>
    </row>
    <row r="142" spans="2:33" x14ac:dyDescent="0.3">
      <c r="B142" s="1">
        <v>45177</v>
      </c>
      <c r="C142">
        <v>426.8</v>
      </c>
      <c r="D142">
        <v>424.25</v>
      </c>
      <c r="E142">
        <v>433.7</v>
      </c>
      <c r="F142">
        <v>424.25</v>
      </c>
      <c r="G142" s="2">
        <v>6.1000000000000004E-3</v>
      </c>
      <c r="K142" s="1">
        <v>45147</v>
      </c>
      <c r="L142" s="3">
        <v>19819.95</v>
      </c>
      <c r="M142" s="3">
        <v>19774.8</v>
      </c>
      <c r="N142" s="3">
        <v>19867.150000000001</v>
      </c>
      <c r="O142" s="3">
        <v>19727.05</v>
      </c>
      <c r="P142" s="2">
        <v>4.7000000000000002E-3</v>
      </c>
      <c r="T142" s="67">
        <v>45147</v>
      </c>
      <c r="U142" s="65">
        <v>25490.35</v>
      </c>
      <c r="V142" s="65">
        <v>25395.4</v>
      </c>
      <c r="W142" s="65">
        <v>25577.1</v>
      </c>
      <c r="X142" s="65">
        <v>25351.85</v>
      </c>
      <c r="Y142" s="66">
        <v>5.4000000000000003E-3</v>
      </c>
      <c r="AC142" s="14" t="s">
        <v>192</v>
      </c>
      <c r="AD142" s="4">
        <v>6.367</v>
      </c>
      <c r="AE142" s="4">
        <v>6.327</v>
      </c>
      <c r="AF142" s="4">
        <v>6.3680000000000003</v>
      </c>
      <c r="AG142" s="16">
        <v>6.3070000000000004</v>
      </c>
    </row>
    <row r="143" spans="2:33" x14ac:dyDescent="0.3">
      <c r="B143" s="1">
        <v>45176</v>
      </c>
      <c r="C143">
        <v>424.2</v>
      </c>
      <c r="D143">
        <v>433.7</v>
      </c>
      <c r="E143">
        <v>434.2</v>
      </c>
      <c r="F143">
        <v>422</v>
      </c>
      <c r="G143" s="2">
        <v>-5.0000000000000001E-3</v>
      </c>
      <c r="K143" s="1">
        <v>45116</v>
      </c>
      <c r="L143" s="3">
        <v>19727.05</v>
      </c>
      <c r="M143" s="3">
        <v>19598.650000000001</v>
      </c>
      <c r="N143" s="3">
        <v>19737</v>
      </c>
      <c r="O143" s="3">
        <v>19550.05</v>
      </c>
      <c r="P143" s="2">
        <v>5.8999999999999999E-3</v>
      </c>
      <c r="T143" s="67">
        <v>45116</v>
      </c>
      <c r="U143" s="65">
        <v>25353.75</v>
      </c>
      <c r="V143" s="65">
        <v>25181.45</v>
      </c>
      <c r="W143" s="65">
        <v>25374.95</v>
      </c>
      <c r="X143" s="65">
        <v>25110.55</v>
      </c>
      <c r="Y143" s="66">
        <v>6.7000000000000002E-3</v>
      </c>
      <c r="AC143" s="14" t="s">
        <v>193</v>
      </c>
      <c r="AD143" s="4">
        <v>6.3879999999999999</v>
      </c>
      <c r="AE143" s="4">
        <v>6.3780000000000001</v>
      </c>
      <c r="AF143" s="4">
        <v>6.3940000000000001</v>
      </c>
      <c r="AG143" s="16">
        <v>6.3650000000000002</v>
      </c>
    </row>
    <row r="144" spans="2:33" x14ac:dyDescent="0.3">
      <c r="B144" s="1">
        <v>45175</v>
      </c>
      <c r="C144">
        <v>426.35</v>
      </c>
      <c r="D144">
        <v>420.65</v>
      </c>
      <c r="E144">
        <v>428.5</v>
      </c>
      <c r="F144">
        <v>419.55</v>
      </c>
      <c r="G144" s="2">
        <v>1.46E-2</v>
      </c>
      <c r="K144" s="1">
        <v>45086</v>
      </c>
      <c r="L144" s="3">
        <v>19611.05</v>
      </c>
      <c r="M144" s="3">
        <v>19581.2</v>
      </c>
      <c r="N144" s="3">
        <v>19636.45</v>
      </c>
      <c r="O144" s="3">
        <v>19491.5</v>
      </c>
      <c r="P144" s="2">
        <v>1.8E-3</v>
      </c>
      <c r="T144" s="67">
        <v>45086</v>
      </c>
      <c r="U144" s="65">
        <v>25184.5</v>
      </c>
      <c r="V144" s="65">
        <v>25151.75</v>
      </c>
      <c r="W144" s="65">
        <v>25227.85</v>
      </c>
      <c r="X144" s="65">
        <v>25019.45</v>
      </c>
      <c r="Y144" s="66">
        <v>1.6999999999999999E-3</v>
      </c>
      <c r="AC144" s="13">
        <v>44207</v>
      </c>
      <c r="AD144" s="4">
        <v>6.3869999999999996</v>
      </c>
      <c r="AE144" s="4">
        <v>6.391</v>
      </c>
      <c r="AF144" s="4">
        <v>6.391</v>
      </c>
      <c r="AG144" s="16">
        <v>6.3689999999999998</v>
      </c>
    </row>
    <row r="145" spans="2:33" x14ac:dyDescent="0.3">
      <c r="B145" s="1">
        <v>45174</v>
      </c>
      <c r="C145">
        <v>420.2</v>
      </c>
      <c r="D145">
        <v>430</v>
      </c>
      <c r="E145">
        <v>434.7</v>
      </c>
      <c r="F145">
        <v>419.25</v>
      </c>
      <c r="G145" s="2">
        <v>-1.7100000000000001E-2</v>
      </c>
      <c r="K145" s="1">
        <v>45055</v>
      </c>
      <c r="L145" s="3">
        <v>19574.900000000001</v>
      </c>
      <c r="M145" s="3">
        <v>19564.650000000001</v>
      </c>
      <c r="N145" s="3">
        <v>19587.05</v>
      </c>
      <c r="O145" s="3">
        <v>19525.75</v>
      </c>
      <c r="P145" s="2">
        <v>2.3999999999999998E-3</v>
      </c>
      <c r="T145" s="67">
        <v>45055</v>
      </c>
      <c r="U145" s="65">
        <v>25141.599999999999</v>
      </c>
      <c r="V145" s="65">
        <v>25151.8</v>
      </c>
      <c r="W145" s="65">
        <v>25168.55</v>
      </c>
      <c r="X145" s="65">
        <v>25083.1</v>
      </c>
      <c r="Y145" s="66">
        <v>6.9999999999999999E-4</v>
      </c>
      <c r="AC145" s="13">
        <v>44238</v>
      </c>
      <c r="AD145" s="4">
        <v>6.36</v>
      </c>
      <c r="AE145" s="4">
        <v>6.391</v>
      </c>
      <c r="AF145" s="4">
        <v>6.391</v>
      </c>
      <c r="AG145" s="16">
        <v>6.3529999999999998</v>
      </c>
    </row>
    <row r="146" spans="2:33" x14ac:dyDescent="0.3">
      <c r="B146" s="1">
        <v>45173</v>
      </c>
      <c r="C146">
        <v>427.5</v>
      </c>
      <c r="D146">
        <v>428.6</v>
      </c>
      <c r="E146">
        <v>432.95</v>
      </c>
      <c r="F146">
        <v>426</v>
      </c>
      <c r="G146" s="2">
        <v>2.5000000000000001E-3</v>
      </c>
      <c r="K146" s="1">
        <v>45025</v>
      </c>
      <c r="L146" s="3">
        <v>19528.8</v>
      </c>
      <c r="M146" s="3">
        <v>19525.05</v>
      </c>
      <c r="N146" s="3">
        <v>19545.150000000001</v>
      </c>
      <c r="O146" s="3">
        <v>19432.849999999999</v>
      </c>
      <c r="P146" s="2">
        <v>4.7999999999999996E-3</v>
      </c>
      <c r="T146" s="67">
        <v>45025</v>
      </c>
      <c r="U146" s="65">
        <v>25124.400000000001</v>
      </c>
      <c r="V146" s="65">
        <v>25085.25</v>
      </c>
      <c r="W146" s="65">
        <v>25142.7</v>
      </c>
      <c r="X146" s="65">
        <v>24925.15</v>
      </c>
      <c r="Y146" s="66">
        <v>5.8999999999999999E-3</v>
      </c>
      <c r="AC146" s="13">
        <v>44266</v>
      </c>
      <c r="AD146" s="4">
        <v>6.3570000000000002</v>
      </c>
      <c r="AE146" s="4">
        <v>6.3639999999999999</v>
      </c>
      <c r="AF146" s="4">
        <v>6.3639999999999999</v>
      </c>
      <c r="AG146" s="16">
        <v>6.3540000000000001</v>
      </c>
    </row>
    <row r="147" spans="2:33" x14ac:dyDescent="0.3">
      <c r="B147" s="1">
        <v>45170</v>
      </c>
      <c r="C147">
        <v>426.45</v>
      </c>
      <c r="D147">
        <v>429.1</v>
      </c>
      <c r="E147">
        <v>433</v>
      </c>
      <c r="F147">
        <v>424.55</v>
      </c>
      <c r="G147" s="2">
        <v>-1.1000000000000001E-3</v>
      </c>
      <c r="K147" s="1">
        <v>44935</v>
      </c>
      <c r="L147" s="3">
        <v>19435.3</v>
      </c>
      <c r="M147" s="3">
        <v>19258.150000000001</v>
      </c>
      <c r="N147" s="3">
        <v>19458.55</v>
      </c>
      <c r="O147" s="3">
        <v>19255.7</v>
      </c>
      <c r="P147" s="2">
        <v>9.4000000000000004E-3</v>
      </c>
      <c r="T147" s="67">
        <v>44935</v>
      </c>
      <c r="U147" s="65">
        <v>24977.200000000001</v>
      </c>
      <c r="V147" s="65">
        <v>24705.05</v>
      </c>
      <c r="W147" s="65">
        <v>25000.65</v>
      </c>
      <c r="X147" s="65">
        <v>24693.65</v>
      </c>
      <c r="Y147" s="66">
        <v>1.0800000000000001E-2</v>
      </c>
      <c r="AC147" s="13">
        <v>44419</v>
      </c>
      <c r="AD147" s="4">
        <v>6.3010000000000002</v>
      </c>
      <c r="AE147" s="4">
        <v>6.3360000000000003</v>
      </c>
      <c r="AF147" s="4">
        <v>6.3360000000000003</v>
      </c>
      <c r="AG147" s="16">
        <v>6.3010000000000002</v>
      </c>
    </row>
    <row r="148" spans="2:33" x14ac:dyDescent="0.3">
      <c r="B148" s="1">
        <v>45169</v>
      </c>
      <c r="C148">
        <v>426.9</v>
      </c>
      <c r="D148">
        <v>433</v>
      </c>
      <c r="E148">
        <v>437.9</v>
      </c>
      <c r="F148">
        <v>424.05</v>
      </c>
      <c r="G148" s="2">
        <v>-8.8000000000000005E-3</v>
      </c>
      <c r="K148" t="s">
        <v>194</v>
      </c>
      <c r="L148" s="3">
        <v>19253.8</v>
      </c>
      <c r="M148" s="3">
        <v>19375.55</v>
      </c>
      <c r="N148" s="3">
        <v>19388.2</v>
      </c>
      <c r="O148" s="3">
        <v>19223.650000000001</v>
      </c>
      <c r="P148" s="2">
        <v>-4.7999999999999996E-3</v>
      </c>
      <c r="T148" s="21" t="s">
        <v>194</v>
      </c>
      <c r="U148" s="65">
        <v>24709.200000000001</v>
      </c>
      <c r="V148" s="65">
        <v>24843.4</v>
      </c>
      <c r="W148" s="65">
        <v>24898.85</v>
      </c>
      <c r="X148" s="65">
        <v>24680.2</v>
      </c>
      <c r="Y148" s="66">
        <v>-5.1999999999999998E-3</v>
      </c>
      <c r="AC148" s="13">
        <v>44450</v>
      </c>
      <c r="AD148" s="4">
        <v>6.2930000000000001</v>
      </c>
      <c r="AE148" s="4">
        <v>6.2939999999999996</v>
      </c>
      <c r="AF148" s="4">
        <v>6.3040000000000003</v>
      </c>
      <c r="AG148" s="16">
        <v>6.2869999999999999</v>
      </c>
    </row>
    <row r="149" spans="2:33" x14ac:dyDescent="0.3">
      <c r="B149" s="1">
        <v>45168</v>
      </c>
      <c r="C149">
        <v>430.7</v>
      </c>
      <c r="D149">
        <v>427.15</v>
      </c>
      <c r="E149">
        <v>436.5</v>
      </c>
      <c r="F149">
        <v>427</v>
      </c>
      <c r="G149" s="2">
        <v>8.3000000000000001E-3</v>
      </c>
      <c r="K149" t="s">
        <v>195</v>
      </c>
      <c r="L149" s="3">
        <v>19347.45</v>
      </c>
      <c r="M149" s="3">
        <v>19433.45</v>
      </c>
      <c r="N149" s="3">
        <v>19452.8</v>
      </c>
      <c r="O149" s="3">
        <v>19334.75</v>
      </c>
      <c r="P149" s="2">
        <v>2.0000000000000001E-4</v>
      </c>
      <c r="T149" s="21" t="s">
        <v>195</v>
      </c>
      <c r="U149" s="65">
        <v>24838.6</v>
      </c>
      <c r="V149" s="65">
        <v>25022.5</v>
      </c>
      <c r="W149" s="65">
        <v>25027.7</v>
      </c>
      <c r="X149" s="65">
        <v>24808.400000000001</v>
      </c>
      <c r="Y149" s="66">
        <v>-2E-3</v>
      </c>
      <c r="AC149" s="13">
        <v>44480</v>
      </c>
      <c r="AD149" s="4">
        <v>6.3360000000000003</v>
      </c>
      <c r="AE149" s="4">
        <v>6.3</v>
      </c>
      <c r="AF149" s="4">
        <v>6.3380000000000001</v>
      </c>
      <c r="AG149" s="16">
        <v>6.2960000000000003</v>
      </c>
    </row>
    <row r="150" spans="2:33" x14ac:dyDescent="0.3">
      <c r="B150" s="1">
        <v>45167</v>
      </c>
      <c r="C150">
        <v>427.15</v>
      </c>
      <c r="D150">
        <v>428</v>
      </c>
      <c r="E150">
        <v>429.4</v>
      </c>
      <c r="F150">
        <v>425</v>
      </c>
      <c r="G150" s="2">
        <v>8.9999999999999998E-4</v>
      </c>
      <c r="K150" t="s">
        <v>196</v>
      </c>
      <c r="L150" s="3">
        <v>19342.650000000001</v>
      </c>
      <c r="M150" s="3">
        <v>19374.849999999999</v>
      </c>
      <c r="N150" s="3">
        <v>19377.900000000001</v>
      </c>
      <c r="O150" s="3">
        <v>19309.099999999999</v>
      </c>
      <c r="P150" s="2">
        <v>1.9E-3</v>
      </c>
      <c r="T150" s="21" t="s">
        <v>196</v>
      </c>
      <c r="U150" s="65">
        <v>24887.599999999999</v>
      </c>
      <c r="V150" s="65">
        <v>24935.65</v>
      </c>
      <c r="W150" s="65">
        <v>24941.15</v>
      </c>
      <c r="X150" s="65">
        <v>24851.65</v>
      </c>
      <c r="Y150" s="66">
        <v>2.0999999999999999E-3</v>
      </c>
      <c r="AC150" s="13">
        <v>44511</v>
      </c>
      <c r="AD150" s="4">
        <v>6.367</v>
      </c>
      <c r="AE150" s="4">
        <v>6.367</v>
      </c>
      <c r="AF150" s="4">
        <v>6.3780000000000001</v>
      </c>
      <c r="AG150" s="16">
        <v>6.3559999999999999</v>
      </c>
    </row>
    <row r="151" spans="2:33" x14ac:dyDescent="0.3">
      <c r="B151" s="1">
        <v>45166</v>
      </c>
      <c r="C151">
        <v>426.75</v>
      </c>
      <c r="D151">
        <v>426</v>
      </c>
      <c r="E151">
        <v>428.6</v>
      </c>
      <c r="F151">
        <v>421.1</v>
      </c>
      <c r="G151" s="2">
        <v>1.5E-3</v>
      </c>
      <c r="K151" t="s">
        <v>197</v>
      </c>
      <c r="L151" s="3">
        <v>19306.05</v>
      </c>
      <c r="M151" s="3">
        <v>19298.349999999999</v>
      </c>
      <c r="N151" s="3">
        <v>19366.849999999999</v>
      </c>
      <c r="O151" s="3">
        <v>19249.7</v>
      </c>
      <c r="P151" s="2">
        <v>2.0999999999999999E-3</v>
      </c>
      <c r="T151" s="21" t="s">
        <v>197</v>
      </c>
      <c r="U151" s="65">
        <v>24836.45</v>
      </c>
      <c r="V151" s="65">
        <v>24780.65</v>
      </c>
      <c r="W151" s="65">
        <v>24877.95</v>
      </c>
      <c r="X151" s="65">
        <v>24712.45</v>
      </c>
      <c r="Y151" s="66">
        <v>3.3E-3</v>
      </c>
      <c r="AC151" s="13">
        <v>44541</v>
      </c>
      <c r="AD151" s="4">
        <v>6.3680000000000003</v>
      </c>
      <c r="AE151" s="4">
        <v>6.3860000000000001</v>
      </c>
      <c r="AF151" s="4">
        <v>6.3860000000000001</v>
      </c>
      <c r="AG151" s="16">
        <v>6.3490000000000002</v>
      </c>
    </row>
    <row r="152" spans="2:33" x14ac:dyDescent="0.3">
      <c r="B152" s="1">
        <v>45163</v>
      </c>
      <c r="C152">
        <v>426.1</v>
      </c>
      <c r="D152">
        <v>428.05</v>
      </c>
      <c r="E152">
        <v>436</v>
      </c>
      <c r="F152">
        <v>422.6</v>
      </c>
      <c r="G152" s="2">
        <v>-4.7999999999999996E-3</v>
      </c>
      <c r="K152" t="s">
        <v>198</v>
      </c>
      <c r="L152" s="3">
        <v>19265.8</v>
      </c>
      <c r="M152" s="3">
        <v>19297.400000000001</v>
      </c>
      <c r="N152" s="3">
        <v>19339.55</v>
      </c>
      <c r="O152" s="3">
        <v>19229.7</v>
      </c>
      <c r="P152" s="2">
        <v>-6.1999999999999998E-3</v>
      </c>
      <c r="T152" s="21" t="s">
        <v>198</v>
      </c>
      <c r="U152" s="65">
        <v>24753.85</v>
      </c>
      <c r="V152" s="65">
        <v>24766.3</v>
      </c>
      <c r="W152" s="65">
        <v>24825.3</v>
      </c>
      <c r="X152" s="65">
        <v>24652.85</v>
      </c>
      <c r="Y152" s="66">
        <v>-4.7999999999999996E-3</v>
      </c>
      <c r="AC152" s="14" t="s">
        <v>199</v>
      </c>
      <c r="AD152" s="4">
        <v>6.3419999999999996</v>
      </c>
      <c r="AE152" s="4">
        <v>6.3609999999999998</v>
      </c>
      <c r="AF152" s="4">
        <v>6.3609999999999998</v>
      </c>
      <c r="AG152" s="16">
        <v>6.3419999999999996</v>
      </c>
    </row>
    <row r="153" spans="2:33" x14ac:dyDescent="0.3">
      <c r="B153" s="1">
        <v>45162</v>
      </c>
      <c r="C153">
        <v>428.15</v>
      </c>
      <c r="D153">
        <v>421</v>
      </c>
      <c r="E153">
        <v>429.95</v>
      </c>
      <c r="F153">
        <v>419.7</v>
      </c>
      <c r="G153" s="2">
        <v>1.7500000000000002E-2</v>
      </c>
      <c r="K153" t="s">
        <v>200</v>
      </c>
      <c r="L153" s="3">
        <v>19386.7</v>
      </c>
      <c r="M153" s="3">
        <v>19535.150000000001</v>
      </c>
      <c r="N153" s="3">
        <v>19584.45</v>
      </c>
      <c r="O153" s="3">
        <v>19369</v>
      </c>
      <c r="P153" s="2">
        <v>-2.8999999999999998E-3</v>
      </c>
      <c r="T153" s="21" t="s">
        <v>200</v>
      </c>
      <c r="U153" s="65">
        <v>24874.400000000001</v>
      </c>
      <c r="V153" s="65">
        <v>24990.400000000001</v>
      </c>
      <c r="W153" s="65">
        <v>25082.05</v>
      </c>
      <c r="X153" s="65">
        <v>24849.5</v>
      </c>
      <c r="Y153" s="66">
        <v>5.0000000000000001E-4</v>
      </c>
      <c r="AC153" s="14" t="s">
        <v>201</v>
      </c>
      <c r="AD153" s="4">
        <v>6.3639999999999999</v>
      </c>
      <c r="AE153" s="4">
        <v>6.3929999999999998</v>
      </c>
      <c r="AF153" s="4">
        <v>6.3929999999999998</v>
      </c>
      <c r="AG153" s="16">
        <v>6.3550000000000004</v>
      </c>
    </row>
    <row r="154" spans="2:33" x14ac:dyDescent="0.3">
      <c r="B154" s="1">
        <v>45161</v>
      </c>
      <c r="C154">
        <v>420.8</v>
      </c>
      <c r="D154">
        <v>404.25</v>
      </c>
      <c r="E154">
        <v>425</v>
      </c>
      <c r="F154">
        <v>404.1</v>
      </c>
      <c r="G154" s="2">
        <v>4.7399999999999998E-2</v>
      </c>
      <c r="K154" t="s">
        <v>202</v>
      </c>
      <c r="L154" s="3">
        <v>19444</v>
      </c>
      <c r="M154" s="3">
        <v>19439.2</v>
      </c>
      <c r="N154" s="3">
        <v>19472.05</v>
      </c>
      <c r="O154" s="3">
        <v>19366.599999999999</v>
      </c>
      <c r="P154" s="2">
        <v>2.5000000000000001E-3</v>
      </c>
      <c r="T154" s="21" t="s">
        <v>202</v>
      </c>
      <c r="U154" s="65">
        <v>24860.95</v>
      </c>
      <c r="V154" s="65">
        <v>24824.25</v>
      </c>
      <c r="W154" s="65">
        <v>24894.7</v>
      </c>
      <c r="X154" s="65">
        <v>24707</v>
      </c>
      <c r="Y154" s="66">
        <v>4.1999999999999997E-3</v>
      </c>
      <c r="AC154" s="14" t="s">
        <v>203</v>
      </c>
      <c r="AD154" s="4">
        <v>6.3609999999999998</v>
      </c>
      <c r="AE154" s="4">
        <v>6.3789999999999996</v>
      </c>
      <c r="AF154" s="4">
        <v>6.3849999999999998</v>
      </c>
      <c r="AG154" s="16">
        <v>6.3579999999999997</v>
      </c>
    </row>
    <row r="155" spans="2:33" x14ac:dyDescent="0.3">
      <c r="B155" s="1">
        <v>45160</v>
      </c>
      <c r="C155">
        <v>401.75</v>
      </c>
      <c r="D155">
        <v>400.05</v>
      </c>
      <c r="E155">
        <v>403</v>
      </c>
      <c r="F155">
        <v>398.45</v>
      </c>
      <c r="G155" s="2">
        <v>4.4000000000000003E-3</v>
      </c>
      <c r="K155" t="s">
        <v>204</v>
      </c>
      <c r="L155" s="3">
        <v>19396.45</v>
      </c>
      <c r="M155" s="3">
        <v>19417.099999999999</v>
      </c>
      <c r="N155" s="3">
        <v>19443.5</v>
      </c>
      <c r="O155" s="3">
        <v>19381.3</v>
      </c>
      <c r="P155" s="2">
        <v>1E-4</v>
      </c>
      <c r="T155" s="21" t="s">
        <v>204</v>
      </c>
      <c r="U155" s="65">
        <v>24756.400000000001</v>
      </c>
      <c r="V155" s="65">
        <v>24827.95</v>
      </c>
      <c r="W155" s="65">
        <v>24847.599999999999</v>
      </c>
      <c r="X155" s="65">
        <v>24734.65</v>
      </c>
      <c r="Y155" s="66">
        <v>-5.0000000000000001E-4</v>
      </c>
      <c r="AC155" s="14" t="s">
        <v>205</v>
      </c>
      <c r="AD155" s="4">
        <v>6.3449999999999998</v>
      </c>
      <c r="AE155" s="4">
        <v>6.351</v>
      </c>
      <c r="AF155" s="4">
        <v>6.351</v>
      </c>
      <c r="AG155" s="16">
        <v>6.335</v>
      </c>
    </row>
    <row r="156" spans="2:33" x14ac:dyDescent="0.3">
      <c r="B156" s="1">
        <v>45159</v>
      </c>
      <c r="C156">
        <v>400</v>
      </c>
      <c r="D156">
        <v>407</v>
      </c>
      <c r="E156">
        <v>407</v>
      </c>
      <c r="F156">
        <v>397.7</v>
      </c>
      <c r="G156" s="2">
        <v>-6.7000000000000002E-3</v>
      </c>
      <c r="K156" t="s">
        <v>206</v>
      </c>
      <c r="L156" s="3">
        <v>19393.599999999999</v>
      </c>
      <c r="M156" s="3">
        <v>19320.650000000001</v>
      </c>
      <c r="N156" s="3">
        <v>19425.95</v>
      </c>
      <c r="O156" s="3">
        <v>19296.3</v>
      </c>
      <c r="P156" s="2">
        <v>4.3E-3</v>
      </c>
      <c r="T156" s="21" t="s">
        <v>206</v>
      </c>
      <c r="U156" s="65">
        <v>24769.1</v>
      </c>
      <c r="V156" s="65">
        <v>24617.25</v>
      </c>
      <c r="W156" s="65">
        <v>24814.9</v>
      </c>
      <c r="X156" s="65">
        <v>24582.75</v>
      </c>
      <c r="Y156" s="66">
        <v>8.0000000000000002E-3</v>
      </c>
      <c r="AC156" s="14" t="s">
        <v>207</v>
      </c>
      <c r="AD156" s="4">
        <v>6.351</v>
      </c>
      <c r="AE156" s="4">
        <v>6.3390000000000004</v>
      </c>
      <c r="AF156" s="4">
        <v>6.3529999999999998</v>
      </c>
      <c r="AG156" s="16">
        <v>6.3209999999999997</v>
      </c>
    </row>
    <row r="157" spans="2:33" x14ac:dyDescent="0.3">
      <c r="B157" s="1">
        <v>45156</v>
      </c>
      <c r="C157">
        <v>402.7</v>
      </c>
      <c r="D157">
        <v>406.05</v>
      </c>
      <c r="E157">
        <v>409.3</v>
      </c>
      <c r="F157">
        <v>400</v>
      </c>
      <c r="G157" s="2">
        <v>-8.3000000000000001E-3</v>
      </c>
      <c r="K157" t="s">
        <v>208</v>
      </c>
      <c r="L157" s="3">
        <v>19310.150000000001</v>
      </c>
      <c r="M157" s="3">
        <v>19301.75</v>
      </c>
      <c r="N157" s="3">
        <v>19373.8</v>
      </c>
      <c r="O157" s="3">
        <v>19253.599999999999</v>
      </c>
      <c r="P157" s="2">
        <v>-2.8E-3</v>
      </c>
      <c r="T157" s="21" t="s">
        <v>208</v>
      </c>
      <c r="U157" s="65">
        <v>24571.65</v>
      </c>
      <c r="V157" s="65">
        <v>24584.5</v>
      </c>
      <c r="W157" s="65">
        <v>24635.25</v>
      </c>
      <c r="X157" s="65">
        <v>24527.35</v>
      </c>
      <c r="Y157" s="66">
        <v>-4.7000000000000002E-3</v>
      </c>
      <c r="AC157" s="14" t="s">
        <v>209</v>
      </c>
      <c r="AD157" s="4">
        <v>6.3639999999999999</v>
      </c>
      <c r="AE157" s="4">
        <v>6.3719999999999999</v>
      </c>
      <c r="AF157" s="4">
        <v>6.3769999999999998</v>
      </c>
      <c r="AG157" s="16">
        <v>6.3609999999999998</v>
      </c>
    </row>
    <row r="158" spans="2:33" x14ac:dyDescent="0.3">
      <c r="B158" s="1">
        <v>45155</v>
      </c>
      <c r="C158">
        <v>406.05</v>
      </c>
      <c r="D158">
        <v>407.4</v>
      </c>
      <c r="E158">
        <v>411</v>
      </c>
      <c r="F158">
        <v>404.65</v>
      </c>
      <c r="G158" s="2">
        <v>-3.2000000000000002E-3</v>
      </c>
      <c r="K158" t="s">
        <v>210</v>
      </c>
      <c r="L158" s="3">
        <v>19365.25</v>
      </c>
      <c r="M158" s="3">
        <v>19450.55</v>
      </c>
      <c r="N158" s="3">
        <v>19461.55</v>
      </c>
      <c r="O158" s="3">
        <v>19326.25</v>
      </c>
      <c r="P158" s="2">
        <v>-5.1000000000000004E-3</v>
      </c>
      <c r="T158" s="21" t="s">
        <v>210</v>
      </c>
      <c r="U158" s="65">
        <v>24687.9</v>
      </c>
      <c r="V158" s="65">
        <v>24757.3</v>
      </c>
      <c r="W158" s="65">
        <v>24784.3</v>
      </c>
      <c r="X158" s="65">
        <v>24639.9</v>
      </c>
      <c r="Y158" s="66">
        <v>-3.3E-3</v>
      </c>
      <c r="AC158" s="14" t="s">
        <v>211</v>
      </c>
      <c r="AD158" s="4">
        <v>6.367</v>
      </c>
      <c r="AE158" s="4">
        <v>6.39</v>
      </c>
      <c r="AF158" s="4">
        <v>6.39</v>
      </c>
      <c r="AG158" s="16">
        <v>6.3630000000000004</v>
      </c>
    </row>
    <row r="159" spans="2:33" x14ac:dyDescent="0.3">
      <c r="B159" s="1">
        <v>45154</v>
      </c>
      <c r="C159">
        <v>407.35</v>
      </c>
      <c r="D159">
        <v>411.55</v>
      </c>
      <c r="E159">
        <v>412.05</v>
      </c>
      <c r="F159">
        <v>406.6</v>
      </c>
      <c r="G159" s="2">
        <v>-1.0200000000000001E-2</v>
      </c>
      <c r="K159" t="s">
        <v>212</v>
      </c>
      <c r="L159" s="3">
        <v>19465</v>
      </c>
      <c r="M159" s="3">
        <v>19369</v>
      </c>
      <c r="N159" s="3">
        <v>19482.75</v>
      </c>
      <c r="O159" s="3">
        <v>19317.2</v>
      </c>
      <c r="P159" s="2">
        <v>1.6000000000000001E-3</v>
      </c>
      <c r="T159" s="21" t="s">
        <v>212</v>
      </c>
      <c r="U159" s="65">
        <v>24770.1</v>
      </c>
      <c r="V159" s="65">
        <v>24646.55</v>
      </c>
      <c r="W159" s="65">
        <v>24792.9</v>
      </c>
      <c r="X159" s="65">
        <v>24581.15</v>
      </c>
      <c r="Y159" s="66">
        <v>5.9999999999999995E-4</v>
      </c>
      <c r="AC159" s="14" t="s">
        <v>213</v>
      </c>
      <c r="AD159" s="4">
        <v>6.367</v>
      </c>
      <c r="AE159" s="4">
        <v>6.3760000000000003</v>
      </c>
      <c r="AF159" s="4">
        <v>6.3760000000000003</v>
      </c>
      <c r="AG159" s="16">
        <v>6.3659999999999997</v>
      </c>
    </row>
    <row r="160" spans="2:33" x14ac:dyDescent="0.3">
      <c r="B160" s="1">
        <v>45152</v>
      </c>
      <c r="C160">
        <v>411.55</v>
      </c>
      <c r="D160">
        <v>415</v>
      </c>
      <c r="E160">
        <v>415.9</v>
      </c>
      <c r="F160">
        <v>404.1</v>
      </c>
      <c r="G160" s="2">
        <v>-8.3000000000000001E-3</v>
      </c>
      <c r="K160" t="s">
        <v>214</v>
      </c>
      <c r="L160" s="3">
        <v>19434.55</v>
      </c>
      <c r="M160" s="3">
        <v>19383.95</v>
      </c>
      <c r="N160" s="3">
        <v>19465.849999999999</v>
      </c>
      <c r="O160" s="3">
        <v>19257.900000000001</v>
      </c>
      <c r="P160" s="2">
        <v>2.9999999999999997E-4</v>
      </c>
      <c r="T160" s="21" t="s">
        <v>214</v>
      </c>
      <c r="U160" s="65">
        <v>24754.55</v>
      </c>
      <c r="V160" s="65">
        <v>24716.05</v>
      </c>
      <c r="W160" s="65">
        <v>24801.05</v>
      </c>
      <c r="X160" s="65">
        <v>24567.200000000001</v>
      </c>
      <c r="Y160" s="66">
        <v>-1.6000000000000001E-3</v>
      </c>
      <c r="AC160" s="14" t="s">
        <v>215</v>
      </c>
      <c r="AD160" s="4">
        <v>6.33</v>
      </c>
      <c r="AE160" s="4">
        <v>6.3380000000000001</v>
      </c>
      <c r="AF160" s="4">
        <v>6.3380000000000001</v>
      </c>
      <c r="AG160" s="16">
        <v>6.319</v>
      </c>
    </row>
    <row r="161" spans="2:33" x14ac:dyDescent="0.3">
      <c r="B161" s="1">
        <v>45149</v>
      </c>
      <c r="C161">
        <v>415</v>
      </c>
      <c r="D161">
        <v>415.65</v>
      </c>
      <c r="E161">
        <v>420</v>
      </c>
      <c r="F161">
        <v>412.1</v>
      </c>
      <c r="G161" s="2">
        <v>-1.1000000000000001E-3</v>
      </c>
      <c r="K161" s="1">
        <v>45238</v>
      </c>
      <c r="L161" s="3">
        <v>19428.3</v>
      </c>
      <c r="M161" s="3">
        <v>19554.25</v>
      </c>
      <c r="N161" s="3">
        <v>19557.75</v>
      </c>
      <c r="O161" s="3">
        <v>19412.75</v>
      </c>
      <c r="P161" s="2">
        <v>-5.8999999999999999E-3</v>
      </c>
      <c r="T161" s="67">
        <v>45238</v>
      </c>
      <c r="U161" s="65">
        <v>24794.6</v>
      </c>
      <c r="V161" s="65">
        <v>25010.25</v>
      </c>
      <c r="W161" s="65">
        <v>25013.7</v>
      </c>
      <c r="X161" s="65">
        <v>24774.85</v>
      </c>
      <c r="Y161" s="66">
        <v>-7.4999999999999997E-3</v>
      </c>
      <c r="AC161" s="14" t="s">
        <v>216</v>
      </c>
      <c r="AD161" s="4">
        <v>6.335</v>
      </c>
      <c r="AE161" s="4">
        <v>6.375</v>
      </c>
      <c r="AF161" s="4">
        <v>6.375</v>
      </c>
      <c r="AG161" s="16">
        <v>6.3289999999999997</v>
      </c>
    </row>
    <row r="162" spans="2:33" x14ac:dyDescent="0.3">
      <c r="B162" s="1">
        <v>45148</v>
      </c>
      <c r="C162">
        <v>415.45</v>
      </c>
      <c r="D162">
        <v>419.7</v>
      </c>
      <c r="E162">
        <v>421</v>
      </c>
      <c r="F162">
        <v>412.5</v>
      </c>
      <c r="G162" s="2">
        <v>-7.9000000000000008E-3</v>
      </c>
      <c r="K162" s="1">
        <v>45207</v>
      </c>
      <c r="L162" s="3">
        <v>19543.099999999999</v>
      </c>
      <c r="M162" s="3">
        <v>19605.55</v>
      </c>
      <c r="N162" s="3">
        <v>19623.599999999999</v>
      </c>
      <c r="O162" s="3">
        <v>19495.400000000001</v>
      </c>
      <c r="P162" s="2">
        <v>-4.5999999999999999E-3</v>
      </c>
      <c r="T162" s="67">
        <v>45207</v>
      </c>
      <c r="U162" s="65">
        <v>24982.75</v>
      </c>
      <c r="V162" s="65">
        <v>25089.7</v>
      </c>
      <c r="W162" s="65">
        <v>25150.55</v>
      </c>
      <c r="X162" s="65">
        <v>24935.05</v>
      </c>
      <c r="Y162" s="66">
        <v>-6.0000000000000001E-3</v>
      </c>
      <c r="AC162" s="14" t="s">
        <v>217</v>
      </c>
      <c r="AD162" s="4">
        <v>6.3259999999999996</v>
      </c>
      <c r="AE162" s="4">
        <v>6.3310000000000004</v>
      </c>
      <c r="AF162" s="4">
        <v>6.3419999999999996</v>
      </c>
      <c r="AG162" s="16">
        <v>6.3070000000000004</v>
      </c>
    </row>
    <row r="163" spans="2:33" x14ac:dyDescent="0.3">
      <c r="B163" s="1">
        <v>45147</v>
      </c>
      <c r="C163">
        <v>418.75</v>
      </c>
      <c r="D163">
        <v>422</v>
      </c>
      <c r="E163">
        <v>426.9</v>
      </c>
      <c r="F163">
        <v>416.15</v>
      </c>
      <c r="G163" s="2">
        <v>-6.9999999999999999E-4</v>
      </c>
      <c r="K163" s="1">
        <v>45177</v>
      </c>
      <c r="L163" s="3">
        <v>19632.55</v>
      </c>
      <c r="M163" s="3">
        <v>19578.8</v>
      </c>
      <c r="N163" s="3">
        <v>19645.5</v>
      </c>
      <c r="O163" s="3">
        <v>19467.5</v>
      </c>
      <c r="P163" s="2">
        <v>3.2000000000000002E-3</v>
      </c>
      <c r="T163" s="67">
        <v>45177</v>
      </c>
      <c r="U163" s="65">
        <v>25133.85</v>
      </c>
      <c r="V163" s="65">
        <v>25167.1</v>
      </c>
      <c r="W163" s="65">
        <v>25167.200000000001</v>
      </c>
      <c r="X163" s="65">
        <v>24996.15</v>
      </c>
      <c r="Y163" s="66">
        <v>-8.9999999999999998E-4</v>
      </c>
      <c r="AC163" s="13">
        <v>44208</v>
      </c>
      <c r="AD163" s="4">
        <v>6.3529999999999998</v>
      </c>
      <c r="AE163" s="4">
        <v>6.36</v>
      </c>
      <c r="AF163" s="4">
        <v>6.36</v>
      </c>
      <c r="AG163" s="16">
        <v>6.3449999999999998</v>
      </c>
    </row>
    <row r="164" spans="2:33" x14ac:dyDescent="0.3">
      <c r="B164" s="1">
        <v>45146</v>
      </c>
      <c r="C164">
        <v>419.05</v>
      </c>
      <c r="D164">
        <v>424.05</v>
      </c>
      <c r="E164">
        <v>425</v>
      </c>
      <c r="F164">
        <v>418.35</v>
      </c>
      <c r="G164" s="2">
        <v>-1.18E-2</v>
      </c>
      <c r="K164" s="1">
        <v>45146</v>
      </c>
      <c r="L164" s="3">
        <v>19570.849999999999</v>
      </c>
      <c r="M164" s="3">
        <v>19627.2</v>
      </c>
      <c r="N164" s="3">
        <v>19634.400000000001</v>
      </c>
      <c r="O164" s="3">
        <v>19533.099999999999</v>
      </c>
      <c r="P164" s="2">
        <v>-1.2999999999999999E-3</v>
      </c>
      <c r="T164" s="67">
        <v>45146</v>
      </c>
      <c r="U164" s="65">
        <v>25156.400000000001</v>
      </c>
      <c r="V164" s="65">
        <v>25166.15</v>
      </c>
      <c r="W164" s="65">
        <v>25195.85</v>
      </c>
      <c r="X164" s="65">
        <v>25075.95</v>
      </c>
      <c r="Y164" s="66">
        <v>1E-3</v>
      </c>
      <c r="AC164" s="13">
        <v>44239</v>
      </c>
      <c r="AD164" s="4">
        <v>6.3520000000000003</v>
      </c>
      <c r="AE164" s="4">
        <v>6.3479999999999999</v>
      </c>
      <c r="AF164" s="4">
        <v>6.3550000000000004</v>
      </c>
      <c r="AG164" s="16">
        <v>6.34</v>
      </c>
    </row>
    <row r="165" spans="2:33" x14ac:dyDescent="0.3">
      <c r="B165" s="1">
        <v>45145</v>
      </c>
      <c r="C165">
        <v>424.05</v>
      </c>
      <c r="D165">
        <v>428.5</v>
      </c>
      <c r="E165">
        <v>428.5</v>
      </c>
      <c r="F165">
        <v>420</v>
      </c>
      <c r="G165" s="2">
        <v>-2.2000000000000001E-3</v>
      </c>
      <c r="K165" s="1">
        <v>45115</v>
      </c>
      <c r="L165" s="3">
        <v>19597.3</v>
      </c>
      <c r="M165" s="3">
        <v>19576.849999999999</v>
      </c>
      <c r="N165" s="3">
        <v>19620.45</v>
      </c>
      <c r="O165" s="3">
        <v>19524.8</v>
      </c>
      <c r="P165" s="2">
        <v>4.1000000000000003E-3</v>
      </c>
      <c r="T165" s="67">
        <v>45115</v>
      </c>
      <c r="U165" s="65">
        <v>25131.8</v>
      </c>
      <c r="V165" s="65">
        <v>25154.35</v>
      </c>
      <c r="W165" s="65">
        <v>25181.55</v>
      </c>
      <c r="X165" s="65">
        <v>25037.55</v>
      </c>
      <c r="Y165" s="66">
        <v>3.0000000000000001E-3</v>
      </c>
      <c r="AC165" s="13">
        <v>44267</v>
      </c>
      <c r="AD165" s="4">
        <v>6.3689999999999998</v>
      </c>
      <c r="AE165" s="4">
        <v>6.3520000000000003</v>
      </c>
      <c r="AF165" s="4">
        <v>6.3719999999999999</v>
      </c>
      <c r="AG165" s="16">
        <v>6.3520000000000003</v>
      </c>
    </row>
    <row r="166" spans="2:33" x14ac:dyDescent="0.3">
      <c r="B166" s="1">
        <v>45142</v>
      </c>
      <c r="C166">
        <v>425</v>
      </c>
      <c r="D166">
        <v>424</v>
      </c>
      <c r="E166">
        <v>430.7</v>
      </c>
      <c r="F166">
        <v>415.5</v>
      </c>
      <c r="G166" s="2">
        <v>3.3999999999999998E-3</v>
      </c>
      <c r="K166" s="1">
        <v>45024</v>
      </c>
      <c r="L166" s="3">
        <v>19517</v>
      </c>
      <c r="M166" s="3">
        <v>19462.8</v>
      </c>
      <c r="N166" s="3">
        <v>19538.849999999999</v>
      </c>
      <c r="O166" s="3">
        <v>19436.45</v>
      </c>
      <c r="P166" s="2">
        <v>7.0000000000000001E-3</v>
      </c>
      <c r="T166" s="67">
        <v>45024</v>
      </c>
      <c r="U166" s="65">
        <v>25057.35</v>
      </c>
      <c r="V166" s="65">
        <v>24924.3</v>
      </c>
      <c r="W166" s="65">
        <v>25091.8</v>
      </c>
      <c r="X166" s="65">
        <v>24897.200000000001</v>
      </c>
      <c r="Y166" s="66">
        <v>9.2999999999999992E-3</v>
      </c>
      <c r="AC166" s="13">
        <v>44359</v>
      </c>
      <c r="AD166" s="4">
        <v>6.359</v>
      </c>
      <c r="AE166" s="4">
        <v>6.3639999999999999</v>
      </c>
      <c r="AF166" s="4">
        <v>6.375</v>
      </c>
      <c r="AG166" s="16">
        <v>6.3559999999999999</v>
      </c>
    </row>
    <row r="167" spans="2:33" x14ac:dyDescent="0.3">
      <c r="B167" s="1">
        <v>45141</v>
      </c>
      <c r="C167">
        <v>423.55</v>
      </c>
      <c r="D167">
        <v>422.5</v>
      </c>
      <c r="E167">
        <v>428.6</v>
      </c>
      <c r="F167">
        <v>410.9</v>
      </c>
      <c r="G167" s="2">
        <v>-1.26E-2</v>
      </c>
      <c r="K167" s="1">
        <v>44993</v>
      </c>
      <c r="L167" s="3">
        <v>19381.650000000001</v>
      </c>
      <c r="M167" s="3">
        <v>19463.75</v>
      </c>
      <c r="N167" s="3">
        <v>19537.650000000001</v>
      </c>
      <c r="O167" s="3">
        <v>19296.45</v>
      </c>
      <c r="P167" s="2">
        <v>-7.4000000000000003E-3</v>
      </c>
      <c r="T167" s="67">
        <v>44993</v>
      </c>
      <c r="U167" s="65">
        <v>24826.05</v>
      </c>
      <c r="V167" s="65">
        <v>24942.75</v>
      </c>
      <c r="W167" s="65">
        <v>25049.7</v>
      </c>
      <c r="X167" s="65">
        <v>24694.05</v>
      </c>
      <c r="Y167" s="66">
        <v>-8.0000000000000002E-3</v>
      </c>
      <c r="AC167" s="13">
        <v>44389</v>
      </c>
      <c r="AD167" s="4">
        <v>6.391</v>
      </c>
      <c r="AE167" s="4">
        <v>6.375</v>
      </c>
      <c r="AF167" s="4">
        <v>6.3929999999999998</v>
      </c>
      <c r="AG167" s="16">
        <v>6.3719999999999999</v>
      </c>
    </row>
    <row r="168" spans="2:33" x14ac:dyDescent="0.3">
      <c r="B168" s="1">
        <v>45140</v>
      </c>
      <c r="C168">
        <v>428.95</v>
      </c>
      <c r="D168">
        <v>428.05</v>
      </c>
      <c r="E168">
        <v>433.3</v>
      </c>
      <c r="F168">
        <v>425</v>
      </c>
      <c r="G168" s="2">
        <v>3.7000000000000002E-3</v>
      </c>
      <c r="K168" s="1">
        <v>44965</v>
      </c>
      <c r="L168" s="3">
        <v>19526.55</v>
      </c>
      <c r="M168" s="3">
        <v>19655.400000000001</v>
      </c>
      <c r="N168" s="3">
        <v>19678.25</v>
      </c>
      <c r="O168" s="3">
        <v>19423.55</v>
      </c>
      <c r="P168" s="2">
        <v>-1.0500000000000001E-2</v>
      </c>
      <c r="T168" s="67">
        <v>44965</v>
      </c>
      <c r="U168" s="65">
        <v>25027.4</v>
      </c>
      <c r="V168" s="65">
        <v>25189.599999999999</v>
      </c>
      <c r="W168" s="65">
        <v>25245.1</v>
      </c>
      <c r="X168" s="65">
        <v>24905.7</v>
      </c>
      <c r="Y168" s="66">
        <v>-1.17E-2</v>
      </c>
      <c r="AC168" s="13">
        <v>44420</v>
      </c>
      <c r="AD168" s="4">
        <v>6.3470000000000004</v>
      </c>
      <c r="AE168" s="4">
        <v>6.4020000000000001</v>
      </c>
      <c r="AF168" s="4">
        <v>6.4020000000000001</v>
      </c>
      <c r="AG168" s="16">
        <v>6.343</v>
      </c>
    </row>
    <row r="169" spans="2:33" x14ac:dyDescent="0.3">
      <c r="B169" s="1">
        <v>45139</v>
      </c>
      <c r="C169">
        <v>427.35</v>
      </c>
      <c r="D169">
        <v>433.35</v>
      </c>
      <c r="E169">
        <v>433.35</v>
      </c>
      <c r="F169">
        <v>425</v>
      </c>
      <c r="G169" s="2">
        <v>-3.3999999999999998E-3</v>
      </c>
      <c r="K169" s="1">
        <v>44934</v>
      </c>
      <c r="L169" s="3">
        <v>19733.55</v>
      </c>
      <c r="M169" s="3">
        <v>19784</v>
      </c>
      <c r="N169" s="3">
        <v>19795.599999999999</v>
      </c>
      <c r="O169" s="3">
        <v>19704.599999999999</v>
      </c>
      <c r="P169" s="2">
        <v>-1E-3</v>
      </c>
      <c r="T169" s="67">
        <v>44934</v>
      </c>
      <c r="U169" s="65">
        <v>25324.25</v>
      </c>
      <c r="V169" s="65">
        <v>25336.9</v>
      </c>
      <c r="W169" s="65">
        <v>25359.45</v>
      </c>
      <c r="X169" s="65">
        <v>25261.05</v>
      </c>
      <c r="Y169" s="66">
        <v>1.1999999999999999E-3</v>
      </c>
      <c r="AC169" s="13">
        <v>44451</v>
      </c>
      <c r="AD169" s="4">
        <v>6.3479999999999999</v>
      </c>
      <c r="AE169" s="4">
        <v>6.3659999999999997</v>
      </c>
      <c r="AF169" s="4">
        <v>6.3659999999999997</v>
      </c>
      <c r="AG169" s="16">
        <v>6.3470000000000004</v>
      </c>
    </row>
    <row r="170" spans="2:33" x14ac:dyDescent="0.3">
      <c r="B170" s="1">
        <v>45138</v>
      </c>
      <c r="C170">
        <v>428.8</v>
      </c>
      <c r="D170">
        <v>427.85</v>
      </c>
      <c r="E170">
        <v>438</v>
      </c>
      <c r="F170">
        <v>427</v>
      </c>
      <c r="G170" s="2">
        <v>2.2000000000000001E-3</v>
      </c>
      <c r="K170" t="s">
        <v>218</v>
      </c>
      <c r="L170" s="3">
        <v>19753.8</v>
      </c>
      <c r="M170" s="3">
        <v>19666.349999999999</v>
      </c>
      <c r="N170" s="3">
        <v>19772.75</v>
      </c>
      <c r="O170" s="3">
        <v>19597.599999999999</v>
      </c>
      <c r="P170" s="2">
        <v>5.4999999999999997E-3</v>
      </c>
      <c r="T170" s="21" t="s">
        <v>218</v>
      </c>
      <c r="U170" s="65">
        <v>25294.1</v>
      </c>
      <c r="V170" s="65">
        <v>25204.35</v>
      </c>
      <c r="W170" s="65">
        <v>25318.75</v>
      </c>
      <c r="X170" s="65">
        <v>25099.05</v>
      </c>
      <c r="Y170" s="66">
        <v>6.0000000000000001E-3</v>
      </c>
      <c r="AC170" s="13">
        <v>44481</v>
      </c>
      <c r="AD170" s="4">
        <v>6.37</v>
      </c>
      <c r="AE170" s="4">
        <v>6.3559999999999999</v>
      </c>
      <c r="AF170" s="4">
        <v>6.3710000000000004</v>
      </c>
      <c r="AG170" s="16">
        <v>6.3470000000000004</v>
      </c>
    </row>
    <row r="171" spans="2:33" x14ac:dyDescent="0.3">
      <c r="B171" s="1">
        <v>45135</v>
      </c>
      <c r="C171">
        <v>427.85</v>
      </c>
      <c r="D171">
        <v>431.8</v>
      </c>
      <c r="E171">
        <v>433.15</v>
      </c>
      <c r="F171">
        <v>426</v>
      </c>
      <c r="G171" s="2">
        <v>-4.1999999999999997E-3</v>
      </c>
      <c r="K171" t="s">
        <v>219</v>
      </c>
      <c r="L171" s="3">
        <v>19646.05</v>
      </c>
      <c r="M171" s="3">
        <v>19659.75</v>
      </c>
      <c r="N171" s="3">
        <v>19695.900000000001</v>
      </c>
      <c r="O171" s="3">
        <v>19563.099999999999</v>
      </c>
      <c r="P171" s="2">
        <v>-6.9999999999999999E-4</v>
      </c>
      <c r="T171" s="21" t="s">
        <v>219</v>
      </c>
      <c r="U171" s="65">
        <v>25144.1</v>
      </c>
      <c r="V171" s="65">
        <v>25210.2</v>
      </c>
      <c r="W171" s="65">
        <v>25284.5</v>
      </c>
      <c r="X171" s="65">
        <v>25044.75</v>
      </c>
      <c r="Y171" s="66">
        <v>-4.1000000000000003E-3</v>
      </c>
      <c r="AC171" s="14" t="s">
        <v>220</v>
      </c>
      <c r="AD171" s="4">
        <v>6.37</v>
      </c>
      <c r="AE171" s="4">
        <v>6.37</v>
      </c>
      <c r="AF171" s="4">
        <v>6.3789999999999996</v>
      </c>
      <c r="AG171" s="16">
        <v>6.3559999999999999</v>
      </c>
    </row>
    <row r="172" spans="2:33" x14ac:dyDescent="0.3">
      <c r="B172" s="1">
        <v>45134</v>
      </c>
      <c r="C172">
        <v>429.65</v>
      </c>
      <c r="D172">
        <v>436</v>
      </c>
      <c r="E172">
        <v>437</v>
      </c>
      <c r="F172">
        <v>428.9</v>
      </c>
      <c r="G172" s="2">
        <v>-1.1599999999999999E-2</v>
      </c>
      <c r="K172" t="s">
        <v>221</v>
      </c>
      <c r="L172" s="3">
        <v>19659.900000000001</v>
      </c>
      <c r="M172" s="3">
        <v>19850.900000000001</v>
      </c>
      <c r="N172" s="3">
        <v>19867.55</v>
      </c>
      <c r="O172" s="3">
        <v>19603.55</v>
      </c>
      <c r="P172" s="2">
        <v>-6.0000000000000001E-3</v>
      </c>
      <c r="T172" s="21" t="s">
        <v>221</v>
      </c>
      <c r="U172" s="65">
        <v>25247.4</v>
      </c>
      <c r="V172" s="65">
        <v>25508.55</v>
      </c>
      <c r="W172" s="65">
        <v>25532.5</v>
      </c>
      <c r="X172" s="65">
        <v>25182.15</v>
      </c>
      <c r="Y172" s="66">
        <v>-5.7000000000000002E-3</v>
      </c>
      <c r="AC172" s="14" t="s">
        <v>222</v>
      </c>
      <c r="AD172" s="4">
        <v>6.3559999999999999</v>
      </c>
      <c r="AE172" s="4">
        <v>6.3659999999999997</v>
      </c>
      <c r="AF172" s="4">
        <v>6.3689999999999998</v>
      </c>
      <c r="AG172" s="16">
        <v>6.3559999999999999</v>
      </c>
    </row>
    <row r="173" spans="2:33" x14ac:dyDescent="0.3">
      <c r="B173" s="1">
        <v>45133</v>
      </c>
      <c r="C173">
        <v>434.7</v>
      </c>
      <c r="D173">
        <v>426.25</v>
      </c>
      <c r="E173">
        <v>439.7</v>
      </c>
      <c r="F173">
        <v>425.8</v>
      </c>
      <c r="G173" s="2">
        <v>1.9800000000000002E-2</v>
      </c>
      <c r="K173" t="s">
        <v>223</v>
      </c>
      <c r="L173" s="3">
        <v>19778.3</v>
      </c>
      <c r="M173" s="3">
        <v>19733.349999999999</v>
      </c>
      <c r="N173" s="3">
        <v>19825.599999999999</v>
      </c>
      <c r="O173" s="3">
        <v>19716.7</v>
      </c>
      <c r="P173" s="2">
        <v>5.0000000000000001E-3</v>
      </c>
      <c r="T173" s="21" t="s">
        <v>223</v>
      </c>
      <c r="U173" s="65">
        <v>25393.35</v>
      </c>
      <c r="V173" s="65">
        <v>25418.6</v>
      </c>
      <c r="W173" s="65">
        <v>25464.65</v>
      </c>
      <c r="X173" s="65">
        <v>25339.45</v>
      </c>
      <c r="Y173" s="66">
        <v>1.5E-3</v>
      </c>
      <c r="AC173" s="14" t="s">
        <v>224</v>
      </c>
      <c r="AD173" s="4">
        <v>6.3639999999999999</v>
      </c>
      <c r="AE173" s="4">
        <v>6.3570000000000002</v>
      </c>
      <c r="AF173" s="4">
        <v>6.3650000000000002</v>
      </c>
      <c r="AG173" s="16">
        <v>6.3529999999999998</v>
      </c>
    </row>
    <row r="174" spans="2:33" x14ac:dyDescent="0.3">
      <c r="B174" s="1">
        <v>45132</v>
      </c>
      <c r="C174">
        <v>426.25</v>
      </c>
      <c r="D174">
        <v>431.3</v>
      </c>
      <c r="E174">
        <v>433.85</v>
      </c>
      <c r="F174">
        <v>424</v>
      </c>
      <c r="G174" s="2">
        <v>-7.7999999999999996E-3</v>
      </c>
      <c r="K174" t="s">
        <v>225</v>
      </c>
      <c r="L174" s="3">
        <v>19680.599999999999</v>
      </c>
      <c r="M174" s="3">
        <v>19729.349999999999</v>
      </c>
      <c r="N174" s="3">
        <v>19729.349999999999</v>
      </c>
      <c r="O174" s="3">
        <v>19615.95</v>
      </c>
      <c r="P174" s="2">
        <v>4.0000000000000002E-4</v>
      </c>
      <c r="T174" s="21" t="s">
        <v>225</v>
      </c>
      <c r="U174" s="65">
        <v>25356.15</v>
      </c>
      <c r="V174" s="65">
        <v>25373.85</v>
      </c>
      <c r="W174" s="65">
        <v>25391.75</v>
      </c>
      <c r="X174" s="65">
        <v>25234.45</v>
      </c>
      <c r="Y174" s="66">
        <v>3.0000000000000001E-3</v>
      </c>
      <c r="AC174" s="14" t="s">
        <v>226</v>
      </c>
      <c r="AD174" s="4">
        <v>6.3739999999999997</v>
      </c>
      <c r="AE174" s="4">
        <v>6.3739999999999997</v>
      </c>
      <c r="AF174" s="4">
        <v>6.3769999999999998</v>
      </c>
      <c r="AG174" s="16">
        <v>6.3689999999999998</v>
      </c>
    </row>
    <row r="175" spans="2:33" x14ac:dyDescent="0.3">
      <c r="B175" s="1">
        <v>45131</v>
      </c>
      <c r="C175">
        <v>429.6</v>
      </c>
      <c r="D175">
        <v>431.05</v>
      </c>
      <c r="E175">
        <v>436.45</v>
      </c>
      <c r="F175">
        <v>426.05</v>
      </c>
      <c r="G175" s="2">
        <v>-3.3999999999999998E-3</v>
      </c>
      <c r="K175" t="s">
        <v>227</v>
      </c>
      <c r="L175" s="3">
        <v>19672.349999999999</v>
      </c>
      <c r="M175" s="3">
        <v>19748.45</v>
      </c>
      <c r="N175" s="3">
        <v>19782.75</v>
      </c>
      <c r="O175" s="3">
        <v>19658.3</v>
      </c>
      <c r="P175" s="2">
        <v>-3.7000000000000002E-3</v>
      </c>
      <c r="T175" s="21" t="s">
        <v>227</v>
      </c>
      <c r="U175" s="65">
        <v>25279.599999999999</v>
      </c>
      <c r="V175" s="65">
        <v>25357.8</v>
      </c>
      <c r="W175" s="65">
        <v>25397.45</v>
      </c>
      <c r="X175" s="65">
        <v>25234.75</v>
      </c>
      <c r="Y175" s="66">
        <v>-8.9999999999999998E-4</v>
      </c>
      <c r="AC175" s="14" t="s">
        <v>228</v>
      </c>
      <c r="AD175" s="4">
        <v>6.4109999999999996</v>
      </c>
      <c r="AE175" s="4">
        <v>6.3810000000000002</v>
      </c>
      <c r="AF175" s="4">
        <v>6.415</v>
      </c>
      <c r="AG175" s="16">
        <v>6.3810000000000002</v>
      </c>
    </row>
    <row r="176" spans="2:33" x14ac:dyDescent="0.3">
      <c r="B176" s="1">
        <v>45128</v>
      </c>
      <c r="C176">
        <v>431.05</v>
      </c>
      <c r="D176">
        <v>438</v>
      </c>
      <c r="E176">
        <v>438.15</v>
      </c>
      <c r="F176">
        <v>430</v>
      </c>
      <c r="G176" s="2">
        <v>-1.72E-2</v>
      </c>
      <c r="K176" t="s">
        <v>229</v>
      </c>
      <c r="L176" s="3">
        <v>19745</v>
      </c>
      <c r="M176" s="3">
        <v>19800.45</v>
      </c>
      <c r="N176" s="3">
        <v>19887.400000000001</v>
      </c>
      <c r="O176" s="3">
        <v>19700</v>
      </c>
      <c r="P176" s="2">
        <v>-1.17E-2</v>
      </c>
      <c r="T176" s="21" t="s">
        <v>229</v>
      </c>
      <c r="U176" s="65">
        <v>25302.35</v>
      </c>
      <c r="V176" s="65">
        <v>25272.400000000001</v>
      </c>
      <c r="W176" s="65">
        <v>25461.9</v>
      </c>
      <c r="X176" s="65">
        <v>25233.05</v>
      </c>
      <c r="Y176" s="66">
        <v>-1.2999999999999999E-2</v>
      </c>
      <c r="AC176" s="14" t="s">
        <v>230</v>
      </c>
      <c r="AD176" s="4">
        <v>6.4349999999999996</v>
      </c>
      <c r="AE176" s="4">
        <v>6.4009999999999998</v>
      </c>
      <c r="AF176" s="4">
        <v>6.468</v>
      </c>
      <c r="AG176" s="16">
        <v>6.4009999999999998</v>
      </c>
    </row>
    <row r="177" spans="2:33" x14ac:dyDescent="0.3">
      <c r="B177" s="1">
        <v>45127</v>
      </c>
      <c r="C177">
        <v>438.6</v>
      </c>
      <c r="D177">
        <v>445.5</v>
      </c>
      <c r="E177">
        <v>445.5</v>
      </c>
      <c r="F177">
        <v>435.2</v>
      </c>
      <c r="G177" s="2">
        <v>-1.04E-2</v>
      </c>
      <c r="K177" t="s">
        <v>231</v>
      </c>
      <c r="L177" s="3">
        <v>19979.150000000001</v>
      </c>
      <c r="M177" s="3">
        <v>19831.7</v>
      </c>
      <c r="N177" s="3">
        <v>19991.849999999999</v>
      </c>
      <c r="O177" s="3">
        <v>19758.400000000001</v>
      </c>
      <c r="P177" s="2">
        <v>7.4000000000000003E-3</v>
      </c>
      <c r="T177" s="21" t="s">
        <v>231</v>
      </c>
      <c r="U177" s="65">
        <v>25635.05</v>
      </c>
      <c r="V177" s="65">
        <v>25477.5</v>
      </c>
      <c r="W177" s="65">
        <v>25660.25</v>
      </c>
      <c r="X177" s="65">
        <v>25379.25</v>
      </c>
      <c r="Y177" s="66">
        <v>5.1999999999999998E-3</v>
      </c>
      <c r="AC177" s="14" t="s">
        <v>232</v>
      </c>
      <c r="AD177" s="4">
        <v>6.468</v>
      </c>
      <c r="AE177" s="4">
        <v>6.4450000000000003</v>
      </c>
      <c r="AF177" s="4">
        <v>6.4749999999999996</v>
      </c>
      <c r="AG177" s="16">
        <v>6.4450000000000003</v>
      </c>
    </row>
    <row r="178" spans="2:33" x14ac:dyDescent="0.3">
      <c r="B178" s="1">
        <v>45126</v>
      </c>
      <c r="C178">
        <v>443.2</v>
      </c>
      <c r="D178">
        <v>444</v>
      </c>
      <c r="E178">
        <v>448.95</v>
      </c>
      <c r="F178">
        <v>441</v>
      </c>
      <c r="G178" s="2">
        <v>-3.0000000000000001E-3</v>
      </c>
      <c r="K178" t="s">
        <v>233</v>
      </c>
      <c r="L178" s="3">
        <v>19833.150000000001</v>
      </c>
      <c r="M178" s="3">
        <v>19802.95</v>
      </c>
      <c r="N178" s="3">
        <v>19851.7</v>
      </c>
      <c r="O178" s="3">
        <v>19727.45</v>
      </c>
      <c r="P178" s="2">
        <v>4.1999999999999997E-3</v>
      </c>
      <c r="T178" s="21" t="s">
        <v>233</v>
      </c>
      <c r="U178" s="65">
        <v>25502.3</v>
      </c>
      <c r="V178" s="65">
        <v>25502.9</v>
      </c>
      <c r="W178" s="65">
        <v>25551.9</v>
      </c>
      <c r="X178" s="65">
        <v>25397.599999999999</v>
      </c>
      <c r="Y178" s="66">
        <v>3.5000000000000001E-3</v>
      </c>
      <c r="AC178" s="14" t="s">
        <v>234</v>
      </c>
      <c r="AD178" s="4">
        <v>6.4640000000000004</v>
      </c>
      <c r="AE178" s="4">
        <v>6.4829999999999997</v>
      </c>
      <c r="AF178" s="4">
        <v>6.4859999999999998</v>
      </c>
      <c r="AG178" s="16">
        <v>6.4619999999999997</v>
      </c>
    </row>
    <row r="179" spans="2:33" x14ac:dyDescent="0.3">
      <c r="B179" s="1">
        <v>45125</v>
      </c>
      <c r="C179">
        <v>444.55</v>
      </c>
      <c r="D179">
        <v>446.5</v>
      </c>
      <c r="E179">
        <v>450</v>
      </c>
      <c r="F179">
        <v>443.95</v>
      </c>
      <c r="G179" s="2">
        <v>2.0000000000000001E-4</v>
      </c>
      <c r="K179" t="s">
        <v>235</v>
      </c>
      <c r="L179" s="3">
        <v>19749.25</v>
      </c>
      <c r="M179" s="3">
        <v>19787.5</v>
      </c>
      <c r="N179" s="3">
        <v>19819.45</v>
      </c>
      <c r="O179" s="3">
        <v>19690.2</v>
      </c>
      <c r="P179" s="2">
        <v>1.9E-3</v>
      </c>
      <c r="T179" s="21" t="s">
        <v>235</v>
      </c>
      <c r="U179" s="65">
        <v>25413.4</v>
      </c>
      <c r="V179" s="65">
        <v>25465.75</v>
      </c>
      <c r="W179" s="65">
        <v>25528.5</v>
      </c>
      <c r="X179" s="65">
        <v>25322.55</v>
      </c>
      <c r="Y179" s="66">
        <v>2.8E-3</v>
      </c>
      <c r="AC179" s="14" t="s">
        <v>236</v>
      </c>
      <c r="AD179" s="4">
        <v>6.46</v>
      </c>
      <c r="AE179" s="4">
        <v>6.4859999999999998</v>
      </c>
      <c r="AF179" s="4">
        <v>6.4859999999999998</v>
      </c>
      <c r="AG179" s="16">
        <v>6.4569999999999999</v>
      </c>
    </row>
    <row r="180" spans="2:33" x14ac:dyDescent="0.3">
      <c r="B180" s="1">
        <v>45124</v>
      </c>
      <c r="C180">
        <v>444.45</v>
      </c>
      <c r="D180">
        <v>446</v>
      </c>
      <c r="E180">
        <v>452</v>
      </c>
      <c r="F180">
        <v>444</v>
      </c>
      <c r="G180" s="2">
        <v>-2.8E-3</v>
      </c>
      <c r="K180" t="s">
        <v>237</v>
      </c>
      <c r="L180" s="3">
        <v>19711.45</v>
      </c>
      <c r="M180" s="3">
        <v>19612.150000000001</v>
      </c>
      <c r="N180" s="3">
        <v>19731.849999999999</v>
      </c>
      <c r="O180" s="3">
        <v>19562.95</v>
      </c>
      <c r="P180" s="2">
        <v>7.4999999999999997E-3</v>
      </c>
      <c r="T180" s="21" t="s">
        <v>237</v>
      </c>
      <c r="U180" s="65">
        <v>25342.75</v>
      </c>
      <c r="V180" s="65">
        <v>25196</v>
      </c>
      <c r="W180" s="65">
        <v>25379.3</v>
      </c>
      <c r="X180" s="65">
        <v>25095.55</v>
      </c>
      <c r="Y180" s="66">
        <v>8.2000000000000007E-3</v>
      </c>
      <c r="AC180" s="14" t="s">
        <v>238</v>
      </c>
      <c r="AD180" s="4">
        <v>6.4619999999999997</v>
      </c>
      <c r="AE180" s="4">
        <v>6.4790000000000001</v>
      </c>
      <c r="AF180" s="4">
        <v>6.4790000000000001</v>
      </c>
      <c r="AG180" s="16">
        <v>6.45</v>
      </c>
    </row>
    <row r="181" spans="2:33" x14ac:dyDescent="0.3">
      <c r="B181" s="1">
        <v>45121</v>
      </c>
      <c r="C181">
        <v>445.7</v>
      </c>
      <c r="D181">
        <v>436</v>
      </c>
      <c r="E181">
        <v>447.7</v>
      </c>
      <c r="F181">
        <v>434</v>
      </c>
      <c r="G181" s="2">
        <v>2.2499999999999999E-2</v>
      </c>
      <c r="K181" t="s">
        <v>239</v>
      </c>
      <c r="L181" s="3">
        <v>19564.5</v>
      </c>
      <c r="M181" s="3">
        <v>19493.45</v>
      </c>
      <c r="N181" s="3">
        <v>19595.349999999999</v>
      </c>
      <c r="O181" s="3">
        <v>19433.5</v>
      </c>
      <c r="P181" s="2">
        <v>7.7999999999999996E-3</v>
      </c>
      <c r="T181" s="21" t="s">
        <v>239</v>
      </c>
      <c r="U181" s="65">
        <v>25136.25</v>
      </c>
      <c r="V181" s="65">
        <v>24987.15</v>
      </c>
      <c r="W181" s="65">
        <v>25182.3</v>
      </c>
      <c r="X181" s="65">
        <v>24910.55</v>
      </c>
      <c r="Y181" s="66">
        <v>1.11E-2</v>
      </c>
      <c r="AC181" s="14" t="s">
        <v>240</v>
      </c>
      <c r="AD181" s="4">
        <v>6.4649999999999999</v>
      </c>
      <c r="AE181" s="4">
        <v>6.4690000000000003</v>
      </c>
      <c r="AF181" s="4">
        <v>6.47</v>
      </c>
      <c r="AG181" s="16">
        <v>6.4470000000000001</v>
      </c>
    </row>
    <row r="182" spans="2:33" x14ac:dyDescent="0.3">
      <c r="B182" s="1">
        <v>45120</v>
      </c>
      <c r="C182">
        <v>435.9</v>
      </c>
      <c r="D182">
        <v>439.6</v>
      </c>
      <c r="E182">
        <v>439.6</v>
      </c>
      <c r="F182">
        <v>430.5</v>
      </c>
      <c r="G182" s="2">
        <v>-3.5000000000000001E-3</v>
      </c>
      <c r="K182" t="s">
        <v>241</v>
      </c>
      <c r="L182" s="3">
        <v>19413.75</v>
      </c>
      <c r="M182" s="3">
        <v>19495.2</v>
      </c>
      <c r="N182" s="3">
        <v>19567</v>
      </c>
      <c r="O182" s="3">
        <v>19385.8</v>
      </c>
      <c r="P182" s="2">
        <v>1.5E-3</v>
      </c>
      <c r="T182" s="21" t="s">
        <v>241</v>
      </c>
      <c r="U182" s="65">
        <v>24861.35</v>
      </c>
      <c r="V182" s="65">
        <v>24865.4</v>
      </c>
      <c r="W182" s="65">
        <v>25025.75</v>
      </c>
      <c r="X182" s="65">
        <v>24790.35</v>
      </c>
      <c r="Y182" s="66">
        <v>6.3E-3</v>
      </c>
      <c r="AC182" s="14" t="s">
        <v>242</v>
      </c>
      <c r="AD182" s="4">
        <v>6.4779999999999998</v>
      </c>
      <c r="AE182" s="4">
        <v>6.4909999999999997</v>
      </c>
      <c r="AF182" s="4">
        <v>6.4969999999999999</v>
      </c>
      <c r="AG182" s="16">
        <v>6.476</v>
      </c>
    </row>
    <row r="183" spans="2:33" x14ac:dyDescent="0.3">
      <c r="B183" s="1">
        <v>45119</v>
      </c>
      <c r="C183">
        <v>437.45</v>
      </c>
      <c r="D183">
        <v>438.95</v>
      </c>
      <c r="E183">
        <v>442</v>
      </c>
      <c r="F183">
        <v>433.1</v>
      </c>
      <c r="G183" s="2">
        <v>4.7999999999999996E-3</v>
      </c>
      <c r="K183" s="1">
        <v>45267</v>
      </c>
      <c r="L183" s="3">
        <v>19384.3</v>
      </c>
      <c r="M183" s="3">
        <v>19497.45</v>
      </c>
      <c r="N183" s="3">
        <v>19507.7</v>
      </c>
      <c r="O183" s="3">
        <v>19361.75</v>
      </c>
      <c r="P183" s="2">
        <v>-2.8E-3</v>
      </c>
      <c r="T183" s="67">
        <v>45267</v>
      </c>
      <c r="U183" s="65">
        <v>24706.25</v>
      </c>
      <c r="V183" s="65">
        <v>24866.2</v>
      </c>
      <c r="W183" s="65">
        <v>24885.4</v>
      </c>
      <c r="X183" s="65">
        <v>24677.65</v>
      </c>
      <c r="Y183" s="66">
        <v>-3.8E-3</v>
      </c>
      <c r="AC183" s="14" t="s">
        <v>243</v>
      </c>
      <c r="AD183" s="4">
        <v>6.4610000000000003</v>
      </c>
      <c r="AE183" s="4">
        <v>6.484</v>
      </c>
      <c r="AF183" s="4">
        <v>6.484</v>
      </c>
      <c r="AG183" s="16">
        <v>6.4610000000000003</v>
      </c>
    </row>
    <row r="184" spans="2:33" x14ac:dyDescent="0.3">
      <c r="B184" s="1">
        <v>45118</v>
      </c>
      <c r="C184">
        <v>435.35</v>
      </c>
      <c r="D184">
        <v>433.9</v>
      </c>
      <c r="E184">
        <v>439.5</v>
      </c>
      <c r="F184">
        <v>429.8</v>
      </c>
      <c r="G184" s="2">
        <v>6.8999999999999999E-3</v>
      </c>
      <c r="K184" s="1">
        <v>45237</v>
      </c>
      <c r="L184" s="3">
        <v>19439.400000000001</v>
      </c>
      <c r="M184" s="3">
        <v>19427.099999999999</v>
      </c>
      <c r="N184" s="3">
        <v>19515.099999999999</v>
      </c>
      <c r="O184" s="3">
        <v>19406.45</v>
      </c>
      <c r="P184" s="2">
        <v>4.3E-3</v>
      </c>
      <c r="T184" s="67">
        <v>45237</v>
      </c>
      <c r="U184" s="65">
        <v>24799.85</v>
      </c>
      <c r="V184" s="65">
        <v>24886.15</v>
      </c>
      <c r="W184" s="65">
        <v>24984.799999999999</v>
      </c>
      <c r="X184" s="65">
        <v>24774.15</v>
      </c>
      <c r="Y184" s="66">
        <v>0</v>
      </c>
      <c r="AC184" s="14" t="s">
        <v>244</v>
      </c>
      <c r="AD184" s="4">
        <v>6.4690000000000003</v>
      </c>
      <c r="AE184" s="4">
        <v>6.484</v>
      </c>
      <c r="AF184" s="4">
        <v>6.484</v>
      </c>
      <c r="AG184" s="16">
        <v>6.4690000000000003</v>
      </c>
    </row>
    <row r="185" spans="2:33" x14ac:dyDescent="0.3">
      <c r="B185" s="1">
        <v>45117</v>
      </c>
      <c r="C185">
        <v>432.35</v>
      </c>
      <c r="D185">
        <v>434.25</v>
      </c>
      <c r="E185">
        <v>435.1</v>
      </c>
      <c r="F185">
        <v>427.7</v>
      </c>
      <c r="G185" s="2">
        <v>-4.4000000000000003E-3</v>
      </c>
      <c r="K185" s="1">
        <v>45206</v>
      </c>
      <c r="L185" s="3">
        <v>19355.900000000001</v>
      </c>
      <c r="M185" s="3">
        <v>19400.349999999999</v>
      </c>
      <c r="N185" s="3">
        <v>19435.849999999999</v>
      </c>
      <c r="O185" s="3">
        <v>19327.099999999999</v>
      </c>
      <c r="P185" s="2">
        <v>1.1999999999999999E-3</v>
      </c>
      <c r="T185" s="67">
        <v>45206</v>
      </c>
      <c r="U185" s="65">
        <v>24799.05</v>
      </c>
      <c r="V185" s="65">
        <v>24896.3</v>
      </c>
      <c r="W185" s="65">
        <v>24909.4</v>
      </c>
      <c r="X185" s="65">
        <v>24758.85</v>
      </c>
      <c r="Y185" s="66">
        <v>-3.2000000000000002E-3</v>
      </c>
      <c r="AC185" s="14" t="s">
        <v>245</v>
      </c>
      <c r="AD185" s="4">
        <v>6.4539999999999997</v>
      </c>
      <c r="AE185" s="4">
        <v>6.4809999999999999</v>
      </c>
      <c r="AF185" s="4">
        <v>6.49</v>
      </c>
      <c r="AG185" s="16">
        <v>6.4509999999999996</v>
      </c>
    </row>
    <row r="186" spans="2:33" x14ac:dyDescent="0.3">
      <c r="B186" s="1">
        <v>45114</v>
      </c>
      <c r="C186">
        <v>434.25</v>
      </c>
      <c r="D186">
        <v>437.45</v>
      </c>
      <c r="E186">
        <v>440.95</v>
      </c>
      <c r="F186">
        <v>430.5</v>
      </c>
      <c r="G186" s="2">
        <v>-7.3000000000000001E-3</v>
      </c>
      <c r="K186" s="1">
        <v>45114</v>
      </c>
      <c r="L186" s="3">
        <v>19331.8</v>
      </c>
      <c r="M186" s="3">
        <v>19422.8</v>
      </c>
      <c r="N186" s="3">
        <v>19523.599999999999</v>
      </c>
      <c r="O186" s="3">
        <v>19303.599999999999</v>
      </c>
      <c r="P186" s="2">
        <v>-8.5000000000000006E-3</v>
      </c>
      <c r="T186" s="67">
        <v>45114</v>
      </c>
      <c r="U186" s="65">
        <v>24877.75</v>
      </c>
      <c r="V186" s="65">
        <v>24991.9</v>
      </c>
      <c r="W186" s="65">
        <v>25105.65</v>
      </c>
      <c r="X186" s="65">
        <v>24837.3</v>
      </c>
      <c r="Y186" s="66">
        <v>-9.7999999999999997E-3</v>
      </c>
      <c r="AC186" s="13">
        <v>44621</v>
      </c>
      <c r="AD186" s="4">
        <v>6.46</v>
      </c>
      <c r="AE186" s="4">
        <v>6.4630000000000001</v>
      </c>
      <c r="AF186" s="4">
        <v>6.4690000000000003</v>
      </c>
      <c r="AG186" s="16">
        <v>6.4550000000000001</v>
      </c>
    </row>
    <row r="187" spans="2:33" x14ac:dyDescent="0.3">
      <c r="B187" s="1">
        <v>45113</v>
      </c>
      <c r="C187">
        <v>437.45</v>
      </c>
      <c r="D187">
        <v>444.25</v>
      </c>
      <c r="E187">
        <v>445</v>
      </c>
      <c r="F187">
        <v>437</v>
      </c>
      <c r="G187" s="2">
        <v>-1.3599999999999999E-2</v>
      </c>
      <c r="K187" s="1">
        <v>45084</v>
      </c>
      <c r="L187" s="3">
        <v>19497.3</v>
      </c>
      <c r="M187" s="3">
        <v>19385.7</v>
      </c>
      <c r="N187" s="3">
        <v>19512.2</v>
      </c>
      <c r="O187" s="3">
        <v>19373</v>
      </c>
      <c r="P187" s="2">
        <v>5.1000000000000004E-3</v>
      </c>
      <c r="T187" s="67">
        <v>45084</v>
      </c>
      <c r="U187" s="65">
        <v>25123.05</v>
      </c>
      <c r="V187" s="65">
        <v>25028.9</v>
      </c>
      <c r="W187" s="65">
        <v>25149.1</v>
      </c>
      <c r="X187" s="65">
        <v>25001.1</v>
      </c>
      <c r="Y187" s="66">
        <v>2.3999999999999998E-3</v>
      </c>
      <c r="AC187" s="13">
        <v>44652</v>
      </c>
      <c r="AD187" s="4">
        <v>6.5179999999999998</v>
      </c>
      <c r="AE187" s="4">
        <v>6.4969999999999999</v>
      </c>
      <c r="AF187" s="4">
        <v>6.524</v>
      </c>
      <c r="AG187" s="16">
        <v>6.484</v>
      </c>
    </row>
    <row r="188" spans="2:33" x14ac:dyDescent="0.3">
      <c r="B188" s="1">
        <v>45112</v>
      </c>
      <c r="C188">
        <v>443.5</v>
      </c>
      <c r="D188">
        <v>437</v>
      </c>
      <c r="E188">
        <v>445.85</v>
      </c>
      <c r="F188">
        <v>435.65</v>
      </c>
      <c r="G188" s="2">
        <v>1.4999999999999999E-2</v>
      </c>
      <c r="K188" s="1">
        <v>45053</v>
      </c>
      <c r="L188" s="3">
        <v>19398.5</v>
      </c>
      <c r="M188" s="3">
        <v>19405.95</v>
      </c>
      <c r="N188" s="3">
        <v>19421.599999999999</v>
      </c>
      <c r="O188" s="3">
        <v>19339.599999999999</v>
      </c>
      <c r="P188" s="2">
        <v>5.0000000000000001E-4</v>
      </c>
      <c r="T188" s="67">
        <v>45053</v>
      </c>
      <c r="U188" s="65">
        <v>25061.7</v>
      </c>
      <c r="V188" s="65">
        <v>25156.9</v>
      </c>
      <c r="W188" s="65">
        <v>25181.599999999999</v>
      </c>
      <c r="X188" s="65">
        <v>25002.6</v>
      </c>
      <c r="Y188" s="66">
        <v>-4.3E-3</v>
      </c>
      <c r="AC188" s="13">
        <v>44682</v>
      </c>
      <c r="AD188" s="4">
        <v>6.508</v>
      </c>
      <c r="AE188" s="4">
        <v>6.5430000000000001</v>
      </c>
      <c r="AF188" s="4">
        <v>6.5430000000000001</v>
      </c>
      <c r="AG188" s="16">
        <v>6.508</v>
      </c>
    </row>
    <row r="189" spans="2:33" x14ac:dyDescent="0.3">
      <c r="B189" s="1">
        <v>45111</v>
      </c>
      <c r="C189">
        <v>436.95</v>
      </c>
      <c r="D189">
        <v>443.25</v>
      </c>
      <c r="E189">
        <v>449.65</v>
      </c>
      <c r="F189">
        <v>434.45</v>
      </c>
      <c r="G189" s="2">
        <v>-1.6899999999999998E-2</v>
      </c>
      <c r="K189" s="1">
        <v>45023</v>
      </c>
      <c r="L189" s="3">
        <v>19389</v>
      </c>
      <c r="M189" s="3">
        <v>19406.599999999999</v>
      </c>
      <c r="N189" s="3">
        <v>19434.150000000001</v>
      </c>
      <c r="O189" s="3">
        <v>19300</v>
      </c>
      <c r="P189" s="2">
        <v>3.3999999999999998E-3</v>
      </c>
      <c r="T189" s="67">
        <v>45023</v>
      </c>
      <c r="U189" s="65">
        <v>25169.599999999999</v>
      </c>
      <c r="V189" s="65">
        <v>25135.65</v>
      </c>
      <c r="W189" s="65">
        <v>25269.1</v>
      </c>
      <c r="X189" s="65">
        <v>25037.1</v>
      </c>
      <c r="Y189" s="66">
        <v>6.7999999999999996E-3</v>
      </c>
      <c r="AC189" s="13">
        <v>44713</v>
      </c>
      <c r="AD189" s="4">
        <v>6.5250000000000004</v>
      </c>
      <c r="AE189" s="4">
        <v>6.54</v>
      </c>
      <c r="AF189" s="4">
        <v>6.5469999999999997</v>
      </c>
      <c r="AG189" s="16">
        <v>6.524</v>
      </c>
    </row>
    <row r="190" spans="2:33" x14ac:dyDescent="0.3">
      <c r="B190" s="1">
        <v>45110</v>
      </c>
      <c r="C190">
        <v>444.45</v>
      </c>
      <c r="D190">
        <v>452.15</v>
      </c>
      <c r="E190">
        <v>452.15</v>
      </c>
      <c r="F190">
        <v>442.5</v>
      </c>
      <c r="G190" s="2">
        <v>-1.21E-2</v>
      </c>
      <c r="K190" s="1">
        <v>44992</v>
      </c>
      <c r="L190" s="3">
        <v>19322.55</v>
      </c>
      <c r="M190" s="3">
        <v>19246.5</v>
      </c>
      <c r="N190" s="3">
        <v>19345.099999999999</v>
      </c>
      <c r="O190" s="3">
        <v>19234.400000000001</v>
      </c>
      <c r="P190" s="2">
        <v>7.0000000000000001E-3</v>
      </c>
      <c r="T190" s="67">
        <v>44992</v>
      </c>
      <c r="U190" s="65">
        <v>25000.7</v>
      </c>
      <c r="V190" s="65">
        <v>24959.5</v>
      </c>
      <c r="W190" s="65">
        <v>25143.599999999999</v>
      </c>
      <c r="X190" s="65">
        <v>24944.25</v>
      </c>
      <c r="Y190" s="66">
        <v>5.1000000000000004E-3</v>
      </c>
      <c r="AC190" s="13">
        <v>44743</v>
      </c>
      <c r="AD190" s="4">
        <v>6.5419999999999998</v>
      </c>
      <c r="AE190" s="4">
        <v>6.5430000000000001</v>
      </c>
      <c r="AF190" s="4">
        <v>6.5439999999999996</v>
      </c>
      <c r="AG190" s="16">
        <v>6.5140000000000002</v>
      </c>
    </row>
    <row r="191" spans="2:33" x14ac:dyDescent="0.3">
      <c r="B191" s="1">
        <v>45107</v>
      </c>
      <c r="C191">
        <v>449.9</v>
      </c>
      <c r="D191">
        <v>446.5</v>
      </c>
      <c r="E191">
        <v>457</v>
      </c>
      <c r="F191">
        <v>446</v>
      </c>
      <c r="G191" s="2">
        <v>1.14E-2</v>
      </c>
      <c r="K191" t="s">
        <v>246</v>
      </c>
      <c r="L191" s="3">
        <v>19189.05</v>
      </c>
      <c r="M191" s="3">
        <v>19076.849999999999</v>
      </c>
      <c r="N191" s="3">
        <v>19201.7</v>
      </c>
      <c r="O191" s="3">
        <v>19024.599999999999</v>
      </c>
      <c r="P191" s="2">
        <v>1.14E-2</v>
      </c>
      <c r="T191" s="21" t="s">
        <v>246</v>
      </c>
      <c r="U191" s="65">
        <v>24873.15</v>
      </c>
      <c r="V191" s="65">
        <v>24765.9</v>
      </c>
      <c r="W191" s="65">
        <v>24886.85</v>
      </c>
      <c r="X191" s="65">
        <v>24673.8</v>
      </c>
      <c r="Y191" s="66">
        <v>1.1299999999999999E-2</v>
      </c>
      <c r="AC191" s="13">
        <v>44835</v>
      </c>
      <c r="AD191" s="4">
        <v>6.59</v>
      </c>
      <c r="AE191" s="4">
        <v>6.5579999999999998</v>
      </c>
      <c r="AF191" s="4">
        <v>6.593</v>
      </c>
      <c r="AG191" s="16">
        <v>6.5510000000000002</v>
      </c>
    </row>
    <row r="192" spans="2:33" x14ac:dyDescent="0.3">
      <c r="B192" s="1">
        <v>45105</v>
      </c>
      <c r="C192">
        <v>444.85</v>
      </c>
      <c r="D192">
        <v>424.95</v>
      </c>
      <c r="E192">
        <v>447.5</v>
      </c>
      <c r="F192">
        <v>424.95</v>
      </c>
      <c r="G192" s="2">
        <v>4.8800000000000003E-2</v>
      </c>
      <c r="K192" t="s">
        <v>247</v>
      </c>
      <c r="L192" s="3">
        <v>18972.099999999999</v>
      </c>
      <c r="M192" s="3">
        <v>18908.150000000001</v>
      </c>
      <c r="N192" s="3">
        <v>19011.25</v>
      </c>
      <c r="O192" s="3">
        <v>18861.349999999999</v>
      </c>
      <c r="P192" s="2">
        <v>8.2000000000000007E-3</v>
      </c>
      <c r="T192" s="21" t="s">
        <v>247</v>
      </c>
      <c r="U192" s="65">
        <v>24596.35</v>
      </c>
      <c r="V192" s="65">
        <v>24585.75</v>
      </c>
      <c r="W192" s="65">
        <v>24651.85</v>
      </c>
      <c r="X192" s="65">
        <v>24476.799999999999</v>
      </c>
      <c r="Y192" s="66">
        <v>6.3E-3</v>
      </c>
      <c r="AC192" s="13">
        <v>44866</v>
      </c>
      <c r="AD192" s="4">
        <v>6.57</v>
      </c>
      <c r="AE192" s="4">
        <v>6.6020000000000003</v>
      </c>
      <c r="AF192" s="4">
        <v>6.6020000000000003</v>
      </c>
      <c r="AG192" s="16">
        <v>6.5679999999999996</v>
      </c>
    </row>
    <row r="193" spans="2:33" x14ac:dyDescent="0.3">
      <c r="B193" s="1">
        <v>45104</v>
      </c>
      <c r="C193">
        <v>424.15</v>
      </c>
      <c r="D193">
        <v>427.75</v>
      </c>
      <c r="E193">
        <v>429</v>
      </c>
      <c r="F193">
        <v>423</v>
      </c>
      <c r="G193" s="2">
        <v>-5.4999999999999997E-3</v>
      </c>
      <c r="K193" t="s">
        <v>248</v>
      </c>
      <c r="L193" s="3">
        <v>18817.400000000001</v>
      </c>
      <c r="M193" s="3">
        <v>18748.55</v>
      </c>
      <c r="N193" s="3">
        <v>18829.25</v>
      </c>
      <c r="O193" s="3">
        <v>18714.25</v>
      </c>
      <c r="P193" s="2">
        <v>6.7999999999999996E-3</v>
      </c>
      <c r="T193" s="21" t="s">
        <v>248</v>
      </c>
      <c r="U193" s="65">
        <v>24442.7</v>
      </c>
      <c r="V193" s="65">
        <v>24289.4</v>
      </c>
      <c r="W193" s="65">
        <v>24461.95</v>
      </c>
      <c r="X193" s="65">
        <v>24244.9</v>
      </c>
      <c r="Y193" s="66">
        <v>1.03E-2</v>
      </c>
      <c r="AC193" s="13">
        <v>44896</v>
      </c>
      <c r="AD193" s="4">
        <v>6.593</v>
      </c>
      <c r="AE193" s="4">
        <v>6.58</v>
      </c>
      <c r="AF193" s="4">
        <v>6.6050000000000004</v>
      </c>
      <c r="AG193" s="16">
        <v>6.5620000000000003</v>
      </c>
    </row>
    <row r="194" spans="2:33" x14ac:dyDescent="0.3">
      <c r="B194" s="1">
        <v>45103</v>
      </c>
      <c r="C194">
        <v>426.5</v>
      </c>
      <c r="D194">
        <v>426.85</v>
      </c>
      <c r="E194">
        <v>428.15</v>
      </c>
      <c r="F194">
        <v>422.1</v>
      </c>
      <c r="G194" s="2">
        <v>-8.0000000000000004E-4</v>
      </c>
      <c r="K194" t="s">
        <v>249</v>
      </c>
      <c r="L194" s="3">
        <v>18691.2</v>
      </c>
      <c r="M194" s="3">
        <v>18682.349999999999</v>
      </c>
      <c r="N194" s="3">
        <v>18722.05</v>
      </c>
      <c r="O194" s="3">
        <v>18646.7</v>
      </c>
      <c r="P194" s="2">
        <v>1.4E-3</v>
      </c>
      <c r="T194" s="21" t="s">
        <v>249</v>
      </c>
      <c r="U194" s="65">
        <v>24192.65</v>
      </c>
      <c r="V194" s="65">
        <v>24199.15</v>
      </c>
      <c r="W194" s="65">
        <v>24217.75</v>
      </c>
      <c r="X194" s="65">
        <v>24130.65</v>
      </c>
      <c r="Y194" s="66">
        <v>5.9999999999999995E-4</v>
      </c>
      <c r="AC194" s="14" t="s">
        <v>250</v>
      </c>
      <c r="AD194" s="4">
        <v>6.5609999999999999</v>
      </c>
      <c r="AE194" s="4">
        <v>6.6020000000000003</v>
      </c>
      <c r="AF194" s="4">
        <v>6.6020000000000003</v>
      </c>
      <c r="AG194" s="16">
        <v>6.5609999999999999</v>
      </c>
    </row>
    <row r="195" spans="2:33" x14ac:dyDescent="0.3">
      <c r="B195" s="1">
        <v>45100</v>
      </c>
      <c r="C195">
        <v>426.85</v>
      </c>
      <c r="D195">
        <v>433.2</v>
      </c>
      <c r="E195">
        <v>434.1</v>
      </c>
      <c r="F195">
        <v>420.65</v>
      </c>
      <c r="G195" s="2">
        <v>-1.4500000000000001E-2</v>
      </c>
      <c r="K195" t="s">
        <v>251</v>
      </c>
      <c r="L195" s="3">
        <v>18665.5</v>
      </c>
      <c r="M195" s="3">
        <v>18741.849999999999</v>
      </c>
      <c r="N195" s="3">
        <v>18756.400000000001</v>
      </c>
      <c r="O195" s="3">
        <v>18647.099999999999</v>
      </c>
      <c r="P195" s="2">
        <v>-5.5999999999999999E-3</v>
      </c>
      <c r="T195" s="21" t="s">
        <v>251</v>
      </c>
      <c r="U195" s="65">
        <v>24178.6</v>
      </c>
      <c r="V195" s="65">
        <v>24232</v>
      </c>
      <c r="W195" s="65">
        <v>24299.65</v>
      </c>
      <c r="X195" s="65">
        <v>24139.55</v>
      </c>
      <c r="Y195" s="66">
        <v>-4.4000000000000003E-3</v>
      </c>
      <c r="AC195" s="14" t="s">
        <v>252</v>
      </c>
      <c r="AD195" s="4">
        <v>6.5819999999999999</v>
      </c>
      <c r="AE195" s="4">
        <v>6.5759999999999996</v>
      </c>
      <c r="AF195" s="4">
        <v>6.5970000000000004</v>
      </c>
      <c r="AG195" s="16">
        <v>6.5620000000000003</v>
      </c>
    </row>
    <row r="196" spans="2:33" x14ac:dyDescent="0.3">
      <c r="B196" s="1">
        <v>45099</v>
      </c>
      <c r="C196">
        <v>433.15</v>
      </c>
      <c r="D196">
        <v>436.1</v>
      </c>
      <c r="E196">
        <v>437.55</v>
      </c>
      <c r="F196">
        <v>432</v>
      </c>
      <c r="G196" s="2">
        <v>-6.7999999999999996E-3</v>
      </c>
      <c r="K196" t="s">
        <v>253</v>
      </c>
      <c r="L196" s="3">
        <v>18771.25</v>
      </c>
      <c r="M196" s="3">
        <v>18853.599999999999</v>
      </c>
      <c r="N196" s="3">
        <v>18886.599999999999</v>
      </c>
      <c r="O196" s="3">
        <v>18759.5</v>
      </c>
      <c r="P196" s="2">
        <v>-4.4999999999999997E-3</v>
      </c>
      <c r="T196" s="21" t="s">
        <v>253</v>
      </c>
      <c r="U196" s="65">
        <v>24284.799999999999</v>
      </c>
      <c r="V196" s="65">
        <v>24388.15</v>
      </c>
      <c r="W196" s="65">
        <v>24426.85</v>
      </c>
      <c r="X196" s="65">
        <v>24265.65</v>
      </c>
      <c r="Y196" s="66">
        <v>-4.1000000000000003E-3</v>
      </c>
      <c r="AC196" s="14" t="s">
        <v>254</v>
      </c>
      <c r="AD196" s="4">
        <v>6.6360000000000001</v>
      </c>
      <c r="AE196" s="4">
        <v>6.617</v>
      </c>
      <c r="AF196" s="4">
        <v>6.6449999999999996</v>
      </c>
      <c r="AG196" s="16">
        <v>6.6159999999999997</v>
      </c>
    </row>
    <row r="197" spans="2:33" x14ac:dyDescent="0.3">
      <c r="B197" s="1">
        <v>45098</v>
      </c>
      <c r="C197">
        <v>436.1</v>
      </c>
      <c r="D197">
        <v>434.85</v>
      </c>
      <c r="E197">
        <v>438</v>
      </c>
      <c r="F197">
        <v>430.1</v>
      </c>
      <c r="G197" s="2">
        <v>2.8999999999999998E-3</v>
      </c>
      <c r="K197" t="s">
        <v>255</v>
      </c>
      <c r="L197" s="3">
        <v>18856.849999999999</v>
      </c>
      <c r="M197" s="3">
        <v>18849.400000000001</v>
      </c>
      <c r="N197" s="3">
        <v>18875.900000000001</v>
      </c>
      <c r="O197" s="3">
        <v>18794.849999999999</v>
      </c>
      <c r="P197" s="2">
        <v>2.0999999999999999E-3</v>
      </c>
      <c r="T197" s="21" t="s">
        <v>255</v>
      </c>
      <c r="U197" s="65">
        <v>24384.25</v>
      </c>
      <c r="V197" s="65">
        <v>24331.75</v>
      </c>
      <c r="W197" s="65">
        <v>24399.75</v>
      </c>
      <c r="X197" s="65">
        <v>24262.3</v>
      </c>
      <c r="Y197" s="66">
        <v>5.5999999999999999E-3</v>
      </c>
      <c r="AC197" s="14" t="s">
        <v>256</v>
      </c>
      <c r="AD197" s="4">
        <v>6.6269999999999998</v>
      </c>
      <c r="AE197" s="4">
        <v>6.68</v>
      </c>
      <c r="AF197" s="4">
        <v>6.68</v>
      </c>
      <c r="AG197" s="16">
        <v>6.617</v>
      </c>
    </row>
    <row r="198" spans="2:33" x14ac:dyDescent="0.3">
      <c r="B198" s="1">
        <v>45097</v>
      </c>
      <c r="C198">
        <v>434.85</v>
      </c>
      <c r="D198">
        <v>433.75</v>
      </c>
      <c r="E198">
        <v>444.8</v>
      </c>
      <c r="F198">
        <v>430.8</v>
      </c>
      <c r="G198" s="2">
        <v>2.5000000000000001E-3</v>
      </c>
      <c r="K198" t="s">
        <v>257</v>
      </c>
      <c r="L198" s="3">
        <v>18816.7</v>
      </c>
      <c r="M198" s="3">
        <v>18752.349999999999</v>
      </c>
      <c r="N198" s="3">
        <v>18839.7</v>
      </c>
      <c r="O198" s="3">
        <v>18660.650000000001</v>
      </c>
      <c r="P198" s="2">
        <v>3.3E-3</v>
      </c>
      <c r="T198" s="21" t="s">
        <v>257</v>
      </c>
      <c r="U198" s="65">
        <v>24247.7</v>
      </c>
      <c r="V198" s="65">
        <v>24126.6</v>
      </c>
      <c r="W198" s="65">
        <v>24273.5</v>
      </c>
      <c r="X198" s="65">
        <v>24018.95</v>
      </c>
      <c r="Y198" s="66">
        <v>4.7999999999999996E-3</v>
      </c>
      <c r="AC198" s="14" t="s">
        <v>258</v>
      </c>
      <c r="AD198" s="4">
        <v>6.5979999999999999</v>
      </c>
      <c r="AE198" s="4">
        <v>6.6580000000000004</v>
      </c>
      <c r="AF198" s="4">
        <v>6.6580000000000004</v>
      </c>
      <c r="AG198" s="16">
        <v>6.5979999999999999</v>
      </c>
    </row>
    <row r="199" spans="2:33" x14ac:dyDescent="0.3">
      <c r="B199" s="1">
        <v>45096</v>
      </c>
      <c r="C199">
        <v>433.75</v>
      </c>
      <c r="D199">
        <v>429</v>
      </c>
      <c r="E199">
        <v>436.65</v>
      </c>
      <c r="F199">
        <v>428.35</v>
      </c>
      <c r="G199" s="2">
        <v>1.52E-2</v>
      </c>
      <c r="K199" t="s">
        <v>259</v>
      </c>
      <c r="L199" s="3">
        <v>18755.45</v>
      </c>
      <c r="M199" s="3">
        <v>18873.3</v>
      </c>
      <c r="N199" s="3">
        <v>18881.45</v>
      </c>
      <c r="O199" s="3">
        <v>18719.150000000001</v>
      </c>
      <c r="P199" s="2">
        <v>-3.7000000000000002E-3</v>
      </c>
      <c r="T199" s="21" t="s">
        <v>259</v>
      </c>
      <c r="U199" s="65">
        <v>24131.1</v>
      </c>
      <c r="V199" s="65">
        <v>24256.1</v>
      </c>
      <c r="W199" s="65">
        <v>24273.1</v>
      </c>
      <c r="X199" s="65">
        <v>24058.7</v>
      </c>
      <c r="Y199" s="66">
        <v>-2.2000000000000001E-3</v>
      </c>
      <c r="AC199" s="14" t="s">
        <v>260</v>
      </c>
      <c r="AD199" s="4">
        <v>6.6079999999999997</v>
      </c>
      <c r="AE199" s="4">
        <v>6.5990000000000002</v>
      </c>
      <c r="AF199" s="4">
        <v>6.609</v>
      </c>
      <c r="AG199" s="16">
        <v>6.5880000000000001</v>
      </c>
    </row>
    <row r="200" spans="2:33" x14ac:dyDescent="0.3">
      <c r="B200" s="1">
        <v>45093</v>
      </c>
      <c r="C200">
        <v>427.25</v>
      </c>
      <c r="D200">
        <v>423.3</v>
      </c>
      <c r="E200">
        <v>429.2</v>
      </c>
      <c r="F200">
        <v>423.05</v>
      </c>
      <c r="G200" s="2">
        <v>5.3E-3</v>
      </c>
      <c r="K200" t="s">
        <v>261</v>
      </c>
      <c r="L200" s="3">
        <v>18826</v>
      </c>
      <c r="M200" s="3">
        <v>18723.3</v>
      </c>
      <c r="N200" s="3">
        <v>18864.7</v>
      </c>
      <c r="O200" s="3">
        <v>18710.5</v>
      </c>
      <c r="P200" s="2">
        <v>7.4000000000000003E-3</v>
      </c>
      <c r="T200" s="21" t="s">
        <v>261</v>
      </c>
      <c r="U200" s="65">
        <v>24184.400000000001</v>
      </c>
      <c r="V200" s="65">
        <v>24024.05</v>
      </c>
      <c r="W200" s="65">
        <v>24254.45</v>
      </c>
      <c r="X200" s="65">
        <v>23999.7</v>
      </c>
      <c r="Y200" s="66">
        <v>8.3999999999999995E-3</v>
      </c>
      <c r="AC200" s="14" t="s">
        <v>262</v>
      </c>
      <c r="AD200" s="4">
        <v>6.62</v>
      </c>
      <c r="AE200" s="4">
        <v>6.6120000000000001</v>
      </c>
      <c r="AF200" s="4">
        <v>6.6239999999999997</v>
      </c>
      <c r="AG200" s="16">
        <v>6.5949999999999998</v>
      </c>
    </row>
    <row r="201" spans="2:33" x14ac:dyDescent="0.3">
      <c r="B201" s="1">
        <v>45092</v>
      </c>
      <c r="C201">
        <v>425</v>
      </c>
      <c r="D201">
        <v>426.35</v>
      </c>
      <c r="E201">
        <v>430.65</v>
      </c>
      <c r="F201">
        <v>420.2</v>
      </c>
      <c r="G201" s="2">
        <v>-1.6199999999999999E-2</v>
      </c>
      <c r="K201" t="s">
        <v>263</v>
      </c>
      <c r="L201" s="3">
        <v>18688.099999999999</v>
      </c>
      <c r="M201" s="3">
        <v>18774.45</v>
      </c>
      <c r="N201" s="3">
        <v>18794.099999999999</v>
      </c>
      <c r="O201" s="3">
        <v>18669.05</v>
      </c>
      <c r="P201" s="2">
        <v>-3.5999999999999999E-3</v>
      </c>
      <c r="T201" s="21" t="s">
        <v>263</v>
      </c>
      <c r="U201" s="65">
        <v>23983.45</v>
      </c>
      <c r="V201" s="65">
        <v>24177.7</v>
      </c>
      <c r="W201" s="65">
        <v>24181.1</v>
      </c>
      <c r="X201" s="65">
        <v>23969.05</v>
      </c>
      <c r="Y201" s="66">
        <v>-7.3000000000000001E-3</v>
      </c>
      <c r="AC201" s="14" t="s">
        <v>264</v>
      </c>
      <c r="AD201" s="4">
        <v>6.6520000000000001</v>
      </c>
      <c r="AE201" s="4">
        <v>6.63</v>
      </c>
      <c r="AF201" s="4">
        <v>6.6550000000000002</v>
      </c>
      <c r="AG201" s="16">
        <v>6.6269999999999998</v>
      </c>
    </row>
    <row r="202" spans="2:33" x14ac:dyDescent="0.3">
      <c r="B202" s="1">
        <v>45091</v>
      </c>
      <c r="C202">
        <v>432</v>
      </c>
      <c r="D202">
        <v>434.95</v>
      </c>
      <c r="E202">
        <v>436</v>
      </c>
      <c r="F202">
        <v>427.5</v>
      </c>
      <c r="G202" s="2">
        <v>0</v>
      </c>
      <c r="K202" t="s">
        <v>265</v>
      </c>
      <c r="L202" s="3">
        <v>18755.900000000001</v>
      </c>
      <c r="M202" s="3">
        <v>18744.599999999999</v>
      </c>
      <c r="N202" s="3">
        <v>18769.7</v>
      </c>
      <c r="O202" s="3">
        <v>18690</v>
      </c>
      <c r="P202" s="2">
        <v>2.0999999999999999E-3</v>
      </c>
      <c r="T202" s="21" t="s">
        <v>265</v>
      </c>
      <c r="U202" s="65">
        <v>24160.75</v>
      </c>
      <c r="V202" s="65">
        <v>24235.95</v>
      </c>
      <c r="W202" s="65">
        <v>24254.5</v>
      </c>
      <c r="X202" s="65">
        <v>24113.4</v>
      </c>
      <c r="Y202" s="66">
        <v>-1.5E-3</v>
      </c>
      <c r="AC202" s="14" t="s">
        <v>266</v>
      </c>
      <c r="AD202" s="4">
        <v>6.6619999999999999</v>
      </c>
      <c r="AE202" s="4">
        <v>6.665</v>
      </c>
      <c r="AF202" s="4">
        <v>6.6660000000000004</v>
      </c>
      <c r="AG202" s="16">
        <v>6.6420000000000003</v>
      </c>
    </row>
    <row r="203" spans="2:33" x14ac:dyDescent="0.3">
      <c r="B203" s="1">
        <v>45090</v>
      </c>
      <c r="C203">
        <v>432</v>
      </c>
      <c r="D203">
        <v>434</v>
      </c>
      <c r="E203">
        <v>434.95</v>
      </c>
      <c r="F203">
        <v>424</v>
      </c>
      <c r="G203" s="2">
        <v>-1E-4</v>
      </c>
      <c r="K203" t="s">
        <v>267</v>
      </c>
      <c r="L203" s="3">
        <v>18716.150000000001</v>
      </c>
      <c r="M203" s="3">
        <v>18631.8</v>
      </c>
      <c r="N203" s="3">
        <v>18728.900000000001</v>
      </c>
      <c r="O203" s="3">
        <v>18631.8</v>
      </c>
      <c r="P203" s="2">
        <v>6.1999999999999998E-3</v>
      </c>
      <c r="T203" s="21" t="s">
        <v>267</v>
      </c>
      <c r="U203" s="65">
        <v>24197.3</v>
      </c>
      <c r="V203" s="65">
        <v>24135.7</v>
      </c>
      <c r="W203" s="65">
        <v>24226.05</v>
      </c>
      <c r="X203" s="65">
        <v>24135.4</v>
      </c>
      <c r="Y203" s="66">
        <v>2.8999999999999998E-3</v>
      </c>
      <c r="AC203" s="14" t="s">
        <v>268</v>
      </c>
      <c r="AD203" s="4">
        <v>6.7460000000000004</v>
      </c>
      <c r="AE203" s="4">
        <v>6.7009999999999996</v>
      </c>
      <c r="AF203" s="4">
        <v>6.7489999999999997</v>
      </c>
      <c r="AG203" s="16">
        <v>6.7009999999999996</v>
      </c>
    </row>
    <row r="204" spans="2:33" x14ac:dyDescent="0.3">
      <c r="B204" s="1">
        <v>45089</v>
      </c>
      <c r="C204">
        <v>432.05</v>
      </c>
      <c r="D204">
        <v>432.5</v>
      </c>
      <c r="E204">
        <v>437</v>
      </c>
      <c r="F204">
        <v>425.9</v>
      </c>
      <c r="G204" s="2">
        <v>6.4999999999999997E-3</v>
      </c>
      <c r="K204" s="1">
        <v>45266</v>
      </c>
      <c r="L204" s="3">
        <v>18601.5</v>
      </c>
      <c r="M204" s="3">
        <v>18595.05</v>
      </c>
      <c r="N204" s="3">
        <v>18633.599999999999</v>
      </c>
      <c r="O204" s="3">
        <v>18559.75</v>
      </c>
      <c r="P204" s="2">
        <v>2.0999999999999999E-3</v>
      </c>
      <c r="T204" s="67">
        <v>45266</v>
      </c>
      <c r="U204" s="65">
        <v>24127.599999999999</v>
      </c>
      <c r="V204" s="65">
        <v>24104.45</v>
      </c>
      <c r="W204" s="65">
        <v>24174.25</v>
      </c>
      <c r="X204" s="65">
        <v>24073.25</v>
      </c>
      <c r="Y204" s="66">
        <v>3.0999999999999999E-3</v>
      </c>
      <c r="AC204" s="14" t="s">
        <v>269</v>
      </c>
      <c r="AD204" s="4">
        <v>6.7679999999999998</v>
      </c>
      <c r="AE204" s="4">
        <v>6.7489999999999997</v>
      </c>
      <c r="AF204" s="4">
        <v>6.8019999999999996</v>
      </c>
      <c r="AG204" s="16">
        <v>6.7380000000000004</v>
      </c>
    </row>
    <row r="205" spans="2:33" x14ac:dyDescent="0.3">
      <c r="B205" s="1">
        <v>45086</v>
      </c>
      <c r="C205">
        <v>429.25</v>
      </c>
      <c r="D205">
        <v>430.85</v>
      </c>
      <c r="E205">
        <v>430.85</v>
      </c>
      <c r="F205">
        <v>421.05</v>
      </c>
      <c r="G205" s="2">
        <v>-1E-4</v>
      </c>
      <c r="K205" s="1">
        <v>45175</v>
      </c>
      <c r="L205" s="3">
        <v>18563.400000000001</v>
      </c>
      <c r="M205" s="3">
        <v>18655.900000000001</v>
      </c>
      <c r="N205" s="3">
        <v>18676.650000000001</v>
      </c>
      <c r="O205" s="3">
        <v>18555.400000000001</v>
      </c>
      <c r="P205" s="2">
        <v>-3.8E-3</v>
      </c>
      <c r="T205" s="67">
        <v>45175</v>
      </c>
      <c r="U205" s="65">
        <v>24052.1</v>
      </c>
      <c r="V205" s="65">
        <v>24150.95</v>
      </c>
      <c r="W205" s="65">
        <v>24170.1</v>
      </c>
      <c r="X205" s="65">
        <v>24038.9</v>
      </c>
      <c r="Y205" s="66">
        <v>-2.3E-3</v>
      </c>
      <c r="AC205" s="14" t="s">
        <v>270</v>
      </c>
      <c r="AD205" s="4">
        <v>6.6840000000000002</v>
      </c>
      <c r="AE205" s="4">
        <v>6.7830000000000004</v>
      </c>
      <c r="AF205" s="4">
        <v>6.7830000000000004</v>
      </c>
      <c r="AG205" s="16">
        <v>6.6840000000000002</v>
      </c>
    </row>
    <row r="206" spans="2:33" x14ac:dyDescent="0.3">
      <c r="B206" s="1">
        <v>45085</v>
      </c>
      <c r="C206">
        <v>429.3</v>
      </c>
      <c r="D206">
        <v>429.95</v>
      </c>
      <c r="E206">
        <v>434</v>
      </c>
      <c r="F206">
        <v>422.2</v>
      </c>
      <c r="G206" s="2">
        <v>1.1999999999999999E-3</v>
      </c>
      <c r="K206" s="1">
        <v>45144</v>
      </c>
      <c r="L206" s="3">
        <v>18634.55</v>
      </c>
      <c r="M206" s="3">
        <v>18725.349999999999</v>
      </c>
      <c r="N206" s="3">
        <v>18777.900000000001</v>
      </c>
      <c r="O206" s="3">
        <v>18615.599999999999</v>
      </c>
      <c r="P206" s="2">
        <v>-4.8999999999999998E-3</v>
      </c>
      <c r="T206" s="67">
        <v>45144</v>
      </c>
      <c r="U206" s="65">
        <v>24106.65</v>
      </c>
      <c r="V206" s="65">
        <v>24200.15</v>
      </c>
      <c r="W206" s="65">
        <v>24315.9</v>
      </c>
      <c r="X206" s="65">
        <v>24075.15</v>
      </c>
      <c r="Y206" s="66">
        <v>-5.3E-3</v>
      </c>
      <c r="AC206" s="13">
        <v>44563</v>
      </c>
      <c r="AD206" s="4">
        <v>6.8280000000000003</v>
      </c>
      <c r="AE206" s="4">
        <v>6.7279999999999998</v>
      </c>
      <c r="AF206" s="4">
        <v>6.883</v>
      </c>
      <c r="AG206" s="16">
        <v>6.65</v>
      </c>
    </row>
    <row r="207" spans="2:33" x14ac:dyDescent="0.3">
      <c r="B207" s="1">
        <v>45084</v>
      </c>
      <c r="C207">
        <v>428.8</v>
      </c>
      <c r="D207">
        <v>421</v>
      </c>
      <c r="E207">
        <v>429.85</v>
      </c>
      <c r="F207">
        <v>418.6</v>
      </c>
      <c r="G207" s="2">
        <v>2.5499999999999998E-2</v>
      </c>
      <c r="K207" s="1">
        <v>45113</v>
      </c>
      <c r="L207" s="3">
        <v>18726.400000000001</v>
      </c>
      <c r="M207" s="3">
        <v>18665.599999999999</v>
      </c>
      <c r="N207" s="3">
        <v>18738.95</v>
      </c>
      <c r="O207" s="3">
        <v>18636</v>
      </c>
      <c r="P207" s="2">
        <v>6.7999999999999996E-3</v>
      </c>
      <c r="T207" s="67">
        <v>45113</v>
      </c>
      <c r="U207" s="65">
        <v>24234</v>
      </c>
      <c r="V207" s="65">
        <v>24208.3</v>
      </c>
      <c r="W207" s="65">
        <v>24253.599999999999</v>
      </c>
      <c r="X207" s="65">
        <v>24138.35</v>
      </c>
      <c r="Y207" s="66">
        <v>5.3E-3</v>
      </c>
      <c r="AC207" s="13">
        <v>44594</v>
      </c>
      <c r="AD207" s="4">
        <v>6.88</v>
      </c>
      <c r="AE207" s="4">
        <v>6.8479999999999999</v>
      </c>
      <c r="AF207" s="4">
        <v>6.9219999999999997</v>
      </c>
      <c r="AG207" s="16">
        <v>6.8479999999999999</v>
      </c>
    </row>
    <row r="208" spans="2:33" x14ac:dyDescent="0.3">
      <c r="B208" s="1">
        <v>45083</v>
      </c>
      <c r="C208">
        <v>418.15</v>
      </c>
      <c r="D208">
        <v>430</v>
      </c>
      <c r="E208">
        <v>433.7</v>
      </c>
      <c r="F208">
        <v>416.3</v>
      </c>
      <c r="G208" s="2">
        <v>-2.5499999999999998E-2</v>
      </c>
      <c r="K208" s="1">
        <v>45083</v>
      </c>
      <c r="L208" s="3">
        <v>18599</v>
      </c>
      <c r="M208" s="3">
        <v>18600.8</v>
      </c>
      <c r="N208" s="3">
        <v>18622.75</v>
      </c>
      <c r="O208" s="3">
        <v>18531.599999999999</v>
      </c>
      <c r="P208" s="2">
        <v>2.9999999999999997E-4</v>
      </c>
      <c r="T208" s="67">
        <v>45083</v>
      </c>
      <c r="U208" s="65">
        <v>24107.05</v>
      </c>
      <c r="V208" s="65">
        <v>24157.3</v>
      </c>
      <c r="W208" s="65">
        <v>24173.8</v>
      </c>
      <c r="X208" s="65">
        <v>24034.2</v>
      </c>
      <c r="Y208" s="66">
        <v>-2.5999999999999999E-3</v>
      </c>
      <c r="AC208" s="13">
        <v>44622</v>
      </c>
      <c r="AD208" s="4">
        <v>6.8890000000000002</v>
      </c>
      <c r="AE208" s="4">
        <v>6.891</v>
      </c>
      <c r="AF208" s="4">
        <v>6.891</v>
      </c>
      <c r="AG208" s="16">
        <v>6.859</v>
      </c>
    </row>
    <row r="209" spans="2:33" x14ac:dyDescent="0.3">
      <c r="B209" s="1">
        <v>45082</v>
      </c>
      <c r="C209">
        <v>429.1</v>
      </c>
      <c r="D209">
        <v>418</v>
      </c>
      <c r="E209">
        <v>434.5</v>
      </c>
      <c r="F209">
        <v>416.05</v>
      </c>
      <c r="G209" s="2">
        <v>3.3700000000000001E-2</v>
      </c>
      <c r="K209" s="1">
        <v>45052</v>
      </c>
      <c r="L209" s="3">
        <v>18593.849999999999</v>
      </c>
      <c r="M209" s="3">
        <v>18612</v>
      </c>
      <c r="N209" s="3">
        <v>18640.150000000001</v>
      </c>
      <c r="O209" s="3">
        <v>18582.8</v>
      </c>
      <c r="P209" s="2">
        <v>3.2000000000000002E-3</v>
      </c>
      <c r="T209" s="67">
        <v>45052</v>
      </c>
      <c r="U209" s="65">
        <v>24170.5</v>
      </c>
      <c r="V209" s="65">
        <v>24219.8</v>
      </c>
      <c r="W209" s="65">
        <v>24273</v>
      </c>
      <c r="X209" s="65">
        <v>24160.400000000001</v>
      </c>
      <c r="Y209" s="66">
        <v>2.2000000000000001E-3</v>
      </c>
      <c r="AC209" s="13">
        <v>44653</v>
      </c>
      <c r="AD209" s="4">
        <v>6.8789999999999996</v>
      </c>
      <c r="AE209" s="4">
        <v>6.9550000000000001</v>
      </c>
      <c r="AF209" s="4">
        <v>6.9550000000000001</v>
      </c>
      <c r="AG209" s="16">
        <v>6.8689999999999998</v>
      </c>
    </row>
    <row r="210" spans="2:33" x14ac:dyDescent="0.3">
      <c r="B210" s="1">
        <v>45079</v>
      </c>
      <c r="C210">
        <v>415.1</v>
      </c>
      <c r="D210">
        <v>414</v>
      </c>
      <c r="E210">
        <v>418.95</v>
      </c>
      <c r="F210">
        <v>410.7</v>
      </c>
      <c r="G210" s="2">
        <v>4.7000000000000002E-3</v>
      </c>
      <c r="K210" s="1">
        <v>44963</v>
      </c>
      <c r="L210" s="3">
        <v>18534.099999999999</v>
      </c>
      <c r="M210" s="3">
        <v>18550.849999999999</v>
      </c>
      <c r="N210" s="3">
        <v>18573.7</v>
      </c>
      <c r="O210" s="3">
        <v>18478.400000000001</v>
      </c>
      <c r="P210" s="2">
        <v>2.5000000000000001E-3</v>
      </c>
      <c r="T210" s="67">
        <v>44963</v>
      </c>
      <c r="U210" s="65">
        <v>24117.35</v>
      </c>
      <c r="V210" s="65">
        <v>24192.05</v>
      </c>
      <c r="W210" s="65">
        <v>24207.75</v>
      </c>
      <c r="X210" s="65">
        <v>24064.05</v>
      </c>
      <c r="Y210" s="66">
        <v>1E-4</v>
      </c>
      <c r="AC210" s="13">
        <v>44775</v>
      </c>
      <c r="AD210" s="4">
        <v>6.81</v>
      </c>
      <c r="AE210" s="4">
        <v>6.8609999999999998</v>
      </c>
      <c r="AF210" s="4">
        <v>6.8609999999999998</v>
      </c>
      <c r="AG210" s="16">
        <v>6.8040000000000003</v>
      </c>
    </row>
    <row r="211" spans="2:33" x14ac:dyDescent="0.3">
      <c r="B211" s="1">
        <v>45078</v>
      </c>
      <c r="C211">
        <v>413.15</v>
      </c>
      <c r="D211">
        <v>405.75</v>
      </c>
      <c r="E211">
        <v>415.95</v>
      </c>
      <c r="F211">
        <v>405.75</v>
      </c>
      <c r="G211" s="2">
        <v>1.8200000000000001E-2</v>
      </c>
      <c r="K211" s="1">
        <v>44932</v>
      </c>
      <c r="L211" s="3">
        <v>18487.75</v>
      </c>
      <c r="M211" s="3">
        <v>18579.400000000001</v>
      </c>
      <c r="N211" s="3">
        <v>18580.3</v>
      </c>
      <c r="O211" s="3">
        <v>18464.55</v>
      </c>
      <c r="P211" s="2">
        <v>-2.5000000000000001E-3</v>
      </c>
      <c r="T211" s="67">
        <v>44932</v>
      </c>
      <c r="U211" s="65">
        <v>24115.55</v>
      </c>
      <c r="V211" s="65">
        <v>24255.9</v>
      </c>
      <c r="W211" s="65">
        <v>24259.75</v>
      </c>
      <c r="X211" s="65">
        <v>24080.85</v>
      </c>
      <c r="Y211" s="66">
        <v>-3.2000000000000002E-3</v>
      </c>
      <c r="AC211" s="13">
        <v>44806</v>
      </c>
      <c r="AD211" s="4">
        <v>6.798</v>
      </c>
      <c r="AE211" s="4">
        <v>6.8170000000000002</v>
      </c>
      <c r="AF211" s="4">
        <v>6.8230000000000004</v>
      </c>
      <c r="AG211" s="16">
        <v>6.7839999999999998</v>
      </c>
    </row>
    <row r="212" spans="2:33" x14ac:dyDescent="0.3">
      <c r="B212" s="1">
        <v>45077</v>
      </c>
      <c r="C212">
        <v>405.75</v>
      </c>
      <c r="D212">
        <v>411.4</v>
      </c>
      <c r="E212">
        <v>414.35</v>
      </c>
      <c r="F212">
        <v>403.35</v>
      </c>
      <c r="G212" s="2">
        <v>-1.3599999999999999E-2</v>
      </c>
      <c r="K212" t="s">
        <v>271</v>
      </c>
      <c r="L212" s="3">
        <v>18534.400000000001</v>
      </c>
      <c r="M212" s="3">
        <v>18594.2</v>
      </c>
      <c r="N212" s="3">
        <v>18603.900000000001</v>
      </c>
      <c r="O212" s="3">
        <v>18483.849999999999</v>
      </c>
      <c r="P212" s="2">
        <v>-5.3E-3</v>
      </c>
      <c r="T212" s="21" t="s">
        <v>271</v>
      </c>
      <c r="U212" s="65">
        <v>24192.1</v>
      </c>
      <c r="V212" s="65">
        <v>24271.7</v>
      </c>
      <c r="W212" s="65">
        <v>24285.25</v>
      </c>
      <c r="X212" s="65">
        <v>24103</v>
      </c>
      <c r="Y212" s="66">
        <v>-5.3E-3</v>
      </c>
      <c r="AC212" s="13">
        <v>44836</v>
      </c>
      <c r="AD212" s="4">
        <v>6.7249999999999996</v>
      </c>
      <c r="AE212" s="4">
        <v>6.8179999999999996</v>
      </c>
      <c r="AF212" s="4">
        <v>6.8179999999999996</v>
      </c>
      <c r="AG212" s="16">
        <v>6.6879999999999997</v>
      </c>
    </row>
    <row r="213" spans="2:33" x14ac:dyDescent="0.3">
      <c r="B213" s="1">
        <v>45076</v>
      </c>
      <c r="C213">
        <v>411.35</v>
      </c>
      <c r="D213">
        <v>413.5</v>
      </c>
      <c r="E213">
        <v>421.3</v>
      </c>
      <c r="F213">
        <v>408.6</v>
      </c>
      <c r="G213" s="2">
        <v>-2.7000000000000001E-3</v>
      </c>
      <c r="K213" t="s">
        <v>272</v>
      </c>
      <c r="L213" s="3">
        <v>18633.849999999999</v>
      </c>
      <c r="M213" s="3">
        <v>18606.650000000001</v>
      </c>
      <c r="N213" s="3">
        <v>18662.45</v>
      </c>
      <c r="O213" s="3">
        <v>18575.5</v>
      </c>
      <c r="P213" s="2">
        <v>1.9E-3</v>
      </c>
      <c r="T213" s="21" t="s">
        <v>272</v>
      </c>
      <c r="U213" s="65">
        <v>24321.5</v>
      </c>
      <c r="V213" s="65">
        <v>24268.25</v>
      </c>
      <c r="W213" s="65">
        <v>24345.8</v>
      </c>
      <c r="X213" s="65">
        <v>24221.35</v>
      </c>
      <c r="Y213" s="66">
        <v>2.0999999999999999E-3</v>
      </c>
      <c r="AC213" s="13">
        <v>44867</v>
      </c>
      <c r="AD213" s="4">
        <v>6.6980000000000004</v>
      </c>
      <c r="AE213" s="4">
        <v>6.7629999999999999</v>
      </c>
      <c r="AF213" s="4">
        <v>6.7759999999999998</v>
      </c>
      <c r="AG213" s="16">
        <v>6.6980000000000004</v>
      </c>
    </row>
    <row r="214" spans="2:33" x14ac:dyDescent="0.3">
      <c r="B214" s="1">
        <v>45075</v>
      </c>
      <c r="C214">
        <v>412.45</v>
      </c>
      <c r="D214">
        <v>396</v>
      </c>
      <c r="E214">
        <v>418</v>
      </c>
      <c r="F214">
        <v>396</v>
      </c>
      <c r="G214" s="2">
        <v>4.5900000000000003E-2</v>
      </c>
      <c r="K214" t="s">
        <v>273</v>
      </c>
      <c r="L214" s="3">
        <v>18598.650000000001</v>
      </c>
      <c r="M214" s="3">
        <v>18619.150000000001</v>
      </c>
      <c r="N214" s="3">
        <v>18641.2</v>
      </c>
      <c r="O214" s="3">
        <v>18581.25</v>
      </c>
      <c r="P214" s="2">
        <v>5.4000000000000003E-3</v>
      </c>
      <c r="T214" s="21" t="s">
        <v>273</v>
      </c>
      <c r="U214" s="65">
        <v>24271.55</v>
      </c>
      <c r="V214" s="65">
        <v>24338.799999999999</v>
      </c>
      <c r="W214" s="65">
        <v>24382.400000000001</v>
      </c>
      <c r="X214" s="65">
        <v>24242.15</v>
      </c>
      <c r="Y214" s="66">
        <v>5.0000000000000001E-3</v>
      </c>
      <c r="AC214" s="14" t="s">
        <v>274</v>
      </c>
      <c r="AD214" s="4">
        <v>6.6669999999999998</v>
      </c>
      <c r="AE214" s="4">
        <v>6.7249999999999996</v>
      </c>
      <c r="AF214" s="4">
        <v>6.726</v>
      </c>
      <c r="AG214" s="16">
        <v>6.66</v>
      </c>
    </row>
    <row r="215" spans="2:33" x14ac:dyDescent="0.3">
      <c r="B215" s="1">
        <v>45072</v>
      </c>
      <c r="C215">
        <v>394.35</v>
      </c>
      <c r="D215">
        <v>383.65</v>
      </c>
      <c r="E215">
        <v>396.15</v>
      </c>
      <c r="F215">
        <v>379.45</v>
      </c>
      <c r="G215" s="2">
        <v>3.3099999999999997E-2</v>
      </c>
      <c r="K215" t="s">
        <v>275</v>
      </c>
      <c r="L215" s="3">
        <v>18499.349999999999</v>
      </c>
      <c r="M215" s="3">
        <v>18368.349999999999</v>
      </c>
      <c r="N215" s="3">
        <v>18508.55</v>
      </c>
      <c r="O215" s="3">
        <v>18333.150000000001</v>
      </c>
      <c r="P215" s="2">
        <v>9.7000000000000003E-3</v>
      </c>
      <c r="T215" s="21" t="s">
        <v>275</v>
      </c>
      <c r="U215" s="65">
        <v>24151.95</v>
      </c>
      <c r="V215" s="65">
        <v>24028.65</v>
      </c>
      <c r="W215" s="65">
        <v>24172.7</v>
      </c>
      <c r="X215" s="65">
        <v>23965.3</v>
      </c>
      <c r="Y215" s="66">
        <v>7.0000000000000001E-3</v>
      </c>
      <c r="AC215" s="14" t="s">
        <v>276</v>
      </c>
      <c r="AD215" s="4">
        <v>6.673</v>
      </c>
      <c r="AE215" s="4">
        <v>6.6639999999999997</v>
      </c>
      <c r="AF215" s="4">
        <v>6.6970000000000001</v>
      </c>
      <c r="AG215" s="16">
        <v>6.6150000000000002</v>
      </c>
    </row>
    <row r="216" spans="2:33" x14ac:dyDescent="0.3">
      <c r="B216" s="1">
        <v>45071</v>
      </c>
      <c r="C216">
        <v>381.7</v>
      </c>
      <c r="D216">
        <v>384.85</v>
      </c>
      <c r="E216">
        <v>391.3</v>
      </c>
      <c r="F216">
        <v>378.5</v>
      </c>
      <c r="G216" s="2">
        <v>-4.7999999999999996E-3</v>
      </c>
      <c r="K216" t="s">
        <v>277</v>
      </c>
      <c r="L216" s="3">
        <v>18321.150000000001</v>
      </c>
      <c r="M216" s="3">
        <v>18268.900000000001</v>
      </c>
      <c r="N216" s="3">
        <v>18338.099999999999</v>
      </c>
      <c r="O216" s="3">
        <v>18202.400000000001</v>
      </c>
      <c r="P216" s="2">
        <v>2E-3</v>
      </c>
      <c r="T216" s="21" t="s">
        <v>277</v>
      </c>
      <c r="U216" s="65">
        <v>23983.1</v>
      </c>
      <c r="V216" s="65">
        <v>23934.15</v>
      </c>
      <c r="W216" s="65">
        <v>24002.5</v>
      </c>
      <c r="X216" s="65">
        <v>23834.05</v>
      </c>
      <c r="Y216" s="66">
        <v>8.9999999999999998E-4</v>
      </c>
      <c r="AC216" s="14" t="s">
        <v>278</v>
      </c>
      <c r="AD216" s="4">
        <v>6.6859999999999999</v>
      </c>
      <c r="AE216" s="4">
        <v>6.7069999999999999</v>
      </c>
      <c r="AF216" s="4">
        <v>6.7069999999999999</v>
      </c>
      <c r="AG216" s="16">
        <v>6.6559999999999997</v>
      </c>
    </row>
    <row r="217" spans="2:33" x14ac:dyDescent="0.3">
      <c r="B217" s="1">
        <v>45070</v>
      </c>
      <c r="C217">
        <v>383.55</v>
      </c>
      <c r="D217">
        <v>377.75</v>
      </c>
      <c r="E217">
        <v>385.9</v>
      </c>
      <c r="F217">
        <v>374</v>
      </c>
      <c r="G217" s="2">
        <v>1.6299999999999999E-2</v>
      </c>
      <c r="K217" t="s">
        <v>279</v>
      </c>
      <c r="L217" s="3">
        <v>18285.400000000001</v>
      </c>
      <c r="M217" s="3">
        <v>18294.8</v>
      </c>
      <c r="N217" s="3">
        <v>18392.599999999999</v>
      </c>
      <c r="O217" s="3">
        <v>18262.95</v>
      </c>
      <c r="P217" s="2">
        <v>-3.3999999999999998E-3</v>
      </c>
      <c r="T217" s="21" t="s">
        <v>279</v>
      </c>
      <c r="U217" s="65">
        <v>23960.7</v>
      </c>
      <c r="V217" s="65">
        <v>23991.5</v>
      </c>
      <c r="W217" s="65">
        <v>24128.25</v>
      </c>
      <c r="X217" s="65">
        <v>23938.45</v>
      </c>
      <c r="Y217" s="66">
        <v>-4.4000000000000003E-3</v>
      </c>
      <c r="AC217" s="14" t="s">
        <v>280</v>
      </c>
      <c r="AD217" s="4">
        <v>6.6740000000000004</v>
      </c>
      <c r="AE217" s="4">
        <v>6.7140000000000004</v>
      </c>
      <c r="AF217" s="4">
        <v>6.7140000000000004</v>
      </c>
      <c r="AG217" s="16">
        <v>6.6669999999999998</v>
      </c>
    </row>
    <row r="218" spans="2:33" x14ac:dyDescent="0.3">
      <c r="B218" s="1">
        <v>45069</v>
      </c>
      <c r="C218">
        <v>377.4</v>
      </c>
      <c r="D218">
        <v>379.65</v>
      </c>
      <c r="E218">
        <v>382.2</v>
      </c>
      <c r="F218">
        <v>376.05</v>
      </c>
      <c r="G218" s="2">
        <v>-3.0000000000000001E-3</v>
      </c>
      <c r="K218" t="s">
        <v>281</v>
      </c>
      <c r="L218" s="3">
        <v>18348</v>
      </c>
      <c r="M218" s="3">
        <v>18362.900000000001</v>
      </c>
      <c r="N218" s="3">
        <v>18419.75</v>
      </c>
      <c r="O218" s="3">
        <v>18324.2</v>
      </c>
      <c r="P218" s="2">
        <v>1.8E-3</v>
      </c>
      <c r="T218" s="21" t="s">
        <v>281</v>
      </c>
      <c r="U218" s="65">
        <v>24066.3</v>
      </c>
      <c r="V218" s="65">
        <v>24123.75</v>
      </c>
      <c r="W218" s="65">
        <v>24176.45</v>
      </c>
      <c r="X218" s="65">
        <v>24026.400000000001</v>
      </c>
      <c r="Y218" s="66">
        <v>1.4E-3</v>
      </c>
      <c r="AC218" s="14" t="s">
        <v>282</v>
      </c>
      <c r="AD218" s="4">
        <v>6.6630000000000003</v>
      </c>
      <c r="AE218" s="4">
        <v>6.6859999999999999</v>
      </c>
      <c r="AF218" s="4">
        <v>6.6859999999999999</v>
      </c>
      <c r="AG218" s="16">
        <v>6.6559999999999997</v>
      </c>
    </row>
    <row r="219" spans="2:33" x14ac:dyDescent="0.3">
      <c r="B219" s="1">
        <v>45068</v>
      </c>
      <c r="C219">
        <v>378.55</v>
      </c>
      <c r="D219">
        <v>386.25</v>
      </c>
      <c r="E219">
        <v>386.25</v>
      </c>
      <c r="F219">
        <v>377</v>
      </c>
      <c r="G219" s="2">
        <v>-1.23E-2</v>
      </c>
      <c r="K219" t="s">
        <v>283</v>
      </c>
      <c r="L219" s="3">
        <v>18314.400000000001</v>
      </c>
      <c r="M219" s="3">
        <v>18201.099999999999</v>
      </c>
      <c r="N219" s="3">
        <v>18335.25</v>
      </c>
      <c r="O219" s="3">
        <v>18178.849999999999</v>
      </c>
      <c r="P219" s="2">
        <v>6.1000000000000004E-3</v>
      </c>
      <c r="T219" s="21" t="s">
        <v>283</v>
      </c>
      <c r="U219" s="65">
        <v>24033.75</v>
      </c>
      <c r="V219" s="65">
        <v>23928.55</v>
      </c>
      <c r="W219" s="65">
        <v>24070.35</v>
      </c>
      <c r="X219" s="65">
        <v>23889.9</v>
      </c>
      <c r="Y219" s="66">
        <v>5.0000000000000001E-3</v>
      </c>
      <c r="AC219" s="14" t="s">
        <v>284</v>
      </c>
      <c r="AD219" s="4">
        <v>6.6929999999999996</v>
      </c>
      <c r="AE219" s="4">
        <v>6.681</v>
      </c>
      <c r="AF219" s="4">
        <v>6.6989999999999998</v>
      </c>
      <c r="AG219" s="16">
        <v>6.6669999999999998</v>
      </c>
    </row>
    <row r="220" spans="2:33" x14ac:dyDescent="0.3">
      <c r="B220" s="1">
        <v>45065</v>
      </c>
      <c r="C220">
        <v>383.25</v>
      </c>
      <c r="D220">
        <v>392</v>
      </c>
      <c r="E220">
        <v>392.95</v>
      </c>
      <c r="F220">
        <v>378.2</v>
      </c>
      <c r="G220" s="2">
        <v>-2.0299999999999999E-2</v>
      </c>
      <c r="K220" t="s">
        <v>285</v>
      </c>
      <c r="L220" s="3">
        <v>18203.400000000001</v>
      </c>
      <c r="M220" s="3">
        <v>18186.150000000001</v>
      </c>
      <c r="N220" s="3">
        <v>18218.099999999999</v>
      </c>
      <c r="O220" s="3">
        <v>18060.400000000001</v>
      </c>
      <c r="P220" s="2">
        <v>4.1000000000000003E-3</v>
      </c>
      <c r="T220" s="21" t="s">
        <v>285</v>
      </c>
      <c r="U220" s="65">
        <v>23913.65</v>
      </c>
      <c r="V220" s="65">
        <v>23856.95</v>
      </c>
      <c r="W220" s="65">
        <v>23934.85</v>
      </c>
      <c r="X220" s="65">
        <v>23731.3</v>
      </c>
      <c r="Y220" s="66">
        <v>6.1000000000000004E-3</v>
      </c>
      <c r="AC220" s="14" t="s">
        <v>286</v>
      </c>
      <c r="AD220" s="4">
        <v>6.7489999999999997</v>
      </c>
      <c r="AE220" s="4">
        <v>6.7830000000000004</v>
      </c>
      <c r="AF220" s="4">
        <v>6.7830000000000004</v>
      </c>
      <c r="AG220" s="16">
        <v>6.7229999999999999</v>
      </c>
    </row>
    <row r="221" spans="2:33" x14ac:dyDescent="0.3">
      <c r="B221" s="1">
        <v>45064</v>
      </c>
      <c r="C221">
        <v>391.2</v>
      </c>
      <c r="D221">
        <v>385</v>
      </c>
      <c r="E221">
        <v>395</v>
      </c>
      <c r="F221">
        <v>373.3</v>
      </c>
      <c r="G221" s="2">
        <v>-1.4E-2</v>
      </c>
      <c r="K221" t="s">
        <v>287</v>
      </c>
      <c r="L221" s="3">
        <v>18129.95</v>
      </c>
      <c r="M221" s="3">
        <v>18287.5</v>
      </c>
      <c r="N221" s="3">
        <v>18297.2</v>
      </c>
      <c r="O221" s="3">
        <v>18104.849999999999</v>
      </c>
      <c r="P221" s="2">
        <v>-2.8E-3</v>
      </c>
      <c r="T221" s="21" t="s">
        <v>287</v>
      </c>
      <c r="U221" s="65">
        <v>23768.7</v>
      </c>
      <c r="V221" s="65">
        <v>23914.7</v>
      </c>
      <c r="W221" s="65">
        <v>23928</v>
      </c>
      <c r="X221" s="65">
        <v>23737.599999999999</v>
      </c>
      <c r="Y221" s="66">
        <v>4.0000000000000002E-4</v>
      </c>
      <c r="AC221" s="14" t="s">
        <v>288</v>
      </c>
      <c r="AD221" s="4">
        <v>6.7389999999999999</v>
      </c>
      <c r="AE221" s="4">
        <v>6.7919999999999998</v>
      </c>
      <c r="AF221" s="4">
        <v>6.7919999999999998</v>
      </c>
      <c r="AG221" s="16">
        <v>6.7389999999999999</v>
      </c>
    </row>
    <row r="222" spans="2:33" x14ac:dyDescent="0.3">
      <c r="B222" s="1">
        <v>45063</v>
      </c>
      <c r="C222">
        <v>396.75</v>
      </c>
      <c r="D222">
        <v>388</v>
      </c>
      <c r="E222">
        <v>399.5</v>
      </c>
      <c r="F222">
        <v>387.55</v>
      </c>
      <c r="G222" s="2">
        <v>2.4E-2</v>
      </c>
      <c r="K222" t="s">
        <v>289</v>
      </c>
      <c r="L222" s="3">
        <v>18181.75</v>
      </c>
      <c r="M222" s="3">
        <v>18300.45</v>
      </c>
      <c r="N222" s="3">
        <v>18309</v>
      </c>
      <c r="O222" s="3">
        <v>18115.349999999999</v>
      </c>
      <c r="P222" s="2">
        <v>-5.7000000000000002E-3</v>
      </c>
      <c r="T222" s="21" t="s">
        <v>289</v>
      </c>
      <c r="U222" s="65">
        <v>23758.95</v>
      </c>
      <c r="V222" s="65">
        <v>23970.1</v>
      </c>
      <c r="W222" s="65">
        <v>23987.95</v>
      </c>
      <c r="X222" s="65">
        <v>23661.85</v>
      </c>
      <c r="Y222" s="66">
        <v>-8.3000000000000001E-3</v>
      </c>
      <c r="AC222" s="14" t="s">
        <v>290</v>
      </c>
      <c r="AD222" s="4">
        <v>6.7590000000000003</v>
      </c>
      <c r="AE222" s="4">
        <v>6.7770000000000001</v>
      </c>
      <c r="AF222" s="4">
        <v>6.7839999999999998</v>
      </c>
      <c r="AG222" s="16">
        <v>6.7489999999999997</v>
      </c>
    </row>
    <row r="223" spans="2:33" x14ac:dyDescent="0.3">
      <c r="B223" s="1">
        <v>45062</v>
      </c>
      <c r="C223">
        <v>387.45</v>
      </c>
      <c r="D223">
        <v>380.2</v>
      </c>
      <c r="E223">
        <v>391.3</v>
      </c>
      <c r="F223">
        <v>377.05</v>
      </c>
      <c r="G223" s="2">
        <v>2.4500000000000001E-2</v>
      </c>
      <c r="K223" t="s">
        <v>291</v>
      </c>
      <c r="L223" s="3">
        <v>18286.5</v>
      </c>
      <c r="M223" s="3">
        <v>18432.349999999999</v>
      </c>
      <c r="N223" s="3">
        <v>18432.349999999999</v>
      </c>
      <c r="O223" s="3">
        <v>18264.349999999999</v>
      </c>
      <c r="P223" s="2">
        <v>-6.1000000000000004E-3</v>
      </c>
      <c r="T223" s="21" t="s">
        <v>291</v>
      </c>
      <c r="U223" s="65">
        <v>23956.7</v>
      </c>
      <c r="V223" s="65">
        <v>24115</v>
      </c>
      <c r="W223" s="65">
        <v>24115</v>
      </c>
      <c r="X223" s="65">
        <v>23910.75</v>
      </c>
      <c r="Y223" s="66">
        <v>-5.7999999999999996E-3</v>
      </c>
      <c r="AC223" s="14" t="s">
        <v>292</v>
      </c>
      <c r="AD223" s="4">
        <v>6.7489999999999997</v>
      </c>
      <c r="AE223" s="4">
        <v>6.77</v>
      </c>
      <c r="AF223" s="4">
        <v>6.77</v>
      </c>
      <c r="AG223" s="16">
        <v>6.7380000000000004</v>
      </c>
    </row>
    <row r="224" spans="2:33" x14ac:dyDescent="0.3">
      <c r="B224" s="1">
        <v>45061</v>
      </c>
      <c r="C224">
        <v>378.2</v>
      </c>
      <c r="D224">
        <v>377.1</v>
      </c>
      <c r="E224">
        <v>382.45</v>
      </c>
      <c r="F224">
        <v>371.55</v>
      </c>
      <c r="G224" s="2">
        <v>6.8999999999999999E-3</v>
      </c>
      <c r="K224" t="s">
        <v>293</v>
      </c>
      <c r="L224" s="3">
        <v>18398.849999999999</v>
      </c>
      <c r="M224" s="3">
        <v>18339.3</v>
      </c>
      <c r="N224" s="3">
        <v>18458.900000000001</v>
      </c>
      <c r="O224" s="3">
        <v>18287.900000000001</v>
      </c>
      <c r="P224" s="2">
        <v>4.5999999999999999E-3</v>
      </c>
      <c r="T224" s="21" t="s">
        <v>293</v>
      </c>
      <c r="U224" s="65">
        <v>24095.599999999999</v>
      </c>
      <c r="V224" s="65">
        <v>24046.45</v>
      </c>
      <c r="W224" s="65">
        <v>24178.2</v>
      </c>
      <c r="X224" s="65">
        <v>23979.55</v>
      </c>
      <c r="Y224" s="66">
        <v>3.0000000000000001E-3</v>
      </c>
      <c r="AC224" s="14" t="s">
        <v>294</v>
      </c>
      <c r="AD224" s="4">
        <v>6.77</v>
      </c>
      <c r="AE224" s="4">
        <v>6.7770000000000001</v>
      </c>
      <c r="AF224" s="4">
        <v>6.7770000000000001</v>
      </c>
      <c r="AG224" s="16">
        <v>6.7489999999999997</v>
      </c>
    </row>
    <row r="225" spans="2:33" x14ac:dyDescent="0.3">
      <c r="B225" s="1">
        <v>45058</v>
      </c>
      <c r="C225">
        <v>375.6</v>
      </c>
      <c r="D225">
        <v>397</v>
      </c>
      <c r="E225">
        <v>397</v>
      </c>
      <c r="F225">
        <v>372</v>
      </c>
      <c r="G225" s="2">
        <v>-3.4599999999999999E-2</v>
      </c>
      <c r="K225" s="1">
        <v>45265</v>
      </c>
      <c r="L225" s="3">
        <v>18314.8</v>
      </c>
      <c r="M225" s="3">
        <v>18273.75</v>
      </c>
      <c r="N225" s="3">
        <v>18342.75</v>
      </c>
      <c r="O225" s="3">
        <v>18194.55</v>
      </c>
      <c r="P225" s="2">
        <v>1E-3</v>
      </c>
      <c r="T225" s="67">
        <v>45265</v>
      </c>
      <c r="U225" s="65">
        <v>24023.85</v>
      </c>
      <c r="V225" s="65">
        <v>23938.3</v>
      </c>
      <c r="W225" s="65">
        <v>24080.05</v>
      </c>
      <c r="X225" s="65">
        <v>23848.9</v>
      </c>
      <c r="Y225" s="66">
        <v>1.6999999999999999E-3</v>
      </c>
      <c r="AC225" s="13">
        <v>44595</v>
      </c>
      <c r="AD225" s="4">
        <v>6.8140000000000001</v>
      </c>
      <c r="AE225" s="4">
        <v>6.7990000000000004</v>
      </c>
      <c r="AF225" s="4">
        <v>6.8170000000000002</v>
      </c>
      <c r="AG225" s="16">
        <v>6.7969999999999997</v>
      </c>
    </row>
    <row r="226" spans="2:33" x14ac:dyDescent="0.3">
      <c r="B226" s="1">
        <v>45057</v>
      </c>
      <c r="C226">
        <v>389.05</v>
      </c>
      <c r="D226">
        <v>369</v>
      </c>
      <c r="E226">
        <v>399.7</v>
      </c>
      <c r="F226">
        <v>369</v>
      </c>
      <c r="G226" s="2">
        <v>5.5500000000000001E-2</v>
      </c>
      <c r="K226" s="1">
        <v>45235</v>
      </c>
      <c r="L226" s="3">
        <v>18297</v>
      </c>
      <c r="M226" s="3">
        <v>18357.8</v>
      </c>
      <c r="N226" s="3">
        <v>18389.7</v>
      </c>
      <c r="O226" s="3">
        <v>18270.400000000001</v>
      </c>
      <c r="P226" s="2">
        <v>-1E-3</v>
      </c>
      <c r="T226" s="67">
        <v>45235</v>
      </c>
      <c r="U226" s="65">
        <v>23982.2</v>
      </c>
      <c r="V226" s="65">
        <v>24030.7</v>
      </c>
      <c r="W226" s="65">
        <v>24102.05</v>
      </c>
      <c r="X226" s="65">
        <v>23949.1</v>
      </c>
      <c r="Y226" s="66">
        <v>2.3E-3</v>
      </c>
      <c r="AC226" s="13">
        <v>44623</v>
      </c>
      <c r="AD226" s="4">
        <v>6.8259999999999996</v>
      </c>
      <c r="AE226" s="4">
        <v>6.8559999999999999</v>
      </c>
      <c r="AF226" s="4">
        <v>6.8559999999999999</v>
      </c>
      <c r="AG226" s="16">
        <v>6.8230000000000004</v>
      </c>
    </row>
    <row r="227" spans="2:33" x14ac:dyDescent="0.3">
      <c r="B227" s="1">
        <v>45056</v>
      </c>
      <c r="C227">
        <v>368.6</v>
      </c>
      <c r="D227">
        <v>365.7</v>
      </c>
      <c r="E227">
        <v>369.9</v>
      </c>
      <c r="F227">
        <v>361</v>
      </c>
      <c r="G227" s="2">
        <v>1.21E-2</v>
      </c>
      <c r="K227" s="1">
        <v>45204</v>
      </c>
      <c r="L227" s="3">
        <v>18315.099999999999</v>
      </c>
      <c r="M227" s="3">
        <v>18313.599999999999</v>
      </c>
      <c r="N227" s="3">
        <v>18326.75</v>
      </c>
      <c r="O227" s="3">
        <v>18211.95</v>
      </c>
      <c r="P227" s="2">
        <v>2.7000000000000001E-3</v>
      </c>
      <c r="T227" s="67">
        <v>45204</v>
      </c>
      <c r="U227" s="65">
        <v>23926.3</v>
      </c>
      <c r="V227" s="65">
        <v>23916.15</v>
      </c>
      <c r="W227" s="65">
        <v>23943.75</v>
      </c>
      <c r="X227" s="65">
        <v>23734.95</v>
      </c>
      <c r="Y227" s="66">
        <v>2.5999999999999999E-3</v>
      </c>
      <c r="AC227" s="13">
        <v>44654</v>
      </c>
      <c r="AD227" s="4">
        <v>6.8129999999999997</v>
      </c>
      <c r="AE227" s="4">
        <v>6.8129999999999997</v>
      </c>
      <c r="AF227" s="4">
        <v>6.8239999999999998</v>
      </c>
      <c r="AG227" s="16">
        <v>6.8019999999999996</v>
      </c>
    </row>
    <row r="228" spans="2:33" x14ac:dyDescent="0.3">
      <c r="B228" s="1">
        <v>45055</v>
      </c>
      <c r="C228">
        <v>364.2</v>
      </c>
      <c r="D228">
        <v>366.7</v>
      </c>
      <c r="E228">
        <v>368.95</v>
      </c>
      <c r="F228">
        <v>362</v>
      </c>
      <c r="G228" s="2">
        <v>-4.1000000000000003E-3</v>
      </c>
      <c r="K228" s="1">
        <v>45174</v>
      </c>
      <c r="L228" s="3">
        <v>18265.95</v>
      </c>
      <c r="M228" s="3">
        <v>18303.400000000001</v>
      </c>
      <c r="N228" s="3">
        <v>18344.2</v>
      </c>
      <c r="O228" s="3">
        <v>18229.650000000001</v>
      </c>
      <c r="P228" s="2">
        <v>1E-4</v>
      </c>
      <c r="T228" s="67">
        <v>45174</v>
      </c>
      <c r="U228" s="65">
        <v>23864.1</v>
      </c>
      <c r="V228" s="65">
        <v>23913.25</v>
      </c>
      <c r="W228" s="65">
        <v>23986.15</v>
      </c>
      <c r="X228" s="65">
        <v>23831.599999999999</v>
      </c>
      <c r="Y228" s="66">
        <v>0</v>
      </c>
      <c r="AC228" s="13">
        <v>44745</v>
      </c>
      <c r="AD228" s="4">
        <v>6.8879999999999999</v>
      </c>
      <c r="AE228" s="4">
        <v>6.8559999999999999</v>
      </c>
      <c r="AF228" s="4">
        <v>6.8959999999999999</v>
      </c>
      <c r="AG228" s="16">
        <v>6.8559999999999999</v>
      </c>
    </row>
    <row r="229" spans="2:33" x14ac:dyDescent="0.3">
      <c r="B229" s="1">
        <v>45054</v>
      </c>
      <c r="C229">
        <v>365.7</v>
      </c>
      <c r="D229">
        <v>363.7</v>
      </c>
      <c r="E229">
        <v>367.5</v>
      </c>
      <c r="F229">
        <v>362.6</v>
      </c>
      <c r="G229" s="2">
        <v>6.8999999999999999E-3</v>
      </c>
      <c r="K229" s="1">
        <v>45143</v>
      </c>
      <c r="L229" s="3">
        <v>18264.400000000001</v>
      </c>
      <c r="M229" s="3">
        <v>18120.599999999999</v>
      </c>
      <c r="N229" s="3">
        <v>18286.95</v>
      </c>
      <c r="O229" s="3">
        <v>18100.3</v>
      </c>
      <c r="P229" s="2">
        <v>1.0800000000000001E-2</v>
      </c>
      <c r="T229" s="67">
        <v>45143</v>
      </c>
      <c r="U229" s="65">
        <v>23864.7</v>
      </c>
      <c r="V229" s="65">
        <v>23634.6</v>
      </c>
      <c r="W229" s="65">
        <v>23902.9</v>
      </c>
      <c r="X229" s="65">
        <v>23610.05</v>
      </c>
      <c r="Y229" s="66">
        <v>1.23E-2</v>
      </c>
      <c r="AC229" s="13">
        <v>44776</v>
      </c>
      <c r="AD229" s="4">
        <v>6.8949999999999996</v>
      </c>
      <c r="AE229" s="4">
        <v>6.8920000000000003</v>
      </c>
      <c r="AF229" s="4">
        <v>6.9039999999999999</v>
      </c>
      <c r="AG229" s="16">
        <v>6.8810000000000002</v>
      </c>
    </row>
    <row r="230" spans="2:33" x14ac:dyDescent="0.3">
      <c r="B230" s="1">
        <v>45051</v>
      </c>
      <c r="C230">
        <v>363.2</v>
      </c>
      <c r="D230">
        <v>366.95</v>
      </c>
      <c r="E230">
        <v>366.95</v>
      </c>
      <c r="F230">
        <v>361</v>
      </c>
      <c r="G230" s="2">
        <v>-6.4000000000000003E-3</v>
      </c>
      <c r="K230" s="1">
        <v>45051</v>
      </c>
      <c r="L230" s="3">
        <v>18069</v>
      </c>
      <c r="M230" s="3">
        <v>18117.3</v>
      </c>
      <c r="N230" s="3">
        <v>18216.95</v>
      </c>
      <c r="O230" s="3">
        <v>18055.45</v>
      </c>
      <c r="P230" s="2">
        <v>-1.0200000000000001E-2</v>
      </c>
      <c r="T230" s="67">
        <v>45051</v>
      </c>
      <c r="U230" s="65">
        <v>23574.95</v>
      </c>
      <c r="V230" s="65">
        <v>23711.3</v>
      </c>
      <c r="W230" s="65">
        <v>23848.799999999999</v>
      </c>
      <c r="X230" s="65">
        <v>23553.5</v>
      </c>
      <c r="Y230" s="66">
        <v>-1.8100000000000002E-2</v>
      </c>
      <c r="AC230" s="13">
        <v>44807</v>
      </c>
      <c r="AD230" s="4">
        <v>6.8449999999999998</v>
      </c>
      <c r="AE230" s="4">
        <v>6.9189999999999996</v>
      </c>
      <c r="AF230" s="4">
        <v>6.9189999999999996</v>
      </c>
      <c r="AG230" s="16">
        <v>6.8419999999999996</v>
      </c>
    </row>
    <row r="231" spans="2:33" x14ac:dyDescent="0.3">
      <c r="B231" s="1">
        <v>45050</v>
      </c>
      <c r="C231">
        <v>365.55</v>
      </c>
      <c r="D231">
        <v>361.65</v>
      </c>
      <c r="E231">
        <v>367.45</v>
      </c>
      <c r="F231">
        <v>360.4</v>
      </c>
      <c r="G231" s="2">
        <v>1.47E-2</v>
      </c>
      <c r="K231" s="1">
        <v>45021</v>
      </c>
      <c r="L231" s="3">
        <v>18255.8</v>
      </c>
      <c r="M231" s="3">
        <v>18081</v>
      </c>
      <c r="N231" s="3">
        <v>18267.45</v>
      </c>
      <c r="O231" s="3">
        <v>18066.7</v>
      </c>
      <c r="P231" s="2">
        <v>9.1999999999999998E-3</v>
      </c>
      <c r="T231" s="67">
        <v>45021</v>
      </c>
      <c r="U231" s="65">
        <v>24009.35</v>
      </c>
      <c r="V231" s="65">
        <v>23703.7</v>
      </c>
      <c r="W231" s="65">
        <v>24025.65</v>
      </c>
      <c r="X231" s="65">
        <v>23684.55</v>
      </c>
      <c r="Y231" s="66">
        <v>1.1599999999999999E-2</v>
      </c>
      <c r="AC231" s="13">
        <v>44837</v>
      </c>
      <c r="AD231" s="4">
        <v>6.8090000000000002</v>
      </c>
      <c r="AE231" s="4">
        <v>6.8419999999999996</v>
      </c>
      <c r="AF231" s="4">
        <v>6.8419999999999996</v>
      </c>
      <c r="AG231" s="16">
        <v>6.7889999999999997</v>
      </c>
    </row>
    <row r="232" spans="2:33" x14ac:dyDescent="0.3">
      <c r="B232" s="1">
        <v>45049</v>
      </c>
      <c r="C232">
        <v>360.25</v>
      </c>
      <c r="D232">
        <v>365.2</v>
      </c>
      <c r="E232">
        <v>366.7</v>
      </c>
      <c r="F232">
        <v>359.4</v>
      </c>
      <c r="G232" s="2">
        <v>-1.2500000000000001E-2</v>
      </c>
      <c r="K232" s="1">
        <v>44990</v>
      </c>
      <c r="L232" s="3">
        <v>18089.849999999999</v>
      </c>
      <c r="M232" s="3">
        <v>18113.8</v>
      </c>
      <c r="N232" s="3">
        <v>18116.349999999999</v>
      </c>
      <c r="O232" s="3">
        <v>18042.400000000001</v>
      </c>
      <c r="P232" s="2">
        <v>-3.2000000000000002E-3</v>
      </c>
      <c r="T232" s="67">
        <v>44990</v>
      </c>
      <c r="U232" s="65">
        <v>23734.7</v>
      </c>
      <c r="V232" s="65">
        <v>23754</v>
      </c>
      <c r="W232" s="65">
        <v>23769.55</v>
      </c>
      <c r="X232" s="65">
        <v>23674.15</v>
      </c>
      <c r="Y232" s="66">
        <v>-4.0000000000000001E-3</v>
      </c>
      <c r="AC232" s="13">
        <v>44868</v>
      </c>
      <c r="AD232" s="4">
        <v>6.8550000000000004</v>
      </c>
      <c r="AE232" s="4">
        <v>6.806</v>
      </c>
      <c r="AF232" s="4">
        <v>6.8639999999999999</v>
      </c>
      <c r="AG232" s="16">
        <v>6.7919999999999998</v>
      </c>
    </row>
    <row r="233" spans="2:33" x14ac:dyDescent="0.3">
      <c r="B233" s="1">
        <v>45048</v>
      </c>
      <c r="C233">
        <v>364.8</v>
      </c>
      <c r="D233">
        <v>364.95</v>
      </c>
      <c r="E233">
        <v>372</v>
      </c>
      <c r="F233">
        <v>363.3</v>
      </c>
      <c r="G233" s="2">
        <v>5.1000000000000004E-3</v>
      </c>
      <c r="K233" s="1">
        <v>44962</v>
      </c>
      <c r="L233" s="3">
        <v>18147.650000000001</v>
      </c>
      <c r="M233" s="3">
        <v>18124.8</v>
      </c>
      <c r="N233" s="3">
        <v>18180.25</v>
      </c>
      <c r="O233" s="3">
        <v>18101.75</v>
      </c>
      <c r="P233" s="2">
        <v>4.5999999999999999E-3</v>
      </c>
      <c r="T233" s="67">
        <v>44962</v>
      </c>
      <c r="U233" s="65">
        <v>23828.95</v>
      </c>
      <c r="V233" s="65">
        <v>23815.95</v>
      </c>
      <c r="W233" s="65">
        <v>23888.799999999999</v>
      </c>
      <c r="X233" s="65">
        <v>23771.15</v>
      </c>
      <c r="Y233" s="66">
        <v>4.0000000000000001E-3</v>
      </c>
      <c r="AC233" s="14" t="s">
        <v>295</v>
      </c>
      <c r="AD233" s="4">
        <v>6.8540000000000001</v>
      </c>
      <c r="AE233" s="4">
        <v>6.8920000000000003</v>
      </c>
      <c r="AF233" s="4">
        <v>6.8920000000000003</v>
      </c>
      <c r="AG233" s="16">
        <v>6.8289999999999997</v>
      </c>
    </row>
    <row r="234" spans="2:33" x14ac:dyDescent="0.3">
      <c r="B234" s="1">
        <v>45044</v>
      </c>
      <c r="C234">
        <v>362.95</v>
      </c>
      <c r="D234">
        <v>362.05</v>
      </c>
      <c r="E234">
        <v>365.6</v>
      </c>
      <c r="F234">
        <v>361</v>
      </c>
      <c r="G234" s="2">
        <v>3.8999999999999998E-3</v>
      </c>
      <c r="K234" t="s">
        <v>296</v>
      </c>
      <c r="L234" s="3">
        <v>18065</v>
      </c>
      <c r="M234" s="3">
        <v>17950.400000000001</v>
      </c>
      <c r="N234" s="3">
        <v>18089.150000000001</v>
      </c>
      <c r="O234" s="3">
        <v>17885.3</v>
      </c>
      <c r="P234" s="2">
        <v>8.3999999999999995E-3</v>
      </c>
      <c r="T234" s="21" t="s">
        <v>296</v>
      </c>
      <c r="U234" s="65">
        <v>23733.75</v>
      </c>
      <c r="V234" s="65">
        <v>23644.55</v>
      </c>
      <c r="W234" s="65">
        <v>23767.200000000001</v>
      </c>
      <c r="X234" s="65">
        <v>23524.45</v>
      </c>
      <c r="Y234" s="66">
        <v>5.4999999999999997E-3</v>
      </c>
      <c r="AC234" s="14" t="s">
        <v>297</v>
      </c>
      <c r="AD234" s="4">
        <v>6.8209999999999997</v>
      </c>
      <c r="AE234" s="4">
        <v>6.8710000000000004</v>
      </c>
      <c r="AF234" s="4">
        <v>6.8710000000000004</v>
      </c>
      <c r="AG234" s="16">
        <v>6.8159999999999998</v>
      </c>
    </row>
    <row r="235" spans="2:33" x14ac:dyDescent="0.3">
      <c r="B235" s="1">
        <v>45043</v>
      </c>
      <c r="C235">
        <v>361.55</v>
      </c>
      <c r="D235">
        <v>366.05</v>
      </c>
      <c r="E235">
        <v>369.8</v>
      </c>
      <c r="F235">
        <v>360.1</v>
      </c>
      <c r="G235" s="2">
        <v>-1.7100000000000001E-2</v>
      </c>
      <c r="K235" t="s">
        <v>298</v>
      </c>
      <c r="L235" s="3">
        <v>17915.05</v>
      </c>
      <c r="M235" s="3">
        <v>17813.099999999999</v>
      </c>
      <c r="N235" s="3">
        <v>17931.599999999999</v>
      </c>
      <c r="O235" s="3">
        <v>17797.900000000001</v>
      </c>
      <c r="P235" s="2">
        <v>5.7000000000000002E-3</v>
      </c>
      <c r="T235" s="21" t="s">
        <v>298</v>
      </c>
      <c r="U235" s="65">
        <v>23603.45</v>
      </c>
      <c r="V235" s="65">
        <v>23456.2</v>
      </c>
      <c r="W235" s="65">
        <v>23623.75</v>
      </c>
      <c r="X235" s="65">
        <v>23451.1</v>
      </c>
      <c r="Y235" s="66">
        <v>5.3E-3</v>
      </c>
      <c r="AC235" s="14" t="s">
        <v>299</v>
      </c>
      <c r="AD235" s="4">
        <v>6.7880000000000003</v>
      </c>
      <c r="AE235" s="4">
        <v>6.8250000000000002</v>
      </c>
      <c r="AF235" s="4">
        <v>6.8319999999999999</v>
      </c>
      <c r="AG235" s="16">
        <v>6.7880000000000003</v>
      </c>
    </row>
    <row r="236" spans="2:33" x14ac:dyDescent="0.3">
      <c r="B236" s="1">
        <v>45042</v>
      </c>
      <c r="C236">
        <v>367.85</v>
      </c>
      <c r="D236">
        <v>369.8</v>
      </c>
      <c r="E236">
        <v>370</v>
      </c>
      <c r="F236">
        <v>365.1</v>
      </c>
      <c r="G236" s="2">
        <v>-3.0000000000000001E-3</v>
      </c>
      <c r="K236" t="s">
        <v>300</v>
      </c>
      <c r="L236" s="3">
        <v>17813.599999999999</v>
      </c>
      <c r="M236" s="3">
        <v>17767.3</v>
      </c>
      <c r="N236" s="3">
        <v>17827.75</v>
      </c>
      <c r="O236" s="3">
        <v>17711.2</v>
      </c>
      <c r="P236" s="2">
        <v>2.5000000000000001E-3</v>
      </c>
      <c r="T236" s="21" t="s">
        <v>300</v>
      </c>
      <c r="U236" s="65">
        <v>23478.5</v>
      </c>
      <c r="V236" s="65">
        <v>23414.400000000001</v>
      </c>
      <c r="W236" s="65">
        <v>23499.200000000001</v>
      </c>
      <c r="X236" s="65">
        <v>23335.599999999999</v>
      </c>
      <c r="Y236" s="66">
        <v>2.5000000000000001E-3</v>
      </c>
      <c r="AC236" s="14" t="s">
        <v>301</v>
      </c>
      <c r="AD236" s="4">
        <v>6.7779999999999996</v>
      </c>
      <c r="AE236" s="4">
        <v>6.8040000000000003</v>
      </c>
      <c r="AF236" s="4">
        <v>6.8209999999999997</v>
      </c>
      <c r="AG236" s="16">
        <v>6.774</v>
      </c>
    </row>
    <row r="237" spans="2:33" x14ac:dyDescent="0.3">
      <c r="B237" s="1">
        <v>45041</v>
      </c>
      <c r="C237">
        <v>368.95</v>
      </c>
      <c r="D237">
        <v>370</v>
      </c>
      <c r="E237">
        <v>373.75</v>
      </c>
      <c r="F237">
        <v>368.25</v>
      </c>
      <c r="G237" s="2">
        <v>-1.8E-3</v>
      </c>
      <c r="K237" t="s">
        <v>302</v>
      </c>
      <c r="L237" s="3">
        <v>17769.25</v>
      </c>
      <c r="M237" s="3">
        <v>17761.55</v>
      </c>
      <c r="N237" s="3">
        <v>17807.45</v>
      </c>
      <c r="O237" s="3">
        <v>17716.849999999999</v>
      </c>
      <c r="P237" s="2">
        <v>1.5E-3</v>
      </c>
      <c r="T237" s="21" t="s">
        <v>302</v>
      </c>
      <c r="U237" s="65">
        <v>23419.75</v>
      </c>
      <c r="V237" s="65">
        <v>23434.75</v>
      </c>
      <c r="W237" s="65">
        <v>23512.400000000001</v>
      </c>
      <c r="X237" s="65">
        <v>23364.05</v>
      </c>
      <c r="Y237" s="66">
        <v>5.9999999999999995E-4</v>
      </c>
      <c r="AC237" s="14" t="s">
        <v>303</v>
      </c>
      <c r="AD237" s="4">
        <v>6.7809999999999997</v>
      </c>
      <c r="AE237" s="4">
        <v>6.8209999999999997</v>
      </c>
      <c r="AF237" s="4">
        <v>6.8209999999999997</v>
      </c>
      <c r="AG237" s="16">
        <v>6.7809999999999997</v>
      </c>
    </row>
    <row r="238" spans="2:33" x14ac:dyDescent="0.3">
      <c r="B238" s="1">
        <v>45040</v>
      </c>
      <c r="C238">
        <v>369.6</v>
      </c>
      <c r="D238">
        <v>370.4</v>
      </c>
      <c r="E238">
        <v>371.95</v>
      </c>
      <c r="F238">
        <v>366</v>
      </c>
      <c r="G238" s="2">
        <v>3.0000000000000001E-3</v>
      </c>
      <c r="K238" t="s">
        <v>304</v>
      </c>
      <c r="L238" s="3">
        <v>17743.400000000001</v>
      </c>
      <c r="M238" s="3">
        <v>17707.55</v>
      </c>
      <c r="N238" s="3">
        <v>17754.5</v>
      </c>
      <c r="O238" s="3">
        <v>17612.5</v>
      </c>
      <c r="P238" s="2">
        <v>6.7999999999999996E-3</v>
      </c>
      <c r="T238" s="21" t="s">
        <v>304</v>
      </c>
      <c r="U238" s="65">
        <v>23406.799999999999</v>
      </c>
      <c r="V238" s="65">
        <v>23344.6</v>
      </c>
      <c r="W238" s="65">
        <v>23419.45</v>
      </c>
      <c r="X238" s="65">
        <v>23236.6</v>
      </c>
      <c r="Y238" s="66">
        <v>8.6E-3</v>
      </c>
      <c r="AC238" s="14" t="s">
        <v>305</v>
      </c>
      <c r="AD238" s="4">
        <v>6.8310000000000004</v>
      </c>
      <c r="AE238" s="4">
        <v>6.835</v>
      </c>
      <c r="AF238" s="4">
        <v>6.8440000000000003</v>
      </c>
      <c r="AG238" s="16">
        <v>6.819</v>
      </c>
    </row>
    <row r="239" spans="2:33" x14ac:dyDescent="0.3">
      <c r="B239" s="1">
        <v>45037</v>
      </c>
      <c r="C239">
        <v>368.5</v>
      </c>
      <c r="D239">
        <v>368.4</v>
      </c>
      <c r="E239">
        <v>371.9</v>
      </c>
      <c r="F239">
        <v>365.1</v>
      </c>
      <c r="G239" s="2">
        <v>-1.11E-2</v>
      </c>
      <c r="K239" t="s">
        <v>306</v>
      </c>
      <c r="L239" s="3">
        <v>17624.05</v>
      </c>
      <c r="M239" s="3">
        <v>17639.75</v>
      </c>
      <c r="N239" s="3">
        <v>17663.2</v>
      </c>
      <c r="O239" s="3">
        <v>17553.95</v>
      </c>
      <c r="P239" s="2">
        <v>0</v>
      </c>
      <c r="T239" s="21" t="s">
        <v>306</v>
      </c>
      <c r="U239" s="65">
        <v>23206.799999999999</v>
      </c>
      <c r="V239" s="65">
        <v>23230.05</v>
      </c>
      <c r="W239" s="65">
        <v>23288.9</v>
      </c>
      <c r="X239" s="65">
        <v>23093.85</v>
      </c>
      <c r="Y239" s="66">
        <v>-2.9999999999999997E-4</v>
      </c>
      <c r="AC239" s="14" t="s">
        <v>307</v>
      </c>
      <c r="AD239" s="4">
        <v>6.8310000000000004</v>
      </c>
      <c r="AE239" s="4">
        <v>6.8490000000000002</v>
      </c>
      <c r="AF239" s="4">
        <v>6.8490000000000002</v>
      </c>
      <c r="AG239" s="16">
        <v>6.8159999999999998</v>
      </c>
    </row>
    <row r="240" spans="2:33" x14ac:dyDescent="0.3">
      <c r="B240" s="1">
        <v>45036</v>
      </c>
      <c r="C240">
        <v>372.65</v>
      </c>
      <c r="D240">
        <v>368.8</v>
      </c>
      <c r="E240">
        <v>374</v>
      </c>
      <c r="F240">
        <v>365.4</v>
      </c>
      <c r="G240" s="2">
        <v>1.04E-2</v>
      </c>
      <c r="K240" t="s">
        <v>308</v>
      </c>
      <c r="L240" s="3">
        <v>17624.45</v>
      </c>
      <c r="M240" s="3">
        <v>17638.599999999999</v>
      </c>
      <c r="N240" s="3">
        <v>17684.45</v>
      </c>
      <c r="O240" s="3">
        <v>17584.349999999999</v>
      </c>
      <c r="P240" s="2">
        <v>2.9999999999999997E-4</v>
      </c>
      <c r="T240" s="21" t="s">
        <v>308</v>
      </c>
      <c r="U240" s="65">
        <v>23213.5</v>
      </c>
      <c r="V240" s="65">
        <v>23200.25</v>
      </c>
      <c r="W240" s="65">
        <v>23275.9</v>
      </c>
      <c r="X240" s="65">
        <v>23154.75</v>
      </c>
      <c r="Y240" s="66">
        <v>1.6000000000000001E-3</v>
      </c>
      <c r="AC240" s="14" t="s">
        <v>309</v>
      </c>
      <c r="AD240" s="4">
        <v>6.8339999999999996</v>
      </c>
      <c r="AE240" s="4">
        <v>6.8479999999999999</v>
      </c>
      <c r="AF240" s="4">
        <v>6.8479999999999999</v>
      </c>
      <c r="AG240" s="16">
        <v>6.8209999999999997</v>
      </c>
    </row>
    <row r="241" spans="2:33" x14ac:dyDescent="0.3">
      <c r="B241" s="1">
        <v>45035</v>
      </c>
      <c r="C241">
        <v>368.8</v>
      </c>
      <c r="D241">
        <v>370.85</v>
      </c>
      <c r="E241">
        <v>375.1</v>
      </c>
      <c r="F241">
        <v>366.85</v>
      </c>
      <c r="G241" s="2">
        <v>-5.4000000000000003E-3</v>
      </c>
      <c r="K241" t="s">
        <v>310</v>
      </c>
      <c r="L241" s="3">
        <v>17618.75</v>
      </c>
      <c r="M241" s="3">
        <v>17653.349999999999</v>
      </c>
      <c r="N241" s="3">
        <v>17666.150000000001</v>
      </c>
      <c r="O241" s="3">
        <v>17579.849999999999</v>
      </c>
      <c r="P241" s="2">
        <v>-2.3E-3</v>
      </c>
      <c r="T241" s="21" t="s">
        <v>310</v>
      </c>
      <c r="U241" s="65">
        <v>23175.65</v>
      </c>
      <c r="V241" s="65">
        <v>23295.95</v>
      </c>
      <c r="W241" s="65">
        <v>23299.4</v>
      </c>
      <c r="X241" s="65">
        <v>23126.5</v>
      </c>
      <c r="Y241" s="66">
        <v>-4.7999999999999996E-3</v>
      </c>
      <c r="AC241" s="14" t="s">
        <v>311</v>
      </c>
      <c r="AD241" s="4">
        <v>6.8109999999999999</v>
      </c>
      <c r="AE241" s="4">
        <v>6.8280000000000003</v>
      </c>
      <c r="AF241" s="4">
        <v>6.8310000000000004</v>
      </c>
      <c r="AG241" s="16">
        <v>6.8109999999999999</v>
      </c>
    </row>
    <row r="242" spans="2:33" x14ac:dyDescent="0.3">
      <c r="B242" s="1">
        <v>45034</v>
      </c>
      <c r="C242">
        <v>370.8</v>
      </c>
      <c r="D242">
        <v>364.7</v>
      </c>
      <c r="E242">
        <v>373.85</v>
      </c>
      <c r="F242">
        <v>363.1</v>
      </c>
      <c r="G242" s="2">
        <v>1.67E-2</v>
      </c>
      <c r="K242" t="s">
        <v>312</v>
      </c>
      <c r="L242" s="3">
        <v>17660.150000000001</v>
      </c>
      <c r="M242" s="3">
        <v>17766.599999999999</v>
      </c>
      <c r="N242" s="3">
        <v>17766.599999999999</v>
      </c>
      <c r="O242" s="3">
        <v>17610.2</v>
      </c>
      <c r="P242" s="2">
        <v>-2.5999999999999999E-3</v>
      </c>
      <c r="T242" s="21" t="s">
        <v>312</v>
      </c>
      <c r="U242" s="65">
        <v>23287</v>
      </c>
      <c r="V242" s="65">
        <v>23435</v>
      </c>
      <c r="W242" s="65">
        <v>23435</v>
      </c>
      <c r="X242" s="65">
        <v>23222.75</v>
      </c>
      <c r="Y242" s="66">
        <v>-2.0999999999999999E-3</v>
      </c>
      <c r="AC242" s="14" t="s">
        <v>313</v>
      </c>
      <c r="AD242" s="4">
        <v>6.8360000000000003</v>
      </c>
      <c r="AE242" s="4">
        <v>6.8630000000000004</v>
      </c>
      <c r="AF242" s="4">
        <v>6.8630000000000004</v>
      </c>
      <c r="AG242" s="16">
        <v>6.8280000000000003</v>
      </c>
    </row>
    <row r="243" spans="2:33" x14ac:dyDescent="0.3">
      <c r="B243" s="1">
        <v>45033</v>
      </c>
      <c r="C243">
        <v>364.7</v>
      </c>
      <c r="D243">
        <v>371.3</v>
      </c>
      <c r="E243">
        <v>371.3</v>
      </c>
      <c r="F243">
        <v>360.2</v>
      </c>
      <c r="G243" s="2">
        <v>-1.26E-2</v>
      </c>
      <c r="K243" t="s">
        <v>314</v>
      </c>
      <c r="L243" s="3">
        <v>17706.849999999999</v>
      </c>
      <c r="M243" s="3">
        <v>17863</v>
      </c>
      <c r="N243" s="3">
        <v>17863</v>
      </c>
      <c r="O243" s="3">
        <v>17574.05</v>
      </c>
      <c r="P243" s="2">
        <v>-6.7999999999999996E-3</v>
      </c>
      <c r="T243" s="21" t="s">
        <v>314</v>
      </c>
      <c r="U243" s="65">
        <v>23335</v>
      </c>
      <c r="V243" s="65">
        <v>23592.95</v>
      </c>
      <c r="W243" s="65">
        <v>23592.95</v>
      </c>
      <c r="X243" s="65">
        <v>23102.65</v>
      </c>
      <c r="Y243" s="66">
        <v>-1.3599999999999999E-2</v>
      </c>
      <c r="AC243" s="14" t="s">
        <v>315</v>
      </c>
      <c r="AD243" s="4">
        <v>6.8209999999999997</v>
      </c>
      <c r="AE243" s="4">
        <v>6.8890000000000002</v>
      </c>
      <c r="AF243" s="4">
        <v>6.8890000000000002</v>
      </c>
      <c r="AG243" s="16">
        <v>6.8170000000000002</v>
      </c>
    </row>
    <row r="244" spans="2:33" x14ac:dyDescent="0.3">
      <c r="B244" s="1">
        <v>45029</v>
      </c>
      <c r="C244">
        <v>369.35</v>
      </c>
      <c r="D244">
        <v>367.25</v>
      </c>
      <c r="E244">
        <v>377.1</v>
      </c>
      <c r="F244">
        <v>366.3</v>
      </c>
      <c r="G244" s="2">
        <v>4.4000000000000003E-3</v>
      </c>
      <c r="K244" t="s">
        <v>316</v>
      </c>
      <c r="L244" s="3">
        <v>17828</v>
      </c>
      <c r="M244" s="3">
        <v>17807.3</v>
      </c>
      <c r="N244" s="3">
        <v>17842.150000000001</v>
      </c>
      <c r="O244" s="3">
        <v>17729.650000000001</v>
      </c>
      <c r="P244" s="2">
        <v>8.9999999999999998E-4</v>
      </c>
      <c r="T244" s="21" t="s">
        <v>316</v>
      </c>
      <c r="U244" s="65">
        <v>23657.75</v>
      </c>
      <c r="V244" s="65">
        <v>23603.200000000001</v>
      </c>
      <c r="W244" s="65">
        <v>23680.799999999999</v>
      </c>
      <c r="X244" s="65">
        <v>23476.799999999999</v>
      </c>
      <c r="Y244" s="66">
        <v>5.9999999999999995E-4</v>
      </c>
      <c r="AC244" s="14" t="s">
        <v>317</v>
      </c>
      <c r="AD244" s="4">
        <v>6.7839999999999998</v>
      </c>
      <c r="AE244" s="4">
        <v>6.85</v>
      </c>
      <c r="AF244" s="4">
        <v>6.85</v>
      </c>
      <c r="AG244" s="16">
        <v>6.7809999999999997</v>
      </c>
    </row>
    <row r="245" spans="2:33" x14ac:dyDescent="0.3">
      <c r="B245" s="1">
        <v>45028</v>
      </c>
      <c r="C245">
        <v>367.75</v>
      </c>
      <c r="D245">
        <v>365.35</v>
      </c>
      <c r="E245">
        <v>374.8</v>
      </c>
      <c r="F245">
        <v>360</v>
      </c>
      <c r="G245" s="2">
        <v>1.7999999999999999E-2</v>
      </c>
      <c r="K245" s="1">
        <v>45264</v>
      </c>
      <c r="L245" s="3">
        <v>17812.400000000001</v>
      </c>
      <c r="M245" s="3">
        <v>17759.55</v>
      </c>
      <c r="N245" s="3">
        <v>17825.75</v>
      </c>
      <c r="O245" s="3">
        <v>17717.25</v>
      </c>
      <c r="P245" s="2">
        <v>5.1000000000000004E-3</v>
      </c>
      <c r="T245" s="67">
        <v>45264</v>
      </c>
      <c r="U245" s="65">
        <v>23643.65</v>
      </c>
      <c r="V245" s="65">
        <v>23561.1</v>
      </c>
      <c r="W245" s="65">
        <v>23668.85</v>
      </c>
      <c r="X245" s="65">
        <v>23474.65</v>
      </c>
      <c r="Y245" s="66">
        <v>6.4999999999999997E-3</v>
      </c>
      <c r="AC245" s="14" t="s">
        <v>318</v>
      </c>
      <c r="AD245" s="4">
        <v>6.843</v>
      </c>
      <c r="AE245" s="4">
        <v>6.7789999999999999</v>
      </c>
      <c r="AF245" s="4">
        <v>6.843</v>
      </c>
      <c r="AG245" s="16">
        <v>6.7729999999999997</v>
      </c>
    </row>
    <row r="246" spans="2:33" x14ac:dyDescent="0.3">
      <c r="B246" s="1">
        <v>45027</v>
      </c>
      <c r="C246">
        <v>361.25</v>
      </c>
      <c r="D246">
        <v>376.8</v>
      </c>
      <c r="E246">
        <v>376.8</v>
      </c>
      <c r="F246">
        <v>358.85</v>
      </c>
      <c r="G246" s="2">
        <v>-3.6400000000000002E-2</v>
      </c>
      <c r="K246" s="1">
        <v>45234</v>
      </c>
      <c r="L246" s="3">
        <v>17722.3</v>
      </c>
      <c r="M246" s="3">
        <v>17704.8</v>
      </c>
      <c r="N246" s="3">
        <v>17748.75</v>
      </c>
      <c r="O246" s="3">
        <v>17655.150000000001</v>
      </c>
      <c r="P246" s="2">
        <v>5.5999999999999999E-3</v>
      </c>
      <c r="T246" s="67">
        <v>45234</v>
      </c>
      <c r="U246" s="65">
        <v>23490.85</v>
      </c>
      <c r="V246" s="65">
        <v>23507.8</v>
      </c>
      <c r="W246" s="65">
        <v>23558.6</v>
      </c>
      <c r="X246" s="65">
        <v>23407.55</v>
      </c>
      <c r="Y246" s="66">
        <v>5.0000000000000001E-3</v>
      </c>
      <c r="AC246" s="13">
        <v>44655</v>
      </c>
      <c r="AD246" s="4">
        <v>6.8979999999999997</v>
      </c>
      <c r="AE246" s="4">
        <v>6.9509999999999996</v>
      </c>
      <c r="AF246" s="4">
        <v>6.9509999999999996</v>
      </c>
      <c r="AG246" s="16">
        <v>6.8949999999999996</v>
      </c>
    </row>
    <row r="247" spans="2:33" x14ac:dyDescent="0.3">
      <c r="B247" s="1">
        <v>45026</v>
      </c>
      <c r="C247">
        <v>374.9</v>
      </c>
      <c r="D247">
        <v>378</v>
      </c>
      <c r="E247">
        <v>381</v>
      </c>
      <c r="F247">
        <v>372.95</v>
      </c>
      <c r="G247" s="2">
        <v>-9.4000000000000004E-3</v>
      </c>
      <c r="K247" s="1">
        <v>45203</v>
      </c>
      <c r="L247" s="3">
        <v>17624.05</v>
      </c>
      <c r="M247" s="3">
        <v>17634.900000000001</v>
      </c>
      <c r="N247" s="3">
        <v>17694.099999999999</v>
      </c>
      <c r="O247" s="3">
        <v>17597.95</v>
      </c>
      <c r="P247" s="2">
        <v>1.4E-3</v>
      </c>
      <c r="T247" s="67">
        <v>45203</v>
      </c>
      <c r="U247" s="65">
        <v>23374.45</v>
      </c>
      <c r="V247" s="65">
        <v>23400</v>
      </c>
      <c r="W247" s="65">
        <v>23477.95</v>
      </c>
      <c r="X247" s="65">
        <v>23324</v>
      </c>
      <c r="Y247" s="66">
        <v>8.0000000000000004E-4</v>
      </c>
      <c r="AC247" s="13">
        <v>44685</v>
      </c>
      <c r="AD247" s="4">
        <v>6.899</v>
      </c>
      <c r="AE247" s="4">
        <v>6.915</v>
      </c>
      <c r="AF247" s="4">
        <v>6.915</v>
      </c>
      <c r="AG247" s="16">
        <v>6.891</v>
      </c>
    </row>
    <row r="248" spans="2:33" x14ac:dyDescent="0.3">
      <c r="B248" s="1">
        <v>45022</v>
      </c>
      <c r="C248">
        <v>378.45</v>
      </c>
      <c r="D248">
        <v>377</v>
      </c>
      <c r="E248">
        <v>382</v>
      </c>
      <c r="F248">
        <v>373.95</v>
      </c>
      <c r="G248" s="2">
        <v>1E-4</v>
      </c>
      <c r="K248" s="1">
        <v>45081</v>
      </c>
      <c r="L248" s="3">
        <v>17599.150000000001</v>
      </c>
      <c r="M248" s="3">
        <v>17533.849999999999</v>
      </c>
      <c r="N248" s="3">
        <v>17638.7</v>
      </c>
      <c r="O248" s="3">
        <v>17502.849999999999</v>
      </c>
      <c r="P248" s="2">
        <v>2.3999999999999998E-3</v>
      </c>
      <c r="T248" s="67">
        <v>45081</v>
      </c>
      <c r="U248" s="65">
        <v>23356.65</v>
      </c>
      <c r="V248" s="65">
        <v>23281.75</v>
      </c>
      <c r="W248" s="65">
        <v>23427.200000000001</v>
      </c>
      <c r="X248" s="65">
        <v>23212.65</v>
      </c>
      <c r="Y248" s="66">
        <v>1.6000000000000001E-3</v>
      </c>
      <c r="AC248" s="13">
        <v>44716</v>
      </c>
      <c r="AD248" s="4">
        <v>6.9169999999999998</v>
      </c>
      <c r="AE248" s="4">
        <v>6.93</v>
      </c>
      <c r="AF248" s="4">
        <v>6.93</v>
      </c>
      <c r="AG248" s="16">
        <v>6.9109999999999996</v>
      </c>
    </row>
    <row r="249" spans="2:33" x14ac:dyDescent="0.3">
      <c r="B249" s="1">
        <v>45021</v>
      </c>
      <c r="C249">
        <v>378.4</v>
      </c>
      <c r="D249">
        <v>376</v>
      </c>
      <c r="E249">
        <v>379.7</v>
      </c>
      <c r="F249">
        <v>371.05</v>
      </c>
      <c r="G249" s="2">
        <v>1.2699999999999999E-2</v>
      </c>
      <c r="K249" s="1">
        <v>45050</v>
      </c>
      <c r="L249" s="3">
        <v>17557.05</v>
      </c>
      <c r="M249" s="3">
        <v>17422.3</v>
      </c>
      <c r="N249" s="3">
        <v>17570.55</v>
      </c>
      <c r="O249" s="3">
        <v>17402.7</v>
      </c>
      <c r="P249" s="2">
        <v>9.1000000000000004E-3</v>
      </c>
      <c r="T249" s="67">
        <v>45050</v>
      </c>
      <c r="U249" s="65">
        <v>23318.25</v>
      </c>
      <c r="V249" s="65">
        <v>23126.400000000001</v>
      </c>
      <c r="W249" s="65">
        <v>23341.9</v>
      </c>
      <c r="X249" s="65">
        <v>23108.65</v>
      </c>
      <c r="Y249" s="66">
        <v>9.2999999999999992E-3</v>
      </c>
      <c r="AC249" s="13">
        <v>44746</v>
      </c>
      <c r="AD249" s="4">
        <v>6.9139999999999997</v>
      </c>
      <c r="AE249" s="4">
        <v>6.9160000000000004</v>
      </c>
      <c r="AF249" s="4">
        <v>6.9210000000000003</v>
      </c>
      <c r="AG249" s="16">
        <v>6.9009999999999998</v>
      </c>
    </row>
    <row r="250" spans="2:33" x14ac:dyDescent="0.3">
      <c r="B250" s="1">
        <v>45019</v>
      </c>
      <c r="C250">
        <v>373.65</v>
      </c>
      <c r="D250">
        <v>374</v>
      </c>
      <c r="E250">
        <v>376.7</v>
      </c>
      <c r="F250">
        <v>370</v>
      </c>
      <c r="G250" s="2">
        <v>1.0800000000000001E-2</v>
      </c>
      <c r="K250" s="1">
        <v>44989</v>
      </c>
      <c r="L250" s="3">
        <v>17398.05</v>
      </c>
      <c r="M250" s="3">
        <v>17427.95</v>
      </c>
      <c r="N250" s="3">
        <v>17428.05</v>
      </c>
      <c r="O250" s="3">
        <v>17312.75</v>
      </c>
      <c r="P250" s="2">
        <v>2.2000000000000001E-3</v>
      </c>
      <c r="T250" s="67">
        <v>44989</v>
      </c>
      <c r="U250" s="65">
        <v>23103</v>
      </c>
      <c r="V250" s="65">
        <v>23114.799999999999</v>
      </c>
      <c r="W250" s="65">
        <v>23122.5</v>
      </c>
      <c r="X250" s="65">
        <v>22975.7</v>
      </c>
      <c r="Y250" s="66">
        <v>2.8999999999999998E-3</v>
      </c>
      <c r="AC250" s="13">
        <v>44777</v>
      </c>
      <c r="AD250" s="4">
        <v>7.1189999999999998</v>
      </c>
      <c r="AE250" s="4">
        <v>6.9960000000000004</v>
      </c>
      <c r="AF250" s="4">
        <v>7.1210000000000004</v>
      </c>
      <c r="AG250" s="16">
        <v>6.9160000000000004</v>
      </c>
    </row>
    <row r="251" spans="2:33" x14ac:dyDescent="0.3">
      <c r="B251" s="1">
        <v>45016</v>
      </c>
      <c r="C251">
        <v>369.65</v>
      </c>
      <c r="D251">
        <v>358.05</v>
      </c>
      <c r="E251">
        <v>377</v>
      </c>
      <c r="F251">
        <v>358.05</v>
      </c>
      <c r="G251" s="2">
        <v>3.4000000000000002E-2</v>
      </c>
      <c r="K251" t="s">
        <v>319</v>
      </c>
      <c r="L251" s="3">
        <v>17359.75</v>
      </c>
      <c r="M251" s="3">
        <v>17210.349999999999</v>
      </c>
      <c r="N251" s="3">
        <v>17381.599999999999</v>
      </c>
      <c r="O251" s="3">
        <v>17204.650000000001</v>
      </c>
      <c r="P251" s="2">
        <v>1.6299999999999999E-2</v>
      </c>
      <c r="T251" s="21" t="s">
        <v>319</v>
      </c>
      <c r="U251" s="65">
        <v>23037</v>
      </c>
      <c r="V251" s="65">
        <v>22885.45</v>
      </c>
      <c r="W251" s="65">
        <v>23069.9</v>
      </c>
      <c r="X251" s="65">
        <v>22849.75</v>
      </c>
      <c r="Y251" s="66">
        <v>1.61E-2</v>
      </c>
      <c r="AC251" s="13">
        <v>44869</v>
      </c>
      <c r="AD251" s="4">
        <v>7.149</v>
      </c>
      <c r="AE251" s="4">
        <v>7.1870000000000003</v>
      </c>
      <c r="AF251" s="4">
        <v>7.1920000000000002</v>
      </c>
      <c r="AG251" s="16">
        <v>7.1319999999999997</v>
      </c>
    </row>
    <row r="252" spans="2:33" x14ac:dyDescent="0.3">
      <c r="B252" s="1">
        <v>45014</v>
      </c>
      <c r="C252">
        <v>357.5</v>
      </c>
      <c r="D252">
        <v>375.1</v>
      </c>
      <c r="E252">
        <v>385</v>
      </c>
      <c r="F252">
        <v>347.1</v>
      </c>
      <c r="G252" s="2">
        <v>4.1200000000000001E-2</v>
      </c>
      <c r="K252" t="s">
        <v>320</v>
      </c>
      <c r="L252" s="3">
        <v>17080.7</v>
      </c>
      <c r="M252" s="3">
        <v>16977.3</v>
      </c>
      <c r="N252" s="3">
        <v>17126.150000000001</v>
      </c>
      <c r="O252" s="3">
        <v>16940.599999999999</v>
      </c>
      <c r="P252" s="2">
        <v>7.6E-3</v>
      </c>
      <c r="T252" s="21" t="s">
        <v>320</v>
      </c>
      <c r="U252" s="65">
        <v>22672.400000000001</v>
      </c>
      <c r="V252" s="65">
        <v>22549.05</v>
      </c>
      <c r="W252" s="65">
        <v>22747.1</v>
      </c>
      <c r="X252" s="65">
        <v>22526.9</v>
      </c>
      <c r="Y252" s="66">
        <v>6.7999999999999996E-3</v>
      </c>
      <c r="AC252" s="13">
        <v>44899</v>
      </c>
      <c r="AD252" s="4">
        <v>7.1890000000000001</v>
      </c>
      <c r="AE252" s="4">
        <v>7.1840000000000002</v>
      </c>
      <c r="AF252" s="4">
        <v>7.1950000000000003</v>
      </c>
      <c r="AG252" s="16">
        <v>7.1529999999999996</v>
      </c>
    </row>
    <row r="253" spans="2:33" x14ac:dyDescent="0.3">
      <c r="B253" s="1">
        <v>45013</v>
      </c>
      <c r="C253">
        <v>343.35</v>
      </c>
      <c r="D253">
        <v>345.05</v>
      </c>
      <c r="E253">
        <v>351</v>
      </c>
      <c r="F253">
        <v>337.55</v>
      </c>
      <c r="G253" s="2">
        <v>-3.5999999999999999E-3</v>
      </c>
      <c r="K253" t="s">
        <v>321</v>
      </c>
      <c r="L253" s="3">
        <v>16951.7</v>
      </c>
      <c r="M253" s="3">
        <v>17031.75</v>
      </c>
      <c r="N253" s="3">
        <v>17061.75</v>
      </c>
      <c r="O253" s="3">
        <v>16913.75</v>
      </c>
      <c r="P253" s="2">
        <v>-2E-3</v>
      </c>
      <c r="T253" s="21" t="s">
        <v>321</v>
      </c>
      <c r="U253" s="65">
        <v>22519.95</v>
      </c>
      <c r="V253" s="65">
        <v>22604.2</v>
      </c>
      <c r="W253" s="65">
        <v>22637.7</v>
      </c>
      <c r="X253" s="65">
        <v>22462.1</v>
      </c>
      <c r="Y253" s="66">
        <v>-1.8E-3</v>
      </c>
      <c r="AC253" s="14" t="s">
        <v>322</v>
      </c>
      <c r="AD253" s="4">
        <v>7.2149999999999999</v>
      </c>
      <c r="AE253" s="4">
        <v>7.2850000000000001</v>
      </c>
      <c r="AF253" s="4">
        <v>7.2850000000000001</v>
      </c>
      <c r="AG253" s="16">
        <v>7.2130000000000001</v>
      </c>
    </row>
    <row r="254" spans="2:33" x14ac:dyDescent="0.3">
      <c r="B254" s="1">
        <v>45012</v>
      </c>
      <c r="C254">
        <v>344.6</v>
      </c>
      <c r="D254">
        <v>343</v>
      </c>
      <c r="E254">
        <v>348.25</v>
      </c>
      <c r="F254">
        <v>340.8</v>
      </c>
      <c r="G254" s="2">
        <v>-2.5999999999999999E-3</v>
      </c>
      <c r="K254" t="s">
        <v>323</v>
      </c>
      <c r="L254" s="3">
        <v>16985.7</v>
      </c>
      <c r="M254" s="3">
        <v>16984.3</v>
      </c>
      <c r="N254" s="3">
        <v>17091</v>
      </c>
      <c r="O254" s="3">
        <v>16918.55</v>
      </c>
      <c r="P254" s="2">
        <v>2.3999999999999998E-3</v>
      </c>
      <c r="T254" s="21" t="s">
        <v>323</v>
      </c>
      <c r="U254" s="65">
        <v>22561.4</v>
      </c>
      <c r="V254" s="65">
        <v>22642.85</v>
      </c>
      <c r="W254" s="65">
        <v>22711.200000000001</v>
      </c>
      <c r="X254" s="65">
        <v>22503.599999999999</v>
      </c>
      <c r="Y254" s="66">
        <v>-8.9999999999999998E-4</v>
      </c>
      <c r="AC254" s="14" t="s">
        <v>324</v>
      </c>
      <c r="AD254" s="4">
        <v>7.1529999999999996</v>
      </c>
      <c r="AE254" s="4">
        <v>7.2480000000000002</v>
      </c>
      <c r="AF254" s="4">
        <v>7.2629999999999999</v>
      </c>
      <c r="AG254" s="16">
        <v>7.1529999999999996</v>
      </c>
    </row>
    <row r="255" spans="2:33" x14ac:dyDescent="0.3">
      <c r="B255" s="1">
        <v>45009</v>
      </c>
      <c r="C255">
        <v>345.5</v>
      </c>
      <c r="D255">
        <v>355</v>
      </c>
      <c r="E255">
        <v>358.05</v>
      </c>
      <c r="F255">
        <v>342.85</v>
      </c>
      <c r="G255" s="2">
        <v>-2.3599999999999999E-2</v>
      </c>
      <c r="K255" t="s">
        <v>325</v>
      </c>
      <c r="L255" s="3">
        <v>16945.05</v>
      </c>
      <c r="M255" s="3">
        <v>17076.2</v>
      </c>
      <c r="N255" s="3">
        <v>17109.45</v>
      </c>
      <c r="O255" s="3">
        <v>16917.349999999999</v>
      </c>
      <c r="P255" s="2">
        <v>-7.7000000000000002E-3</v>
      </c>
      <c r="T255" s="21" t="s">
        <v>325</v>
      </c>
      <c r="U255" s="65">
        <v>22581.5</v>
      </c>
      <c r="V255" s="65">
        <v>22694.3</v>
      </c>
      <c r="W255" s="65">
        <v>22782.05</v>
      </c>
      <c r="X255" s="65">
        <v>22539.5</v>
      </c>
      <c r="Y255" s="66">
        <v>-4.1000000000000003E-3</v>
      </c>
      <c r="AC255" s="14" t="s">
        <v>326</v>
      </c>
      <c r="AD255" s="4">
        <v>7.1509999999999998</v>
      </c>
      <c r="AE255" s="4">
        <v>7.181</v>
      </c>
      <c r="AF255" s="4">
        <v>7.181</v>
      </c>
      <c r="AG255" s="16">
        <v>7.1280000000000001</v>
      </c>
    </row>
    <row r="256" spans="2:33" x14ac:dyDescent="0.3">
      <c r="B256" s="1">
        <v>45008</v>
      </c>
      <c r="C256">
        <v>353.85</v>
      </c>
      <c r="D256">
        <v>350</v>
      </c>
      <c r="E256">
        <v>358</v>
      </c>
      <c r="F256">
        <v>347</v>
      </c>
      <c r="G256" s="2">
        <v>7.7999999999999996E-3</v>
      </c>
      <c r="K256" t="s">
        <v>327</v>
      </c>
      <c r="L256" s="3">
        <v>17076.900000000001</v>
      </c>
      <c r="M256" s="3">
        <v>17097.400000000001</v>
      </c>
      <c r="N256" s="3">
        <v>17205.400000000001</v>
      </c>
      <c r="O256" s="3">
        <v>17045.3</v>
      </c>
      <c r="P256" s="2">
        <v>-4.4000000000000003E-3</v>
      </c>
      <c r="T256" s="21" t="s">
        <v>327</v>
      </c>
      <c r="U256" s="65">
        <v>22675.05</v>
      </c>
      <c r="V256" s="65">
        <v>22709.7</v>
      </c>
      <c r="W256" s="65">
        <v>22889.599999999999</v>
      </c>
      <c r="X256" s="65">
        <v>22638.5</v>
      </c>
      <c r="Y256" s="66">
        <v>-4.7999999999999996E-3</v>
      </c>
      <c r="AC256" s="14" t="s">
        <v>328</v>
      </c>
      <c r="AD256" s="4">
        <v>7.1050000000000004</v>
      </c>
      <c r="AE256" s="4">
        <v>7.1790000000000003</v>
      </c>
      <c r="AF256" s="4">
        <v>7.1790000000000003</v>
      </c>
      <c r="AG256" s="16">
        <v>7.1029999999999998</v>
      </c>
    </row>
    <row r="257" spans="2:33" x14ac:dyDescent="0.3">
      <c r="B257" s="1">
        <v>45007</v>
      </c>
      <c r="C257">
        <v>351.1</v>
      </c>
      <c r="D257">
        <v>349.65</v>
      </c>
      <c r="E257">
        <v>354.3</v>
      </c>
      <c r="F257">
        <v>346.5</v>
      </c>
      <c r="G257" s="2">
        <v>4.1000000000000003E-3</v>
      </c>
      <c r="K257" t="s">
        <v>329</v>
      </c>
      <c r="L257" s="3">
        <v>17151.900000000001</v>
      </c>
      <c r="M257" s="3">
        <v>17177.45</v>
      </c>
      <c r="N257" s="3">
        <v>17207.25</v>
      </c>
      <c r="O257" s="3">
        <v>17107.849999999999</v>
      </c>
      <c r="P257" s="2">
        <v>2.5999999999999999E-3</v>
      </c>
      <c r="T257" s="21" t="s">
        <v>329</v>
      </c>
      <c r="U257" s="65">
        <v>22784.6</v>
      </c>
      <c r="V257" s="65">
        <v>22827.599999999999</v>
      </c>
      <c r="W257" s="65">
        <v>22877.200000000001</v>
      </c>
      <c r="X257" s="65">
        <v>22708.15</v>
      </c>
      <c r="Y257" s="66">
        <v>3.0000000000000001E-3</v>
      </c>
      <c r="AC257" s="14" t="s">
        <v>330</v>
      </c>
      <c r="AD257" s="4">
        <v>7.1440000000000001</v>
      </c>
      <c r="AE257" s="4">
        <v>7.1139999999999999</v>
      </c>
      <c r="AF257" s="4">
        <v>7.16</v>
      </c>
      <c r="AG257" s="16">
        <v>7.101</v>
      </c>
    </row>
    <row r="258" spans="2:33" x14ac:dyDescent="0.3">
      <c r="B258" s="1">
        <v>45006</v>
      </c>
      <c r="C258">
        <v>349.65</v>
      </c>
      <c r="D258">
        <v>348.1</v>
      </c>
      <c r="E258">
        <v>352.8</v>
      </c>
      <c r="F258">
        <v>344.5</v>
      </c>
      <c r="G258" s="2">
        <v>8.8000000000000005E-3</v>
      </c>
      <c r="K258" t="s">
        <v>331</v>
      </c>
      <c r="L258" s="3">
        <v>17107.5</v>
      </c>
      <c r="M258" s="3">
        <v>17060.400000000001</v>
      </c>
      <c r="N258" s="3">
        <v>17127.7</v>
      </c>
      <c r="O258" s="3">
        <v>17016</v>
      </c>
      <c r="P258" s="2">
        <v>7.0000000000000001E-3</v>
      </c>
      <c r="T258" s="21" t="s">
        <v>331</v>
      </c>
      <c r="U258" s="65">
        <v>22716.65</v>
      </c>
      <c r="V258" s="65">
        <v>22658</v>
      </c>
      <c r="W258" s="65">
        <v>22751.25</v>
      </c>
      <c r="X258" s="65">
        <v>22552.7</v>
      </c>
      <c r="Y258" s="66">
        <v>7.1000000000000004E-3</v>
      </c>
      <c r="AC258" s="14" t="s">
        <v>332</v>
      </c>
      <c r="AD258" s="4">
        <v>7.1669999999999998</v>
      </c>
      <c r="AE258" s="4">
        <v>7.173</v>
      </c>
      <c r="AF258" s="4">
        <v>7.1920000000000002</v>
      </c>
      <c r="AG258" s="16">
        <v>7.1580000000000004</v>
      </c>
    </row>
    <row r="259" spans="2:33" x14ac:dyDescent="0.3">
      <c r="B259" s="1">
        <v>45005</v>
      </c>
      <c r="C259">
        <v>346.6</v>
      </c>
      <c r="D259">
        <v>351.9</v>
      </c>
      <c r="E259">
        <v>351.9</v>
      </c>
      <c r="F259">
        <v>340.05</v>
      </c>
      <c r="G259" s="2">
        <v>-2.7000000000000001E-3</v>
      </c>
      <c r="K259" t="s">
        <v>333</v>
      </c>
      <c r="L259" s="3">
        <v>16988.400000000001</v>
      </c>
      <c r="M259" s="3">
        <v>17066.599999999999</v>
      </c>
      <c r="N259" s="3">
        <v>17066.599999999999</v>
      </c>
      <c r="O259" s="3">
        <v>16828.349999999999</v>
      </c>
      <c r="P259" s="2">
        <v>-6.4999999999999997E-3</v>
      </c>
      <c r="T259" s="21" t="s">
        <v>333</v>
      </c>
      <c r="U259" s="65">
        <v>22557.15</v>
      </c>
      <c r="V259" s="65">
        <v>22699.95</v>
      </c>
      <c r="W259" s="65">
        <v>22699.95</v>
      </c>
      <c r="X259" s="65">
        <v>22356.2</v>
      </c>
      <c r="Y259" s="66">
        <v>-8.0999999999999996E-3</v>
      </c>
      <c r="AC259" s="14" t="s">
        <v>334</v>
      </c>
      <c r="AD259" s="4">
        <v>7.0430000000000001</v>
      </c>
      <c r="AE259" s="4">
        <v>7.2190000000000003</v>
      </c>
      <c r="AF259" s="4">
        <v>7.2190000000000003</v>
      </c>
      <c r="AG259" s="16">
        <v>7.0380000000000003</v>
      </c>
    </row>
    <row r="260" spans="2:33" x14ac:dyDescent="0.3">
      <c r="B260" s="1">
        <v>45002</v>
      </c>
      <c r="C260">
        <v>347.55</v>
      </c>
      <c r="D260">
        <v>348.2</v>
      </c>
      <c r="E260">
        <v>352.7</v>
      </c>
      <c r="F260">
        <v>343.5</v>
      </c>
      <c r="G260" s="2">
        <v>3.2000000000000002E-3</v>
      </c>
      <c r="K260" t="s">
        <v>335</v>
      </c>
      <c r="L260" s="3">
        <v>17100.05</v>
      </c>
      <c r="M260" s="3">
        <v>17111.8</v>
      </c>
      <c r="N260" s="3">
        <v>17145.8</v>
      </c>
      <c r="O260" s="3">
        <v>16958.150000000001</v>
      </c>
      <c r="P260" s="2">
        <v>6.7000000000000002E-3</v>
      </c>
      <c r="T260" s="21" t="s">
        <v>335</v>
      </c>
      <c r="U260" s="65">
        <v>22742.25</v>
      </c>
      <c r="V260" s="65">
        <v>22671.200000000001</v>
      </c>
      <c r="W260" s="65">
        <v>22796.55</v>
      </c>
      <c r="X260" s="65">
        <v>22512.75</v>
      </c>
      <c r="Y260" s="66">
        <v>1.0699999999999999E-2</v>
      </c>
      <c r="AC260" s="14" t="s">
        <v>336</v>
      </c>
      <c r="AD260" s="4">
        <v>7.0529999999999999</v>
      </c>
      <c r="AE260" s="4">
        <v>7.0819999999999999</v>
      </c>
      <c r="AF260" s="4">
        <v>7.0979999999999999</v>
      </c>
      <c r="AG260" s="16">
        <v>7.0380000000000003</v>
      </c>
    </row>
    <row r="261" spans="2:33" x14ac:dyDescent="0.3">
      <c r="B261" s="1">
        <v>45001</v>
      </c>
      <c r="C261">
        <v>346.45</v>
      </c>
      <c r="D261">
        <v>351</v>
      </c>
      <c r="E261">
        <v>351.9</v>
      </c>
      <c r="F261">
        <v>345</v>
      </c>
      <c r="G261" s="2">
        <v>-1.2E-2</v>
      </c>
      <c r="K261" t="s">
        <v>337</v>
      </c>
      <c r="L261" s="3">
        <v>16985.599999999999</v>
      </c>
      <c r="M261" s="3">
        <v>16994.650000000001</v>
      </c>
      <c r="N261" s="3">
        <v>17062.45</v>
      </c>
      <c r="O261" s="3">
        <v>16850.150000000001</v>
      </c>
      <c r="P261" s="2">
        <v>8.0000000000000004E-4</v>
      </c>
      <c r="T261" s="21" t="s">
        <v>337</v>
      </c>
      <c r="U261" s="65">
        <v>22501.9</v>
      </c>
      <c r="V261" s="65">
        <v>22516.75</v>
      </c>
      <c r="W261" s="65">
        <v>22613.3</v>
      </c>
      <c r="X261" s="65">
        <v>22333.200000000001</v>
      </c>
      <c r="Y261" s="66">
        <v>0</v>
      </c>
      <c r="AC261" s="14" t="s">
        <v>338</v>
      </c>
      <c r="AD261" s="4">
        <v>7.0830000000000002</v>
      </c>
      <c r="AE261" s="4">
        <v>7.0709999999999997</v>
      </c>
      <c r="AF261" s="4">
        <v>7.085</v>
      </c>
      <c r="AG261" s="16">
        <v>7.0529999999999999</v>
      </c>
    </row>
    <row r="262" spans="2:33" x14ac:dyDescent="0.3">
      <c r="B262" s="1">
        <v>45000</v>
      </c>
      <c r="C262">
        <v>350.65</v>
      </c>
      <c r="D262">
        <v>360</v>
      </c>
      <c r="E262">
        <v>362.35</v>
      </c>
      <c r="F262">
        <v>347.95</v>
      </c>
      <c r="G262" s="2">
        <v>-2.12E-2</v>
      </c>
      <c r="K262" t="s">
        <v>339</v>
      </c>
      <c r="L262" s="3">
        <v>16972.150000000001</v>
      </c>
      <c r="M262" s="3">
        <v>17166.45</v>
      </c>
      <c r="N262" s="3">
        <v>17211.349999999999</v>
      </c>
      <c r="O262" s="3">
        <v>16938.900000000001</v>
      </c>
      <c r="P262" s="2">
        <v>-4.1999999999999997E-3</v>
      </c>
      <c r="T262" s="21" t="s">
        <v>339</v>
      </c>
      <c r="U262" s="65">
        <v>22500.799999999999</v>
      </c>
      <c r="V262" s="65">
        <v>22802.35</v>
      </c>
      <c r="W262" s="65">
        <v>22848.75</v>
      </c>
      <c r="X262" s="65">
        <v>22456.05</v>
      </c>
      <c r="Y262" s="66">
        <v>-5.7999999999999996E-3</v>
      </c>
      <c r="AC262" s="14" t="s">
        <v>340</v>
      </c>
      <c r="AD262" s="4">
        <v>7.1550000000000002</v>
      </c>
      <c r="AE262" s="4">
        <v>7.1</v>
      </c>
      <c r="AF262" s="4">
        <v>7.157</v>
      </c>
      <c r="AG262" s="16">
        <v>7.1</v>
      </c>
    </row>
    <row r="263" spans="2:33" x14ac:dyDescent="0.3">
      <c r="B263" s="1">
        <v>44999</v>
      </c>
      <c r="C263">
        <v>358.25</v>
      </c>
      <c r="D263">
        <v>360</v>
      </c>
      <c r="E263">
        <v>366</v>
      </c>
      <c r="F263">
        <v>348.6</v>
      </c>
      <c r="G263" s="2">
        <v>-3.0999999999999999E-3</v>
      </c>
      <c r="K263" t="s">
        <v>341</v>
      </c>
      <c r="L263" s="3">
        <v>17043.3</v>
      </c>
      <c r="M263" s="3">
        <v>17160.55</v>
      </c>
      <c r="N263" s="3">
        <v>17224.650000000001</v>
      </c>
      <c r="O263" s="3">
        <v>16987.099999999999</v>
      </c>
      <c r="P263" s="2">
        <v>-6.4999999999999997E-3</v>
      </c>
      <c r="T263" s="21" t="s">
        <v>341</v>
      </c>
      <c r="U263" s="65">
        <v>22631.05</v>
      </c>
      <c r="V263" s="65">
        <v>22792.55</v>
      </c>
      <c r="W263" s="65">
        <v>22879.25</v>
      </c>
      <c r="X263" s="65">
        <v>22535.200000000001</v>
      </c>
      <c r="Y263" s="66">
        <v>-7.6E-3</v>
      </c>
      <c r="AC263" s="14" t="s">
        <v>342</v>
      </c>
      <c r="AD263" s="4">
        <v>7.1390000000000002</v>
      </c>
      <c r="AE263" s="4">
        <v>7.1790000000000003</v>
      </c>
      <c r="AF263" s="4">
        <v>7.1820000000000004</v>
      </c>
      <c r="AG263" s="16">
        <v>7.1260000000000003</v>
      </c>
    </row>
    <row r="264" spans="2:33" x14ac:dyDescent="0.3">
      <c r="B264" s="1">
        <v>44998</v>
      </c>
      <c r="C264">
        <v>359.35</v>
      </c>
      <c r="D264">
        <v>362.65</v>
      </c>
      <c r="E264">
        <v>371.35</v>
      </c>
      <c r="F264">
        <v>355</v>
      </c>
      <c r="G264" s="2">
        <v>-7.4999999999999997E-3</v>
      </c>
      <c r="K264" t="s">
        <v>343</v>
      </c>
      <c r="L264" s="3">
        <v>17154.3</v>
      </c>
      <c r="M264" s="3">
        <v>17421.900000000001</v>
      </c>
      <c r="N264" s="3">
        <v>17529.900000000001</v>
      </c>
      <c r="O264" s="3">
        <v>17113.45</v>
      </c>
      <c r="P264" s="2">
        <v>-1.49E-2</v>
      </c>
      <c r="T264" s="21" t="s">
        <v>343</v>
      </c>
      <c r="U264" s="65">
        <v>22804.05</v>
      </c>
      <c r="V264" s="65">
        <v>23160.85</v>
      </c>
      <c r="W264" s="65">
        <v>23335.599999999999</v>
      </c>
      <c r="X264" s="65">
        <v>22750.5</v>
      </c>
      <c r="Y264" s="66">
        <v>-1.4800000000000001E-2</v>
      </c>
      <c r="AC264" s="13">
        <v>44597</v>
      </c>
      <c r="AD264" s="4">
        <v>7.1189999999999998</v>
      </c>
      <c r="AE264" s="4">
        <v>7.1379999999999999</v>
      </c>
      <c r="AF264" s="4">
        <v>7.15</v>
      </c>
      <c r="AG264" s="16">
        <v>7.1159999999999997</v>
      </c>
    </row>
    <row r="265" spans="2:33" x14ac:dyDescent="0.3">
      <c r="B265" s="1">
        <v>44995</v>
      </c>
      <c r="C265">
        <v>362.05</v>
      </c>
      <c r="D265">
        <v>363.05</v>
      </c>
      <c r="E265">
        <v>367.45</v>
      </c>
      <c r="F265">
        <v>360.5</v>
      </c>
      <c r="G265" s="2">
        <v>-9.4000000000000004E-3</v>
      </c>
      <c r="K265" s="1">
        <v>45202</v>
      </c>
      <c r="L265" s="3">
        <v>17412.900000000001</v>
      </c>
      <c r="M265" s="3">
        <v>17443.8</v>
      </c>
      <c r="N265" s="3">
        <v>17451.5</v>
      </c>
      <c r="O265" s="3">
        <v>17324.349999999999</v>
      </c>
      <c r="P265" s="2">
        <v>-0.01</v>
      </c>
      <c r="T265" s="67">
        <v>45202</v>
      </c>
      <c r="U265" s="65">
        <v>23146.45</v>
      </c>
      <c r="V265" s="65">
        <v>23195.75</v>
      </c>
      <c r="W265" s="65">
        <v>23204.35</v>
      </c>
      <c r="X265" s="65">
        <v>23034.55</v>
      </c>
      <c r="Y265" s="66">
        <v>-1.15E-2</v>
      </c>
      <c r="AC265" s="13">
        <v>44656</v>
      </c>
      <c r="AD265" s="4">
        <v>7.3780000000000001</v>
      </c>
      <c r="AE265" s="4">
        <v>7.1589999999999998</v>
      </c>
      <c r="AF265" s="4">
        <v>7.4089999999999998</v>
      </c>
      <c r="AG265" s="16">
        <v>7.1289999999999996</v>
      </c>
    </row>
    <row r="266" spans="2:33" x14ac:dyDescent="0.3">
      <c r="B266" s="1">
        <v>44994</v>
      </c>
      <c r="C266">
        <v>365.5</v>
      </c>
      <c r="D266">
        <v>370.2</v>
      </c>
      <c r="E266">
        <v>378.75</v>
      </c>
      <c r="F266">
        <v>362.8</v>
      </c>
      <c r="G266" s="2">
        <v>-6.4999999999999997E-3</v>
      </c>
      <c r="K266" s="1">
        <v>45172</v>
      </c>
      <c r="L266" s="3">
        <v>17589.599999999999</v>
      </c>
      <c r="M266" s="3">
        <v>17772.05</v>
      </c>
      <c r="N266" s="3">
        <v>17772.349999999999</v>
      </c>
      <c r="O266" s="3">
        <v>17573.599999999999</v>
      </c>
      <c r="P266" s="2">
        <v>-9.2999999999999992E-3</v>
      </c>
      <c r="T266" s="67">
        <v>45172</v>
      </c>
      <c r="U266" s="65">
        <v>23415.15</v>
      </c>
      <c r="V266" s="65">
        <v>23615.1</v>
      </c>
      <c r="W266" s="65">
        <v>23626.6</v>
      </c>
      <c r="X266" s="65">
        <v>23395.7</v>
      </c>
      <c r="Y266" s="66">
        <v>-6.7000000000000002E-3</v>
      </c>
      <c r="AC266" s="13">
        <v>44686</v>
      </c>
      <c r="AD266" s="4">
        <v>7.4029999999999996</v>
      </c>
      <c r="AE266" s="4">
        <v>7.4089999999999998</v>
      </c>
      <c r="AF266" s="4">
        <v>7.452</v>
      </c>
      <c r="AG266" s="16">
        <v>7.38</v>
      </c>
    </row>
    <row r="267" spans="2:33" x14ac:dyDescent="0.3">
      <c r="B267" s="1">
        <v>44993</v>
      </c>
      <c r="C267">
        <v>367.9</v>
      </c>
      <c r="D267">
        <v>369</v>
      </c>
      <c r="E267">
        <v>379</v>
      </c>
      <c r="F267">
        <v>364.35</v>
      </c>
      <c r="G267" s="2">
        <v>-3.3E-3</v>
      </c>
      <c r="K267" s="1">
        <v>45141</v>
      </c>
      <c r="L267" s="3">
        <v>17754.400000000001</v>
      </c>
      <c r="M267" s="3">
        <v>17665.75</v>
      </c>
      <c r="N267" s="3">
        <v>17766.5</v>
      </c>
      <c r="O267" s="3">
        <v>17602.25</v>
      </c>
      <c r="P267" s="2">
        <v>2.3999999999999998E-3</v>
      </c>
      <c r="T267" s="67">
        <v>45141</v>
      </c>
      <c r="U267" s="65">
        <v>23572.15</v>
      </c>
      <c r="V267" s="65">
        <v>23457.45</v>
      </c>
      <c r="W267" s="65">
        <v>23590.65</v>
      </c>
      <c r="X267" s="65">
        <v>23402.15</v>
      </c>
      <c r="Y267" s="66">
        <v>1.4E-3</v>
      </c>
      <c r="AC267" s="13">
        <v>44717</v>
      </c>
      <c r="AD267" s="4">
        <v>7.4509999999999996</v>
      </c>
      <c r="AE267" s="4">
        <v>7.4480000000000004</v>
      </c>
      <c r="AF267" s="4">
        <v>7.47</v>
      </c>
      <c r="AG267" s="16">
        <v>7.4109999999999996</v>
      </c>
    </row>
    <row r="268" spans="2:33" x14ac:dyDescent="0.3">
      <c r="B268" s="1">
        <v>44991</v>
      </c>
      <c r="C268">
        <v>369.1</v>
      </c>
      <c r="D268">
        <v>365.55</v>
      </c>
      <c r="E268">
        <v>371.55</v>
      </c>
      <c r="F268">
        <v>363.55</v>
      </c>
      <c r="G268" s="2">
        <v>1.29E-2</v>
      </c>
      <c r="K268" s="1">
        <v>45080</v>
      </c>
      <c r="L268" s="3">
        <v>17711.45</v>
      </c>
      <c r="M268" s="3">
        <v>17680.349999999999</v>
      </c>
      <c r="N268" s="3">
        <v>17799.95</v>
      </c>
      <c r="O268" s="3">
        <v>17671.95</v>
      </c>
      <c r="P268" s="2">
        <v>6.7000000000000002E-3</v>
      </c>
      <c r="T268" s="67">
        <v>45080</v>
      </c>
      <c r="U268" s="65">
        <v>23539.4</v>
      </c>
      <c r="V268" s="65">
        <v>23475.85</v>
      </c>
      <c r="W268" s="65">
        <v>23659.35</v>
      </c>
      <c r="X268" s="65">
        <v>23465.05</v>
      </c>
      <c r="Y268" s="66">
        <v>8.2000000000000007E-3</v>
      </c>
      <c r="AC268" s="13">
        <v>44809</v>
      </c>
      <c r="AD268" s="4">
        <v>7.4649999999999999</v>
      </c>
      <c r="AE268" s="4">
        <v>7.4909999999999997</v>
      </c>
      <c r="AF268" s="4">
        <v>7.4909999999999997</v>
      </c>
      <c r="AG268" s="16">
        <v>7.4210000000000003</v>
      </c>
    </row>
    <row r="269" spans="2:33" x14ac:dyDescent="0.3">
      <c r="B269" s="1">
        <v>44988</v>
      </c>
      <c r="C269">
        <v>364.4</v>
      </c>
      <c r="D269">
        <v>363.9</v>
      </c>
      <c r="E269">
        <v>371</v>
      </c>
      <c r="F269">
        <v>363</v>
      </c>
      <c r="G269" s="2">
        <v>1.4E-3</v>
      </c>
      <c r="K269" s="1">
        <v>44988</v>
      </c>
      <c r="L269" s="3">
        <v>17594.349999999999</v>
      </c>
      <c r="M269" s="3">
        <v>17451.25</v>
      </c>
      <c r="N269" s="3">
        <v>17644.75</v>
      </c>
      <c r="O269" s="3">
        <v>17427.7</v>
      </c>
      <c r="P269" s="2">
        <v>1.5699999999999999E-2</v>
      </c>
      <c r="T269" s="67">
        <v>44988</v>
      </c>
      <c r="U269" s="65">
        <v>23347.1</v>
      </c>
      <c r="V269" s="65">
        <v>23173.599999999999</v>
      </c>
      <c r="W269" s="65">
        <v>23415.95</v>
      </c>
      <c r="X269" s="65">
        <v>23131.7</v>
      </c>
      <c r="Y269" s="66">
        <v>1.6E-2</v>
      </c>
      <c r="AC269" s="13">
        <v>44839</v>
      </c>
      <c r="AD269" s="4">
        <v>7.3010000000000002</v>
      </c>
      <c r="AE269" s="4">
        <v>7.4020000000000001</v>
      </c>
      <c r="AF269" s="4">
        <v>7.4020000000000001</v>
      </c>
      <c r="AG269" s="16">
        <v>7.2960000000000003</v>
      </c>
    </row>
    <row r="270" spans="2:33" x14ac:dyDescent="0.3">
      <c r="B270" s="1">
        <v>44987</v>
      </c>
      <c r="C270">
        <v>363.9</v>
      </c>
      <c r="D270">
        <v>349.45</v>
      </c>
      <c r="E270">
        <v>376</v>
      </c>
      <c r="F270">
        <v>349.4</v>
      </c>
      <c r="G270" s="2">
        <v>4.6600000000000003E-2</v>
      </c>
      <c r="K270" s="1">
        <v>44960</v>
      </c>
      <c r="L270" s="3">
        <v>17321.900000000001</v>
      </c>
      <c r="M270" s="3">
        <v>17421.5</v>
      </c>
      <c r="N270" s="3">
        <v>17445.8</v>
      </c>
      <c r="O270" s="3">
        <v>17306</v>
      </c>
      <c r="P270" s="2">
        <v>-7.4000000000000003E-3</v>
      </c>
      <c r="T270" s="67">
        <v>44960</v>
      </c>
      <c r="U270" s="65">
        <v>22979.35</v>
      </c>
      <c r="V270" s="65">
        <v>23112.1</v>
      </c>
      <c r="W270" s="65">
        <v>23164.400000000001</v>
      </c>
      <c r="X270" s="65">
        <v>22953.65</v>
      </c>
      <c r="Y270" s="66">
        <v>-8.3000000000000001E-3</v>
      </c>
      <c r="AC270" s="13">
        <v>44870</v>
      </c>
      <c r="AD270" s="4">
        <v>7.2149999999999999</v>
      </c>
      <c r="AE270" s="4">
        <v>7.2960000000000003</v>
      </c>
      <c r="AF270" s="4">
        <v>7.3339999999999996</v>
      </c>
      <c r="AG270" s="16">
        <v>7.2080000000000002</v>
      </c>
    </row>
    <row r="271" spans="2:33" x14ac:dyDescent="0.3">
      <c r="B271" s="1">
        <v>44986</v>
      </c>
      <c r="C271">
        <v>347.7</v>
      </c>
      <c r="D271">
        <v>347</v>
      </c>
      <c r="E271">
        <v>359.75</v>
      </c>
      <c r="F271">
        <v>345.8</v>
      </c>
      <c r="G271" s="2">
        <v>-1.6400000000000001E-2</v>
      </c>
      <c r="K271" s="1">
        <v>44929</v>
      </c>
      <c r="L271" s="3">
        <v>17450.900000000001</v>
      </c>
      <c r="M271" s="3">
        <v>17360.099999999999</v>
      </c>
      <c r="N271" s="3">
        <v>17467.75</v>
      </c>
      <c r="O271" s="3">
        <v>17345.25</v>
      </c>
      <c r="P271" s="2">
        <v>8.5000000000000006E-3</v>
      </c>
      <c r="T271" s="67">
        <v>44929</v>
      </c>
      <c r="U271" s="65">
        <v>23171.15</v>
      </c>
      <c r="V271" s="65">
        <v>23067.05</v>
      </c>
      <c r="W271" s="65">
        <v>23194.35</v>
      </c>
      <c r="X271" s="65">
        <v>23037</v>
      </c>
      <c r="Y271" s="66">
        <v>8.6E-3</v>
      </c>
      <c r="AC271" s="13">
        <v>44900</v>
      </c>
      <c r="AD271" s="4">
        <v>7.2439999999999998</v>
      </c>
      <c r="AE271" s="4">
        <v>7.2350000000000003</v>
      </c>
      <c r="AF271" s="4">
        <v>7.2930000000000001</v>
      </c>
      <c r="AG271" s="16">
        <v>7.1920000000000002</v>
      </c>
    </row>
    <row r="272" spans="2:33" x14ac:dyDescent="0.3">
      <c r="B272" s="1">
        <v>44985</v>
      </c>
      <c r="C272">
        <v>353.5</v>
      </c>
      <c r="D272">
        <v>364.7</v>
      </c>
      <c r="E272">
        <v>365.95</v>
      </c>
      <c r="F272">
        <v>352.1</v>
      </c>
      <c r="G272" s="2">
        <v>-3.0700000000000002E-2</v>
      </c>
      <c r="K272" t="s">
        <v>344</v>
      </c>
      <c r="L272" s="3">
        <v>17303.95</v>
      </c>
      <c r="M272" s="3">
        <v>17383.25</v>
      </c>
      <c r="N272" s="3">
        <v>17440.45</v>
      </c>
      <c r="O272" s="3">
        <v>17255.2</v>
      </c>
      <c r="P272" s="2">
        <v>-5.1000000000000004E-3</v>
      </c>
      <c r="T272" s="21" t="s">
        <v>344</v>
      </c>
      <c r="U272" s="65">
        <v>22972.9</v>
      </c>
      <c r="V272" s="65">
        <v>23041.1</v>
      </c>
      <c r="W272" s="65">
        <v>23139.5</v>
      </c>
      <c r="X272" s="65">
        <v>22907.15</v>
      </c>
      <c r="Y272" s="66">
        <v>-3.8E-3</v>
      </c>
      <c r="AC272" s="14" t="s">
        <v>345</v>
      </c>
      <c r="AD272" s="4">
        <v>7.3179999999999996</v>
      </c>
      <c r="AE272" s="4">
        <v>7.3079999999999998</v>
      </c>
      <c r="AF272" s="4">
        <v>7.34</v>
      </c>
      <c r="AG272" s="16">
        <v>7.2969999999999997</v>
      </c>
    </row>
    <row r="273" spans="2:33" x14ac:dyDescent="0.3">
      <c r="B273" s="1">
        <v>44984</v>
      </c>
      <c r="C273">
        <v>364.7</v>
      </c>
      <c r="D273">
        <v>368.4</v>
      </c>
      <c r="E273">
        <v>368.4</v>
      </c>
      <c r="F273">
        <v>361.95</v>
      </c>
      <c r="G273" s="2">
        <v>-1.03E-2</v>
      </c>
      <c r="K273" t="s">
        <v>346</v>
      </c>
      <c r="L273" s="3">
        <v>17392.7</v>
      </c>
      <c r="M273" s="3">
        <v>17428.599999999999</v>
      </c>
      <c r="N273" s="3">
        <v>17451.599999999999</v>
      </c>
      <c r="O273" s="3">
        <v>17299</v>
      </c>
      <c r="P273" s="2">
        <v>-4.1999999999999997E-3</v>
      </c>
      <c r="T273" s="21" t="s">
        <v>346</v>
      </c>
      <c r="U273" s="65">
        <v>23061.4</v>
      </c>
      <c r="V273" s="65">
        <v>22995.1</v>
      </c>
      <c r="W273" s="65">
        <v>23097.1</v>
      </c>
      <c r="X273" s="65">
        <v>22885.65</v>
      </c>
      <c r="Y273" s="66">
        <v>-6.9999999999999999E-4</v>
      </c>
      <c r="AC273" s="14" t="s">
        <v>347</v>
      </c>
      <c r="AD273" s="4">
        <v>7.3659999999999997</v>
      </c>
      <c r="AE273" s="4">
        <v>7.34</v>
      </c>
      <c r="AF273" s="4">
        <v>7.3810000000000002</v>
      </c>
      <c r="AG273" s="16">
        <v>7.34</v>
      </c>
    </row>
    <row r="274" spans="2:33" x14ac:dyDescent="0.3">
      <c r="B274" s="1">
        <v>44981</v>
      </c>
      <c r="C274">
        <v>368.5</v>
      </c>
      <c r="D274">
        <v>377.9</v>
      </c>
      <c r="E274">
        <v>379.55</v>
      </c>
      <c r="F274">
        <v>367</v>
      </c>
      <c r="G274" s="2">
        <v>-2.4899999999999999E-2</v>
      </c>
      <c r="K274" t="s">
        <v>348</v>
      </c>
      <c r="L274" s="3">
        <v>17465.8</v>
      </c>
      <c r="M274" s="3">
        <v>17591.349999999999</v>
      </c>
      <c r="N274" s="3">
        <v>17599.75</v>
      </c>
      <c r="O274" s="3">
        <v>17421.8</v>
      </c>
      <c r="P274" s="2">
        <v>-2.5999999999999999E-3</v>
      </c>
      <c r="T274" s="21" t="s">
        <v>348</v>
      </c>
      <c r="U274" s="65">
        <v>23077.95</v>
      </c>
      <c r="V274" s="65">
        <v>23252.85</v>
      </c>
      <c r="W274" s="65">
        <v>23276.2</v>
      </c>
      <c r="X274" s="65">
        <v>23027.3</v>
      </c>
      <c r="Y274" s="66">
        <v>-2.3999999999999998E-3</v>
      </c>
      <c r="AC274" s="14" t="s">
        <v>349</v>
      </c>
      <c r="AD274" s="4">
        <v>7.3550000000000004</v>
      </c>
      <c r="AE274" s="4">
        <v>7.3890000000000002</v>
      </c>
      <c r="AF274" s="4">
        <v>7.3890000000000002</v>
      </c>
      <c r="AG274" s="16">
        <v>7.3410000000000002</v>
      </c>
    </row>
    <row r="275" spans="2:33" x14ac:dyDescent="0.3">
      <c r="B275" s="1">
        <v>44980</v>
      </c>
      <c r="C275">
        <v>377.9</v>
      </c>
      <c r="D275">
        <v>381</v>
      </c>
      <c r="E275">
        <v>385</v>
      </c>
      <c r="F275">
        <v>373.7</v>
      </c>
      <c r="G275" s="2">
        <v>-8.0000000000000004E-4</v>
      </c>
      <c r="K275" t="s">
        <v>350</v>
      </c>
      <c r="L275" s="3">
        <v>17511.25</v>
      </c>
      <c r="M275" s="3">
        <v>17574.650000000001</v>
      </c>
      <c r="N275" s="3">
        <v>17620.05</v>
      </c>
      <c r="O275" s="3">
        <v>17455.400000000001</v>
      </c>
      <c r="P275" s="2">
        <v>-2.5000000000000001E-3</v>
      </c>
      <c r="T275" s="21" t="s">
        <v>350</v>
      </c>
      <c r="U275" s="65">
        <v>23132.35</v>
      </c>
      <c r="V275" s="65">
        <v>23204.799999999999</v>
      </c>
      <c r="W275" s="65">
        <v>23258.25</v>
      </c>
      <c r="X275" s="65">
        <v>23019.95</v>
      </c>
      <c r="Y275" s="66">
        <v>-2.7000000000000001E-3</v>
      </c>
      <c r="AC275" s="14" t="s">
        <v>351</v>
      </c>
      <c r="AD275" s="4">
        <v>7.32</v>
      </c>
      <c r="AE275" s="4">
        <v>7.343</v>
      </c>
      <c r="AF275" s="4">
        <v>7.3630000000000004</v>
      </c>
      <c r="AG275" s="16">
        <v>7.319</v>
      </c>
    </row>
    <row r="276" spans="2:33" x14ac:dyDescent="0.3">
      <c r="B276" s="1">
        <v>44979</v>
      </c>
      <c r="C276">
        <v>378.2</v>
      </c>
      <c r="D276">
        <v>382</v>
      </c>
      <c r="E276">
        <v>382</v>
      </c>
      <c r="F276">
        <v>372.3</v>
      </c>
      <c r="G276" s="2">
        <v>-9.4000000000000004E-3</v>
      </c>
      <c r="K276" t="s">
        <v>352</v>
      </c>
      <c r="L276" s="3">
        <v>17554.3</v>
      </c>
      <c r="M276" s="3">
        <v>17755.349999999999</v>
      </c>
      <c r="N276" s="3">
        <v>17772.5</v>
      </c>
      <c r="O276" s="3">
        <v>17529.45</v>
      </c>
      <c r="P276" s="2">
        <v>-1.5299999999999999E-2</v>
      </c>
      <c r="T276" s="21" t="s">
        <v>352</v>
      </c>
      <c r="U276" s="65">
        <v>23195.9</v>
      </c>
      <c r="V276" s="65">
        <v>23439.95</v>
      </c>
      <c r="W276" s="65">
        <v>23473.1</v>
      </c>
      <c r="X276" s="65">
        <v>23155.3</v>
      </c>
      <c r="Y276" s="66">
        <v>-1.66E-2</v>
      </c>
      <c r="AC276" s="14" t="s">
        <v>353</v>
      </c>
      <c r="AD276" s="4">
        <v>7.359</v>
      </c>
      <c r="AE276" s="4">
        <v>7.3360000000000003</v>
      </c>
      <c r="AF276" s="4">
        <v>7.3659999999999997</v>
      </c>
      <c r="AG276" s="16">
        <v>7.335</v>
      </c>
    </row>
    <row r="277" spans="2:33" x14ac:dyDescent="0.3">
      <c r="B277" s="1">
        <v>44978</v>
      </c>
      <c r="C277">
        <v>381.8</v>
      </c>
      <c r="D277">
        <v>373.85</v>
      </c>
      <c r="E277">
        <v>384</v>
      </c>
      <c r="F277">
        <v>373.4</v>
      </c>
      <c r="G277" s="2">
        <v>2.2599999999999999E-2</v>
      </c>
      <c r="K277" t="s">
        <v>354</v>
      </c>
      <c r="L277" s="3">
        <v>17826.7</v>
      </c>
      <c r="M277" s="3">
        <v>17905.8</v>
      </c>
      <c r="N277" s="3">
        <v>17924.900000000001</v>
      </c>
      <c r="O277" s="3">
        <v>17800.3</v>
      </c>
      <c r="P277" s="2">
        <v>-1E-3</v>
      </c>
      <c r="T277" s="21" t="s">
        <v>354</v>
      </c>
      <c r="U277" s="65">
        <v>23586.3</v>
      </c>
      <c r="V277" s="65">
        <v>23692.799999999999</v>
      </c>
      <c r="W277" s="65">
        <v>23732.15</v>
      </c>
      <c r="X277" s="65">
        <v>23548.65</v>
      </c>
      <c r="Y277" s="66">
        <v>-2.2000000000000001E-3</v>
      </c>
      <c r="AC277" s="14" t="s">
        <v>355</v>
      </c>
      <c r="AD277" s="4">
        <v>7.3860000000000001</v>
      </c>
      <c r="AE277" s="4">
        <v>7.42</v>
      </c>
      <c r="AF277" s="4">
        <v>7.42</v>
      </c>
      <c r="AG277" s="16">
        <v>7.3479999999999999</v>
      </c>
    </row>
    <row r="278" spans="2:33" x14ac:dyDescent="0.3">
      <c r="B278" s="1">
        <v>44977</v>
      </c>
      <c r="C278">
        <v>373.35</v>
      </c>
      <c r="D278">
        <v>378</v>
      </c>
      <c r="E278">
        <v>381.2</v>
      </c>
      <c r="F278">
        <v>370.35</v>
      </c>
      <c r="G278" s="2">
        <v>-1.11E-2</v>
      </c>
      <c r="K278" t="s">
        <v>356</v>
      </c>
      <c r="L278" s="3">
        <v>17844.599999999999</v>
      </c>
      <c r="M278" s="3">
        <v>17965.55</v>
      </c>
      <c r="N278" s="3">
        <v>18004.349999999999</v>
      </c>
      <c r="O278" s="3">
        <v>17818.400000000001</v>
      </c>
      <c r="P278" s="2">
        <v>-5.5999999999999999E-3</v>
      </c>
      <c r="T278" s="21" t="s">
        <v>356</v>
      </c>
      <c r="U278" s="65">
        <v>23638.35</v>
      </c>
      <c r="V278" s="65">
        <v>23806.2</v>
      </c>
      <c r="W278" s="65">
        <v>23897.95</v>
      </c>
      <c r="X278" s="65">
        <v>23595.75</v>
      </c>
      <c r="Y278" s="66">
        <v>-6.1000000000000004E-3</v>
      </c>
      <c r="AC278" s="14" t="s">
        <v>357</v>
      </c>
      <c r="AD278" s="4">
        <v>7.359</v>
      </c>
      <c r="AE278" s="4">
        <v>7.3970000000000002</v>
      </c>
      <c r="AF278" s="4">
        <v>7.3970000000000002</v>
      </c>
      <c r="AG278" s="16">
        <v>7.3440000000000003</v>
      </c>
    </row>
    <row r="279" spans="2:33" x14ac:dyDescent="0.3">
      <c r="B279" s="1">
        <v>44974</v>
      </c>
      <c r="C279">
        <v>377.55</v>
      </c>
      <c r="D279">
        <v>374.7</v>
      </c>
      <c r="E279">
        <v>380</v>
      </c>
      <c r="F279">
        <v>368.8</v>
      </c>
      <c r="G279" s="2">
        <v>9.7999999999999997E-3</v>
      </c>
      <c r="K279" t="s">
        <v>358</v>
      </c>
      <c r="L279" s="3">
        <v>17944.2</v>
      </c>
      <c r="M279" s="3">
        <v>17974.849999999999</v>
      </c>
      <c r="N279" s="3">
        <v>18034.25</v>
      </c>
      <c r="O279" s="3">
        <v>17884.599999999999</v>
      </c>
      <c r="P279" s="2">
        <v>-5.1000000000000004E-3</v>
      </c>
      <c r="T279" s="21" t="s">
        <v>358</v>
      </c>
      <c r="U279" s="65">
        <v>23782.45</v>
      </c>
      <c r="V279" s="65">
        <v>23921.8</v>
      </c>
      <c r="W279" s="65">
        <v>23944.7</v>
      </c>
      <c r="X279" s="65">
        <v>23684.95</v>
      </c>
      <c r="Y279" s="66">
        <v>-9.4999999999999998E-3</v>
      </c>
      <c r="AC279" s="14" t="s">
        <v>359</v>
      </c>
      <c r="AD279" s="4">
        <v>7.3049999999999997</v>
      </c>
      <c r="AE279" s="4">
        <v>7.367</v>
      </c>
      <c r="AF279" s="4">
        <v>7.367</v>
      </c>
      <c r="AG279" s="16">
        <v>7.2969999999999997</v>
      </c>
    </row>
    <row r="280" spans="2:33" x14ac:dyDescent="0.3">
      <c r="B280" s="1">
        <v>44973</v>
      </c>
      <c r="C280">
        <v>373.9</v>
      </c>
      <c r="D280">
        <v>372.1</v>
      </c>
      <c r="E280">
        <v>379.15</v>
      </c>
      <c r="F280">
        <v>371.35</v>
      </c>
      <c r="G280" s="2">
        <v>8.2000000000000007E-3</v>
      </c>
      <c r="K280" t="s">
        <v>360</v>
      </c>
      <c r="L280" s="3">
        <v>18035.849999999999</v>
      </c>
      <c r="M280" s="3">
        <v>18094.75</v>
      </c>
      <c r="N280" s="3">
        <v>18134.75</v>
      </c>
      <c r="O280" s="3">
        <v>18000.650000000001</v>
      </c>
      <c r="P280" s="2">
        <v>1.1000000000000001E-3</v>
      </c>
      <c r="T280" s="21" t="s">
        <v>360</v>
      </c>
      <c r="U280" s="65">
        <v>24010.3</v>
      </c>
      <c r="V280" s="65">
        <v>24087.1</v>
      </c>
      <c r="W280" s="65">
        <v>24166.3</v>
      </c>
      <c r="X280" s="65">
        <v>23954.05</v>
      </c>
      <c r="Y280" s="66">
        <v>2.0000000000000001E-4</v>
      </c>
      <c r="AC280" s="14" t="s">
        <v>361</v>
      </c>
      <c r="AD280" s="4">
        <v>7.2939999999999996</v>
      </c>
      <c r="AE280" s="4">
        <v>7.3140000000000001</v>
      </c>
      <c r="AF280" s="4">
        <v>7.3140000000000001</v>
      </c>
      <c r="AG280" s="16">
        <v>7.2720000000000002</v>
      </c>
    </row>
    <row r="281" spans="2:33" x14ac:dyDescent="0.3">
      <c r="B281" s="1">
        <v>44972</v>
      </c>
      <c r="C281">
        <v>370.85</v>
      </c>
      <c r="D281">
        <v>375.8</v>
      </c>
      <c r="E281">
        <v>379.55</v>
      </c>
      <c r="F281">
        <v>367.65</v>
      </c>
      <c r="G281" s="2">
        <v>-1.32E-2</v>
      </c>
      <c r="K281" t="s">
        <v>362</v>
      </c>
      <c r="L281" s="3">
        <v>18015.849999999999</v>
      </c>
      <c r="M281" s="3">
        <v>17896.599999999999</v>
      </c>
      <c r="N281" s="3">
        <v>18034.099999999999</v>
      </c>
      <c r="O281" s="3">
        <v>17853.8</v>
      </c>
      <c r="P281" s="2">
        <v>4.7999999999999996E-3</v>
      </c>
      <c r="T281" s="21" t="s">
        <v>362</v>
      </c>
      <c r="U281" s="65">
        <v>24005.95</v>
      </c>
      <c r="V281" s="65">
        <v>23876.3</v>
      </c>
      <c r="W281" s="65">
        <v>24036.1</v>
      </c>
      <c r="X281" s="65">
        <v>23776.55</v>
      </c>
      <c r="Y281" s="66">
        <v>3.2000000000000002E-3</v>
      </c>
      <c r="AC281" s="14" t="s">
        <v>363</v>
      </c>
      <c r="AD281" s="4">
        <v>7.35</v>
      </c>
      <c r="AE281" s="4">
        <v>7.3280000000000003</v>
      </c>
      <c r="AF281" s="4">
        <v>7.3760000000000003</v>
      </c>
      <c r="AG281" s="16">
        <v>7.319</v>
      </c>
    </row>
    <row r="282" spans="2:33" x14ac:dyDescent="0.3">
      <c r="B282" s="1">
        <v>44971</v>
      </c>
      <c r="C282">
        <v>375.8</v>
      </c>
      <c r="D282">
        <v>382</v>
      </c>
      <c r="E282">
        <v>383.05</v>
      </c>
      <c r="F282">
        <v>372.65</v>
      </c>
      <c r="G282" s="2">
        <v>-1.61E-2</v>
      </c>
      <c r="K282" t="s">
        <v>364</v>
      </c>
      <c r="L282" s="3">
        <v>17929.849999999999</v>
      </c>
      <c r="M282" s="3">
        <v>17840.349999999999</v>
      </c>
      <c r="N282" s="3">
        <v>17954.55</v>
      </c>
      <c r="O282" s="3">
        <v>17800.05</v>
      </c>
      <c r="P282" s="2">
        <v>8.8999999999999999E-3</v>
      </c>
      <c r="T282" s="21" t="s">
        <v>364</v>
      </c>
      <c r="U282" s="65">
        <v>23930.3</v>
      </c>
      <c r="V282" s="65">
        <v>23825.65</v>
      </c>
      <c r="W282" s="65">
        <v>23957.200000000001</v>
      </c>
      <c r="X282" s="65">
        <v>23776.400000000001</v>
      </c>
      <c r="Y282" s="66">
        <v>7.7000000000000002E-3</v>
      </c>
      <c r="AC282" s="14" t="s">
        <v>365</v>
      </c>
      <c r="AD282" s="4">
        <v>7.4089999999999998</v>
      </c>
      <c r="AE282" s="4">
        <v>7.3760000000000003</v>
      </c>
      <c r="AF282" s="4">
        <v>7.4130000000000003</v>
      </c>
      <c r="AG282" s="16">
        <v>7.3639999999999999</v>
      </c>
    </row>
    <row r="283" spans="2:33" x14ac:dyDescent="0.3">
      <c r="B283" s="1">
        <v>44970</v>
      </c>
      <c r="C283">
        <v>381.95</v>
      </c>
      <c r="D283">
        <v>397.05</v>
      </c>
      <c r="E283">
        <v>398.35</v>
      </c>
      <c r="F283">
        <v>380.1</v>
      </c>
      <c r="G283" s="2">
        <v>-3.32E-2</v>
      </c>
      <c r="K283" t="s">
        <v>366</v>
      </c>
      <c r="L283" s="3">
        <v>17770.900000000001</v>
      </c>
      <c r="M283" s="3">
        <v>17859.099999999999</v>
      </c>
      <c r="N283" s="3">
        <v>17880.7</v>
      </c>
      <c r="O283" s="3">
        <v>17719.75</v>
      </c>
      <c r="P283" s="2">
        <v>-4.7999999999999996E-3</v>
      </c>
      <c r="T283" s="21" t="s">
        <v>366</v>
      </c>
      <c r="U283" s="65">
        <v>23747.85</v>
      </c>
      <c r="V283" s="65">
        <v>23923.200000000001</v>
      </c>
      <c r="W283" s="65">
        <v>23932.45</v>
      </c>
      <c r="X283" s="65">
        <v>23680.7</v>
      </c>
      <c r="Y283" s="66">
        <v>-9.1999999999999998E-3</v>
      </c>
      <c r="AC283" s="14" t="s">
        <v>367</v>
      </c>
      <c r="AD283" s="4">
        <v>7.415</v>
      </c>
      <c r="AE283" s="4">
        <v>7.444</v>
      </c>
      <c r="AF283" s="4">
        <v>7.46</v>
      </c>
      <c r="AG283" s="16">
        <v>7.4119999999999999</v>
      </c>
    </row>
    <row r="284" spans="2:33" x14ac:dyDescent="0.3">
      <c r="B284" s="1">
        <v>44967</v>
      </c>
      <c r="C284">
        <v>395.05</v>
      </c>
      <c r="D284">
        <v>391.5</v>
      </c>
      <c r="E284">
        <v>401.85</v>
      </c>
      <c r="F284">
        <v>386.1</v>
      </c>
      <c r="G284" s="2">
        <v>1.44E-2</v>
      </c>
      <c r="K284" s="1">
        <v>45201</v>
      </c>
      <c r="L284" s="3">
        <v>17856.5</v>
      </c>
      <c r="M284" s="3">
        <v>17847.55</v>
      </c>
      <c r="N284" s="3">
        <v>17876.95</v>
      </c>
      <c r="O284" s="3">
        <v>17801</v>
      </c>
      <c r="P284" s="2">
        <v>-2.0999999999999999E-3</v>
      </c>
      <c r="T284" s="67">
        <v>45201</v>
      </c>
      <c r="U284" s="65">
        <v>23968.45</v>
      </c>
      <c r="V284" s="65">
        <v>23925.35</v>
      </c>
      <c r="W284" s="65">
        <v>24016.05</v>
      </c>
      <c r="X284" s="65">
        <v>23878.25</v>
      </c>
      <c r="Y284" s="66">
        <v>-1.8E-3</v>
      </c>
      <c r="AC284" s="13">
        <v>44567</v>
      </c>
      <c r="AD284" s="4">
        <v>7.4139999999999997</v>
      </c>
      <c r="AE284" s="4">
        <v>7.4370000000000003</v>
      </c>
      <c r="AF284" s="4">
        <v>7.4379999999999997</v>
      </c>
      <c r="AG284" s="16">
        <v>7.3970000000000002</v>
      </c>
    </row>
    <row r="285" spans="2:33" x14ac:dyDescent="0.3">
      <c r="B285" s="1">
        <v>44966</v>
      </c>
      <c r="C285">
        <v>389.45</v>
      </c>
      <c r="D285">
        <v>392</v>
      </c>
      <c r="E285">
        <v>403.1</v>
      </c>
      <c r="F285">
        <v>387.4</v>
      </c>
      <c r="G285" s="2">
        <v>-2.9999999999999997E-4</v>
      </c>
      <c r="K285" s="1">
        <v>45171</v>
      </c>
      <c r="L285" s="3">
        <v>17893.45</v>
      </c>
      <c r="M285" s="3">
        <v>17885.5</v>
      </c>
      <c r="N285" s="3">
        <v>17916.900000000001</v>
      </c>
      <c r="O285" s="3">
        <v>17779.8</v>
      </c>
      <c r="P285" s="2">
        <v>1.1999999999999999E-3</v>
      </c>
      <c r="T285" s="67">
        <v>45171</v>
      </c>
      <c r="U285" s="65">
        <v>24011.599999999999</v>
      </c>
      <c r="V285" s="65">
        <v>23973.8</v>
      </c>
      <c r="W285" s="65">
        <v>24036.400000000001</v>
      </c>
      <c r="X285" s="65">
        <v>23839.599999999999</v>
      </c>
      <c r="Y285" s="66">
        <v>2E-3</v>
      </c>
      <c r="AC285" s="13">
        <v>44598</v>
      </c>
      <c r="AD285" s="4">
        <v>7.4340000000000002</v>
      </c>
      <c r="AE285" s="4">
        <v>7.42</v>
      </c>
      <c r="AF285" s="4">
        <v>7.4409999999999998</v>
      </c>
      <c r="AG285" s="16">
        <v>7.4089999999999998</v>
      </c>
    </row>
    <row r="286" spans="2:33" x14ac:dyDescent="0.3">
      <c r="B286" s="1">
        <v>44965</v>
      </c>
      <c r="C286">
        <v>389.55</v>
      </c>
      <c r="D286">
        <v>385.15</v>
      </c>
      <c r="E286">
        <v>390.2</v>
      </c>
      <c r="F286">
        <v>381.1</v>
      </c>
      <c r="G286" s="2">
        <v>1.66E-2</v>
      </c>
      <c r="K286" s="1">
        <v>45140</v>
      </c>
      <c r="L286" s="3">
        <v>17871.7</v>
      </c>
      <c r="M286" s="3">
        <v>17750.3</v>
      </c>
      <c r="N286" s="3">
        <v>17898.7</v>
      </c>
      <c r="O286" s="3">
        <v>17744.150000000001</v>
      </c>
      <c r="P286" s="2">
        <v>8.5000000000000006E-3</v>
      </c>
      <c r="T286" s="67">
        <v>45140</v>
      </c>
      <c r="U286" s="65">
        <v>23962.5</v>
      </c>
      <c r="V286" s="65">
        <v>23813.8</v>
      </c>
      <c r="W286" s="65">
        <v>24016.35</v>
      </c>
      <c r="X286" s="65">
        <v>23811.5</v>
      </c>
      <c r="Y286" s="66">
        <v>7.0000000000000001E-3</v>
      </c>
      <c r="AC286" s="13">
        <v>44626</v>
      </c>
      <c r="AD286" s="4">
        <v>7.4560000000000004</v>
      </c>
      <c r="AE286" s="4">
        <v>7.484</v>
      </c>
      <c r="AF286" s="4">
        <v>7.484</v>
      </c>
      <c r="AG286" s="16">
        <v>7.4420000000000002</v>
      </c>
    </row>
    <row r="287" spans="2:33" x14ac:dyDescent="0.3">
      <c r="B287" s="1">
        <v>44964</v>
      </c>
      <c r="C287">
        <v>383.2</v>
      </c>
      <c r="D287">
        <v>380.4</v>
      </c>
      <c r="E287">
        <v>394.4</v>
      </c>
      <c r="F287">
        <v>378</v>
      </c>
      <c r="G287" s="2">
        <v>7.4000000000000003E-3</v>
      </c>
      <c r="K287" s="1">
        <v>45109</v>
      </c>
      <c r="L287" s="3">
        <v>17721.5</v>
      </c>
      <c r="M287" s="3">
        <v>17790.099999999999</v>
      </c>
      <c r="N287" s="3">
        <v>17811.150000000001</v>
      </c>
      <c r="O287" s="3">
        <v>17652.55</v>
      </c>
      <c r="P287" s="2">
        <v>-2.3999999999999998E-3</v>
      </c>
      <c r="T287" s="67">
        <v>45109</v>
      </c>
      <c r="U287" s="65">
        <v>23796.75</v>
      </c>
      <c r="V287" s="65">
        <v>23845.45</v>
      </c>
      <c r="W287" s="65">
        <v>23912</v>
      </c>
      <c r="X287" s="65">
        <v>23684.2</v>
      </c>
      <c r="Y287" s="66">
        <v>-5.9999999999999995E-4</v>
      </c>
      <c r="AC287" s="13">
        <v>44718</v>
      </c>
      <c r="AD287" s="4">
        <v>7.5</v>
      </c>
      <c r="AE287" s="4">
        <v>7.5</v>
      </c>
      <c r="AF287" s="4">
        <v>7.5119999999999996</v>
      </c>
      <c r="AG287" s="16">
        <v>7.49</v>
      </c>
    </row>
    <row r="288" spans="2:33" x14ac:dyDescent="0.3">
      <c r="B288" s="1">
        <v>44963</v>
      </c>
      <c r="C288">
        <v>380.4</v>
      </c>
      <c r="D288">
        <v>370</v>
      </c>
      <c r="E288">
        <v>384.5</v>
      </c>
      <c r="F288">
        <v>368</v>
      </c>
      <c r="G288" s="2">
        <v>3.7600000000000001E-2</v>
      </c>
      <c r="K288" s="1">
        <v>45079</v>
      </c>
      <c r="L288" s="3">
        <v>17764.599999999999</v>
      </c>
      <c r="M288" s="3">
        <v>17818.55</v>
      </c>
      <c r="N288" s="3">
        <v>17823.7</v>
      </c>
      <c r="O288" s="3">
        <v>17698.349999999999</v>
      </c>
      <c r="P288" s="2">
        <v>-5.0000000000000001E-3</v>
      </c>
      <c r="T288" s="67">
        <v>45079</v>
      </c>
      <c r="U288" s="65">
        <v>23811.25</v>
      </c>
      <c r="V288" s="65">
        <v>23889.7</v>
      </c>
      <c r="W288" s="65">
        <v>23900.75</v>
      </c>
      <c r="X288" s="65">
        <v>23716.9</v>
      </c>
      <c r="Y288" s="66">
        <v>-6.0000000000000001E-3</v>
      </c>
      <c r="AC288" s="13">
        <v>44748</v>
      </c>
      <c r="AD288" s="4">
        <v>7.5179999999999998</v>
      </c>
      <c r="AE288" s="4">
        <v>7.5380000000000003</v>
      </c>
      <c r="AF288" s="4">
        <v>7.5380000000000003</v>
      </c>
      <c r="AG288" s="16">
        <v>7.51</v>
      </c>
    </row>
    <row r="289" spans="2:33" x14ac:dyDescent="0.3">
      <c r="B289" s="1">
        <v>44960</v>
      </c>
      <c r="C289">
        <v>366.6</v>
      </c>
      <c r="D289">
        <v>371.1</v>
      </c>
      <c r="E289">
        <v>371.1</v>
      </c>
      <c r="F289">
        <v>362.1</v>
      </c>
      <c r="G289" s="2">
        <v>-7.1999999999999998E-3</v>
      </c>
      <c r="K289" s="1">
        <v>44987</v>
      </c>
      <c r="L289" s="3">
        <v>17854.05</v>
      </c>
      <c r="M289" s="3">
        <v>17721.75</v>
      </c>
      <c r="N289" s="3">
        <v>17870.3</v>
      </c>
      <c r="O289" s="3">
        <v>17584.2</v>
      </c>
      <c r="P289" s="2">
        <v>1.38E-2</v>
      </c>
      <c r="T289" s="67">
        <v>44987</v>
      </c>
      <c r="U289" s="65">
        <v>23955.55</v>
      </c>
      <c r="V289" s="65">
        <v>23696.95</v>
      </c>
      <c r="W289" s="65">
        <v>23974.85</v>
      </c>
      <c r="X289" s="65">
        <v>23581.25</v>
      </c>
      <c r="Y289" s="66">
        <v>1.5800000000000002E-2</v>
      </c>
      <c r="AC289" s="13">
        <v>44779</v>
      </c>
      <c r="AD289" s="4">
        <v>7.4939999999999998</v>
      </c>
      <c r="AE289" s="4">
        <v>7.5229999999999997</v>
      </c>
      <c r="AF289" s="4">
        <v>7.5620000000000003</v>
      </c>
      <c r="AG289" s="16">
        <v>7.4379999999999997</v>
      </c>
    </row>
    <row r="290" spans="2:33" x14ac:dyDescent="0.3">
      <c r="B290" s="1">
        <v>44959</v>
      </c>
      <c r="C290">
        <v>369.25</v>
      </c>
      <c r="D290">
        <v>363</v>
      </c>
      <c r="E290">
        <v>382.35</v>
      </c>
      <c r="F290">
        <v>362.05</v>
      </c>
      <c r="G290" s="2">
        <v>1.4E-2</v>
      </c>
      <c r="K290" s="1">
        <v>44959</v>
      </c>
      <c r="L290" s="3">
        <v>17610.400000000001</v>
      </c>
      <c r="M290" s="3">
        <v>17517.099999999999</v>
      </c>
      <c r="N290" s="3">
        <v>17653.900000000001</v>
      </c>
      <c r="O290" s="3">
        <v>17445.95</v>
      </c>
      <c r="P290" s="2">
        <v>-2.9999999999999997E-4</v>
      </c>
      <c r="T290" s="67">
        <v>44959</v>
      </c>
      <c r="U290" s="65">
        <v>23584.1</v>
      </c>
      <c r="V290" s="65">
        <v>23373.5</v>
      </c>
      <c r="W290" s="65">
        <v>23634.2</v>
      </c>
      <c r="X290" s="65">
        <v>23306.35</v>
      </c>
      <c r="Y290" s="66">
        <v>-1.8E-3</v>
      </c>
      <c r="AC290" s="13">
        <v>44810</v>
      </c>
      <c r="AD290" s="4">
        <v>7.4960000000000004</v>
      </c>
      <c r="AE290" s="4">
        <v>7.5279999999999996</v>
      </c>
      <c r="AF290" s="4">
        <v>7.5330000000000004</v>
      </c>
      <c r="AG290" s="16">
        <v>7.4960000000000004</v>
      </c>
    </row>
    <row r="291" spans="2:33" x14ac:dyDescent="0.3">
      <c r="B291" s="1">
        <v>44958</v>
      </c>
      <c r="C291">
        <v>364.15</v>
      </c>
      <c r="D291">
        <v>360</v>
      </c>
      <c r="E291">
        <v>384.95</v>
      </c>
      <c r="F291">
        <v>360</v>
      </c>
      <c r="G291" s="2">
        <v>1.9900000000000001E-2</v>
      </c>
      <c r="K291" s="1">
        <v>44928</v>
      </c>
      <c r="L291" s="3">
        <v>17616.3</v>
      </c>
      <c r="M291" s="3">
        <v>17811.599999999999</v>
      </c>
      <c r="N291" s="3">
        <v>17972.2</v>
      </c>
      <c r="O291" s="3">
        <v>17353.400000000001</v>
      </c>
      <c r="P291" s="2">
        <v>-2.5999999999999999E-3</v>
      </c>
      <c r="T291" s="67">
        <v>44928</v>
      </c>
      <c r="U291" s="65">
        <v>23626.45</v>
      </c>
      <c r="V291" s="65">
        <v>23889.05</v>
      </c>
      <c r="W291" s="65">
        <v>24162.7</v>
      </c>
      <c r="X291" s="65">
        <v>23208.799999999999</v>
      </c>
      <c r="Y291" s="66">
        <v>-1.9E-3</v>
      </c>
      <c r="AC291" s="13">
        <v>44840</v>
      </c>
      <c r="AD291" s="4">
        <v>7.5190000000000001</v>
      </c>
      <c r="AE291" s="4">
        <v>7.5119999999999996</v>
      </c>
      <c r="AF291" s="4">
        <v>7.5270000000000001</v>
      </c>
      <c r="AG291" s="16">
        <v>7.5030000000000001</v>
      </c>
    </row>
    <row r="292" spans="2:33" x14ac:dyDescent="0.3">
      <c r="B292" s="1">
        <v>44957</v>
      </c>
      <c r="C292">
        <v>357.05</v>
      </c>
      <c r="D292">
        <v>358.1</v>
      </c>
      <c r="E292">
        <v>359.45</v>
      </c>
      <c r="F292">
        <v>351.4</v>
      </c>
      <c r="G292" s="2">
        <v>-1E-4</v>
      </c>
      <c r="K292" t="s">
        <v>368</v>
      </c>
      <c r="L292" s="3">
        <v>17662.150000000001</v>
      </c>
      <c r="M292" s="3">
        <v>17731.45</v>
      </c>
      <c r="N292" s="3">
        <v>17735.7</v>
      </c>
      <c r="O292" s="3">
        <v>17537.55</v>
      </c>
      <c r="P292" s="2">
        <v>6.9999999999999999E-4</v>
      </c>
      <c r="T292" s="21" t="s">
        <v>368</v>
      </c>
      <c r="U292" s="65">
        <v>23671.25</v>
      </c>
      <c r="V292" s="65">
        <v>23785.55</v>
      </c>
      <c r="W292" s="65">
        <v>23802.75</v>
      </c>
      <c r="X292" s="65">
        <v>23491.3</v>
      </c>
      <c r="Y292" s="66">
        <v>-2.7000000000000001E-3</v>
      </c>
      <c r="AC292" s="14" t="s">
        <v>369</v>
      </c>
      <c r="AD292" s="4">
        <v>7.6040000000000001</v>
      </c>
      <c r="AE292" s="4">
        <v>7.5940000000000003</v>
      </c>
      <c r="AF292" s="4">
        <v>7.6150000000000002</v>
      </c>
      <c r="AG292" s="16">
        <v>7.5819999999999999</v>
      </c>
    </row>
    <row r="293" spans="2:33" x14ac:dyDescent="0.3">
      <c r="B293" s="1">
        <v>44956</v>
      </c>
      <c r="C293">
        <v>357.1</v>
      </c>
      <c r="D293">
        <v>359.6</v>
      </c>
      <c r="E293">
        <v>368.15</v>
      </c>
      <c r="F293">
        <v>354</v>
      </c>
      <c r="G293" s="2">
        <v>3.0999999999999999E-3</v>
      </c>
      <c r="K293" t="s">
        <v>370</v>
      </c>
      <c r="L293" s="3">
        <v>17648.95</v>
      </c>
      <c r="M293" s="3">
        <v>17541.95</v>
      </c>
      <c r="N293" s="3">
        <v>17709.150000000001</v>
      </c>
      <c r="O293" s="3">
        <v>17405.55</v>
      </c>
      <c r="P293" s="2">
        <v>2.5000000000000001E-3</v>
      </c>
      <c r="T293" s="21" t="s">
        <v>370</v>
      </c>
      <c r="U293" s="65">
        <v>23736.45</v>
      </c>
      <c r="V293" s="65">
        <v>23571.4</v>
      </c>
      <c r="W293" s="65">
        <v>23893.95</v>
      </c>
      <c r="X293" s="65">
        <v>23373.1</v>
      </c>
      <c r="Y293" s="66">
        <v>-3.5000000000000001E-3</v>
      </c>
      <c r="AC293" s="14" t="s">
        <v>371</v>
      </c>
      <c r="AD293" s="4">
        <v>7.5810000000000004</v>
      </c>
      <c r="AE293" s="4">
        <v>7.6040000000000001</v>
      </c>
      <c r="AF293" s="4">
        <v>7.6139999999999999</v>
      </c>
      <c r="AG293" s="16">
        <v>7.5739999999999998</v>
      </c>
    </row>
    <row r="294" spans="2:33" x14ac:dyDescent="0.3">
      <c r="B294" s="1">
        <v>44953</v>
      </c>
      <c r="C294">
        <v>356</v>
      </c>
      <c r="D294">
        <v>383.15</v>
      </c>
      <c r="E294">
        <v>383.15</v>
      </c>
      <c r="F294">
        <v>353.2</v>
      </c>
      <c r="G294" s="2">
        <v>-6.6100000000000006E-2</v>
      </c>
      <c r="K294" t="s">
        <v>372</v>
      </c>
      <c r="L294" s="3">
        <v>17604.349999999999</v>
      </c>
      <c r="M294" s="3">
        <v>17877.2</v>
      </c>
      <c r="N294" s="3">
        <v>17884.75</v>
      </c>
      <c r="O294" s="3">
        <v>17493.55</v>
      </c>
      <c r="P294" s="2">
        <v>-1.61E-2</v>
      </c>
      <c r="T294" s="21" t="s">
        <v>372</v>
      </c>
      <c r="U294" s="65">
        <v>23821</v>
      </c>
      <c r="V294" s="65">
        <v>24386.9</v>
      </c>
      <c r="W294" s="65">
        <v>24401.95</v>
      </c>
      <c r="X294" s="65">
        <v>23683.5</v>
      </c>
      <c r="Y294" s="66">
        <v>-2.9000000000000001E-2</v>
      </c>
      <c r="AC294" s="14" t="s">
        <v>373</v>
      </c>
      <c r="AD294" s="4">
        <v>7.5919999999999996</v>
      </c>
      <c r="AE294" s="4">
        <v>7.61</v>
      </c>
      <c r="AF294" s="4">
        <v>7.6139999999999999</v>
      </c>
      <c r="AG294" s="16">
        <v>7.5780000000000003</v>
      </c>
    </row>
    <row r="295" spans="2:33" x14ac:dyDescent="0.3">
      <c r="B295" s="1">
        <v>44951</v>
      </c>
      <c r="C295">
        <v>381.2</v>
      </c>
      <c r="D295">
        <v>383.35</v>
      </c>
      <c r="E295">
        <v>385.4</v>
      </c>
      <c r="F295">
        <v>376.05</v>
      </c>
      <c r="G295" s="2">
        <v>-5.5999999999999999E-3</v>
      </c>
      <c r="K295" t="s">
        <v>374</v>
      </c>
      <c r="L295" s="3">
        <v>17891.95</v>
      </c>
      <c r="M295" s="3">
        <v>18093.349999999999</v>
      </c>
      <c r="N295" s="3">
        <v>18100.599999999999</v>
      </c>
      <c r="O295" s="3">
        <v>17846.150000000001</v>
      </c>
      <c r="P295" s="2">
        <v>-1.2500000000000001E-2</v>
      </c>
      <c r="T295" s="21" t="s">
        <v>374</v>
      </c>
      <c r="U295" s="65">
        <v>24533.05</v>
      </c>
      <c r="V295" s="65">
        <v>24956.65</v>
      </c>
      <c r="W295" s="65">
        <v>24971.7</v>
      </c>
      <c r="X295" s="65">
        <v>24508</v>
      </c>
      <c r="Y295" s="66">
        <v>-1.9E-2</v>
      </c>
      <c r="AC295" s="14" t="s">
        <v>375</v>
      </c>
      <c r="AD295" s="4">
        <v>7.617</v>
      </c>
      <c r="AE295" s="4">
        <v>7.5720000000000001</v>
      </c>
      <c r="AF295" s="4">
        <v>7.617</v>
      </c>
      <c r="AG295" s="16">
        <v>7.5510000000000002</v>
      </c>
    </row>
    <row r="296" spans="2:33" x14ac:dyDescent="0.3">
      <c r="B296" s="1">
        <v>44950</v>
      </c>
      <c r="C296">
        <v>383.35</v>
      </c>
      <c r="D296">
        <v>376.3</v>
      </c>
      <c r="E296">
        <v>385.35</v>
      </c>
      <c r="F296">
        <v>375.25</v>
      </c>
      <c r="G296" s="2">
        <v>1.95E-2</v>
      </c>
      <c r="K296" t="s">
        <v>376</v>
      </c>
      <c r="L296" s="3">
        <v>18118.3</v>
      </c>
      <c r="M296" s="3">
        <v>18183.95</v>
      </c>
      <c r="N296" s="3">
        <v>18201.25</v>
      </c>
      <c r="O296" s="3">
        <v>18078.650000000001</v>
      </c>
      <c r="P296" s="2">
        <v>0</v>
      </c>
      <c r="T296" s="21" t="s">
        <v>376</v>
      </c>
      <c r="U296" s="65">
        <v>25006.95</v>
      </c>
      <c r="V296" s="65">
        <v>25085.9</v>
      </c>
      <c r="W296" s="65">
        <v>25134.85</v>
      </c>
      <c r="X296" s="65">
        <v>24944</v>
      </c>
      <c r="Y296" s="66">
        <v>1E-3</v>
      </c>
      <c r="AC296" s="14" t="s">
        <v>377</v>
      </c>
      <c r="AD296" s="4">
        <v>7.5460000000000003</v>
      </c>
      <c r="AE296" s="4">
        <v>7.5960000000000001</v>
      </c>
      <c r="AF296" s="4">
        <v>7.6109999999999998</v>
      </c>
      <c r="AG296" s="16">
        <v>7.5439999999999996</v>
      </c>
    </row>
    <row r="297" spans="2:33" x14ac:dyDescent="0.3">
      <c r="B297" s="1">
        <v>44949</v>
      </c>
      <c r="C297">
        <v>376</v>
      </c>
      <c r="D297">
        <v>380</v>
      </c>
      <c r="E297">
        <v>380.95</v>
      </c>
      <c r="F297">
        <v>371.5</v>
      </c>
      <c r="G297" s="2">
        <v>-8.0000000000000002E-3</v>
      </c>
      <c r="K297" t="s">
        <v>378</v>
      </c>
      <c r="L297" s="3">
        <v>18118.55</v>
      </c>
      <c r="M297" s="3">
        <v>18118.45</v>
      </c>
      <c r="N297" s="3">
        <v>18162.599999999999</v>
      </c>
      <c r="O297" s="3">
        <v>18063.45</v>
      </c>
      <c r="P297" s="2">
        <v>5.0000000000000001E-3</v>
      </c>
      <c r="T297" s="21" t="s">
        <v>378</v>
      </c>
      <c r="U297" s="65">
        <v>24982.65</v>
      </c>
      <c r="V297" s="65">
        <v>24960.15</v>
      </c>
      <c r="W297" s="65">
        <v>25015.200000000001</v>
      </c>
      <c r="X297" s="65">
        <v>24894.65</v>
      </c>
      <c r="Y297" s="66">
        <v>7.1999999999999998E-3</v>
      </c>
      <c r="AC297" s="14" t="s">
        <v>379</v>
      </c>
      <c r="AD297" s="4">
        <v>7.4269999999999996</v>
      </c>
      <c r="AE297" s="4">
        <v>7.5030000000000001</v>
      </c>
      <c r="AF297" s="4">
        <v>7.5030000000000001</v>
      </c>
      <c r="AG297" s="16">
        <v>7.4269999999999996</v>
      </c>
    </row>
    <row r="298" spans="2:33" x14ac:dyDescent="0.3">
      <c r="B298" s="1">
        <v>44946</v>
      </c>
      <c r="C298">
        <v>379.05</v>
      </c>
      <c r="D298">
        <v>379.6</v>
      </c>
      <c r="E298">
        <v>380</v>
      </c>
      <c r="F298">
        <v>375</v>
      </c>
      <c r="G298" s="2">
        <v>2.3999999999999998E-3</v>
      </c>
      <c r="K298" t="s">
        <v>380</v>
      </c>
      <c r="L298" s="3">
        <v>18027.650000000001</v>
      </c>
      <c r="M298" s="3">
        <v>18115.599999999999</v>
      </c>
      <c r="N298" s="3">
        <v>18145.45</v>
      </c>
      <c r="O298" s="3">
        <v>18016.2</v>
      </c>
      <c r="P298" s="2">
        <v>-4.4000000000000003E-3</v>
      </c>
      <c r="T298" s="21" t="s">
        <v>380</v>
      </c>
      <c r="U298" s="65">
        <v>24803.9</v>
      </c>
      <c r="V298" s="65">
        <v>24847.200000000001</v>
      </c>
      <c r="W298" s="65">
        <v>24931.35</v>
      </c>
      <c r="X298" s="65">
        <v>24783.15</v>
      </c>
      <c r="Y298" s="66">
        <v>2.9999999999999997E-4</v>
      </c>
      <c r="AC298" s="14" t="s">
        <v>381</v>
      </c>
      <c r="AD298" s="4">
        <v>7.4820000000000002</v>
      </c>
      <c r="AE298" s="4">
        <v>7.4569999999999999</v>
      </c>
      <c r="AF298" s="4">
        <v>7.484</v>
      </c>
      <c r="AG298" s="16">
        <v>7.4569999999999999</v>
      </c>
    </row>
    <row r="299" spans="2:33" x14ac:dyDescent="0.3">
      <c r="B299" s="1">
        <v>44945</v>
      </c>
      <c r="C299">
        <v>378.15</v>
      </c>
      <c r="D299">
        <v>385</v>
      </c>
      <c r="E299">
        <v>388.45</v>
      </c>
      <c r="F299">
        <v>375</v>
      </c>
      <c r="G299" s="2">
        <v>-2.2599999999999999E-2</v>
      </c>
      <c r="K299" t="s">
        <v>382</v>
      </c>
      <c r="L299" s="3">
        <v>18107.849999999999</v>
      </c>
      <c r="M299" s="3">
        <v>18119.8</v>
      </c>
      <c r="N299" s="3">
        <v>18155.2</v>
      </c>
      <c r="O299" s="3">
        <v>18063.75</v>
      </c>
      <c r="P299" s="2">
        <v>-3.2000000000000002E-3</v>
      </c>
      <c r="T299" s="21" t="s">
        <v>382</v>
      </c>
      <c r="U299" s="65">
        <v>24796.75</v>
      </c>
      <c r="V299" s="65">
        <v>24827.15</v>
      </c>
      <c r="W299" s="65">
        <v>24862.95</v>
      </c>
      <c r="X299" s="65">
        <v>24716.400000000001</v>
      </c>
      <c r="Y299" s="66">
        <v>-3.0000000000000001E-3</v>
      </c>
      <c r="AC299" s="14" t="s">
        <v>383</v>
      </c>
      <c r="AD299" s="4">
        <v>7.3959999999999999</v>
      </c>
      <c r="AE299" s="4">
        <v>7.4480000000000004</v>
      </c>
      <c r="AF299" s="4">
        <v>7.4480000000000004</v>
      </c>
      <c r="AG299" s="16">
        <v>7.3819999999999997</v>
      </c>
    </row>
    <row r="300" spans="2:33" x14ac:dyDescent="0.3">
      <c r="B300" s="1">
        <v>44944</v>
      </c>
      <c r="C300">
        <v>386.9</v>
      </c>
      <c r="D300">
        <v>397</v>
      </c>
      <c r="E300">
        <v>398</v>
      </c>
      <c r="F300">
        <v>384.8</v>
      </c>
      <c r="G300" s="2">
        <v>-2.6499999999999999E-2</v>
      </c>
      <c r="K300" t="s">
        <v>384</v>
      </c>
      <c r="L300" s="3">
        <v>18165.349999999999</v>
      </c>
      <c r="M300" s="3">
        <v>18074.3</v>
      </c>
      <c r="N300" s="3">
        <v>18183.75</v>
      </c>
      <c r="O300" s="3">
        <v>18032.45</v>
      </c>
      <c r="P300" s="2">
        <v>6.1999999999999998E-3</v>
      </c>
      <c r="T300" s="21" t="s">
        <v>384</v>
      </c>
      <c r="U300" s="65">
        <v>24872.25</v>
      </c>
      <c r="V300" s="65">
        <v>24763.9</v>
      </c>
      <c r="W300" s="65">
        <v>24903.25</v>
      </c>
      <c r="X300" s="65">
        <v>24699.75</v>
      </c>
      <c r="Y300" s="66">
        <v>5.5999999999999999E-3</v>
      </c>
      <c r="AC300" s="14" t="s">
        <v>385</v>
      </c>
      <c r="AD300" s="4">
        <v>7.4189999999999996</v>
      </c>
      <c r="AE300" s="4">
        <v>7.37</v>
      </c>
      <c r="AF300" s="4">
        <v>7.4429999999999996</v>
      </c>
      <c r="AG300" s="16">
        <v>7.3650000000000002</v>
      </c>
    </row>
    <row r="301" spans="2:33" x14ac:dyDescent="0.3">
      <c r="B301" s="1">
        <v>44943</v>
      </c>
      <c r="C301">
        <v>397.45</v>
      </c>
      <c r="D301">
        <v>397.9</v>
      </c>
      <c r="E301">
        <v>400.3</v>
      </c>
      <c r="F301">
        <v>394.55</v>
      </c>
      <c r="G301" s="2">
        <v>3.8999999999999998E-3</v>
      </c>
      <c r="K301" t="s">
        <v>386</v>
      </c>
      <c r="L301" s="3">
        <v>18053.3</v>
      </c>
      <c r="M301" s="3">
        <v>17922.8</v>
      </c>
      <c r="N301" s="3">
        <v>18072.05</v>
      </c>
      <c r="O301" s="3">
        <v>17886.95</v>
      </c>
      <c r="P301" s="2">
        <v>8.8999999999999999E-3</v>
      </c>
      <c r="T301" s="21" t="s">
        <v>386</v>
      </c>
      <c r="U301" s="65">
        <v>24733.1</v>
      </c>
      <c r="V301" s="65">
        <v>24571.8</v>
      </c>
      <c r="W301" s="65">
        <v>24767.45</v>
      </c>
      <c r="X301" s="65">
        <v>24517.85</v>
      </c>
      <c r="Y301" s="66">
        <v>7.7000000000000002E-3</v>
      </c>
      <c r="AC301" s="14" t="s">
        <v>387</v>
      </c>
      <c r="AD301" s="4">
        <v>7.444</v>
      </c>
      <c r="AE301" s="4">
        <v>7.4580000000000002</v>
      </c>
      <c r="AF301" s="4">
        <v>7.47</v>
      </c>
      <c r="AG301" s="16">
        <v>7.42</v>
      </c>
    </row>
    <row r="302" spans="2:33" x14ac:dyDescent="0.3">
      <c r="B302" s="1">
        <v>44942</v>
      </c>
      <c r="C302">
        <v>395.9</v>
      </c>
      <c r="D302">
        <v>398.6</v>
      </c>
      <c r="E302">
        <v>399.9</v>
      </c>
      <c r="F302">
        <v>394.05</v>
      </c>
      <c r="G302" s="2">
        <v>-1.5E-3</v>
      </c>
      <c r="K302" t="s">
        <v>388</v>
      </c>
      <c r="L302" s="3">
        <v>17894.849999999999</v>
      </c>
      <c r="M302" s="3">
        <v>18033.150000000001</v>
      </c>
      <c r="N302" s="3">
        <v>18049.650000000001</v>
      </c>
      <c r="O302" s="3">
        <v>17853.650000000001</v>
      </c>
      <c r="P302" s="2">
        <v>-3.3999999999999998E-3</v>
      </c>
      <c r="T302" s="21" t="s">
        <v>388</v>
      </c>
      <c r="U302" s="65">
        <v>24543.15</v>
      </c>
      <c r="V302" s="65">
        <v>24675.35</v>
      </c>
      <c r="W302" s="65">
        <v>24724.3</v>
      </c>
      <c r="X302" s="65">
        <v>24475.3</v>
      </c>
      <c r="Y302" s="66">
        <v>-6.9999999999999999E-4</v>
      </c>
      <c r="AC302" s="14" t="s">
        <v>389</v>
      </c>
      <c r="AD302" s="4">
        <v>7.407</v>
      </c>
      <c r="AE302" s="4">
        <v>7.4809999999999999</v>
      </c>
      <c r="AF302" s="4">
        <v>7.4809999999999999</v>
      </c>
      <c r="AG302" s="16">
        <v>7.407</v>
      </c>
    </row>
    <row r="303" spans="2:33" x14ac:dyDescent="0.3">
      <c r="B303" s="1">
        <v>44939</v>
      </c>
      <c r="C303">
        <v>396.5</v>
      </c>
      <c r="D303">
        <v>397</v>
      </c>
      <c r="E303">
        <v>397.8</v>
      </c>
      <c r="F303">
        <v>392.4</v>
      </c>
      <c r="G303" s="2">
        <v>-3.0000000000000001E-3</v>
      </c>
      <c r="K303" t="s">
        <v>390</v>
      </c>
      <c r="L303" s="3">
        <v>17956.599999999999</v>
      </c>
      <c r="M303" s="3">
        <v>17867.5</v>
      </c>
      <c r="N303" s="3">
        <v>17999.349999999999</v>
      </c>
      <c r="O303" s="3">
        <v>17774.25</v>
      </c>
      <c r="P303" s="2">
        <v>5.4999999999999997E-3</v>
      </c>
      <c r="T303" s="21" t="s">
        <v>390</v>
      </c>
      <c r="U303" s="65">
        <v>24559.599999999999</v>
      </c>
      <c r="V303" s="65">
        <v>24399.95</v>
      </c>
      <c r="W303" s="65">
        <v>24605.7</v>
      </c>
      <c r="X303" s="65">
        <v>24265.05</v>
      </c>
      <c r="Y303" s="66">
        <v>7.4999999999999997E-3</v>
      </c>
      <c r="AC303" s="14" t="s">
        <v>391</v>
      </c>
      <c r="AD303" s="4">
        <v>7.4660000000000002</v>
      </c>
      <c r="AE303" s="4">
        <v>7.4279999999999999</v>
      </c>
      <c r="AF303" s="4">
        <v>7.468</v>
      </c>
      <c r="AG303" s="16">
        <v>7.4279999999999999</v>
      </c>
    </row>
    <row r="304" spans="2:33" x14ac:dyDescent="0.3">
      <c r="B304" s="1">
        <v>44938</v>
      </c>
      <c r="C304">
        <v>397.7</v>
      </c>
      <c r="D304">
        <v>396.7</v>
      </c>
      <c r="E304">
        <v>401</v>
      </c>
      <c r="F304">
        <v>391.05</v>
      </c>
      <c r="G304" s="2">
        <v>7.7000000000000002E-3</v>
      </c>
      <c r="K304" s="1">
        <v>45261</v>
      </c>
      <c r="L304" s="3">
        <v>17858.2</v>
      </c>
      <c r="M304" s="3">
        <v>17920.849999999999</v>
      </c>
      <c r="N304" s="3">
        <v>17945.8</v>
      </c>
      <c r="O304" s="3">
        <v>17761.650000000001</v>
      </c>
      <c r="P304" s="2">
        <v>-2.0999999999999999E-3</v>
      </c>
      <c r="T304" s="67">
        <v>45261</v>
      </c>
      <c r="U304" s="65">
        <v>24377.65</v>
      </c>
      <c r="V304" s="65">
        <v>24401.8</v>
      </c>
      <c r="W304" s="65">
        <v>24446.45</v>
      </c>
      <c r="X304" s="65">
        <v>24222.55</v>
      </c>
      <c r="Y304" s="66">
        <v>4.0000000000000002E-4</v>
      </c>
      <c r="AC304" s="14" t="s">
        <v>392</v>
      </c>
      <c r="AD304" s="4">
        <v>7.4589999999999996</v>
      </c>
      <c r="AE304" s="4">
        <v>7.4569999999999999</v>
      </c>
      <c r="AF304" s="4">
        <v>7.4779999999999998</v>
      </c>
      <c r="AG304" s="16">
        <v>7.4370000000000003</v>
      </c>
    </row>
    <row r="305" spans="2:33" x14ac:dyDescent="0.3">
      <c r="B305" s="1">
        <v>44937</v>
      </c>
      <c r="C305">
        <v>394.65</v>
      </c>
      <c r="D305">
        <v>402.05</v>
      </c>
      <c r="E305">
        <v>402.65</v>
      </c>
      <c r="F305">
        <v>393.05</v>
      </c>
      <c r="G305" s="2">
        <v>-1.9599999999999999E-2</v>
      </c>
      <c r="K305" s="1">
        <v>45231</v>
      </c>
      <c r="L305" s="3">
        <v>17895.7</v>
      </c>
      <c r="M305" s="3">
        <v>17924.25</v>
      </c>
      <c r="N305" s="3">
        <v>17976.349999999999</v>
      </c>
      <c r="O305" s="3">
        <v>17824.349999999999</v>
      </c>
      <c r="P305" s="2">
        <v>-1E-3</v>
      </c>
      <c r="T305" s="67">
        <v>45231</v>
      </c>
      <c r="U305" s="65">
        <v>24369</v>
      </c>
      <c r="V305" s="65">
        <v>24337.8</v>
      </c>
      <c r="W305" s="65">
        <v>24466.2</v>
      </c>
      <c r="X305" s="65">
        <v>24188.799999999999</v>
      </c>
      <c r="Y305" s="66">
        <v>1.4E-3</v>
      </c>
      <c r="AC305" s="14" t="s">
        <v>393</v>
      </c>
      <c r="AD305" s="4">
        <v>7.45</v>
      </c>
      <c r="AE305" s="4">
        <v>7.4429999999999996</v>
      </c>
      <c r="AF305" s="4">
        <v>7.4550000000000001</v>
      </c>
      <c r="AG305" s="16">
        <v>7.4169999999999998</v>
      </c>
    </row>
    <row r="306" spans="2:33" x14ac:dyDescent="0.3">
      <c r="B306" s="1">
        <v>44936</v>
      </c>
      <c r="C306">
        <v>402.55</v>
      </c>
      <c r="D306">
        <v>403.1</v>
      </c>
      <c r="E306">
        <v>406</v>
      </c>
      <c r="F306">
        <v>400.25</v>
      </c>
      <c r="G306" s="2">
        <v>-1.1000000000000001E-3</v>
      </c>
      <c r="K306" s="1">
        <v>45200</v>
      </c>
      <c r="L306" s="3">
        <v>17914.150000000001</v>
      </c>
      <c r="M306" s="3">
        <v>18121.3</v>
      </c>
      <c r="N306" s="3">
        <v>18127.599999999999</v>
      </c>
      <c r="O306" s="3">
        <v>17856</v>
      </c>
      <c r="P306" s="2">
        <v>-1.03E-2</v>
      </c>
      <c r="T306" s="67">
        <v>45200</v>
      </c>
      <c r="U306" s="65">
        <v>24335.85</v>
      </c>
      <c r="V306" s="65">
        <v>24617.65</v>
      </c>
      <c r="W306" s="65">
        <v>24629.05</v>
      </c>
      <c r="X306" s="65">
        <v>24224.799999999999</v>
      </c>
      <c r="Y306" s="66">
        <v>-1.12E-2</v>
      </c>
      <c r="AC306" s="13">
        <v>44568</v>
      </c>
      <c r="AD306" s="4">
        <v>7.4240000000000004</v>
      </c>
      <c r="AE306" s="4">
        <v>7.4269999999999996</v>
      </c>
      <c r="AF306" s="4">
        <v>7.4269999999999996</v>
      </c>
      <c r="AG306" s="16">
        <v>7.3849999999999998</v>
      </c>
    </row>
    <row r="307" spans="2:33" x14ac:dyDescent="0.3">
      <c r="B307" s="1">
        <v>44935</v>
      </c>
      <c r="C307">
        <v>403</v>
      </c>
      <c r="D307">
        <v>408</v>
      </c>
      <c r="E307">
        <v>408</v>
      </c>
      <c r="F307">
        <v>401.1</v>
      </c>
      <c r="G307" s="2">
        <v>8.9999999999999998E-4</v>
      </c>
      <c r="K307" s="1">
        <v>45170</v>
      </c>
      <c r="L307" s="3">
        <v>18101.2</v>
      </c>
      <c r="M307" s="3">
        <v>17952.55</v>
      </c>
      <c r="N307" s="3">
        <v>18141.400000000001</v>
      </c>
      <c r="O307" s="3">
        <v>17936.150000000001</v>
      </c>
      <c r="P307" s="2">
        <v>1.35E-2</v>
      </c>
      <c r="T307" s="67">
        <v>45170</v>
      </c>
      <c r="U307" s="65">
        <v>24612.65</v>
      </c>
      <c r="V307" s="65">
        <v>24396.2</v>
      </c>
      <c r="W307" s="65">
        <v>24659.7</v>
      </c>
      <c r="X307" s="65">
        <v>24381.85</v>
      </c>
      <c r="Y307" s="66">
        <v>1.3899999999999999E-2</v>
      </c>
      <c r="AC307" s="13">
        <v>44658</v>
      </c>
      <c r="AD307" s="4">
        <v>7.3739999999999997</v>
      </c>
      <c r="AE307" s="4">
        <v>7.3979999999999997</v>
      </c>
      <c r="AF307" s="4">
        <v>7.3979999999999997</v>
      </c>
      <c r="AG307" s="16">
        <v>7.3550000000000004</v>
      </c>
    </row>
    <row r="308" spans="2:33" x14ac:dyDescent="0.3">
      <c r="B308" s="1">
        <v>44932</v>
      </c>
      <c r="C308">
        <v>402.65</v>
      </c>
      <c r="D308">
        <v>402</v>
      </c>
      <c r="E308">
        <v>407.85</v>
      </c>
      <c r="F308">
        <v>400.35</v>
      </c>
      <c r="G308" s="2">
        <v>2.2000000000000001E-3</v>
      </c>
      <c r="K308" s="1">
        <v>45078</v>
      </c>
      <c r="L308" s="3">
        <v>17859.45</v>
      </c>
      <c r="M308" s="3">
        <v>18008.05</v>
      </c>
      <c r="N308" s="3">
        <v>18047.400000000001</v>
      </c>
      <c r="O308" s="3">
        <v>17795.55</v>
      </c>
      <c r="P308" s="2">
        <v>-7.4000000000000003E-3</v>
      </c>
      <c r="T308" s="67">
        <v>45078</v>
      </c>
      <c r="U308" s="65">
        <v>24275.75</v>
      </c>
      <c r="V308" s="65">
        <v>24592.65</v>
      </c>
      <c r="W308" s="65">
        <v>24600.15</v>
      </c>
      <c r="X308" s="65">
        <v>24178</v>
      </c>
      <c r="Y308" s="66">
        <v>-1.2699999999999999E-2</v>
      </c>
      <c r="AC308" s="13">
        <v>44688</v>
      </c>
      <c r="AD308" s="4">
        <v>7.391</v>
      </c>
      <c r="AE308" s="4">
        <v>7.4059999999999997</v>
      </c>
      <c r="AF308" s="4">
        <v>7.42</v>
      </c>
      <c r="AG308" s="16">
        <v>7.3819999999999997</v>
      </c>
    </row>
    <row r="309" spans="2:33" x14ac:dyDescent="0.3">
      <c r="B309" s="1">
        <v>44931</v>
      </c>
      <c r="C309">
        <v>401.75</v>
      </c>
      <c r="D309">
        <v>404.85</v>
      </c>
      <c r="E309">
        <v>406.65</v>
      </c>
      <c r="F309">
        <v>399.65</v>
      </c>
      <c r="G309" s="2">
        <v>-2.5999999999999999E-3</v>
      </c>
      <c r="K309" s="1">
        <v>45047</v>
      </c>
      <c r="L309" s="3">
        <v>17992.150000000001</v>
      </c>
      <c r="M309" s="3">
        <v>18101.95</v>
      </c>
      <c r="N309" s="3">
        <v>18120.3</v>
      </c>
      <c r="O309" s="3">
        <v>17892.599999999999</v>
      </c>
      <c r="P309" s="2">
        <v>-2.8E-3</v>
      </c>
      <c r="T309" s="67">
        <v>45047</v>
      </c>
      <c r="U309" s="65">
        <v>24587.35</v>
      </c>
      <c r="V309" s="65">
        <v>24880.1</v>
      </c>
      <c r="W309" s="65">
        <v>24880.1</v>
      </c>
      <c r="X309" s="65">
        <v>24429.7</v>
      </c>
      <c r="Y309" s="66">
        <v>-8.0000000000000002E-3</v>
      </c>
      <c r="AC309" s="13">
        <v>44719</v>
      </c>
      <c r="AD309" s="4">
        <v>7.2939999999999996</v>
      </c>
      <c r="AE309" s="4">
        <v>7.33</v>
      </c>
      <c r="AF309" s="4">
        <v>7.33</v>
      </c>
      <c r="AG309" s="16">
        <v>7.2809999999999997</v>
      </c>
    </row>
    <row r="310" spans="2:33" x14ac:dyDescent="0.3">
      <c r="B310" s="1">
        <v>44930</v>
      </c>
      <c r="C310">
        <v>402.8</v>
      </c>
      <c r="D310">
        <v>411.6</v>
      </c>
      <c r="E310">
        <v>411.6</v>
      </c>
      <c r="F310">
        <v>400.3</v>
      </c>
      <c r="G310" s="2">
        <v>-1.54E-2</v>
      </c>
      <c r="K310" s="1">
        <v>45017</v>
      </c>
      <c r="L310" s="3">
        <v>18042.95</v>
      </c>
      <c r="M310" s="3">
        <v>18230.650000000001</v>
      </c>
      <c r="N310" s="3">
        <v>18243</v>
      </c>
      <c r="O310" s="3">
        <v>18020.599999999999</v>
      </c>
      <c r="P310" s="2">
        <v>-1.04E-2</v>
      </c>
      <c r="T310" s="67">
        <v>45017</v>
      </c>
      <c r="U310" s="65">
        <v>24784.55</v>
      </c>
      <c r="V310" s="65">
        <v>25047.200000000001</v>
      </c>
      <c r="W310" s="65">
        <v>25084.1</v>
      </c>
      <c r="X310" s="65">
        <v>24751.4</v>
      </c>
      <c r="Y310" s="66">
        <v>-1.1299999999999999E-2</v>
      </c>
      <c r="AC310" s="13">
        <v>44749</v>
      </c>
      <c r="AD310" s="4">
        <v>7.3540000000000001</v>
      </c>
      <c r="AE310" s="4">
        <v>7.3049999999999997</v>
      </c>
      <c r="AF310" s="4">
        <v>7.36</v>
      </c>
      <c r="AG310" s="16">
        <v>7.2910000000000004</v>
      </c>
    </row>
    <row r="311" spans="2:33" x14ac:dyDescent="0.3">
      <c r="B311" s="1">
        <v>44929</v>
      </c>
      <c r="C311">
        <v>409.1</v>
      </c>
      <c r="D311">
        <v>415</v>
      </c>
      <c r="E311">
        <v>416.7</v>
      </c>
      <c r="F311">
        <v>408</v>
      </c>
      <c r="G311" s="2">
        <v>-7.7999999999999996E-3</v>
      </c>
      <c r="K311" s="1">
        <v>44986</v>
      </c>
      <c r="L311" s="3">
        <v>18232.55</v>
      </c>
      <c r="M311" s="3">
        <v>18163.2</v>
      </c>
      <c r="N311" s="3">
        <v>18251.95</v>
      </c>
      <c r="O311" s="3">
        <v>18149.8</v>
      </c>
      <c r="P311" s="2">
        <v>1.9E-3</v>
      </c>
      <c r="T311" s="67">
        <v>44986</v>
      </c>
      <c r="U311" s="65">
        <v>25068.1</v>
      </c>
      <c r="V311" s="65">
        <v>24887.4</v>
      </c>
      <c r="W311" s="65">
        <v>25112.45</v>
      </c>
      <c r="X311" s="65">
        <v>24887.35</v>
      </c>
      <c r="Y311" s="66">
        <v>5.7999999999999996E-3</v>
      </c>
      <c r="AC311" s="13">
        <v>44780</v>
      </c>
      <c r="AD311" s="4">
        <v>7.415</v>
      </c>
      <c r="AE311" s="4">
        <v>7.3920000000000003</v>
      </c>
      <c r="AF311" s="4">
        <v>7.4189999999999996</v>
      </c>
      <c r="AG311" s="16">
        <v>7.3719999999999999</v>
      </c>
    </row>
    <row r="312" spans="2:33" x14ac:dyDescent="0.3">
      <c r="B312" s="1">
        <v>44928</v>
      </c>
      <c r="C312">
        <v>412.3</v>
      </c>
      <c r="D312">
        <v>412.65</v>
      </c>
      <c r="E312">
        <v>416</v>
      </c>
      <c r="F312">
        <v>409.35</v>
      </c>
      <c r="G312" s="2">
        <v>1.1000000000000001E-3</v>
      </c>
      <c r="K312" s="1">
        <v>44958</v>
      </c>
      <c r="L312" s="3">
        <v>18197.45</v>
      </c>
      <c r="M312" s="3">
        <v>18131.7</v>
      </c>
      <c r="N312" s="3">
        <v>18215.150000000001</v>
      </c>
      <c r="O312" s="3">
        <v>18086.5</v>
      </c>
      <c r="P312" s="2">
        <v>5.1000000000000004E-3</v>
      </c>
      <c r="T312" s="67">
        <v>44958</v>
      </c>
      <c r="U312" s="65">
        <v>24924.5</v>
      </c>
      <c r="V312" s="65">
        <v>24865.05</v>
      </c>
      <c r="W312" s="65">
        <v>24973.599999999999</v>
      </c>
      <c r="X312" s="65">
        <v>24792.45</v>
      </c>
      <c r="Y312" s="66">
        <v>3.3E-3</v>
      </c>
      <c r="AC312" s="13">
        <v>44872</v>
      </c>
      <c r="AD312" s="4">
        <v>7.4269999999999996</v>
      </c>
      <c r="AE312" s="4">
        <v>7.4530000000000003</v>
      </c>
      <c r="AF312" s="4">
        <v>7.4749999999999996</v>
      </c>
      <c r="AG312" s="16">
        <v>7.4180000000000001</v>
      </c>
    </row>
    <row r="313" spans="2:33" x14ac:dyDescent="0.3">
      <c r="B313" s="1">
        <v>44925</v>
      </c>
      <c r="C313">
        <v>411.85</v>
      </c>
      <c r="D313">
        <v>413.1</v>
      </c>
      <c r="E313">
        <v>419.8</v>
      </c>
      <c r="F313">
        <v>410</v>
      </c>
      <c r="G313" s="2">
        <v>2.0999999999999999E-3</v>
      </c>
      <c r="K313" t="s">
        <v>394</v>
      </c>
      <c r="L313" s="3">
        <v>18105.3</v>
      </c>
      <c r="M313" s="3">
        <v>18259.099999999999</v>
      </c>
      <c r="N313" s="3">
        <v>18265.25</v>
      </c>
      <c r="O313" s="3">
        <v>18080.3</v>
      </c>
      <c r="P313" s="2">
        <v>-4.7000000000000002E-3</v>
      </c>
      <c r="T313" s="21" t="s">
        <v>394</v>
      </c>
      <c r="U313" s="65">
        <v>24842.400000000001</v>
      </c>
      <c r="V313" s="65">
        <v>25138.2</v>
      </c>
      <c r="W313" s="65">
        <v>25143.4</v>
      </c>
      <c r="X313" s="65">
        <v>24802.1</v>
      </c>
      <c r="Y313" s="66">
        <v>-7.0000000000000001E-3</v>
      </c>
      <c r="AC313" s="13">
        <v>44902</v>
      </c>
      <c r="AD313" s="4">
        <v>7.391</v>
      </c>
      <c r="AE313" s="4">
        <v>7.4</v>
      </c>
      <c r="AF313" s="4">
        <v>7.4470000000000001</v>
      </c>
      <c r="AG313" s="16">
        <v>7.391</v>
      </c>
    </row>
    <row r="314" spans="2:33" x14ac:dyDescent="0.3">
      <c r="B314" s="1">
        <v>44924</v>
      </c>
      <c r="C314">
        <v>411</v>
      </c>
      <c r="D314">
        <v>411.85</v>
      </c>
      <c r="E314">
        <v>412.5</v>
      </c>
      <c r="F314">
        <v>407</v>
      </c>
      <c r="G314" s="2">
        <v>1E-3</v>
      </c>
      <c r="K314" t="s">
        <v>395</v>
      </c>
      <c r="L314" s="3">
        <v>18191</v>
      </c>
      <c r="M314" s="3">
        <v>18045.7</v>
      </c>
      <c r="N314" s="3">
        <v>18229.7</v>
      </c>
      <c r="O314" s="3">
        <v>17992.8</v>
      </c>
      <c r="P314" s="2">
        <v>3.8E-3</v>
      </c>
      <c r="T314" s="21" t="s">
        <v>395</v>
      </c>
      <c r="U314" s="65">
        <v>25016.95</v>
      </c>
      <c r="V314" s="65">
        <v>24711.9</v>
      </c>
      <c r="W314" s="65">
        <v>25110.05</v>
      </c>
      <c r="X314" s="65">
        <v>24604.3</v>
      </c>
      <c r="Y314" s="66">
        <v>7.9000000000000008E-3</v>
      </c>
      <c r="AC314" s="14" t="s">
        <v>396</v>
      </c>
      <c r="AD314" s="4">
        <v>7.3369999999999997</v>
      </c>
      <c r="AE314" s="4">
        <v>7.383</v>
      </c>
      <c r="AF314" s="4">
        <v>7.383</v>
      </c>
      <c r="AG314" s="16">
        <v>7.3330000000000002</v>
      </c>
    </row>
    <row r="315" spans="2:33" x14ac:dyDescent="0.3">
      <c r="B315" s="1">
        <v>44923</v>
      </c>
      <c r="C315">
        <v>410.6</v>
      </c>
      <c r="D315">
        <v>412.95</v>
      </c>
      <c r="E315">
        <v>414.2</v>
      </c>
      <c r="F315">
        <v>408.05</v>
      </c>
      <c r="G315" s="2">
        <v>-5.7999999999999996E-3</v>
      </c>
      <c r="K315" t="s">
        <v>397</v>
      </c>
      <c r="L315" s="3">
        <v>18122.5</v>
      </c>
      <c r="M315" s="3">
        <v>18084.75</v>
      </c>
      <c r="N315" s="3">
        <v>18173.099999999999</v>
      </c>
      <c r="O315" s="3">
        <v>18068.349999999999</v>
      </c>
      <c r="P315" s="2">
        <v>-5.0000000000000001E-4</v>
      </c>
      <c r="T315" s="21" t="s">
        <v>397</v>
      </c>
      <c r="U315" s="65">
        <v>24821.55</v>
      </c>
      <c r="V315" s="65">
        <v>24744.35</v>
      </c>
      <c r="W315" s="65">
        <v>24897.35</v>
      </c>
      <c r="X315" s="65">
        <v>24724</v>
      </c>
      <c r="Y315" s="66">
        <v>-2.0000000000000001E-4</v>
      </c>
      <c r="AC315" s="14" t="s">
        <v>398</v>
      </c>
      <c r="AD315" s="4">
        <v>7.3840000000000003</v>
      </c>
      <c r="AE315" s="4">
        <v>7.3620000000000001</v>
      </c>
      <c r="AF315" s="4">
        <v>7.407</v>
      </c>
      <c r="AG315" s="16">
        <v>7.3620000000000001</v>
      </c>
    </row>
    <row r="316" spans="2:33" x14ac:dyDescent="0.3">
      <c r="B316" s="1">
        <v>44922</v>
      </c>
      <c r="C316">
        <v>413</v>
      </c>
      <c r="D316">
        <v>411.2</v>
      </c>
      <c r="E316">
        <v>417</v>
      </c>
      <c r="F316">
        <v>408.55</v>
      </c>
      <c r="G316" s="2">
        <v>4.4000000000000003E-3</v>
      </c>
      <c r="K316" t="s">
        <v>399</v>
      </c>
      <c r="L316" s="3">
        <v>18132.3</v>
      </c>
      <c r="M316" s="3">
        <v>18089.8</v>
      </c>
      <c r="N316" s="3">
        <v>18149.25</v>
      </c>
      <c r="O316" s="3">
        <v>17967.45</v>
      </c>
      <c r="P316" s="2">
        <v>6.4999999999999997E-3</v>
      </c>
      <c r="T316" s="21" t="s">
        <v>399</v>
      </c>
      <c r="U316" s="65">
        <v>24825.75</v>
      </c>
      <c r="V316" s="65">
        <v>24806.85</v>
      </c>
      <c r="W316" s="65">
        <v>24863.4</v>
      </c>
      <c r="X316" s="65">
        <v>24598.9</v>
      </c>
      <c r="Y316" s="66">
        <v>5.4000000000000003E-3</v>
      </c>
      <c r="AC316" s="14" t="s">
        <v>400</v>
      </c>
      <c r="AD316" s="4">
        <v>7.4379999999999997</v>
      </c>
      <c r="AE316" s="4">
        <v>7.4160000000000004</v>
      </c>
      <c r="AF316" s="4">
        <v>7.4470000000000001</v>
      </c>
      <c r="AG316" s="16">
        <v>7.4009999999999998</v>
      </c>
    </row>
    <row r="317" spans="2:33" x14ac:dyDescent="0.3">
      <c r="B317" s="1">
        <v>44921</v>
      </c>
      <c r="C317">
        <v>411.2</v>
      </c>
      <c r="D317">
        <v>394</v>
      </c>
      <c r="E317">
        <v>414.6</v>
      </c>
      <c r="F317">
        <v>390.45</v>
      </c>
      <c r="G317" s="2">
        <v>2.4400000000000002E-2</v>
      </c>
      <c r="K317" t="s">
        <v>401</v>
      </c>
      <c r="L317" s="3">
        <v>18014.599999999999</v>
      </c>
      <c r="M317" s="3">
        <v>17830.400000000001</v>
      </c>
      <c r="N317" s="3">
        <v>18084.099999999999</v>
      </c>
      <c r="O317" s="3">
        <v>17774.25</v>
      </c>
      <c r="P317" s="2">
        <v>1.17E-2</v>
      </c>
      <c r="T317" s="21" t="s">
        <v>401</v>
      </c>
      <c r="U317" s="65">
        <v>24692.1</v>
      </c>
      <c r="V317" s="65">
        <v>24333.55</v>
      </c>
      <c r="W317" s="65">
        <v>24798.5</v>
      </c>
      <c r="X317" s="65">
        <v>24241.200000000001</v>
      </c>
      <c r="Y317" s="66">
        <v>1.5699999999999999E-2</v>
      </c>
      <c r="AC317" s="14" t="s">
        <v>402</v>
      </c>
      <c r="AD317" s="4">
        <v>7.4370000000000003</v>
      </c>
      <c r="AE317" s="4">
        <v>7.4290000000000003</v>
      </c>
      <c r="AF317" s="4">
        <v>7.4429999999999996</v>
      </c>
      <c r="AG317" s="16">
        <v>7.4</v>
      </c>
    </row>
    <row r="318" spans="2:33" x14ac:dyDescent="0.3">
      <c r="B318" s="1">
        <v>44918</v>
      </c>
      <c r="C318">
        <v>401.4</v>
      </c>
      <c r="D318">
        <v>413</v>
      </c>
      <c r="E318">
        <v>416.2</v>
      </c>
      <c r="F318">
        <v>400</v>
      </c>
      <c r="G318" s="2">
        <v>-4.0300000000000002E-2</v>
      </c>
      <c r="K318" t="s">
        <v>403</v>
      </c>
      <c r="L318" s="3">
        <v>17806.8</v>
      </c>
      <c r="M318" s="3">
        <v>17977.650000000001</v>
      </c>
      <c r="N318" s="3">
        <v>18050.45</v>
      </c>
      <c r="O318" s="3">
        <v>17779.5</v>
      </c>
      <c r="P318" s="2">
        <v>-1.77E-2</v>
      </c>
      <c r="T318" s="21" t="s">
        <v>403</v>
      </c>
      <c r="U318" s="65">
        <v>24311.35</v>
      </c>
      <c r="V318" s="65">
        <v>24537.55</v>
      </c>
      <c r="W318" s="65">
        <v>24628.3</v>
      </c>
      <c r="X318" s="65">
        <v>24273.9</v>
      </c>
      <c r="Y318" s="66">
        <v>-1.8800000000000001E-2</v>
      </c>
      <c r="AC318" s="14" t="s">
        <v>404</v>
      </c>
      <c r="AD318" s="4">
        <v>7.4340000000000002</v>
      </c>
      <c r="AE318" s="4">
        <v>7.4710000000000001</v>
      </c>
      <c r="AF318" s="4">
        <v>7.4710000000000001</v>
      </c>
      <c r="AG318" s="16">
        <v>7.4320000000000004</v>
      </c>
    </row>
    <row r="319" spans="2:33" x14ac:dyDescent="0.3">
      <c r="B319" s="1">
        <v>44917</v>
      </c>
      <c r="C319">
        <v>418.25</v>
      </c>
      <c r="D319">
        <v>434.75</v>
      </c>
      <c r="E319">
        <v>437</v>
      </c>
      <c r="F319">
        <v>415</v>
      </c>
      <c r="G319" s="2">
        <v>-3.7699999999999997E-2</v>
      </c>
      <c r="K319" t="s">
        <v>405</v>
      </c>
      <c r="L319" s="3">
        <v>18127.349999999999</v>
      </c>
      <c r="M319" s="3">
        <v>18288.8</v>
      </c>
      <c r="N319" s="3">
        <v>18318.75</v>
      </c>
      <c r="O319" s="3">
        <v>18068.599999999999</v>
      </c>
      <c r="P319" s="2">
        <v>-3.8999999999999998E-3</v>
      </c>
      <c r="T319" s="21" t="s">
        <v>405</v>
      </c>
      <c r="U319" s="65">
        <v>24776.5</v>
      </c>
      <c r="V319" s="65">
        <v>24981.7</v>
      </c>
      <c r="W319" s="65">
        <v>25026.1</v>
      </c>
      <c r="X319" s="65">
        <v>24682.6</v>
      </c>
      <c r="Y319" s="66">
        <v>-2.8E-3</v>
      </c>
      <c r="AC319" s="14" t="s">
        <v>406</v>
      </c>
      <c r="AD319" s="4">
        <v>7.4489999999999998</v>
      </c>
      <c r="AE319" s="4">
        <v>7.4710000000000001</v>
      </c>
      <c r="AF319" s="4">
        <v>7.4710000000000001</v>
      </c>
      <c r="AG319" s="16">
        <v>7.4340000000000002</v>
      </c>
    </row>
    <row r="320" spans="2:33" x14ac:dyDescent="0.3">
      <c r="B320" s="1">
        <v>44916</v>
      </c>
      <c r="C320">
        <v>434.65</v>
      </c>
      <c r="D320">
        <v>444</v>
      </c>
      <c r="E320">
        <v>446.7</v>
      </c>
      <c r="F320">
        <v>433.5</v>
      </c>
      <c r="G320" s="2">
        <v>-1.4200000000000001E-2</v>
      </c>
      <c r="K320" t="s">
        <v>407</v>
      </c>
      <c r="L320" s="3">
        <v>18199.099999999999</v>
      </c>
      <c r="M320" s="3">
        <v>18435.150000000001</v>
      </c>
      <c r="N320" s="3">
        <v>18473.349999999999</v>
      </c>
      <c r="O320" s="3">
        <v>18162.75</v>
      </c>
      <c r="P320" s="2">
        <v>-1.01E-2</v>
      </c>
      <c r="T320" s="21" t="s">
        <v>407</v>
      </c>
      <c r="U320" s="65">
        <v>24845.65</v>
      </c>
      <c r="V320" s="65">
        <v>25221.45</v>
      </c>
      <c r="W320" s="65">
        <v>25287.35</v>
      </c>
      <c r="X320" s="65">
        <v>24781.5</v>
      </c>
      <c r="Y320" s="66">
        <v>-1.1599999999999999E-2</v>
      </c>
      <c r="AC320" s="14" t="s">
        <v>408</v>
      </c>
      <c r="AD320" s="4">
        <v>7.44</v>
      </c>
      <c r="AE320" s="4">
        <v>7.4710000000000001</v>
      </c>
      <c r="AF320" s="4">
        <v>7.4710000000000001</v>
      </c>
      <c r="AG320" s="16">
        <v>7.44</v>
      </c>
    </row>
    <row r="321" spans="2:33" x14ac:dyDescent="0.3">
      <c r="B321" s="1">
        <v>44915</v>
      </c>
      <c r="C321">
        <v>440.9</v>
      </c>
      <c r="D321">
        <v>437.9</v>
      </c>
      <c r="E321">
        <v>445</v>
      </c>
      <c r="F321">
        <v>434.75</v>
      </c>
      <c r="G321" s="2">
        <v>9.5999999999999992E-3</v>
      </c>
      <c r="K321" t="s">
        <v>409</v>
      </c>
      <c r="L321" s="3">
        <v>18385.3</v>
      </c>
      <c r="M321" s="3">
        <v>18340.3</v>
      </c>
      <c r="N321" s="3">
        <v>18404.900000000001</v>
      </c>
      <c r="O321" s="3">
        <v>18202.650000000001</v>
      </c>
      <c r="P321" s="2">
        <v>-1.9E-3</v>
      </c>
      <c r="T321" s="21" t="s">
        <v>409</v>
      </c>
      <c r="U321" s="65">
        <v>25137.75</v>
      </c>
      <c r="V321" s="65">
        <v>25060</v>
      </c>
      <c r="W321" s="65">
        <v>25165.35</v>
      </c>
      <c r="X321" s="65">
        <v>24915</v>
      </c>
      <c r="Y321" s="66">
        <v>-1.8E-3</v>
      </c>
      <c r="AC321" s="14" t="s">
        <v>410</v>
      </c>
      <c r="AD321" s="4">
        <v>7.4139999999999997</v>
      </c>
      <c r="AE321" s="4">
        <v>7.4169999999999998</v>
      </c>
      <c r="AF321" s="4">
        <v>7.4320000000000004</v>
      </c>
      <c r="AG321" s="16">
        <v>7.4020000000000001</v>
      </c>
    </row>
    <row r="322" spans="2:33" x14ac:dyDescent="0.3">
      <c r="B322" s="1">
        <v>44914</v>
      </c>
      <c r="C322">
        <v>436.7</v>
      </c>
      <c r="D322">
        <v>440.65</v>
      </c>
      <c r="E322">
        <v>443.5</v>
      </c>
      <c r="F322">
        <v>434.5</v>
      </c>
      <c r="G322" s="2">
        <v>-4.1999999999999997E-3</v>
      </c>
      <c r="K322" t="s">
        <v>411</v>
      </c>
      <c r="L322" s="3">
        <v>18420.45</v>
      </c>
      <c r="M322" s="3">
        <v>18288.099999999999</v>
      </c>
      <c r="N322" s="3">
        <v>18431.650000000001</v>
      </c>
      <c r="O322" s="3">
        <v>18244.55</v>
      </c>
      <c r="P322" s="2">
        <v>8.3000000000000001E-3</v>
      </c>
      <c r="T322" s="21" t="s">
        <v>411</v>
      </c>
      <c r="U322" s="65">
        <v>25184.15</v>
      </c>
      <c r="V322" s="65">
        <v>25041.25</v>
      </c>
      <c r="W322" s="65">
        <v>25206.35</v>
      </c>
      <c r="X322" s="65">
        <v>24978.6</v>
      </c>
      <c r="Y322" s="66">
        <v>6.0000000000000001E-3</v>
      </c>
      <c r="AC322" s="14" t="s">
        <v>412</v>
      </c>
      <c r="AD322" s="4">
        <v>7.391</v>
      </c>
      <c r="AE322" s="4">
        <v>7.399</v>
      </c>
      <c r="AF322" s="4">
        <v>7.399</v>
      </c>
      <c r="AG322" s="16">
        <v>7.36</v>
      </c>
    </row>
    <row r="323" spans="2:33" x14ac:dyDescent="0.3">
      <c r="B323" s="1">
        <v>44911</v>
      </c>
      <c r="C323">
        <v>438.55</v>
      </c>
      <c r="D323">
        <v>448</v>
      </c>
      <c r="E323">
        <v>449</v>
      </c>
      <c r="F323">
        <v>437.35</v>
      </c>
      <c r="G323" s="2">
        <v>-2.75E-2</v>
      </c>
      <c r="K323" t="s">
        <v>413</v>
      </c>
      <c r="L323" s="3">
        <v>18269</v>
      </c>
      <c r="M323" s="3">
        <v>18319.099999999999</v>
      </c>
      <c r="N323" s="3">
        <v>18440.95</v>
      </c>
      <c r="O323" s="3">
        <v>18255.150000000001</v>
      </c>
      <c r="P323" s="2">
        <v>-7.9000000000000008E-3</v>
      </c>
      <c r="T323" s="21" t="s">
        <v>413</v>
      </c>
      <c r="U323" s="65">
        <v>25032.85</v>
      </c>
      <c r="V323" s="65">
        <v>25066.95</v>
      </c>
      <c r="W323" s="65">
        <v>25215.65</v>
      </c>
      <c r="X323" s="65">
        <v>25000</v>
      </c>
      <c r="Y323" s="66">
        <v>-7.6E-3</v>
      </c>
      <c r="AC323" s="14" t="s">
        <v>414</v>
      </c>
      <c r="AD323" s="4">
        <v>7.367</v>
      </c>
      <c r="AE323" s="4">
        <v>7.41</v>
      </c>
      <c r="AF323" s="4">
        <v>7.4139999999999997</v>
      </c>
      <c r="AG323" s="16">
        <v>7.367</v>
      </c>
    </row>
    <row r="324" spans="2:33" x14ac:dyDescent="0.3">
      <c r="B324" s="1">
        <v>44910</v>
      </c>
      <c r="C324">
        <v>450.95</v>
      </c>
      <c r="D324">
        <v>448.5</v>
      </c>
      <c r="E324">
        <v>455</v>
      </c>
      <c r="F324">
        <v>445.05</v>
      </c>
      <c r="G324" s="2">
        <v>2.2000000000000001E-3</v>
      </c>
      <c r="K324" t="s">
        <v>415</v>
      </c>
      <c r="L324" s="3">
        <v>18414.900000000001</v>
      </c>
      <c r="M324" s="3">
        <v>18614.400000000001</v>
      </c>
      <c r="N324" s="3">
        <v>18652.900000000001</v>
      </c>
      <c r="O324" s="3">
        <v>18387.7</v>
      </c>
      <c r="P324" s="2">
        <v>-1.32E-2</v>
      </c>
      <c r="T324" s="21" t="s">
        <v>415</v>
      </c>
      <c r="U324" s="65">
        <v>25224.95</v>
      </c>
      <c r="V324" s="65">
        <v>25505.45</v>
      </c>
      <c r="W324" s="65">
        <v>25545.3</v>
      </c>
      <c r="X324" s="65">
        <v>25172.15</v>
      </c>
      <c r="Y324" s="66">
        <v>-1.34E-2</v>
      </c>
      <c r="AC324" s="14" t="s">
        <v>416</v>
      </c>
      <c r="AD324" s="4">
        <v>7.3380000000000001</v>
      </c>
      <c r="AE324" s="4">
        <v>7.3849999999999998</v>
      </c>
      <c r="AF324" s="4">
        <v>7.3849999999999998</v>
      </c>
      <c r="AG324" s="16">
        <v>7.3360000000000003</v>
      </c>
    </row>
    <row r="325" spans="2:33" x14ac:dyDescent="0.3">
      <c r="B325" s="1">
        <v>44909</v>
      </c>
      <c r="C325">
        <v>449.95</v>
      </c>
      <c r="D325">
        <v>450.8</v>
      </c>
      <c r="E325">
        <v>461.9</v>
      </c>
      <c r="F325">
        <v>447.05</v>
      </c>
      <c r="G325" s="2">
        <v>5.3E-3</v>
      </c>
      <c r="K325" t="s">
        <v>417</v>
      </c>
      <c r="L325" s="3">
        <v>18660.3</v>
      </c>
      <c r="M325" s="3">
        <v>18671.25</v>
      </c>
      <c r="N325" s="3">
        <v>18696.099999999999</v>
      </c>
      <c r="O325" s="3">
        <v>18632.900000000001</v>
      </c>
      <c r="P325" s="2">
        <v>2.8E-3</v>
      </c>
      <c r="T325" s="21" t="s">
        <v>417</v>
      </c>
      <c r="U325" s="65">
        <v>25567.1</v>
      </c>
      <c r="V325" s="65">
        <v>25552.799999999999</v>
      </c>
      <c r="W325" s="65">
        <v>25623.7</v>
      </c>
      <c r="X325" s="65">
        <v>25523.55</v>
      </c>
      <c r="Y325" s="66">
        <v>3.8999999999999998E-3</v>
      </c>
      <c r="AC325" s="14" t="s">
        <v>418</v>
      </c>
      <c r="AD325" s="4">
        <v>7.3319999999999999</v>
      </c>
      <c r="AE325" s="4">
        <v>7.3719999999999999</v>
      </c>
      <c r="AF325" s="4">
        <v>7.3719999999999999</v>
      </c>
      <c r="AG325" s="16">
        <v>7.3090000000000002</v>
      </c>
    </row>
    <row r="326" spans="2:33" x14ac:dyDescent="0.3">
      <c r="B326" s="1">
        <v>44908</v>
      </c>
      <c r="C326">
        <v>447.6</v>
      </c>
      <c r="D326">
        <v>439.6</v>
      </c>
      <c r="E326">
        <v>449.4</v>
      </c>
      <c r="F326">
        <v>438.2</v>
      </c>
      <c r="G326" s="2">
        <v>2.0199999999999999E-2</v>
      </c>
      <c r="K326" t="s">
        <v>419</v>
      </c>
      <c r="L326" s="3">
        <v>18608</v>
      </c>
      <c r="M326" s="3">
        <v>18524.400000000001</v>
      </c>
      <c r="N326" s="3">
        <v>18617.25</v>
      </c>
      <c r="O326" s="3">
        <v>18490.2</v>
      </c>
      <c r="P326" s="2">
        <v>6.0000000000000001E-3</v>
      </c>
      <c r="T326" s="21" t="s">
        <v>419</v>
      </c>
      <c r="U326" s="65">
        <v>25466.9</v>
      </c>
      <c r="V326" s="65">
        <v>25317.7</v>
      </c>
      <c r="W326" s="65">
        <v>25488.3</v>
      </c>
      <c r="X326" s="65">
        <v>25308.75</v>
      </c>
      <c r="Y326" s="66">
        <v>7.1000000000000004E-3</v>
      </c>
      <c r="AC326" s="14" t="s">
        <v>420</v>
      </c>
      <c r="AD326" s="4">
        <v>7.32</v>
      </c>
      <c r="AE326" s="4">
        <v>7.3010000000000002</v>
      </c>
      <c r="AF326" s="4">
        <v>7.33</v>
      </c>
      <c r="AG326" s="16">
        <v>7.2549999999999999</v>
      </c>
    </row>
    <row r="327" spans="2:33" x14ac:dyDescent="0.3">
      <c r="B327" s="1">
        <v>44907</v>
      </c>
      <c r="C327">
        <v>438.75</v>
      </c>
      <c r="D327">
        <v>448.05</v>
      </c>
      <c r="E327">
        <v>449.75</v>
      </c>
      <c r="F327">
        <v>435.2</v>
      </c>
      <c r="G327" s="2">
        <v>-2.0799999999999999E-2</v>
      </c>
      <c r="K327" s="1">
        <v>44907</v>
      </c>
      <c r="L327" s="3">
        <v>18497.150000000001</v>
      </c>
      <c r="M327" s="3">
        <v>18402.150000000001</v>
      </c>
      <c r="N327" s="3">
        <v>18521.55</v>
      </c>
      <c r="O327" s="3">
        <v>18345.7</v>
      </c>
      <c r="P327" s="2">
        <v>0</v>
      </c>
      <c r="T327" s="67">
        <v>44907</v>
      </c>
      <c r="U327" s="65">
        <v>25287.35</v>
      </c>
      <c r="V327" s="65">
        <v>25167.9</v>
      </c>
      <c r="W327" s="65">
        <v>25353.45</v>
      </c>
      <c r="X327" s="65">
        <v>25077.35</v>
      </c>
      <c r="Y327" s="66">
        <v>-1E-3</v>
      </c>
      <c r="AC327" s="13">
        <v>44569</v>
      </c>
      <c r="AD327" s="4">
        <v>7.24</v>
      </c>
      <c r="AE327" s="4">
        <v>7.3570000000000002</v>
      </c>
      <c r="AF327" s="4">
        <v>7.3570000000000002</v>
      </c>
      <c r="AG327" s="16">
        <v>7.24</v>
      </c>
    </row>
    <row r="328" spans="2:33" x14ac:dyDescent="0.3">
      <c r="B328" s="1">
        <v>44904</v>
      </c>
      <c r="C328">
        <v>448.05</v>
      </c>
      <c r="D328">
        <v>456.7</v>
      </c>
      <c r="E328">
        <v>457.4</v>
      </c>
      <c r="F328">
        <v>446.2</v>
      </c>
      <c r="G328" s="2">
        <v>-1.38E-2</v>
      </c>
      <c r="K328" s="1">
        <v>44816</v>
      </c>
      <c r="L328" s="3">
        <v>18496.599999999999</v>
      </c>
      <c r="M328" s="3">
        <v>18662.400000000001</v>
      </c>
      <c r="N328" s="3">
        <v>18664.7</v>
      </c>
      <c r="O328" s="3">
        <v>18410.099999999999</v>
      </c>
      <c r="P328" s="2">
        <v>-6.1000000000000004E-3</v>
      </c>
      <c r="T328" s="67">
        <v>44816</v>
      </c>
      <c r="U328" s="65">
        <v>25312.5</v>
      </c>
      <c r="V328" s="65">
        <v>25584.1</v>
      </c>
      <c r="W328" s="65">
        <v>25585.75</v>
      </c>
      <c r="X328" s="65">
        <v>25186.45</v>
      </c>
      <c r="Y328" s="66">
        <v>-7.6E-3</v>
      </c>
      <c r="AC328" s="13">
        <v>44600</v>
      </c>
      <c r="AD328" s="4">
        <v>7.1959999999999997</v>
      </c>
      <c r="AE328" s="4">
        <v>7.2039999999999997</v>
      </c>
      <c r="AF328" s="4">
        <v>7.2279999999999998</v>
      </c>
      <c r="AG328" s="16">
        <v>7.1849999999999996</v>
      </c>
    </row>
    <row r="329" spans="2:33" x14ac:dyDescent="0.3">
      <c r="B329" s="1">
        <v>44903</v>
      </c>
      <c r="C329">
        <v>454.3</v>
      </c>
      <c r="D329">
        <v>458.05</v>
      </c>
      <c r="E329">
        <v>459.65</v>
      </c>
      <c r="F329">
        <v>451.5</v>
      </c>
      <c r="G329" s="2">
        <v>-1.1000000000000001E-3</v>
      </c>
      <c r="K329" s="1">
        <v>44785</v>
      </c>
      <c r="L329" s="3">
        <v>18609.349999999999</v>
      </c>
      <c r="M329" s="3">
        <v>18570.849999999999</v>
      </c>
      <c r="N329" s="3">
        <v>18625</v>
      </c>
      <c r="O329" s="3">
        <v>18536.95</v>
      </c>
      <c r="P329" s="2">
        <v>2.5999999999999999E-3</v>
      </c>
      <c r="T329" s="67">
        <v>44785</v>
      </c>
      <c r="U329" s="65">
        <v>25506.95</v>
      </c>
      <c r="V329" s="65">
        <v>25434.55</v>
      </c>
      <c r="W329" s="65">
        <v>25520.400000000001</v>
      </c>
      <c r="X329" s="65">
        <v>25380.400000000001</v>
      </c>
      <c r="Y329" s="66">
        <v>3.0999999999999999E-3</v>
      </c>
      <c r="AC329" s="13">
        <v>44628</v>
      </c>
      <c r="AD329" s="4">
        <v>7.242</v>
      </c>
      <c r="AE329" s="4">
        <v>7.25</v>
      </c>
      <c r="AF329" s="4">
        <v>7.2530000000000001</v>
      </c>
      <c r="AG329" s="16">
        <v>7.2270000000000003</v>
      </c>
    </row>
    <row r="330" spans="2:33" x14ac:dyDescent="0.3">
      <c r="B330" s="1">
        <v>44902</v>
      </c>
      <c r="C330">
        <v>454.8</v>
      </c>
      <c r="D330">
        <v>450</v>
      </c>
      <c r="E330">
        <v>457</v>
      </c>
      <c r="F330">
        <v>438.65</v>
      </c>
      <c r="G330" s="2">
        <v>1.26E-2</v>
      </c>
      <c r="K330" s="1">
        <v>44754</v>
      </c>
      <c r="L330" s="3">
        <v>18560.5</v>
      </c>
      <c r="M330" s="3">
        <v>18638.849999999999</v>
      </c>
      <c r="N330" s="3">
        <v>18668.3</v>
      </c>
      <c r="O330" s="3">
        <v>18528.400000000001</v>
      </c>
      <c r="P330" s="2">
        <v>-4.4000000000000003E-3</v>
      </c>
      <c r="T330" s="67">
        <v>44754</v>
      </c>
      <c r="U330" s="65">
        <v>25428.35</v>
      </c>
      <c r="V330" s="65">
        <v>25533.35</v>
      </c>
      <c r="W330" s="65">
        <v>25590.05</v>
      </c>
      <c r="X330" s="65">
        <v>25388.3</v>
      </c>
      <c r="Y330" s="66">
        <v>-4.5999999999999999E-3</v>
      </c>
      <c r="AC330" s="13">
        <v>44659</v>
      </c>
      <c r="AD330" s="4">
        <v>7.157</v>
      </c>
      <c r="AE330" s="4">
        <v>7.2190000000000003</v>
      </c>
      <c r="AF330" s="4">
        <v>7.2359999999999998</v>
      </c>
      <c r="AG330" s="16">
        <v>7.1509999999999998</v>
      </c>
    </row>
    <row r="331" spans="2:33" x14ac:dyDescent="0.3">
      <c r="B331" s="1">
        <v>44901</v>
      </c>
      <c r="C331">
        <v>449.15</v>
      </c>
      <c r="D331">
        <v>439.9</v>
      </c>
      <c r="E331">
        <v>455.5</v>
      </c>
      <c r="F331">
        <v>432.1</v>
      </c>
      <c r="G331" s="2">
        <v>2.35E-2</v>
      </c>
      <c r="K331" s="1">
        <v>44724</v>
      </c>
      <c r="L331" s="3">
        <v>18642.75</v>
      </c>
      <c r="M331" s="3">
        <v>18600.650000000001</v>
      </c>
      <c r="N331" s="3">
        <v>18654.900000000001</v>
      </c>
      <c r="O331" s="3">
        <v>18577.900000000001</v>
      </c>
      <c r="P331" s="2">
        <v>-3.0999999999999999E-3</v>
      </c>
      <c r="T331" s="67">
        <v>44724</v>
      </c>
      <c r="U331" s="65">
        <v>25546.05</v>
      </c>
      <c r="V331" s="65">
        <v>25497.85</v>
      </c>
      <c r="W331" s="65">
        <v>25566</v>
      </c>
      <c r="X331" s="65">
        <v>25474.75</v>
      </c>
      <c r="Y331" s="66">
        <v>-3.7000000000000002E-3</v>
      </c>
      <c r="AC331" s="13">
        <v>44689</v>
      </c>
      <c r="AD331" s="4">
        <v>7.3</v>
      </c>
      <c r="AE331" s="4">
        <v>7.1360000000000001</v>
      </c>
      <c r="AF331" s="4">
        <v>7.3220000000000001</v>
      </c>
      <c r="AG331" s="16">
        <v>7.11</v>
      </c>
    </row>
    <row r="332" spans="2:33" x14ac:dyDescent="0.3">
      <c r="B332" s="1">
        <v>44900</v>
      </c>
      <c r="C332">
        <v>438.85</v>
      </c>
      <c r="D332">
        <v>441.6</v>
      </c>
      <c r="E332">
        <v>444.9</v>
      </c>
      <c r="F332">
        <v>436.5</v>
      </c>
      <c r="G332" s="2">
        <v>-1E-3</v>
      </c>
      <c r="K332" s="1">
        <v>44693</v>
      </c>
      <c r="L332" s="3">
        <v>18701.05</v>
      </c>
      <c r="M332" s="3">
        <v>18719.55</v>
      </c>
      <c r="N332" s="3">
        <v>18728.599999999999</v>
      </c>
      <c r="O332" s="3">
        <v>18591.349999999999</v>
      </c>
      <c r="P332" s="2">
        <v>2.9999999999999997E-4</v>
      </c>
      <c r="T332" s="67">
        <v>44693</v>
      </c>
      <c r="U332" s="65">
        <v>25642.15</v>
      </c>
      <c r="V332" s="65">
        <v>25662.6</v>
      </c>
      <c r="W332" s="65">
        <v>25672.1</v>
      </c>
      <c r="X332" s="65">
        <v>25465.25</v>
      </c>
      <c r="Y332" s="66">
        <v>1.1999999999999999E-3</v>
      </c>
      <c r="AC332" s="13">
        <v>44781</v>
      </c>
      <c r="AD332" s="4">
        <v>7.3479999999999999</v>
      </c>
      <c r="AE332" s="4">
        <v>7.3650000000000002</v>
      </c>
      <c r="AF332" s="4">
        <v>7.3650000000000002</v>
      </c>
      <c r="AG332" s="16">
        <v>7.3380000000000001</v>
      </c>
    </row>
    <row r="333" spans="2:33" x14ac:dyDescent="0.3">
      <c r="B333" s="1">
        <v>44897</v>
      </c>
      <c r="C333">
        <v>439.3</v>
      </c>
      <c r="D333">
        <v>443</v>
      </c>
      <c r="E333">
        <v>445.45</v>
      </c>
      <c r="F333">
        <v>437.5</v>
      </c>
      <c r="G333" s="2">
        <v>-5.0000000000000001E-3</v>
      </c>
      <c r="K333" s="1">
        <v>44604</v>
      </c>
      <c r="L333" s="3">
        <v>18696.099999999999</v>
      </c>
      <c r="M333" s="3">
        <v>18752.400000000001</v>
      </c>
      <c r="N333" s="3">
        <v>18781.95</v>
      </c>
      <c r="O333" s="3">
        <v>18639.2</v>
      </c>
      <c r="P333" s="2">
        <v>-6.1999999999999998E-3</v>
      </c>
      <c r="T333" s="67">
        <v>44604</v>
      </c>
      <c r="U333" s="65">
        <v>25610.45</v>
      </c>
      <c r="V333" s="65">
        <v>25669.35</v>
      </c>
      <c r="W333" s="65">
        <v>25721.25</v>
      </c>
      <c r="X333" s="65">
        <v>25538.25</v>
      </c>
      <c r="Y333" s="66">
        <v>-6.8999999999999999E-3</v>
      </c>
      <c r="AC333" s="13">
        <v>44842</v>
      </c>
      <c r="AD333" s="4">
        <v>7.31</v>
      </c>
      <c r="AE333" s="4">
        <v>7.3659999999999997</v>
      </c>
      <c r="AF333" s="4">
        <v>7.3659999999999997</v>
      </c>
      <c r="AG333" s="16">
        <v>7.3070000000000004</v>
      </c>
    </row>
    <row r="334" spans="2:33" x14ac:dyDescent="0.3">
      <c r="B334" s="1">
        <v>44896</v>
      </c>
      <c r="C334">
        <v>441.5</v>
      </c>
      <c r="D334">
        <v>444.2</v>
      </c>
      <c r="E334">
        <v>448.4</v>
      </c>
      <c r="F334">
        <v>438</v>
      </c>
      <c r="G334" s="2">
        <v>8.8999999999999999E-3</v>
      </c>
      <c r="K334" s="1">
        <v>44573</v>
      </c>
      <c r="L334" s="3">
        <v>18812.5</v>
      </c>
      <c r="M334" s="3">
        <v>18871.95</v>
      </c>
      <c r="N334" s="3">
        <v>18887.599999999999</v>
      </c>
      <c r="O334" s="3">
        <v>18778.2</v>
      </c>
      <c r="P334" s="2">
        <v>2.8999999999999998E-3</v>
      </c>
      <c r="T334" s="67">
        <v>44573</v>
      </c>
      <c r="U334" s="65">
        <v>25788.799999999999</v>
      </c>
      <c r="V334" s="65">
        <v>25888.95</v>
      </c>
      <c r="W334" s="65">
        <v>25939.5</v>
      </c>
      <c r="X334" s="65">
        <v>25741.45</v>
      </c>
      <c r="Y334" s="66">
        <v>3.7000000000000002E-3</v>
      </c>
      <c r="AC334" s="13">
        <v>44873</v>
      </c>
      <c r="AD334" s="4">
        <v>7.2670000000000003</v>
      </c>
      <c r="AE334" s="4">
        <v>7.3390000000000004</v>
      </c>
      <c r="AF334" s="4">
        <v>7.3390000000000004</v>
      </c>
      <c r="AG334" s="16">
        <v>7.2409999999999997</v>
      </c>
    </row>
    <row r="335" spans="2:33" x14ac:dyDescent="0.3">
      <c r="B335" s="1">
        <v>44895</v>
      </c>
      <c r="C335">
        <v>437.6</v>
      </c>
      <c r="D335">
        <v>440.3</v>
      </c>
      <c r="E335">
        <v>451.85</v>
      </c>
      <c r="F335">
        <v>435.5</v>
      </c>
      <c r="G335" s="2">
        <v>2.9999999999999997E-4</v>
      </c>
      <c r="K335" t="s">
        <v>421</v>
      </c>
      <c r="L335" s="3">
        <v>18758.349999999999</v>
      </c>
      <c r="M335" s="3">
        <v>18625.7</v>
      </c>
      <c r="N335" s="3">
        <v>18816.05</v>
      </c>
      <c r="O335" s="3">
        <v>18616.55</v>
      </c>
      <c r="P335" s="2">
        <v>7.4999999999999997E-3</v>
      </c>
      <c r="T335" s="21" t="s">
        <v>421</v>
      </c>
      <c r="U335" s="65">
        <v>25693.45</v>
      </c>
      <c r="V335" s="65">
        <v>25523.75</v>
      </c>
      <c r="W335" s="65">
        <v>25770.05</v>
      </c>
      <c r="X335" s="65">
        <v>25455.25</v>
      </c>
      <c r="Y335" s="66">
        <v>7.0000000000000001E-3</v>
      </c>
      <c r="AC335" s="13">
        <v>44903</v>
      </c>
      <c r="AD335" s="4">
        <v>7.2889999999999997</v>
      </c>
      <c r="AE335" s="4">
        <v>7.3310000000000004</v>
      </c>
      <c r="AF335" s="4">
        <v>7.3310000000000004</v>
      </c>
      <c r="AG335" s="16">
        <v>7.2859999999999996</v>
      </c>
    </row>
    <row r="336" spans="2:33" x14ac:dyDescent="0.3">
      <c r="B336" s="1">
        <v>44894</v>
      </c>
      <c r="C336">
        <v>437.45</v>
      </c>
      <c r="D336">
        <v>427</v>
      </c>
      <c r="E336">
        <v>449</v>
      </c>
      <c r="F336">
        <v>426.95</v>
      </c>
      <c r="G336" s="2">
        <v>2.23E-2</v>
      </c>
      <c r="K336" t="s">
        <v>422</v>
      </c>
      <c r="L336" s="3">
        <v>18618.05</v>
      </c>
      <c r="M336" s="3">
        <v>18552.45</v>
      </c>
      <c r="N336" s="3">
        <v>18678.099999999999</v>
      </c>
      <c r="O336" s="3">
        <v>18552.150000000001</v>
      </c>
      <c r="P336" s="2">
        <v>3.0000000000000001E-3</v>
      </c>
      <c r="T336" s="21" t="s">
        <v>422</v>
      </c>
      <c r="U336" s="65">
        <v>25514.5</v>
      </c>
      <c r="V336" s="65">
        <v>25438.1</v>
      </c>
      <c r="W336" s="65">
        <v>25607.7</v>
      </c>
      <c r="X336" s="65">
        <v>25438.1</v>
      </c>
      <c r="Y336" s="66">
        <v>1.8E-3</v>
      </c>
      <c r="AC336" s="14" t="s">
        <v>423</v>
      </c>
      <c r="AD336" s="4">
        <v>7.1820000000000004</v>
      </c>
      <c r="AE336" s="4">
        <v>7.2510000000000003</v>
      </c>
      <c r="AF336" s="4">
        <v>7.2510000000000003</v>
      </c>
      <c r="AG336" s="16">
        <v>7.1639999999999997</v>
      </c>
    </row>
    <row r="337" spans="2:33" x14ac:dyDescent="0.3">
      <c r="B337" s="1">
        <v>44893</v>
      </c>
      <c r="C337">
        <v>427.9</v>
      </c>
      <c r="D337">
        <v>428</v>
      </c>
      <c r="E337">
        <v>434</v>
      </c>
      <c r="F337">
        <v>423.5</v>
      </c>
      <c r="G337" s="2">
        <v>1.1900000000000001E-2</v>
      </c>
      <c r="K337" t="s">
        <v>424</v>
      </c>
      <c r="L337" s="3">
        <v>18562.75</v>
      </c>
      <c r="M337" s="3">
        <v>18430.55</v>
      </c>
      <c r="N337" s="3">
        <v>18614.25</v>
      </c>
      <c r="O337" s="3">
        <v>18365.599999999999</v>
      </c>
      <c r="P337" s="2">
        <v>2.7000000000000001E-3</v>
      </c>
      <c r="T337" s="21" t="s">
        <v>424</v>
      </c>
      <c r="U337" s="65">
        <v>25469.4</v>
      </c>
      <c r="V337" s="65">
        <v>25387.35</v>
      </c>
      <c r="W337" s="65">
        <v>25605.95</v>
      </c>
      <c r="X337" s="65">
        <v>25384.2</v>
      </c>
      <c r="Y337" s="66">
        <v>-2.5000000000000001E-3</v>
      </c>
      <c r="AC337" s="14" t="s">
        <v>425</v>
      </c>
      <c r="AD337" s="4">
        <v>7.242</v>
      </c>
      <c r="AE337" s="4">
        <v>7.202</v>
      </c>
      <c r="AF337" s="4">
        <v>7.2619999999999996</v>
      </c>
      <c r="AG337" s="16">
        <v>7.1959999999999997</v>
      </c>
    </row>
    <row r="338" spans="2:33" x14ac:dyDescent="0.3">
      <c r="B338" s="1">
        <v>44890</v>
      </c>
      <c r="C338">
        <v>422.85</v>
      </c>
      <c r="D338">
        <v>427.8</v>
      </c>
      <c r="E338">
        <v>441</v>
      </c>
      <c r="F338">
        <v>420.25</v>
      </c>
      <c r="G338" s="2">
        <v>-1.8E-3</v>
      </c>
      <c r="K338" t="s">
        <v>426</v>
      </c>
      <c r="L338" s="3">
        <v>18512.75</v>
      </c>
      <c r="M338" s="3">
        <v>18528.45</v>
      </c>
      <c r="N338" s="3">
        <v>18534.900000000001</v>
      </c>
      <c r="O338" s="3">
        <v>18445.099999999999</v>
      </c>
      <c r="P338" s="2">
        <v>1.6000000000000001E-3</v>
      </c>
      <c r="T338" s="21" t="s">
        <v>426</v>
      </c>
      <c r="U338" s="65">
        <v>25533.599999999999</v>
      </c>
      <c r="V338" s="65">
        <v>25642.1</v>
      </c>
      <c r="W338" s="65">
        <v>25649.75</v>
      </c>
      <c r="X338" s="65">
        <v>25446.3</v>
      </c>
      <c r="Y338" s="66">
        <v>-2E-3</v>
      </c>
      <c r="AC338" s="14" t="s">
        <v>427</v>
      </c>
      <c r="AD338" s="4">
        <v>7.2640000000000002</v>
      </c>
      <c r="AE338" s="4">
        <v>7.2640000000000002</v>
      </c>
      <c r="AF338" s="4">
        <v>7.2949999999999999</v>
      </c>
      <c r="AG338" s="16">
        <v>7.2560000000000002</v>
      </c>
    </row>
    <row r="339" spans="2:33" x14ac:dyDescent="0.3">
      <c r="B339" s="1">
        <v>44889</v>
      </c>
      <c r="C339">
        <v>423.6</v>
      </c>
      <c r="D339">
        <v>430</v>
      </c>
      <c r="E339">
        <v>433</v>
      </c>
      <c r="F339">
        <v>420.8</v>
      </c>
      <c r="G339" s="2">
        <v>-1.0699999999999999E-2</v>
      </c>
      <c r="K339" t="s">
        <v>428</v>
      </c>
      <c r="L339" s="3">
        <v>18484.099999999999</v>
      </c>
      <c r="M339" s="3">
        <v>18326.099999999999</v>
      </c>
      <c r="N339" s="3">
        <v>18529.7</v>
      </c>
      <c r="O339" s="3">
        <v>18294.25</v>
      </c>
      <c r="P339" s="2">
        <v>1.1900000000000001E-2</v>
      </c>
      <c r="T339" s="21" t="s">
        <v>428</v>
      </c>
      <c r="U339" s="65">
        <v>25584.799999999999</v>
      </c>
      <c r="V339" s="65">
        <v>25328.55</v>
      </c>
      <c r="W339" s="65">
        <v>25636.3</v>
      </c>
      <c r="X339" s="65">
        <v>25292.35</v>
      </c>
      <c r="Y339" s="66">
        <v>1.3100000000000001E-2</v>
      </c>
      <c r="AC339" s="14" t="s">
        <v>429</v>
      </c>
      <c r="AD339" s="4">
        <v>7.27</v>
      </c>
      <c r="AE339" s="4">
        <v>7.2949999999999999</v>
      </c>
      <c r="AF339" s="4">
        <v>7.306</v>
      </c>
      <c r="AG339" s="16">
        <v>7.2649999999999997</v>
      </c>
    </row>
    <row r="340" spans="2:33" x14ac:dyDescent="0.3">
      <c r="B340" s="1">
        <v>44888</v>
      </c>
      <c r="C340">
        <v>428.2</v>
      </c>
      <c r="D340">
        <v>445</v>
      </c>
      <c r="E340">
        <v>445</v>
      </c>
      <c r="F340">
        <v>425.75</v>
      </c>
      <c r="G340" s="2">
        <v>-1.7600000000000001E-2</v>
      </c>
      <c r="K340" t="s">
        <v>430</v>
      </c>
      <c r="L340" s="3">
        <v>18267.25</v>
      </c>
      <c r="M340" s="3">
        <v>18325.2</v>
      </c>
      <c r="N340" s="3">
        <v>18325.400000000001</v>
      </c>
      <c r="O340" s="3">
        <v>18246</v>
      </c>
      <c r="P340" s="2">
        <v>1.2999999999999999E-3</v>
      </c>
      <c r="T340" s="21" t="s">
        <v>430</v>
      </c>
      <c r="U340" s="65">
        <v>25253.95</v>
      </c>
      <c r="V340" s="65">
        <v>25289</v>
      </c>
      <c r="W340" s="65">
        <v>25322.7</v>
      </c>
      <c r="X340" s="65">
        <v>25206.3</v>
      </c>
      <c r="Y340" s="66">
        <v>3.3E-3</v>
      </c>
      <c r="AC340" s="14" t="s">
        <v>431</v>
      </c>
      <c r="AD340" s="4">
        <v>7.2809999999999997</v>
      </c>
      <c r="AE340" s="4">
        <v>7.3049999999999997</v>
      </c>
      <c r="AF340" s="4">
        <v>7.31</v>
      </c>
      <c r="AG340" s="16">
        <v>7.2720000000000002</v>
      </c>
    </row>
    <row r="341" spans="2:33" x14ac:dyDescent="0.3">
      <c r="B341" s="1">
        <v>44887</v>
      </c>
      <c r="C341">
        <v>435.85</v>
      </c>
      <c r="D341">
        <v>430.8</v>
      </c>
      <c r="E341">
        <v>445.35</v>
      </c>
      <c r="F341">
        <v>426.9</v>
      </c>
      <c r="G341" s="2">
        <v>1.7000000000000001E-2</v>
      </c>
      <c r="K341" t="s">
        <v>432</v>
      </c>
      <c r="L341" s="3">
        <v>18244.2</v>
      </c>
      <c r="M341" s="3">
        <v>18179.150000000001</v>
      </c>
      <c r="N341" s="3">
        <v>18261.849999999999</v>
      </c>
      <c r="O341" s="3">
        <v>18137.7</v>
      </c>
      <c r="P341" s="2">
        <v>4.5999999999999999E-3</v>
      </c>
      <c r="T341" s="21" t="s">
        <v>432</v>
      </c>
      <c r="U341" s="65">
        <v>25170.35</v>
      </c>
      <c r="V341" s="65">
        <v>25134.05</v>
      </c>
      <c r="W341" s="65">
        <v>25196.7</v>
      </c>
      <c r="X341" s="65">
        <v>25057.55</v>
      </c>
      <c r="Y341" s="66">
        <v>2.8999999999999998E-3</v>
      </c>
      <c r="AC341" s="14" t="s">
        <v>433</v>
      </c>
      <c r="AD341" s="4">
        <v>7.2859999999999996</v>
      </c>
      <c r="AE341" s="4">
        <v>7.3109999999999999</v>
      </c>
      <c r="AF341" s="4">
        <v>7.3109999999999999</v>
      </c>
      <c r="AG341" s="16">
        <v>7.2729999999999997</v>
      </c>
    </row>
    <row r="342" spans="2:33" x14ac:dyDescent="0.3">
      <c r="B342" s="1">
        <v>44886</v>
      </c>
      <c r="C342">
        <v>428.55</v>
      </c>
      <c r="D342">
        <v>450</v>
      </c>
      <c r="E342">
        <v>451.4</v>
      </c>
      <c r="F342">
        <v>426.1</v>
      </c>
      <c r="G342" s="2">
        <v>-5.1900000000000002E-2</v>
      </c>
      <c r="K342" t="s">
        <v>434</v>
      </c>
      <c r="L342" s="3">
        <v>18159.95</v>
      </c>
      <c r="M342" s="3">
        <v>18246.400000000001</v>
      </c>
      <c r="N342" s="3">
        <v>18262.3</v>
      </c>
      <c r="O342" s="3">
        <v>18133.349999999999</v>
      </c>
      <c r="P342" s="2">
        <v>-8.0999999999999996E-3</v>
      </c>
      <c r="T342" s="21" t="s">
        <v>434</v>
      </c>
      <c r="U342" s="65">
        <v>25098.45</v>
      </c>
      <c r="V342" s="65">
        <v>25188.2</v>
      </c>
      <c r="W342" s="65">
        <v>25221.15</v>
      </c>
      <c r="X342" s="65">
        <v>25052.9</v>
      </c>
      <c r="Y342" s="66">
        <v>-8.0999999999999996E-3</v>
      </c>
      <c r="AC342" s="14" t="s">
        <v>435</v>
      </c>
      <c r="AD342" s="4">
        <v>7.2919999999999998</v>
      </c>
      <c r="AE342" s="4">
        <v>7.32</v>
      </c>
      <c r="AF342" s="4">
        <v>7.32</v>
      </c>
      <c r="AG342" s="16">
        <v>7.2919999999999998</v>
      </c>
    </row>
    <row r="343" spans="2:33" x14ac:dyDescent="0.3">
      <c r="B343" s="1">
        <v>44883</v>
      </c>
      <c r="C343">
        <v>452</v>
      </c>
      <c r="D343">
        <v>462</v>
      </c>
      <c r="E343">
        <v>466.2</v>
      </c>
      <c r="F343">
        <v>449.3</v>
      </c>
      <c r="G343" s="2">
        <v>-2.0400000000000001E-2</v>
      </c>
      <c r="K343" t="s">
        <v>436</v>
      </c>
      <c r="L343" s="3">
        <v>18307.650000000001</v>
      </c>
      <c r="M343" s="3">
        <v>18382.95</v>
      </c>
      <c r="N343" s="3">
        <v>18394.599999999999</v>
      </c>
      <c r="O343" s="3">
        <v>18209.8</v>
      </c>
      <c r="P343" s="2">
        <v>-2E-3</v>
      </c>
      <c r="T343" s="21" t="s">
        <v>436</v>
      </c>
      <c r="U343" s="65">
        <v>25304.35</v>
      </c>
      <c r="V343" s="65">
        <v>25399.25</v>
      </c>
      <c r="W343" s="65">
        <v>25424</v>
      </c>
      <c r="X343" s="65">
        <v>25169.45</v>
      </c>
      <c r="Y343" s="66">
        <v>-1.5E-3</v>
      </c>
      <c r="AC343" s="14" t="s">
        <v>437</v>
      </c>
      <c r="AD343" s="4">
        <v>7.2169999999999996</v>
      </c>
      <c r="AE343" s="4">
        <v>7.2759999999999998</v>
      </c>
      <c r="AF343" s="4">
        <v>7.2910000000000004</v>
      </c>
      <c r="AG343" s="16">
        <v>7.2030000000000003</v>
      </c>
    </row>
    <row r="344" spans="2:33" x14ac:dyDescent="0.3">
      <c r="B344" s="1">
        <v>44882</v>
      </c>
      <c r="C344">
        <v>461.4</v>
      </c>
      <c r="D344">
        <v>473.45</v>
      </c>
      <c r="E344">
        <v>474.4</v>
      </c>
      <c r="F344">
        <v>460.1</v>
      </c>
      <c r="G344" s="2">
        <v>-3.8199999999999998E-2</v>
      </c>
      <c r="K344" t="s">
        <v>438</v>
      </c>
      <c r="L344" s="3">
        <v>18343.900000000001</v>
      </c>
      <c r="M344" s="3">
        <v>18358.7</v>
      </c>
      <c r="N344" s="3">
        <v>18417.599999999999</v>
      </c>
      <c r="O344" s="3">
        <v>18312.95</v>
      </c>
      <c r="P344" s="2">
        <v>-3.5999999999999999E-3</v>
      </c>
      <c r="T344" s="21" t="s">
        <v>438</v>
      </c>
      <c r="U344" s="65">
        <v>25342.7</v>
      </c>
      <c r="V344" s="65">
        <v>25402.05</v>
      </c>
      <c r="W344" s="65">
        <v>25493.9</v>
      </c>
      <c r="X344" s="65">
        <v>25295.4</v>
      </c>
      <c r="Y344" s="66">
        <v>-5.4999999999999997E-3</v>
      </c>
      <c r="AC344" s="14" t="s">
        <v>439</v>
      </c>
      <c r="AD344" s="4">
        <v>7.2530000000000001</v>
      </c>
      <c r="AE344" s="4">
        <v>7.2560000000000002</v>
      </c>
      <c r="AF344" s="4">
        <v>7.2709999999999999</v>
      </c>
      <c r="AG344" s="16">
        <v>7.2380000000000004</v>
      </c>
    </row>
    <row r="345" spans="2:33" x14ac:dyDescent="0.3">
      <c r="B345" s="1">
        <v>44881</v>
      </c>
      <c r="C345">
        <v>479.75</v>
      </c>
      <c r="D345">
        <v>480.95</v>
      </c>
      <c r="E345">
        <v>489</v>
      </c>
      <c r="F345">
        <v>477.3</v>
      </c>
      <c r="G345" s="2">
        <v>-8.0000000000000004E-4</v>
      </c>
      <c r="K345" t="s">
        <v>440</v>
      </c>
      <c r="L345" s="3">
        <v>18409.650000000001</v>
      </c>
      <c r="M345" s="3">
        <v>18398.25</v>
      </c>
      <c r="N345" s="3">
        <v>18442.150000000001</v>
      </c>
      <c r="O345" s="3">
        <v>18344.150000000001</v>
      </c>
      <c r="P345" s="2">
        <v>2.9999999999999997E-4</v>
      </c>
      <c r="T345" s="21" t="s">
        <v>440</v>
      </c>
      <c r="U345" s="65">
        <v>25483.4</v>
      </c>
      <c r="V345" s="65">
        <v>25431.45</v>
      </c>
      <c r="W345" s="65">
        <v>25528.05</v>
      </c>
      <c r="X345" s="65">
        <v>25371.7</v>
      </c>
      <c r="Y345" s="66">
        <v>1.6999999999999999E-3</v>
      </c>
      <c r="AC345" s="14" t="s">
        <v>441</v>
      </c>
      <c r="AD345" s="4">
        <v>7.1879999999999997</v>
      </c>
      <c r="AE345" s="4">
        <v>7.28</v>
      </c>
      <c r="AF345" s="4">
        <v>7.28</v>
      </c>
      <c r="AG345" s="16">
        <v>7.1859999999999999</v>
      </c>
    </row>
    <row r="346" spans="2:33" x14ac:dyDescent="0.3">
      <c r="B346" s="1">
        <v>44880</v>
      </c>
      <c r="C346">
        <v>480.15</v>
      </c>
      <c r="D346">
        <v>476.65</v>
      </c>
      <c r="E346">
        <v>483.05</v>
      </c>
      <c r="F346">
        <v>475.45</v>
      </c>
      <c r="G346" s="2">
        <v>1.2200000000000001E-2</v>
      </c>
      <c r="K346" t="s">
        <v>442</v>
      </c>
      <c r="L346" s="3">
        <v>18403.400000000001</v>
      </c>
      <c r="M346" s="3">
        <v>18362.75</v>
      </c>
      <c r="N346" s="3">
        <v>18427.95</v>
      </c>
      <c r="O346" s="3">
        <v>18282</v>
      </c>
      <c r="P346" s="2">
        <v>4.1000000000000003E-3</v>
      </c>
      <c r="T346" s="21" t="s">
        <v>442</v>
      </c>
      <c r="U346" s="65">
        <v>25441.3</v>
      </c>
      <c r="V346" s="65">
        <v>25335.05</v>
      </c>
      <c r="W346" s="65">
        <v>25481.5</v>
      </c>
      <c r="X346" s="65">
        <v>25241.200000000001</v>
      </c>
      <c r="Y346" s="66">
        <v>5.4999999999999997E-3</v>
      </c>
      <c r="AC346" s="13">
        <v>44570</v>
      </c>
      <c r="AD346" s="4">
        <v>7.2149999999999999</v>
      </c>
      <c r="AE346" s="4">
        <v>7.23</v>
      </c>
      <c r="AF346" s="4">
        <v>7.23</v>
      </c>
      <c r="AG346" s="16">
        <v>7.1719999999999997</v>
      </c>
    </row>
    <row r="347" spans="2:33" x14ac:dyDescent="0.3">
      <c r="B347" s="1">
        <v>44879</v>
      </c>
      <c r="C347">
        <v>474.35</v>
      </c>
      <c r="D347">
        <v>488</v>
      </c>
      <c r="E347">
        <v>491.95</v>
      </c>
      <c r="F347">
        <v>472.25</v>
      </c>
      <c r="G347" s="2">
        <v>-1.8100000000000002E-2</v>
      </c>
      <c r="K347" t="s">
        <v>443</v>
      </c>
      <c r="L347" s="3">
        <v>18329.150000000001</v>
      </c>
      <c r="M347" s="3">
        <v>18376.400000000001</v>
      </c>
      <c r="N347" s="3">
        <v>18399.45</v>
      </c>
      <c r="O347" s="3">
        <v>18311.400000000001</v>
      </c>
      <c r="P347" s="2">
        <v>-1.1000000000000001E-3</v>
      </c>
      <c r="T347" s="21" t="s">
        <v>443</v>
      </c>
      <c r="U347" s="65">
        <v>25302.5</v>
      </c>
      <c r="V347" s="65">
        <v>25308.6</v>
      </c>
      <c r="W347" s="65">
        <v>25365.65</v>
      </c>
      <c r="X347" s="65">
        <v>25229.5</v>
      </c>
      <c r="Y347" s="66">
        <v>1.2999999999999999E-3</v>
      </c>
      <c r="AC347" s="13">
        <v>44601</v>
      </c>
      <c r="AD347" s="4">
        <v>7.2320000000000002</v>
      </c>
      <c r="AE347" s="4">
        <v>7.2380000000000004</v>
      </c>
      <c r="AF347" s="4">
        <v>7.2480000000000002</v>
      </c>
      <c r="AG347" s="16">
        <v>7.2240000000000002</v>
      </c>
    </row>
    <row r="348" spans="2:33" x14ac:dyDescent="0.3">
      <c r="B348" s="1">
        <v>44876</v>
      </c>
      <c r="C348">
        <v>483.1</v>
      </c>
      <c r="D348">
        <v>500.85</v>
      </c>
      <c r="E348">
        <v>505</v>
      </c>
      <c r="F348">
        <v>477.4</v>
      </c>
      <c r="G348" s="2">
        <v>-1.9900000000000001E-2</v>
      </c>
      <c r="K348" s="1">
        <v>44876</v>
      </c>
      <c r="L348" s="3">
        <v>18349.7</v>
      </c>
      <c r="M348" s="3">
        <v>18272.349999999999</v>
      </c>
      <c r="N348" s="3">
        <v>18362.3</v>
      </c>
      <c r="O348" s="3">
        <v>18259.349999999999</v>
      </c>
      <c r="P348" s="2">
        <v>1.78E-2</v>
      </c>
      <c r="T348" s="67">
        <v>44876</v>
      </c>
      <c r="U348" s="65">
        <v>25269.75</v>
      </c>
      <c r="V348" s="65">
        <v>25072</v>
      </c>
      <c r="W348" s="65">
        <v>25316.5</v>
      </c>
      <c r="X348" s="65">
        <v>25062.55</v>
      </c>
      <c r="Y348" s="66">
        <v>2.3400000000000001E-2</v>
      </c>
      <c r="AC348" s="13">
        <v>44690</v>
      </c>
      <c r="AD348" s="4">
        <v>7.218</v>
      </c>
      <c r="AE348" s="4">
        <v>7.2320000000000002</v>
      </c>
      <c r="AF348" s="4">
        <v>7.2320000000000002</v>
      </c>
      <c r="AG348" s="16">
        <v>7.2009999999999996</v>
      </c>
    </row>
    <row r="349" spans="2:33" x14ac:dyDescent="0.3">
      <c r="B349" s="1">
        <v>44875</v>
      </c>
      <c r="C349">
        <v>492.9</v>
      </c>
      <c r="D349">
        <v>539.4</v>
      </c>
      <c r="E349">
        <v>541</v>
      </c>
      <c r="F349">
        <v>488.55</v>
      </c>
      <c r="G349" s="2">
        <v>-9.8900000000000002E-2</v>
      </c>
      <c r="K349" s="1">
        <v>44845</v>
      </c>
      <c r="L349" s="3">
        <v>18028.2</v>
      </c>
      <c r="M349" s="3">
        <v>18044.349999999999</v>
      </c>
      <c r="N349" s="3">
        <v>18103.099999999999</v>
      </c>
      <c r="O349" s="3">
        <v>17969.400000000001</v>
      </c>
      <c r="P349" s="2">
        <v>-7.1000000000000004E-3</v>
      </c>
      <c r="T349" s="67">
        <v>44845</v>
      </c>
      <c r="U349" s="65">
        <v>24691.75</v>
      </c>
      <c r="V349" s="65">
        <v>24630.45</v>
      </c>
      <c r="W349" s="65">
        <v>24745.1</v>
      </c>
      <c r="X349" s="65">
        <v>24583.35</v>
      </c>
      <c r="Y349" s="66">
        <v>-4.7999999999999996E-3</v>
      </c>
      <c r="AC349" s="13">
        <v>44721</v>
      </c>
      <c r="AD349" s="4">
        <v>7.1790000000000003</v>
      </c>
      <c r="AE349" s="4">
        <v>7.2210000000000001</v>
      </c>
      <c r="AF349" s="4">
        <v>7.2210000000000001</v>
      </c>
      <c r="AG349" s="16">
        <v>7.1790000000000003</v>
      </c>
    </row>
    <row r="350" spans="2:33" x14ac:dyDescent="0.3">
      <c r="B350" s="1">
        <v>44874</v>
      </c>
      <c r="C350">
        <v>547</v>
      </c>
      <c r="D350">
        <v>554.45000000000005</v>
      </c>
      <c r="E350">
        <v>554.45000000000005</v>
      </c>
      <c r="F350">
        <v>544</v>
      </c>
      <c r="G350" s="2">
        <v>0</v>
      </c>
      <c r="K350" s="1">
        <v>44815</v>
      </c>
      <c r="L350" s="3">
        <v>18157</v>
      </c>
      <c r="M350" s="3">
        <v>18288.25</v>
      </c>
      <c r="N350" s="3">
        <v>18296.400000000001</v>
      </c>
      <c r="O350" s="3">
        <v>18117.5</v>
      </c>
      <c r="P350" s="2">
        <v>-2.5000000000000001E-3</v>
      </c>
      <c r="T350" s="67">
        <v>44815</v>
      </c>
      <c r="U350" s="65">
        <v>24811.55</v>
      </c>
      <c r="V350" s="65">
        <v>24996.25</v>
      </c>
      <c r="W350" s="65">
        <v>25003.05</v>
      </c>
      <c r="X350" s="65">
        <v>24737.05</v>
      </c>
      <c r="Y350" s="66">
        <v>-2.3E-3</v>
      </c>
      <c r="AC350" s="13">
        <v>44751</v>
      </c>
      <c r="AD350" s="4">
        <v>7.1849999999999996</v>
      </c>
      <c r="AE350" s="4">
        <v>7.2080000000000002</v>
      </c>
      <c r="AF350" s="4">
        <v>7.2080000000000002</v>
      </c>
      <c r="AG350" s="16">
        <v>7.1749999999999998</v>
      </c>
    </row>
    <row r="351" spans="2:33" x14ac:dyDescent="0.3">
      <c r="B351" s="1">
        <v>44872</v>
      </c>
      <c r="C351">
        <v>547</v>
      </c>
      <c r="D351">
        <v>547.70000000000005</v>
      </c>
      <c r="E351">
        <v>554</v>
      </c>
      <c r="F351">
        <v>544.5</v>
      </c>
      <c r="G351" s="2">
        <v>3.8E-3</v>
      </c>
      <c r="K351" s="1">
        <v>44753</v>
      </c>
      <c r="L351" s="3">
        <v>18202.8</v>
      </c>
      <c r="M351" s="3">
        <v>18211.75</v>
      </c>
      <c r="N351" s="3">
        <v>18255.5</v>
      </c>
      <c r="O351" s="3">
        <v>18064.75</v>
      </c>
      <c r="P351" s="2">
        <v>4.7000000000000002E-3</v>
      </c>
      <c r="T351" s="67">
        <v>44753</v>
      </c>
      <c r="U351" s="65">
        <v>24868.9</v>
      </c>
      <c r="V351" s="65">
        <v>24896.400000000001</v>
      </c>
      <c r="W351" s="65">
        <v>24931.85</v>
      </c>
      <c r="X351" s="65">
        <v>24650.95</v>
      </c>
      <c r="Y351" s="66">
        <v>5.4000000000000003E-3</v>
      </c>
      <c r="AC351" s="13">
        <v>44782</v>
      </c>
      <c r="AD351" s="4">
        <v>7.1349999999999998</v>
      </c>
      <c r="AE351" s="4">
        <v>7.1390000000000002</v>
      </c>
      <c r="AF351" s="4">
        <v>7.1520000000000001</v>
      </c>
      <c r="AG351" s="16">
        <v>7.1219999999999999</v>
      </c>
    </row>
    <row r="352" spans="2:33" x14ac:dyDescent="0.3">
      <c r="B352" s="1">
        <v>44869</v>
      </c>
      <c r="C352">
        <v>544.95000000000005</v>
      </c>
      <c r="D352">
        <v>545.20000000000005</v>
      </c>
      <c r="E352">
        <v>552.29999999999995</v>
      </c>
      <c r="F352">
        <v>544</v>
      </c>
      <c r="G352" s="2">
        <v>-3.5000000000000001E-3</v>
      </c>
      <c r="K352" s="1">
        <v>44662</v>
      </c>
      <c r="L352" s="3">
        <v>18117.150000000001</v>
      </c>
      <c r="M352" s="3">
        <v>18053.400000000001</v>
      </c>
      <c r="N352" s="3">
        <v>18135.099999999999</v>
      </c>
      <c r="O352" s="3">
        <v>18017.150000000001</v>
      </c>
      <c r="P352" s="2">
        <v>3.5999999999999999E-3</v>
      </c>
      <c r="T352" s="67">
        <v>44662</v>
      </c>
      <c r="U352" s="65">
        <v>24736.05</v>
      </c>
      <c r="V352" s="65">
        <v>24705.95</v>
      </c>
      <c r="W352" s="65">
        <v>24765.15</v>
      </c>
      <c r="X352" s="65">
        <v>24589.1</v>
      </c>
      <c r="Y352" s="66">
        <v>4.0000000000000002E-4</v>
      </c>
      <c r="AC352" s="13">
        <v>44813</v>
      </c>
      <c r="AD352" s="4">
        <v>7.1669999999999998</v>
      </c>
      <c r="AE352" s="4">
        <v>7.1589999999999998</v>
      </c>
      <c r="AF352" s="4">
        <v>7.1719999999999997</v>
      </c>
      <c r="AG352" s="16">
        <v>7.1349999999999998</v>
      </c>
    </row>
    <row r="353" spans="2:33" x14ac:dyDescent="0.3">
      <c r="B353" s="1">
        <v>44868</v>
      </c>
      <c r="C353">
        <v>546.85</v>
      </c>
      <c r="D353">
        <v>550.29999999999995</v>
      </c>
      <c r="E353">
        <v>550.6</v>
      </c>
      <c r="F353">
        <v>545.4</v>
      </c>
      <c r="G353" s="2">
        <v>-5.4999999999999997E-3</v>
      </c>
      <c r="K353" s="1">
        <v>44631</v>
      </c>
      <c r="L353" s="3">
        <v>18052.7</v>
      </c>
      <c r="M353" s="3">
        <v>17968.349999999999</v>
      </c>
      <c r="N353" s="3">
        <v>18106.3</v>
      </c>
      <c r="O353" s="3">
        <v>17959.2</v>
      </c>
      <c r="P353" s="2">
        <v>-1.6999999999999999E-3</v>
      </c>
      <c r="T353" s="67">
        <v>44631</v>
      </c>
      <c r="U353" s="65">
        <v>24726.55</v>
      </c>
      <c r="V353" s="65">
        <v>24622.2</v>
      </c>
      <c r="W353" s="65">
        <v>24814.75</v>
      </c>
      <c r="X353" s="65">
        <v>24606.55</v>
      </c>
      <c r="Y353" s="66">
        <v>-3.2000000000000002E-3</v>
      </c>
      <c r="AC353" s="13">
        <v>44904</v>
      </c>
      <c r="AD353" s="4">
        <v>7.181</v>
      </c>
      <c r="AE353" s="4">
        <v>7.1820000000000004</v>
      </c>
      <c r="AF353" s="4">
        <v>7.1849999999999996</v>
      </c>
      <c r="AG353" s="16">
        <v>7.1619999999999999</v>
      </c>
    </row>
    <row r="354" spans="2:33" x14ac:dyDescent="0.3">
      <c r="B354" s="1">
        <v>44867</v>
      </c>
      <c r="C354">
        <v>549.85</v>
      </c>
      <c r="D354">
        <v>550.29999999999995</v>
      </c>
      <c r="E354">
        <v>556.1</v>
      </c>
      <c r="F354">
        <v>547.29999999999995</v>
      </c>
      <c r="G354" s="2">
        <v>4.1999999999999997E-3</v>
      </c>
      <c r="K354" s="1">
        <v>44603</v>
      </c>
      <c r="L354" s="3">
        <v>18082.849999999999</v>
      </c>
      <c r="M354" s="3">
        <v>18177.900000000001</v>
      </c>
      <c r="N354" s="3">
        <v>18178.75</v>
      </c>
      <c r="O354" s="3">
        <v>18048.650000000001</v>
      </c>
      <c r="P354" s="2">
        <v>-3.3999999999999998E-3</v>
      </c>
      <c r="T354" s="67">
        <v>44603</v>
      </c>
      <c r="U354" s="65">
        <v>24806.400000000001</v>
      </c>
      <c r="V354" s="65">
        <v>25006</v>
      </c>
      <c r="W354" s="65">
        <v>25006.5</v>
      </c>
      <c r="X354" s="65">
        <v>24756.3</v>
      </c>
      <c r="Y354" s="66">
        <v>-5.7999999999999996E-3</v>
      </c>
      <c r="AC354" s="14" t="s">
        <v>444</v>
      </c>
      <c r="AD354" s="4">
        <v>7.1079999999999997</v>
      </c>
      <c r="AE354" s="4">
        <v>7.2080000000000002</v>
      </c>
      <c r="AF354" s="4">
        <v>7.2080000000000002</v>
      </c>
      <c r="AG354" s="16">
        <v>7.1059999999999999</v>
      </c>
    </row>
    <row r="355" spans="2:33" x14ac:dyDescent="0.3">
      <c r="B355" s="1">
        <v>44866</v>
      </c>
      <c r="C355">
        <v>547.54999999999995</v>
      </c>
      <c r="D355">
        <v>551.45000000000005</v>
      </c>
      <c r="E355">
        <v>560.04999999999995</v>
      </c>
      <c r="F355">
        <v>546</v>
      </c>
      <c r="G355" s="2">
        <v>-9.4999999999999998E-3</v>
      </c>
      <c r="K355" s="1">
        <v>44572</v>
      </c>
      <c r="L355" s="3">
        <v>18145.400000000001</v>
      </c>
      <c r="M355" s="3">
        <v>18130.7</v>
      </c>
      <c r="N355" s="3">
        <v>18175.8</v>
      </c>
      <c r="O355" s="3">
        <v>18060.150000000001</v>
      </c>
      <c r="P355" s="2">
        <v>7.4000000000000003E-3</v>
      </c>
      <c r="T355" s="67">
        <v>44572</v>
      </c>
      <c r="U355" s="65">
        <v>24950.15</v>
      </c>
      <c r="V355" s="65">
        <v>24867.9</v>
      </c>
      <c r="W355" s="65">
        <v>24991.65</v>
      </c>
      <c r="X355" s="65">
        <v>24818.799999999999</v>
      </c>
      <c r="Y355" s="66">
        <v>8.9999999999999993E-3</v>
      </c>
      <c r="AC355" s="14" t="s">
        <v>445</v>
      </c>
      <c r="AD355" s="4">
        <v>7.1550000000000002</v>
      </c>
      <c r="AE355" s="4">
        <v>7.1630000000000003</v>
      </c>
      <c r="AF355" s="4">
        <v>7.1630000000000003</v>
      </c>
      <c r="AG355" s="16">
        <v>7.1280000000000001</v>
      </c>
    </row>
    <row r="356" spans="2:33" x14ac:dyDescent="0.3">
      <c r="B356" s="1">
        <v>44865</v>
      </c>
      <c r="C356">
        <v>552.79999999999995</v>
      </c>
      <c r="D356">
        <v>559.45000000000005</v>
      </c>
      <c r="E356">
        <v>560</v>
      </c>
      <c r="F356">
        <v>549.29999999999995</v>
      </c>
      <c r="G356" s="2">
        <v>5.7999999999999996E-3</v>
      </c>
      <c r="K356" t="s">
        <v>446</v>
      </c>
      <c r="L356" s="3">
        <v>18012.2</v>
      </c>
      <c r="M356" s="3">
        <v>17910.2</v>
      </c>
      <c r="N356" s="3">
        <v>18022.8</v>
      </c>
      <c r="O356" s="3">
        <v>17899.900000000001</v>
      </c>
      <c r="P356" s="2">
        <v>1.2699999999999999E-2</v>
      </c>
      <c r="T356" s="21" t="s">
        <v>446</v>
      </c>
      <c r="U356" s="65">
        <v>24726.400000000001</v>
      </c>
      <c r="V356" s="65">
        <v>24575.3</v>
      </c>
      <c r="W356" s="65">
        <v>24746.55</v>
      </c>
      <c r="X356" s="65">
        <v>24560.75</v>
      </c>
      <c r="Y356" s="66">
        <v>1.34E-2</v>
      </c>
      <c r="AC356" s="14" t="s">
        <v>447</v>
      </c>
      <c r="AD356" s="4">
        <v>7.2380000000000004</v>
      </c>
      <c r="AE356" s="4">
        <v>7.17</v>
      </c>
      <c r="AF356" s="4">
        <v>7.258</v>
      </c>
      <c r="AG356" s="16">
        <v>7.1440000000000001</v>
      </c>
    </row>
    <row r="357" spans="2:33" x14ac:dyDescent="0.3">
      <c r="B357" s="1">
        <v>44862</v>
      </c>
      <c r="C357">
        <v>549.6</v>
      </c>
      <c r="D357">
        <v>561.29999999999995</v>
      </c>
      <c r="E357">
        <v>564.85</v>
      </c>
      <c r="F357">
        <v>542</v>
      </c>
      <c r="G357" s="2">
        <v>-1.83E-2</v>
      </c>
      <c r="K357" t="s">
        <v>448</v>
      </c>
      <c r="L357" s="3">
        <v>17786.8</v>
      </c>
      <c r="M357" s="3">
        <v>17756.400000000001</v>
      </c>
      <c r="N357" s="3">
        <v>17838.900000000001</v>
      </c>
      <c r="O357" s="3">
        <v>17723.7</v>
      </c>
      <c r="P357" s="2">
        <v>2.8E-3</v>
      </c>
      <c r="T357" s="21" t="s">
        <v>448</v>
      </c>
      <c r="U357" s="65">
        <v>24398.3</v>
      </c>
      <c r="V357" s="65">
        <v>24449.15</v>
      </c>
      <c r="W357" s="65">
        <v>24543.35</v>
      </c>
      <c r="X357" s="65">
        <v>24318.6</v>
      </c>
      <c r="Y357" s="66">
        <v>-2.2000000000000001E-3</v>
      </c>
      <c r="AC357" s="14" t="s">
        <v>449</v>
      </c>
      <c r="AD357" s="4">
        <v>7.266</v>
      </c>
      <c r="AE357" s="4">
        <v>7.2549999999999999</v>
      </c>
      <c r="AF357" s="4">
        <v>7.2910000000000004</v>
      </c>
      <c r="AG357" s="16">
        <v>7.2430000000000003</v>
      </c>
    </row>
    <row r="358" spans="2:33" x14ac:dyDescent="0.3">
      <c r="B358" s="1">
        <v>44861</v>
      </c>
      <c r="C358">
        <v>559.85</v>
      </c>
      <c r="D358">
        <v>564.1</v>
      </c>
      <c r="E358">
        <v>579.5</v>
      </c>
      <c r="F358">
        <v>557.79999999999995</v>
      </c>
      <c r="G358" s="2">
        <v>-7.4000000000000003E-3</v>
      </c>
      <c r="K358" t="s">
        <v>450</v>
      </c>
      <c r="L358" s="3">
        <v>17736.95</v>
      </c>
      <c r="M358" s="3">
        <v>17771.400000000001</v>
      </c>
      <c r="N358" s="3">
        <v>17783.900000000001</v>
      </c>
      <c r="O358" s="3">
        <v>17654.5</v>
      </c>
      <c r="P358" s="2">
        <v>4.5999999999999999E-3</v>
      </c>
      <c r="T358" s="21" t="s">
        <v>450</v>
      </c>
      <c r="U358" s="65">
        <v>24453.05</v>
      </c>
      <c r="V358" s="65">
        <v>24502.9</v>
      </c>
      <c r="W358" s="65">
        <v>24518.7</v>
      </c>
      <c r="X358" s="65">
        <v>24341.95</v>
      </c>
      <c r="Y358" s="66">
        <v>5.0000000000000001E-3</v>
      </c>
      <c r="AC358" s="14" t="s">
        <v>451</v>
      </c>
      <c r="AD358" s="4">
        <v>7.2770000000000001</v>
      </c>
      <c r="AE358" s="4">
        <v>7.2939999999999996</v>
      </c>
      <c r="AF358" s="4">
        <v>7.2939999999999996</v>
      </c>
      <c r="AG358" s="16">
        <v>7.2320000000000002</v>
      </c>
    </row>
    <row r="359" spans="2:33" x14ac:dyDescent="0.3">
      <c r="B359" s="1">
        <v>44859</v>
      </c>
      <c r="C359">
        <v>564.04999999999995</v>
      </c>
      <c r="D359">
        <v>570</v>
      </c>
      <c r="E359">
        <v>570</v>
      </c>
      <c r="F359">
        <v>558.1</v>
      </c>
      <c r="G359" s="2">
        <v>-6.4999999999999997E-3</v>
      </c>
      <c r="K359" t="s">
        <v>452</v>
      </c>
      <c r="L359" s="3">
        <v>17656.349999999999</v>
      </c>
      <c r="M359" s="3">
        <v>17808.3</v>
      </c>
      <c r="N359" s="3">
        <v>17811.5</v>
      </c>
      <c r="O359" s="3">
        <v>17637</v>
      </c>
      <c r="P359" s="2">
        <v>-4.1999999999999997E-3</v>
      </c>
      <c r="T359" s="21" t="s">
        <v>452</v>
      </c>
      <c r="U359" s="65">
        <v>24331.75</v>
      </c>
      <c r="V359" s="65">
        <v>24542.55</v>
      </c>
      <c r="W359" s="65">
        <v>24552.85</v>
      </c>
      <c r="X359" s="65">
        <v>24305.35</v>
      </c>
      <c r="Y359" s="66">
        <v>-4.0000000000000001E-3</v>
      </c>
      <c r="AC359" s="14" t="s">
        <v>453</v>
      </c>
      <c r="AD359" s="4">
        <v>7.2939999999999996</v>
      </c>
      <c r="AE359" s="4">
        <v>7.3</v>
      </c>
      <c r="AF359" s="4">
        <v>7.3</v>
      </c>
      <c r="AG359" s="16">
        <v>7.2709999999999999</v>
      </c>
    </row>
    <row r="360" spans="2:33" x14ac:dyDescent="0.3">
      <c r="B360" s="1">
        <v>44858</v>
      </c>
      <c r="C360">
        <v>567.75</v>
      </c>
      <c r="D360">
        <v>565</v>
      </c>
      <c r="E360">
        <v>569.70000000000005</v>
      </c>
      <c r="F360">
        <v>561.79999999999995</v>
      </c>
      <c r="G360" s="2">
        <v>1.37E-2</v>
      </c>
      <c r="K360" t="s">
        <v>454</v>
      </c>
      <c r="L360" s="3">
        <v>17730.75</v>
      </c>
      <c r="M360" s="3">
        <v>17736.349999999999</v>
      </c>
      <c r="N360" s="3">
        <v>17777.55</v>
      </c>
      <c r="O360" s="3">
        <v>17707.400000000001</v>
      </c>
      <c r="P360" s="2">
        <v>8.8000000000000005E-3</v>
      </c>
      <c r="T360" s="21" t="s">
        <v>454</v>
      </c>
      <c r="U360" s="65">
        <v>24429.45</v>
      </c>
      <c r="V360" s="65">
        <v>24463.200000000001</v>
      </c>
      <c r="W360" s="65">
        <v>24501.85</v>
      </c>
      <c r="X360" s="65">
        <v>24396.05</v>
      </c>
      <c r="Y360" s="66">
        <v>1.0800000000000001E-2</v>
      </c>
      <c r="AC360" s="14" t="s">
        <v>455</v>
      </c>
      <c r="AD360" s="4">
        <v>7.2329999999999997</v>
      </c>
      <c r="AE360" s="4">
        <v>7.27</v>
      </c>
      <c r="AF360" s="4">
        <v>7.2709999999999999</v>
      </c>
      <c r="AG360" s="16">
        <v>7.2329999999999997</v>
      </c>
    </row>
    <row r="361" spans="2:33" x14ac:dyDescent="0.3">
      <c r="B361" s="1">
        <v>44855</v>
      </c>
      <c r="C361">
        <v>560.1</v>
      </c>
      <c r="D361">
        <v>564.20000000000005</v>
      </c>
      <c r="E361">
        <v>567.54999999999995</v>
      </c>
      <c r="F361">
        <v>557.54999999999995</v>
      </c>
      <c r="G361" s="2">
        <v>-5.7000000000000002E-3</v>
      </c>
      <c r="K361" t="s">
        <v>456</v>
      </c>
      <c r="L361" s="3">
        <v>17576.3</v>
      </c>
      <c r="M361" s="3">
        <v>17622.849999999999</v>
      </c>
      <c r="N361" s="3">
        <v>17670.150000000001</v>
      </c>
      <c r="O361" s="3">
        <v>17520.75</v>
      </c>
      <c r="P361" s="2">
        <v>6.9999999999999999E-4</v>
      </c>
      <c r="T361" s="21" t="s">
        <v>456</v>
      </c>
      <c r="U361" s="65">
        <v>24168.65</v>
      </c>
      <c r="V361" s="65">
        <v>24167.95</v>
      </c>
      <c r="W361" s="65">
        <v>24273.45</v>
      </c>
      <c r="X361" s="65">
        <v>24076.1</v>
      </c>
      <c r="Y361" s="66">
        <v>3.8E-3</v>
      </c>
      <c r="AC361" s="14" t="s">
        <v>457</v>
      </c>
      <c r="AD361" s="4">
        <v>7.3120000000000003</v>
      </c>
      <c r="AE361" s="4">
        <v>7.3120000000000003</v>
      </c>
      <c r="AF361" s="4">
        <v>7.3120000000000003</v>
      </c>
      <c r="AG361" s="16">
        <v>7.3120000000000003</v>
      </c>
    </row>
    <row r="362" spans="2:33" x14ac:dyDescent="0.3">
      <c r="B362" s="1">
        <v>44854</v>
      </c>
      <c r="C362">
        <v>563.29999999999995</v>
      </c>
      <c r="D362">
        <v>572.25</v>
      </c>
      <c r="E362">
        <v>575.35</v>
      </c>
      <c r="F362">
        <v>562.54999999999995</v>
      </c>
      <c r="G362" s="2">
        <v>-1.89E-2</v>
      </c>
      <c r="K362" t="s">
        <v>458</v>
      </c>
      <c r="L362" s="3">
        <v>17563.95</v>
      </c>
      <c r="M362" s="3">
        <v>17423.099999999999</v>
      </c>
      <c r="N362" s="3">
        <v>17584.150000000001</v>
      </c>
      <c r="O362" s="3">
        <v>17421</v>
      </c>
      <c r="P362" s="2">
        <v>3.0000000000000001E-3</v>
      </c>
      <c r="T362" s="21" t="s">
        <v>458</v>
      </c>
      <c r="U362" s="65">
        <v>24077.8</v>
      </c>
      <c r="V362" s="65">
        <v>23848</v>
      </c>
      <c r="W362" s="65">
        <v>24112.75</v>
      </c>
      <c r="X362" s="65">
        <v>23827.95</v>
      </c>
      <c r="Y362" s="66">
        <v>3.8999999999999998E-3</v>
      </c>
      <c r="AC362" s="14" t="s">
        <v>459</v>
      </c>
      <c r="AD362" s="4">
        <v>7.3929999999999998</v>
      </c>
      <c r="AE362" s="4">
        <v>7.3659999999999997</v>
      </c>
      <c r="AF362" s="4">
        <v>7.3959999999999999</v>
      </c>
      <c r="AG362" s="16">
        <v>7.3520000000000003</v>
      </c>
    </row>
    <row r="363" spans="2:33" x14ac:dyDescent="0.3">
      <c r="B363" s="1">
        <v>44853</v>
      </c>
      <c r="C363">
        <v>574.15</v>
      </c>
      <c r="D363">
        <v>574</v>
      </c>
      <c r="E363">
        <v>582.25</v>
      </c>
      <c r="F363">
        <v>572.5</v>
      </c>
      <c r="G363" s="2">
        <v>-2.9999999999999997E-4</v>
      </c>
      <c r="K363" t="s">
        <v>460</v>
      </c>
      <c r="L363" s="3">
        <v>17512.25</v>
      </c>
      <c r="M363" s="3">
        <v>17568.150000000001</v>
      </c>
      <c r="N363" s="3">
        <v>17607.599999999999</v>
      </c>
      <c r="O363" s="3">
        <v>17472.849999999999</v>
      </c>
      <c r="P363" s="2">
        <v>1.4E-3</v>
      </c>
      <c r="T363" s="21" t="s">
        <v>460</v>
      </c>
      <c r="U363" s="65">
        <v>23985.35</v>
      </c>
      <c r="V363" s="65">
        <v>24146.5</v>
      </c>
      <c r="W363" s="65">
        <v>24182.85</v>
      </c>
      <c r="X363" s="65">
        <v>23931.15</v>
      </c>
      <c r="Y363" s="66">
        <v>-8.0000000000000004E-4</v>
      </c>
      <c r="AC363" s="14" t="s">
        <v>461</v>
      </c>
      <c r="AD363" s="4">
        <v>7.359</v>
      </c>
      <c r="AE363" s="4">
        <v>7.4130000000000003</v>
      </c>
      <c r="AF363" s="4">
        <v>7.4219999999999997</v>
      </c>
      <c r="AG363" s="16">
        <v>7.359</v>
      </c>
    </row>
    <row r="364" spans="2:33" x14ac:dyDescent="0.3">
      <c r="B364" s="1">
        <v>44852</v>
      </c>
      <c r="C364">
        <v>574.35</v>
      </c>
      <c r="D364">
        <v>580.79999999999995</v>
      </c>
      <c r="E364">
        <v>582.5</v>
      </c>
      <c r="F364">
        <v>568.79999999999995</v>
      </c>
      <c r="G364" s="2">
        <v>-1.11E-2</v>
      </c>
      <c r="K364" t="s">
        <v>462</v>
      </c>
      <c r="L364" s="3">
        <v>17486.95</v>
      </c>
      <c r="M364" s="3">
        <v>17438.75</v>
      </c>
      <c r="N364" s="3">
        <v>17527.8</v>
      </c>
      <c r="O364" s="3">
        <v>17434.05</v>
      </c>
      <c r="P364" s="2">
        <v>1.01E-2</v>
      </c>
      <c r="T364" s="21" t="s">
        <v>462</v>
      </c>
      <c r="U364" s="65">
        <v>24003.9</v>
      </c>
      <c r="V364" s="65">
        <v>24002.35</v>
      </c>
      <c r="W364" s="65">
        <v>24051.65</v>
      </c>
      <c r="X364" s="65">
        <v>23932.35</v>
      </c>
      <c r="Y364" s="66">
        <v>8.5000000000000006E-3</v>
      </c>
      <c r="AC364" s="14" t="s">
        <v>463</v>
      </c>
      <c r="AD364" s="4">
        <v>7.2919999999999998</v>
      </c>
      <c r="AE364" s="4">
        <v>7.41</v>
      </c>
      <c r="AF364" s="4">
        <v>7.41</v>
      </c>
      <c r="AG364" s="16">
        <v>7.2830000000000004</v>
      </c>
    </row>
    <row r="365" spans="2:33" x14ac:dyDescent="0.3">
      <c r="B365" s="1">
        <v>44851</v>
      </c>
      <c r="C365">
        <v>580.79999999999995</v>
      </c>
      <c r="D365">
        <v>577</v>
      </c>
      <c r="E365">
        <v>584.65</v>
      </c>
      <c r="F365">
        <v>568.54999999999995</v>
      </c>
      <c r="G365" s="2">
        <v>7.7000000000000002E-3</v>
      </c>
      <c r="K365" t="s">
        <v>464</v>
      </c>
      <c r="L365" s="3">
        <v>17311.8</v>
      </c>
      <c r="M365" s="3">
        <v>17144.8</v>
      </c>
      <c r="N365" s="3">
        <v>17328.55</v>
      </c>
      <c r="O365" s="3">
        <v>17098.55</v>
      </c>
      <c r="P365" s="2">
        <v>7.3000000000000001E-3</v>
      </c>
      <c r="T365" s="21" t="s">
        <v>464</v>
      </c>
      <c r="U365" s="65">
        <v>23801.45</v>
      </c>
      <c r="V365" s="65">
        <v>23534.799999999999</v>
      </c>
      <c r="W365" s="65">
        <v>23834.45</v>
      </c>
      <c r="X365" s="65">
        <v>23472.1</v>
      </c>
      <c r="Y365" s="66">
        <v>9.9000000000000008E-3</v>
      </c>
      <c r="AC365" s="14" t="s">
        <v>465</v>
      </c>
      <c r="AD365" s="4">
        <v>7.3330000000000002</v>
      </c>
      <c r="AE365" s="4">
        <v>7.351</v>
      </c>
      <c r="AF365" s="4">
        <v>7.3520000000000003</v>
      </c>
      <c r="AG365" s="16">
        <v>7.32</v>
      </c>
    </row>
    <row r="366" spans="2:33" x14ac:dyDescent="0.3">
      <c r="B366" s="1">
        <v>44848</v>
      </c>
      <c r="C366">
        <v>576.35</v>
      </c>
      <c r="D366">
        <v>589.65</v>
      </c>
      <c r="E366">
        <v>594.15</v>
      </c>
      <c r="F366">
        <v>571.04999999999995</v>
      </c>
      <c r="G366" s="2">
        <v>-1.61E-2</v>
      </c>
      <c r="K366" t="s">
        <v>466</v>
      </c>
      <c r="L366" s="3">
        <v>17185.7</v>
      </c>
      <c r="M366" s="3">
        <v>17322.3</v>
      </c>
      <c r="N366" s="3">
        <v>17348.55</v>
      </c>
      <c r="O366" s="3">
        <v>17169.75</v>
      </c>
      <c r="P366" s="2">
        <v>1.01E-2</v>
      </c>
      <c r="T366" s="21" t="s">
        <v>466</v>
      </c>
      <c r="U366" s="65">
        <v>23568.7</v>
      </c>
      <c r="V366" s="65">
        <v>23759.7</v>
      </c>
      <c r="W366" s="65">
        <v>23815.05</v>
      </c>
      <c r="X366" s="65">
        <v>23539.7</v>
      </c>
      <c r="Y366" s="66">
        <v>1.37E-2</v>
      </c>
      <c r="AC366" s="14" t="s">
        <v>467</v>
      </c>
      <c r="AD366" s="4">
        <v>7.34</v>
      </c>
      <c r="AE366" s="4">
        <v>7.2939999999999996</v>
      </c>
      <c r="AF366" s="4">
        <v>7.343</v>
      </c>
      <c r="AG366" s="16">
        <v>7.2859999999999996</v>
      </c>
    </row>
    <row r="367" spans="2:33" x14ac:dyDescent="0.3">
      <c r="B367" s="1">
        <v>44847</v>
      </c>
      <c r="C367">
        <v>585.79999999999995</v>
      </c>
      <c r="D367">
        <v>598</v>
      </c>
      <c r="E367">
        <v>603.54999999999995</v>
      </c>
      <c r="F367">
        <v>582.95000000000005</v>
      </c>
      <c r="G367" s="2">
        <v>-1.9900000000000001E-2</v>
      </c>
      <c r="K367" t="s">
        <v>468</v>
      </c>
      <c r="L367" s="3">
        <v>17014.349999999999</v>
      </c>
      <c r="M367" s="3">
        <v>17087.349999999999</v>
      </c>
      <c r="N367" s="3">
        <v>17112.349999999999</v>
      </c>
      <c r="O367" s="3">
        <v>16956.95</v>
      </c>
      <c r="P367" s="2">
        <v>-6.4000000000000003E-3</v>
      </c>
      <c r="T367" s="21" t="s">
        <v>468</v>
      </c>
      <c r="U367" s="65">
        <v>23249.75</v>
      </c>
      <c r="V367" s="65">
        <v>23409.1</v>
      </c>
      <c r="W367" s="65">
        <v>23446.95</v>
      </c>
      <c r="X367" s="65">
        <v>23175.45</v>
      </c>
      <c r="Y367" s="66">
        <v>-9.7000000000000003E-3</v>
      </c>
      <c r="AC367" s="14" t="s">
        <v>469</v>
      </c>
      <c r="AD367" s="4">
        <v>7.3979999999999997</v>
      </c>
      <c r="AE367" s="4">
        <v>7.423</v>
      </c>
      <c r="AF367" s="4">
        <v>7.423</v>
      </c>
      <c r="AG367" s="16">
        <v>7.3010000000000002</v>
      </c>
    </row>
    <row r="368" spans="2:33" x14ac:dyDescent="0.3">
      <c r="B368" s="1">
        <v>44846</v>
      </c>
      <c r="C368">
        <v>597.70000000000005</v>
      </c>
      <c r="D368">
        <v>607</v>
      </c>
      <c r="E368">
        <v>609.75</v>
      </c>
      <c r="F368">
        <v>595.29999999999995</v>
      </c>
      <c r="G368" s="2">
        <v>-1.4800000000000001E-2</v>
      </c>
      <c r="K368" s="1">
        <v>44905</v>
      </c>
      <c r="L368" s="3">
        <v>17123.599999999999</v>
      </c>
      <c r="M368" s="3">
        <v>17025.55</v>
      </c>
      <c r="N368" s="3">
        <v>17142.349999999999</v>
      </c>
      <c r="O368" s="3">
        <v>16960.05</v>
      </c>
      <c r="P368" s="2">
        <v>8.2000000000000007E-3</v>
      </c>
      <c r="T368" s="67">
        <v>44905</v>
      </c>
      <c r="U368" s="65">
        <v>23477.3</v>
      </c>
      <c r="V368" s="65">
        <v>23362.95</v>
      </c>
      <c r="W368" s="65">
        <v>23508.05</v>
      </c>
      <c r="X368" s="65">
        <v>23268.25</v>
      </c>
      <c r="Y368" s="66">
        <v>7.7000000000000002E-3</v>
      </c>
      <c r="AC368" s="13">
        <v>44630</v>
      </c>
      <c r="AD368" s="4">
        <v>7.468</v>
      </c>
      <c r="AE368" s="4">
        <v>7.4029999999999996</v>
      </c>
      <c r="AF368" s="4">
        <v>7.47</v>
      </c>
      <c r="AG368" s="16">
        <v>7.4029999999999996</v>
      </c>
    </row>
    <row r="369" spans="2:33" x14ac:dyDescent="0.3">
      <c r="B369" s="1">
        <v>44845</v>
      </c>
      <c r="C369">
        <v>606.70000000000005</v>
      </c>
      <c r="D369">
        <v>617</v>
      </c>
      <c r="E369">
        <v>624.4</v>
      </c>
      <c r="F369">
        <v>602.29999999999995</v>
      </c>
      <c r="G369" s="2">
        <v>-1.7600000000000001E-2</v>
      </c>
      <c r="K369" s="1">
        <v>44875</v>
      </c>
      <c r="L369" s="3">
        <v>16983.55</v>
      </c>
      <c r="M369" s="3">
        <v>17256.05</v>
      </c>
      <c r="N369" s="3">
        <v>17261.8</v>
      </c>
      <c r="O369" s="3">
        <v>16950.3</v>
      </c>
      <c r="P369" s="2">
        <v>-1.49E-2</v>
      </c>
      <c r="T369" s="67">
        <v>44875</v>
      </c>
      <c r="U369" s="65">
        <v>23296.85</v>
      </c>
      <c r="V369" s="65">
        <v>23617.1</v>
      </c>
      <c r="W369" s="65">
        <v>23634.25</v>
      </c>
      <c r="X369" s="65">
        <v>23246.7</v>
      </c>
      <c r="Y369" s="66">
        <v>-1.35E-2</v>
      </c>
      <c r="AC369" s="13">
        <v>44661</v>
      </c>
      <c r="AD369" s="4">
        <v>7.3620000000000001</v>
      </c>
      <c r="AE369" s="4">
        <v>7.4539999999999997</v>
      </c>
      <c r="AF369" s="4">
        <v>7.4539999999999997</v>
      </c>
      <c r="AG369" s="16">
        <v>7.3609999999999998</v>
      </c>
    </row>
    <row r="370" spans="2:33" x14ac:dyDescent="0.3">
      <c r="B370" s="1">
        <v>44844</v>
      </c>
      <c r="C370">
        <v>617.54999999999995</v>
      </c>
      <c r="D370">
        <v>622.65</v>
      </c>
      <c r="E370">
        <v>624</v>
      </c>
      <c r="F370">
        <v>611.75</v>
      </c>
      <c r="G370" s="2">
        <v>-1.55E-2</v>
      </c>
      <c r="K370" s="1">
        <v>44844</v>
      </c>
      <c r="L370" s="3">
        <v>17241</v>
      </c>
      <c r="M370" s="3">
        <v>17094.349999999999</v>
      </c>
      <c r="N370" s="3">
        <v>17280.150000000001</v>
      </c>
      <c r="O370" s="3">
        <v>17064.7</v>
      </c>
      <c r="P370" s="2">
        <v>-4.3E-3</v>
      </c>
      <c r="T370" s="67">
        <v>44844</v>
      </c>
      <c r="U370" s="65">
        <v>23615</v>
      </c>
      <c r="V370" s="65">
        <v>23340.65</v>
      </c>
      <c r="W370" s="65">
        <v>23673.45</v>
      </c>
      <c r="X370" s="65">
        <v>23276.2</v>
      </c>
      <c r="Y370" s="66">
        <v>-1.6999999999999999E-3</v>
      </c>
      <c r="AC370" s="13">
        <v>44722</v>
      </c>
      <c r="AD370" s="4">
        <v>7.4539999999999997</v>
      </c>
      <c r="AE370" s="4">
        <v>7.49</v>
      </c>
      <c r="AF370" s="4">
        <v>7.49</v>
      </c>
      <c r="AG370" s="16">
        <v>7.4459999999999997</v>
      </c>
    </row>
    <row r="371" spans="2:33" x14ac:dyDescent="0.3">
      <c r="B371" s="1">
        <v>44841</v>
      </c>
      <c r="C371">
        <v>627.25</v>
      </c>
      <c r="D371">
        <v>635</v>
      </c>
      <c r="E371">
        <v>647.70000000000005</v>
      </c>
      <c r="F371">
        <v>623.25</v>
      </c>
      <c r="G371" s="2">
        <v>2.0000000000000001E-4</v>
      </c>
      <c r="K371" s="1">
        <v>44752</v>
      </c>
      <c r="L371" s="3">
        <v>17314.650000000001</v>
      </c>
      <c r="M371" s="3">
        <v>17287.2</v>
      </c>
      <c r="N371" s="3">
        <v>17337.349999999999</v>
      </c>
      <c r="O371" s="3">
        <v>17216.95</v>
      </c>
      <c r="P371" s="2">
        <v>-1E-3</v>
      </c>
      <c r="T371" s="67">
        <v>44752</v>
      </c>
      <c r="U371" s="65">
        <v>23655.7</v>
      </c>
      <c r="V371" s="65">
        <v>23644.799999999999</v>
      </c>
      <c r="W371" s="65">
        <v>23684.3</v>
      </c>
      <c r="X371" s="65">
        <v>23503.1</v>
      </c>
      <c r="Y371" s="66">
        <v>-3.3999999999999998E-3</v>
      </c>
      <c r="AC371" s="13">
        <v>44752</v>
      </c>
      <c r="AD371" s="4">
        <v>7.46</v>
      </c>
      <c r="AE371" s="4">
        <v>7.49</v>
      </c>
      <c r="AF371" s="4">
        <v>7.5179999999999998</v>
      </c>
      <c r="AG371" s="16">
        <v>7.4580000000000002</v>
      </c>
    </row>
    <row r="372" spans="2:33" x14ac:dyDescent="0.3">
      <c r="B372" s="1">
        <v>44840</v>
      </c>
      <c r="C372">
        <v>627.1</v>
      </c>
      <c r="D372">
        <v>635.45000000000005</v>
      </c>
      <c r="E372">
        <v>644.79999999999995</v>
      </c>
      <c r="F372">
        <v>621.35</v>
      </c>
      <c r="G372" s="2">
        <v>-9.9000000000000008E-3</v>
      </c>
      <c r="K372" s="1">
        <v>44722</v>
      </c>
      <c r="L372" s="3">
        <v>17331.8</v>
      </c>
      <c r="M372" s="3">
        <v>17379.25</v>
      </c>
      <c r="N372" s="3">
        <v>17428.8</v>
      </c>
      <c r="O372" s="3">
        <v>17315.650000000001</v>
      </c>
      <c r="P372" s="2">
        <v>3.3E-3</v>
      </c>
      <c r="T372" s="67">
        <v>44722</v>
      </c>
      <c r="U372" s="65">
        <v>23735.95</v>
      </c>
      <c r="V372" s="65">
        <v>23818.15</v>
      </c>
      <c r="W372" s="65">
        <v>23901.95</v>
      </c>
      <c r="X372" s="65">
        <v>23709.599999999999</v>
      </c>
      <c r="Y372" s="66">
        <v>3.0000000000000001E-3</v>
      </c>
      <c r="AC372" s="13">
        <v>44844</v>
      </c>
      <c r="AD372" s="4">
        <v>7.476</v>
      </c>
      <c r="AE372" s="4">
        <v>7.4980000000000002</v>
      </c>
      <c r="AF372" s="4">
        <v>7.5129999999999999</v>
      </c>
      <c r="AG372" s="16">
        <v>7.4710000000000001</v>
      </c>
    </row>
    <row r="373" spans="2:33" x14ac:dyDescent="0.3">
      <c r="B373" s="1">
        <v>44838</v>
      </c>
      <c r="C373">
        <v>633.4</v>
      </c>
      <c r="D373">
        <v>634.9</v>
      </c>
      <c r="E373">
        <v>659.25</v>
      </c>
      <c r="F373">
        <v>627.95000000000005</v>
      </c>
      <c r="G373" s="2">
        <v>5.0000000000000001E-3</v>
      </c>
      <c r="K373" s="1">
        <v>44661</v>
      </c>
      <c r="L373" s="3">
        <v>17274.3</v>
      </c>
      <c r="M373" s="3">
        <v>17147.45</v>
      </c>
      <c r="N373" s="3">
        <v>17287.3</v>
      </c>
      <c r="O373" s="3">
        <v>17117.3</v>
      </c>
      <c r="P373" s="2">
        <v>2.29E-2</v>
      </c>
      <c r="T373" s="67">
        <v>44661</v>
      </c>
      <c r="U373" s="65">
        <v>23666</v>
      </c>
      <c r="V373" s="65">
        <v>23458.6</v>
      </c>
      <c r="W373" s="65">
        <v>23689.05</v>
      </c>
      <c r="X373" s="65">
        <v>23413.1</v>
      </c>
      <c r="Y373" s="66">
        <v>2.6800000000000001E-2</v>
      </c>
      <c r="AC373" s="13">
        <v>44875</v>
      </c>
      <c r="AD373" s="4">
        <v>7.4260000000000002</v>
      </c>
      <c r="AE373" s="4">
        <v>7.532</v>
      </c>
      <c r="AF373" s="4">
        <v>7.532</v>
      </c>
      <c r="AG373" s="16">
        <v>7.4260000000000002</v>
      </c>
    </row>
    <row r="374" spans="2:33" x14ac:dyDescent="0.3">
      <c r="B374" s="1">
        <v>44837</v>
      </c>
      <c r="C374">
        <v>630.25</v>
      </c>
      <c r="D374">
        <v>633</v>
      </c>
      <c r="E374">
        <v>643.25</v>
      </c>
      <c r="F374">
        <v>627.04999999999995</v>
      </c>
      <c r="G374" s="2">
        <v>-2.3199999999999998E-2</v>
      </c>
      <c r="K374" s="1">
        <v>44630</v>
      </c>
      <c r="L374" s="3">
        <v>16887.349999999999</v>
      </c>
      <c r="M374" s="3">
        <v>17102.099999999999</v>
      </c>
      <c r="N374" s="3">
        <v>17114.650000000001</v>
      </c>
      <c r="O374" s="3">
        <v>16855.55</v>
      </c>
      <c r="P374" s="2">
        <v>-1.21E-2</v>
      </c>
      <c r="T374" s="67">
        <v>44630</v>
      </c>
      <c r="U374" s="65">
        <v>23048</v>
      </c>
      <c r="V374" s="65">
        <v>23328.7</v>
      </c>
      <c r="W374" s="65">
        <v>23387</v>
      </c>
      <c r="X374" s="65">
        <v>22963.3</v>
      </c>
      <c r="Y374" s="66">
        <v>-1.4200000000000001E-2</v>
      </c>
      <c r="AC374" s="13">
        <v>44905</v>
      </c>
      <c r="AD374" s="4">
        <v>7.4349999999999996</v>
      </c>
      <c r="AE374" s="4">
        <v>7.4329999999999998</v>
      </c>
      <c r="AF374" s="4">
        <v>7.4409999999999998</v>
      </c>
      <c r="AG374" s="16">
        <v>7.3719999999999999</v>
      </c>
    </row>
    <row r="375" spans="2:33" x14ac:dyDescent="0.3">
      <c r="B375" s="1">
        <v>44834</v>
      </c>
      <c r="C375">
        <v>645.25</v>
      </c>
      <c r="D375">
        <v>631.35</v>
      </c>
      <c r="E375">
        <v>660</v>
      </c>
      <c r="F375">
        <v>613</v>
      </c>
      <c r="G375" s="2">
        <v>2.87E-2</v>
      </c>
      <c r="K375" t="s">
        <v>470</v>
      </c>
      <c r="L375" s="3">
        <v>17094.349999999999</v>
      </c>
      <c r="M375" s="3">
        <v>16798.05</v>
      </c>
      <c r="N375" s="3">
        <v>17187.099999999999</v>
      </c>
      <c r="O375" s="3">
        <v>16747.7</v>
      </c>
      <c r="P375" s="2">
        <v>1.6400000000000001E-2</v>
      </c>
      <c r="T375" s="21" t="s">
        <v>470</v>
      </c>
      <c r="U375" s="65">
        <v>23379.9</v>
      </c>
      <c r="V375" s="65">
        <v>22876.25</v>
      </c>
      <c r="W375" s="65">
        <v>23478.7</v>
      </c>
      <c r="X375" s="65">
        <v>22752.65</v>
      </c>
      <c r="Y375" s="66">
        <v>1.9599999999999999E-2</v>
      </c>
      <c r="AC375" s="14" t="s">
        <v>468</v>
      </c>
      <c r="AD375" s="4">
        <v>7.4219999999999997</v>
      </c>
      <c r="AE375" s="4">
        <v>7.4459999999999997</v>
      </c>
      <c r="AF375" s="4">
        <v>7.4509999999999996</v>
      </c>
      <c r="AG375" s="16">
        <v>7.4029999999999996</v>
      </c>
    </row>
    <row r="376" spans="2:33" x14ac:dyDescent="0.3">
      <c r="B376" s="1">
        <v>44833</v>
      </c>
      <c r="C376">
        <v>627.25</v>
      </c>
      <c r="D376">
        <v>630</v>
      </c>
      <c r="E376">
        <v>650.9</v>
      </c>
      <c r="F376">
        <v>621.25</v>
      </c>
      <c r="G376" s="2">
        <v>2.0000000000000001E-4</v>
      </c>
      <c r="K376" t="s">
        <v>471</v>
      </c>
      <c r="L376" s="3">
        <v>16818.099999999999</v>
      </c>
      <c r="M376" s="3">
        <v>16993.599999999999</v>
      </c>
      <c r="N376" s="3">
        <v>17026.05</v>
      </c>
      <c r="O376" s="3">
        <v>16788.599999999999</v>
      </c>
      <c r="P376" s="2">
        <v>-2.3999999999999998E-3</v>
      </c>
      <c r="T376" s="21" t="s">
        <v>471</v>
      </c>
      <c r="U376" s="65">
        <v>22930.25</v>
      </c>
      <c r="V376" s="65">
        <v>23256.2</v>
      </c>
      <c r="W376" s="65">
        <v>23324.35</v>
      </c>
      <c r="X376" s="65">
        <v>22888.85</v>
      </c>
      <c r="Y376" s="66">
        <v>-5.7999999999999996E-3</v>
      </c>
      <c r="AC376" s="14" t="s">
        <v>466</v>
      </c>
      <c r="AD376" s="4">
        <v>7.47</v>
      </c>
      <c r="AE376" s="4">
        <v>7.4690000000000003</v>
      </c>
      <c r="AF376" s="4">
        <v>7.4809999999999999</v>
      </c>
      <c r="AG376" s="16">
        <v>7.4160000000000004</v>
      </c>
    </row>
    <row r="377" spans="2:33" x14ac:dyDescent="0.3">
      <c r="B377" s="1">
        <v>44832</v>
      </c>
      <c r="C377">
        <v>627.15</v>
      </c>
      <c r="D377">
        <v>615</v>
      </c>
      <c r="E377">
        <v>635</v>
      </c>
      <c r="F377">
        <v>608</v>
      </c>
      <c r="G377" s="2">
        <v>2.5999999999999999E-3</v>
      </c>
      <c r="K377" t="s">
        <v>472</v>
      </c>
      <c r="L377" s="3">
        <v>16858.599999999999</v>
      </c>
      <c r="M377" s="3">
        <v>16870.55</v>
      </c>
      <c r="N377" s="3">
        <v>17037.599999999999</v>
      </c>
      <c r="O377" s="3">
        <v>16820.400000000001</v>
      </c>
      <c r="P377" s="2">
        <v>-8.6999999999999994E-3</v>
      </c>
      <c r="T377" s="21" t="s">
        <v>472</v>
      </c>
      <c r="U377" s="65">
        <v>23064.55</v>
      </c>
      <c r="V377" s="65">
        <v>23060.75</v>
      </c>
      <c r="W377" s="65">
        <v>23323.15</v>
      </c>
      <c r="X377" s="65">
        <v>22996.25</v>
      </c>
      <c r="Y377" s="66">
        <v>-7.6E-3</v>
      </c>
      <c r="AC377" s="14" t="s">
        <v>464</v>
      </c>
      <c r="AD377" s="4">
        <v>7.407</v>
      </c>
      <c r="AE377" s="4">
        <v>7.4610000000000003</v>
      </c>
      <c r="AF377" s="4">
        <v>7.4610000000000003</v>
      </c>
      <c r="AG377" s="16">
        <v>7.3920000000000003</v>
      </c>
    </row>
    <row r="378" spans="2:33" x14ac:dyDescent="0.3">
      <c r="B378" s="1">
        <v>44831</v>
      </c>
      <c r="C378">
        <v>625.5</v>
      </c>
      <c r="D378">
        <v>613.04999999999995</v>
      </c>
      <c r="E378">
        <v>636</v>
      </c>
      <c r="F378">
        <v>601.04999999999995</v>
      </c>
      <c r="G378" s="2">
        <v>2.0400000000000001E-2</v>
      </c>
      <c r="K378" t="s">
        <v>473</v>
      </c>
      <c r="L378" s="3">
        <v>17007.400000000001</v>
      </c>
      <c r="M378" s="3">
        <v>17110.900000000001</v>
      </c>
      <c r="N378" s="3">
        <v>17176.45</v>
      </c>
      <c r="O378" s="3">
        <v>16942.349999999999</v>
      </c>
      <c r="P378" s="2">
        <v>-5.0000000000000001E-4</v>
      </c>
      <c r="T378" s="21" t="s">
        <v>473</v>
      </c>
      <c r="U378" s="65">
        <v>23241.1</v>
      </c>
      <c r="V378" s="65">
        <v>23452.3</v>
      </c>
      <c r="W378" s="65">
        <v>23591.1</v>
      </c>
      <c r="X378" s="65">
        <v>23171.5</v>
      </c>
      <c r="Y378" s="66">
        <v>-3.8999999999999998E-3</v>
      </c>
      <c r="AC378" s="14" t="s">
        <v>462</v>
      </c>
      <c r="AD378" s="4">
        <v>7.4260000000000002</v>
      </c>
      <c r="AE378" s="4">
        <v>7.4169999999999998</v>
      </c>
      <c r="AF378" s="4">
        <v>7.4269999999999996</v>
      </c>
      <c r="AG378" s="16">
        <v>7.3680000000000003</v>
      </c>
    </row>
    <row r="379" spans="2:33" x14ac:dyDescent="0.3">
      <c r="B379" s="1">
        <v>44830</v>
      </c>
      <c r="C379">
        <v>613</v>
      </c>
      <c r="D379">
        <v>627.35</v>
      </c>
      <c r="E379">
        <v>627.35</v>
      </c>
      <c r="F379">
        <v>600</v>
      </c>
      <c r="G379" s="2">
        <v>-2.29E-2</v>
      </c>
      <c r="K379" t="s">
        <v>474</v>
      </c>
      <c r="L379" s="3">
        <v>17016.3</v>
      </c>
      <c r="M379" s="3">
        <v>17156.3</v>
      </c>
      <c r="N379" s="3">
        <v>17196.400000000001</v>
      </c>
      <c r="O379" s="3">
        <v>16978.3</v>
      </c>
      <c r="P379" s="2">
        <v>-1.7999999999999999E-2</v>
      </c>
      <c r="T379" s="21" t="s">
        <v>474</v>
      </c>
      <c r="U379" s="65">
        <v>23331.55</v>
      </c>
      <c r="V379" s="65">
        <v>23490.2</v>
      </c>
      <c r="W379" s="65">
        <v>23558</v>
      </c>
      <c r="X379" s="65">
        <v>23227.25</v>
      </c>
      <c r="Y379" s="66">
        <v>-1.67E-2</v>
      </c>
      <c r="AC379" s="14" t="s">
        <v>460</v>
      </c>
      <c r="AD379" s="4">
        <v>7.4509999999999996</v>
      </c>
      <c r="AE379" s="4">
        <v>7.4390000000000001</v>
      </c>
      <c r="AF379" s="4">
        <v>7.4580000000000002</v>
      </c>
      <c r="AG379" s="16">
        <v>7.3949999999999996</v>
      </c>
    </row>
    <row r="380" spans="2:33" x14ac:dyDescent="0.3">
      <c r="B380" s="1">
        <v>44827</v>
      </c>
      <c r="C380">
        <v>627.35</v>
      </c>
      <c r="D380">
        <v>652</v>
      </c>
      <c r="E380">
        <v>652</v>
      </c>
      <c r="F380">
        <v>624.15</v>
      </c>
      <c r="G380" s="2">
        <v>-3.4500000000000003E-2</v>
      </c>
      <c r="K380" t="s">
        <v>475</v>
      </c>
      <c r="L380" s="3">
        <v>17327.349999999999</v>
      </c>
      <c r="M380" s="3">
        <v>17593.849999999999</v>
      </c>
      <c r="N380" s="3">
        <v>17642.150000000001</v>
      </c>
      <c r="O380" s="3">
        <v>17291.650000000001</v>
      </c>
      <c r="P380" s="2">
        <v>-1.72E-2</v>
      </c>
      <c r="T380" s="21" t="s">
        <v>475</v>
      </c>
      <c r="U380" s="65">
        <v>23728.400000000001</v>
      </c>
      <c r="V380" s="65">
        <v>24160.65</v>
      </c>
      <c r="W380" s="65">
        <v>24219.05</v>
      </c>
      <c r="X380" s="65">
        <v>23681.15</v>
      </c>
      <c r="Y380" s="66">
        <v>-2.1399999999999999E-2</v>
      </c>
      <c r="AC380" s="14" t="s">
        <v>458</v>
      </c>
      <c r="AD380" s="4">
        <v>7.476</v>
      </c>
      <c r="AE380" s="4">
        <v>7.5049999999999999</v>
      </c>
      <c r="AF380" s="4">
        <v>7.516</v>
      </c>
      <c r="AG380" s="16">
        <v>7.476</v>
      </c>
    </row>
    <row r="381" spans="2:33" x14ac:dyDescent="0.3">
      <c r="B381" s="1">
        <v>44826</v>
      </c>
      <c r="C381">
        <v>649.79999999999995</v>
      </c>
      <c r="D381">
        <v>623</v>
      </c>
      <c r="E381">
        <v>659</v>
      </c>
      <c r="F381">
        <v>611</v>
      </c>
      <c r="G381" s="2">
        <v>3.9600000000000003E-2</v>
      </c>
      <c r="K381" t="s">
        <v>476</v>
      </c>
      <c r="L381" s="3">
        <v>17629.8</v>
      </c>
      <c r="M381" s="3">
        <v>17609.650000000001</v>
      </c>
      <c r="N381" s="3">
        <v>17722.75</v>
      </c>
      <c r="O381" s="3">
        <v>17532.45</v>
      </c>
      <c r="P381" s="2">
        <v>-5.0000000000000001E-3</v>
      </c>
      <c r="T381" s="21" t="s">
        <v>476</v>
      </c>
      <c r="U381" s="65">
        <v>24247.65</v>
      </c>
      <c r="V381" s="65">
        <v>24292.65</v>
      </c>
      <c r="W381" s="65">
        <v>24372.2</v>
      </c>
      <c r="X381" s="65">
        <v>24101.15</v>
      </c>
      <c r="Y381" s="66">
        <v>-8.2000000000000007E-3</v>
      </c>
      <c r="AC381" s="14" t="s">
        <v>456</v>
      </c>
      <c r="AD381" s="4">
        <v>7.5110000000000001</v>
      </c>
      <c r="AE381" s="4">
        <v>7.5410000000000004</v>
      </c>
      <c r="AF381" s="4">
        <v>7.5410000000000004</v>
      </c>
      <c r="AG381" s="16">
        <v>7.5039999999999996</v>
      </c>
    </row>
    <row r="382" spans="2:33" x14ac:dyDescent="0.3">
      <c r="B382" s="1">
        <v>44825</v>
      </c>
      <c r="C382">
        <v>625.04999999999995</v>
      </c>
      <c r="D382">
        <v>637</v>
      </c>
      <c r="E382">
        <v>639.35</v>
      </c>
      <c r="F382">
        <v>623</v>
      </c>
      <c r="G382" s="2">
        <v>-1.4200000000000001E-2</v>
      </c>
      <c r="K382" t="s">
        <v>477</v>
      </c>
      <c r="L382" s="3">
        <v>17718.349999999999</v>
      </c>
      <c r="M382" s="3">
        <v>17766.349999999999</v>
      </c>
      <c r="N382" s="3">
        <v>17838.7</v>
      </c>
      <c r="O382" s="3">
        <v>17663.599999999999</v>
      </c>
      <c r="P382" s="2">
        <v>-5.4999999999999997E-3</v>
      </c>
      <c r="T382" s="21" t="s">
        <v>477</v>
      </c>
      <c r="U382" s="65">
        <v>24448.15</v>
      </c>
      <c r="V382" s="65">
        <v>24574.05</v>
      </c>
      <c r="W382" s="65">
        <v>24671.1</v>
      </c>
      <c r="X382" s="65">
        <v>24341.65</v>
      </c>
      <c r="Y382" s="66">
        <v>-8.8999999999999999E-3</v>
      </c>
      <c r="AC382" s="14" t="s">
        <v>452</v>
      </c>
      <c r="AD382" s="4">
        <v>7.4420000000000002</v>
      </c>
      <c r="AE382" s="4">
        <v>7.5049999999999999</v>
      </c>
      <c r="AF382" s="4">
        <v>7.5049999999999999</v>
      </c>
      <c r="AG382" s="16">
        <v>7.44</v>
      </c>
    </row>
    <row r="383" spans="2:33" x14ac:dyDescent="0.3">
      <c r="B383" s="1">
        <v>44824</v>
      </c>
      <c r="C383">
        <v>634.04999999999995</v>
      </c>
      <c r="D383">
        <v>601.45000000000005</v>
      </c>
      <c r="E383">
        <v>674</v>
      </c>
      <c r="F383">
        <v>600</v>
      </c>
      <c r="G383" s="2">
        <v>5.9499999999999997E-2</v>
      </c>
      <c r="K383" t="s">
        <v>478</v>
      </c>
      <c r="L383" s="3">
        <v>17816.25</v>
      </c>
      <c r="M383" s="3">
        <v>17770.400000000001</v>
      </c>
      <c r="N383" s="3">
        <v>17919.3</v>
      </c>
      <c r="O383" s="3">
        <v>17744.400000000001</v>
      </c>
      <c r="P383" s="2">
        <v>1.0999999999999999E-2</v>
      </c>
      <c r="T383" s="21" t="s">
        <v>478</v>
      </c>
      <c r="U383" s="65">
        <v>24666.45</v>
      </c>
      <c r="V383" s="65">
        <v>24609.200000000001</v>
      </c>
      <c r="W383" s="65">
        <v>24816.400000000001</v>
      </c>
      <c r="X383" s="65">
        <v>24567.35</v>
      </c>
      <c r="Y383" s="66">
        <v>1.18E-2</v>
      </c>
      <c r="AC383" s="14" t="s">
        <v>450</v>
      </c>
      <c r="AD383" s="4">
        <v>7.4119999999999999</v>
      </c>
      <c r="AE383" s="4">
        <v>7.41</v>
      </c>
      <c r="AF383" s="4">
        <v>7.42</v>
      </c>
      <c r="AG383" s="16">
        <v>7.3719999999999999</v>
      </c>
    </row>
    <row r="384" spans="2:33" x14ac:dyDescent="0.3">
      <c r="B384" s="1">
        <v>44823</v>
      </c>
      <c r="C384">
        <v>598.45000000000005</v>
      </c>
      <c r="D384">
        <v>609.4</v>
      </c>
      <c r="E384">
        <v>612.45000000000005</v>
      </c>
      <c r="F384">
        <v>595.1</v>
      </c>
      <c r="G384" s="2">
        <v>-1.7999999999999999E-2</v>
      </c>
      <c r="K384" t="s">
        <v>479</v>
      </c>
      <c r="L384" s="3">
        <v>17622.25</v>
      </c>
      <c r="M384" s="3">
        <v>17540.650000000001</v>
      </c>
      <c r="N384" s="3">
        <v>17667.2</v>
      </c>
      <c r="O384" s="3">
        <v>17429.7</v>
      </c>
      <c r="P384" s="2">
        <v>5.1999999999999998E-3</v>
      </c>
      <c r="T384" s="21" t="s">
        <v>479</v>
      </c>
      <c r="U384" s="65">
        <v>24379.55</v>
      </c>
      <c r="V384" s="65">
        <v>24273.55</v>
      </c>
      <c r="W384" s="65">
        <v>24490.799999999999</v>
      </c>
      <c r="X384" s="65">
        <v>24144.85</v>
      </c>
      <c r="Y384" s="66">
        <v>5.8999999999999999E-3</v>
      </c>
      <c r="AC384" s="14" t="s">
        <v>448</v>
      </c>
      <c r="AD384" s="4">
        <v>7.4160000000000004</v>
      </c>
      <c r="AE384" s="4">
        <v>7.45</v>
      </c>
      <c r="AF384" s="4">
        <v>7.45</v>
      </c>
      <c r="AG384" s="16">
        <v>7.3780000000000001</v>
      </c>
    </row>
    <row r="385" spans="2:33" x14ac:dyDescent="0.3">
      <c r="B385" s="1">
        <v>44820</v>
      </c>
      <c r="C385">
        <v>609.4</v>
      </c>
      <c r="D385">
        <v>633.15</v>
      </c>
      <c r="E385">
        <v>635.25</v>
      </c>
      <c r="F385">
        <v>605.25</v>
      </c>
      <c r="G385" s="2">
        <v>-3.9399999999999998E-2</v>
      </c>
      <c r="K385" t="s">
        <v>480</v>
      </c>
      <c r="L385" s="3">
        <v>17530.849999999999</v>
      </c>
      <c r="M385" s="3">
        <v>17796.8</v>
      </c>
      <c r="N385" s="3">
        <v>17820.05</v>
      </c>
      <c r="O385" s="3">
        <v>17497.25</v>
      </c>
      <c r="P385" s="2">
        <v>-1.9400000000000001E-2</v>
      </c>
      <c r="T385" s="21" t="s">
        <v>480</v>
      </c>
      <c r="U385" s="65">
        <v>24236.2</v>
      </c>
      <c r="V385" s="65">
        <v>24564.25</v>
      </c>
      <c r="W385" s="65">
        <v>24609.8</v>
      </c>
      <c r="X385" s="65">
        <v>24167.15</v>
      </c>
      <c r="Y385" s="66">
        <v>-1.84E-2</v>
      </c>
      <c r="AC385" s="14" t="s">
        <v>446</v>
      </c>
      <c r="AD385" s="4">
        <v>7.4450000000000003</v>
      </c>
      <c r="AE385" s="4">
        <v>7.4320000000000004</v>
      </c>
      <c r="AF385" s="4">
        <v>7.4530000000000003</v>
      </c>
      <c r="AG385" s="16">
        <v>7.4180000000000001</v>
      </c>
    </row>
    <row r="386" spans="2:33" x14ac:dyDescent="0.3">
      <c r="B386" s="1">
        <v>44819</v>
      </c>
      <c r="C386">
        <v>634.4</v>
      </c>
      <c r="D386">
        <v>629.25</v>
      </c>
      <c r="E386">
        <v>651.4</v>
      </c>
      <c r="F386">
        <v>626.45000000000005</v>
      </c>
      <c r="G386" s="2">
        <v>1.2E-2</v>
      </c>
      <c r="K386" t="s">
        <v>481</v>
      </c>
      <c r="L386" s="3">
        <v>17877.400000000001</v>
      </c>
      <c r="M386" s="3">
        <v>18046.349999999999</v>
      </c>
      <c r="N386" s="3">
        <v>18096.150000000001</v>
      </c>
      <c r="O386" s="3">
        <v>17861.5</v>
      </c>
      <c r="P386" s="2">
        <v>-7.0000000000000001E-3</v>
      </c>
      <c r="T386" s="21" t="s">
        <v>481</v>
      </c>
      <c r="U386" s="65">
        <v>24689.7</v>
      </c>
      <c r="V386" s="65">
        <v>24903.25</v>
      </c>
      <c r="W386" s="65">
        <v>24975.65</v>
      </c>
      <c r="X386" s="65">
        <v>24624.5</v>
      </c>
      <c r="Y386" s="66">
        <v>-5.4000000000000003E-3</v>
      </c>
      <c r="AC386" s="13">
        <v>44572</v>
      </c>
      <c r="AD386" s="4">
        <v>7.3959999999999999</v>
      </c>
      <c r="AE386" s="4">
        <v>7.4349999999999996</v>
      </c>
      <c r="AF386" s="4">
        <v>7.4370000000000003</v>
      </c>
      <c r="AG386" s="16">
        <v>7.3959999999999999</v>
      </c>
    </row>
    <row r="387" spans="2:33" x14ac:dyDescent="0.3">
      <c r="B387" s="1">
        <v>44818</v>
      </c>
      <c r="C387">
        <v>626.9</v>
      </c>
      <c r="D387">
        <v>627.9</v>
      </c>
      <c r="E387">
        <v>640</v>
      </c>
      <c r="F387">
        <v>621.65</v>
      </c>
      <c r="G387" s="2">
        <v>-2.53E-2</v>
      </c>
      <c r="K387" t="s">
        <v>482</v>
      </c>
      <c r="L387" s="3">
        <v>18003.75</v>
      </c>
      <c r="M387" s="3">
        <v>17771.150000000001</v>
      </c>
      <c r="N387" s="3">
        <v>18091.55</v>
      </c>
      <c r="O387" s="3">
        <v>17771.150000000001</v>
      </c>
      <c r="P387" s="2">
        <v>-3.7000000000000002E-3</v>
      </c>
      <c r="T387" s="21" t="s">
        <v>482</v>
      </c>
      <c r="U387" s="65">
        <v>24823.75</v>
      </c>
      <c r="V387" s="65">
        <v>24436.7</v>
      </c>
      <c r="W387" s="65">
        <v>24943.35</v>
      </c>
      <c r="X387" s="65">
        <v>24436.7</v>
      </c>
      <c r="Y387" s="66">
        <v>-3.3E-3</v>
      </c>
      <c r="AC387" s="13">
        <v>44603</v>
      </c>
      <c r="AD387" s="4">
        <v>7.4039999999999999</v>
      </c>
      <c r="AE387" s="4">
        <v>7.4210000000000003</v>
      </c>
      <c r="AF387" s="4">
        <v>7.4240000000000004</v>
      </c>
      <c r="AG387" s="16">
        <v>7.3979999999999997</v>
      </c>
    </row>
    <row r="388" spans="2:33" x14ac:dyDescent="0.3">
      <c r="B388" s="1">
        <v>44817</v>
      </c>
      <c r="C388">
        <v>643.20000000000005</v>
      </c>
      <c r="D388">
        <v>632.95000000000005</v>
      </c>
      <c r="E388">
        <v>647.5</v>
      </c>
      <c r="F388">
        <v>622.54999999999995</v>
      </c>
      <c r="G388" s="2">
        <v>1.9300000000000001E-2</v>
      </c>
      <c r="K388" t="s">
        <v>483</v>
      </c>
      <c r="L388" s="3">
        <v>18070.05</v>
      </c>
      <c r="M388" s="3">
        <v>18044.45</v>
      </c>
      <c r="N388" s="3">
        <v>18088.3</v>
      </c>
      <c r="O388" s="3">
        <v>18015.45</v>
      </c>
      <c r="P388" s="2">
        <v>7.4999999999999997E-3</v>
      </c>
      <c r="T388" s="21" t="s">
        <v>483</v>
      </c>
      <c r="U388" s="65">
        <v>24906.2</v>
      </c>
      <c r="V388" s="65">
        <v>24894.799999999999</v>
      </c>
      <c r="W388" s="65">
        <v>24930.95</v>
      </c>
      <c r="X388" s="65">
        <v>24826.3</v>
      </c>
      <c r="Y388" s="66">
        <v>7.4999999999999997E-3</v>
      </c>
      <c r="AC388" s="13">
        <v>44631</v>
      </c>
      <c r="AD388" s="4">
        <v>7.4820000000000002</v>
      </c>
      <c r="AE388" s="4">
        <v>7.44</v>
      </c>
      <c r="AF388" s="4">
        <v>7.49</v>
      </c>
      <c r="AG388" s="16">
        <v>7.44</v>
      </c>
    </row>
    <row r="389" spans="2:33" x14ac:dyDescent="0.3">
      <c r="B389" s="1">
        <v>44816</v>
      </c>
      <c r="C389">
        <v>631</v>
      </c>
      <c r="D389">
        <v>635</v>
      </c>
      <c r="E389">
        <v>644</v>
      </c>
      <c r="F389">
        <v>625.54999999999995</v>
      </c>
      <c r="G389" s="2">
        <v>1.9E-3</v>
      </c>
      <c r="K389" s="1">
        <v>44904</v>
      </c>
      <c r="L389" s="3">
        <v>17936.349999999999</v>
      </c>
      <c r="M389" s="3">
        <v>17890.849999999999</v>
      </c>
      <c r="N389" s="3">
        <v>17980.55</v>
      </c>
      <c r="O389" s="3">
        <v>17889.150000000001</v>
      </c>
      <c r="P389" s="2">
        <v>5.7999999999999996E-3</v>
      </c>
      <c r="T389" s="67">
        <v>44904</v>
      </c>
      <c r="U389" s="65">
        <v>24720.65</v>
      </c>
      <c r="V389" s="65">
        <v>24665.05</v>
      </c>
      <c r="W389" s="65">
        <v>24772.95</v>
      </c>
      <c r="X389" s="65">
        <v>24646.55</v>
      </c>
      <c r="Y389" s="66">
        <v>6.3E-3</v>
      </c>
      <c r="AC389" s="13">
        <v>44662</v>
      </c>
      <c r="AD389" s="4">
        <v>7.4690000000000003</v>
      </c>
      <c r="AE389" s="4">
        <v>7.4969999999999999</v>
      </c>
      <c r="AF389" s="4">
        <v>7.4969999999999999</v>
      </c>
      <c r="AG389" s="16">
        <v>7.4569999999999999</v>
      </c>
    </row>
    <row r="390" spans="2:33" x14ac:dyDescent="0.3">
      <c r="B390" s="1">
        <v>44813</v>
      </c>
      <c r="C390">
        <v>629.79999999999995</v>
      </c>
      <c r="D390">
        <v>600</v>
      </c>
      <c r="E390">
        <v>633.29999999999995</v>
      </c>
      <c r="F390">
        <v>589</v>
      </c>
      <c r="G390" s="2">
        <v>5.6399999999999999E-2</v>
      </c>
      <c r="K390" s="1">
        <v>44813</v>
      </c>
      <c r="L390" s="3">
        <v>17833.349999999999</v>
      </c>
      <c r="M390" s="3">
        <v>17923.349999999999</v>
      </c>
      <c r="N390" s="3">
        <v>17925.95</v>
      </c>
      <c r="O390" s="3">
        <v>17786</v>
      </c>
      <c r="P390" s="2">
        <v>1.9E-3</v>
      </c>
      <c r="T390" s="67">
        <v>44813</v>
      </c>
      <c r="U390" s="65">
        <v>24566.65</v>
      </c>
      <c r="V390" s="65">
        <v>24632.65</v>
      </c>
      <c r="W390" s="65">
        <v>24635.5</v>
      </c>
      <c r="X390" s="65">
        <v>24478.65</v>
      </c>
      <c r="Y390" s="66">
        <v>4.5999999999999999E-3</v>
      </c>
      <c r="AC390" s="13">
        <v>44753</v>
      </c>
      <c r="AD390" s="4">
        <v>7.4340000000000002</v>
      </c>
      <c r="AE390" s="4">
        <v>7.484</v>
      </c>
      <c r="AF390" s="4">
        <v>7.484</v>
      </c>
      <c r="AG390" s="16">
        <v>7.4340000000000002</v>
      </c>
    </row>
    <row r="391" spans="2:33" x14ac:dyDescent="0.3">
      <c r="B391" s="1">
        <v>44812</v>
      </c>
      <c r="C391">
        <v>596.20000000000005</v>
      </c>
      <c r="D391">
        <v>588</v>
      </c>
      <c r="E391">
        <v>599</v>
      </c>
      <c r="F391">
        <v>577.85</v>
      </c>
      <c r="G391" s="2">
        <v>2.3599999999999999E-2</v>
      </c>
      <c r="K391" s="1">
        <v>44782</v>
      </c>
      <c r="L391" s="3">
        <v>17798.75</v>
      </c>
      <c r="M391" s="3">
        <v>17748.150000000001</v>
      </c>
      <c r="N391" s="3">
        <v>17807.650000000001</v>
      </c>
      <c r="O391" s="3">
        <v>17691.95</v>
      </c>
      <c r="P391" s="2">
        <v>9.9000000000000008E-3</v>
      </c>
      <c r="T391" s="67">
        <v>44782</v>
      </c>
      <c r="U391" s="65">
        <v>24453.3</v>
      </c>
      <c r="V391" s="65">
        <v>24349.4</v>
      </c>
      <c r="W391" s="65">
        <v>24468.95</v>
      </c>
      <c r="X391" s="65">
        <v>24300.5</v>
      </c>
      <c r="Y391" s="66">
        <v>1.2500000000000001E-2</v>
      </c>
      <c r="AC391" s="13">
        <v>44815</v>
      </c>
      <c r="AD391" s="4">
        <v>7.3869999999999996</v>
      </c>
      <c r="AE391" s="4">
        <v>7.4249999999999998</v>
      </c>
      <c r="AF391" s="4">
        <v>7.4249999999999998</v>
      </c>
      <c r="AG391" s="16">
        <v>7.3810000000000002</v>
      </c>
    </row>
    <row r="392" spans="2:33" x14ac:dyDescent="0.3">
      <c r="B392" s="1">
        <v>44811</v>
      </c>
      <c r="C392">
        <v>582.45000000000005</v>
      </c>
      <c r="D392">
        <v>565</v>
      </c>
      <c r="E392">
        <v>589.9</v>
      </c>
      <c r="F392">
        <v>562.20000000000005</v>
      </c>
      <c r="G392" s="2">
        <v>3.2199999999999999E-2</v>
      </c>
      <c r="K392" s="1">
        <v>44751</v>
      </c>
      <c r="L392" s="3">
        <v>17624.400000000001</v>
      </c>
      <c r="M392" s="3">
        <v>17519.400000000001</v>
      </c>
      <c r="N392" s="3">
        <v>17650.75</v>
      </c>
      <c r="O392" s="3">
        <v>17484.3</v>
      </c>
      <c r="P392" s="2">
        <v>-1.8E-3</v>
      </c>
      <c r="T392" s="67">
        <v>44751</v>
      </c>
      <c r="U392" s="65">
        <v>24151.7</v>
      </c>
      <c r="V392" s="65">
        <v>24031.55</v>
      </c>
      <c r="W392" s="65">
        <v>24219.75</v>
      </c>
      <c r="X392" s="65">
        <v>23957.25</v>
      </c>
      <c r="Y392" s="66">
        <v>-3.0000000000000001E-3</v>
      </c>
      <c r="AC392" s="13">
        <v>44845</v>
      </c>
      <c r="AD392" s="4">
        <v>7.3460000000000001</v>
      </c>
      <c r="AE392" s="4">
        <v>7.3810000000000002</v>
      </c>
      <c r="AF392" s="4">
        <v>7.3849999999999998</v>
      </c>
      <c r="AG392" s="16">
        <v>7.3339999999999996</v>
      </c>
    </row>
    <row r="393" spans="2:33" x14ac:dyDescent="0.3">
      <c r="B393" s="1">
        <v>44810</v>
      </c>
      <c r="C393">
        <v>564.29999999999995</v>
      </c>
      <c r="D393">
        <v>567.5</v>
      </c>
      <c r="E393">
        <v>567.9</v>
      </c>
      <c r="F393">
        <v>561.25</v>
      </c>
      <c r="G393" s="2">
        <v>-1.9E-3</v>
      </c>
      <c r="K393" s="1">
        <v>44721</v>
      </c>
      <c r="L393" s="3">
        <v>17655.599999999999</v>
      </c>
      <c r="M393" s="3">
        <v>17695.7</v>
      </c>
      <c r="N393" s="3">
        <v>17764.650000000001</v>
      </c>
      <c r="O393" s="3">
        <v>17587.650000000001</v>
      </c>
      <c r="P393" s="2">
        <v>-5.9999999999999995E-4</v>
      </c>
      <c r="T393" s="67">
        <v>44721</v>
      </c>
      <c r="U393" s="65">
        <v>24223.7</v>
      </c>
      <c r="V393" s="65">
        <v>24271.9</v>
      </c>
      <c r="W393" s="65">
        <v>24378.6</v>
      </c>
      <c r="X393" s="65">
        <v>24119.75</v>
      </c>
      <c r="Y393" s="66">
        <v>1E-4</v>
      </c>
      <c r="AC393" s="13">
        <v>44876</v>
      </c>
      <c r="AD393" s="4">
        <v>7.3070000000000004</v>
      </c>
      <c r="AE393" s="4">
        <v>7.2720000000000002</v>
      </c>
      <c r="AF393" s="4">
        <v>7.3079999999999998</v>
      </c>
      <c r="AG393" s="16">
        <v>7.2350000000000003</v>
      </c>
    </row>
    <row r="394" spans="2:33" x14ac:dyDescent="0.3">
      <c r="B394" s="1">
        <v>44809</v>
      </c>
      <c r="C394">
        <v>565.4</v>
      </c>
      <c r="D394">
        <v>576</v>
      </c>
      <c r="E394">
        <v>576</v>
      </c>
      <c r="F394">
        <v>563.5</v>
      </c>
      <c r="G394" s="2">
        <v>-6.4999999999999997E-3</v>
      </c>
      <c r="K394" s="1">
        <v>44690</v>
      </c>
      <c r="L394" s="3">
        <v>17665.8</v>
      </c>
      <c r="M394" s="3">
        <v>17546.45</v>
      </c>
      <c r="N394" s="3">
        <v>17683.150000000001</v>
      </c>
      <c r="O394" s="3">
        <v>17540.349999999999</v>
      </c>
      <c r="P394" s="2">
        <v>7.1999999999999998E-3</v>
      </c>
      <c r="T394" s="67">
        <v>44690</v>
      </c>
      <c r="U394" s="65">
        <v>24220.45</v>
      </c>
      <c r="V394" s="65">
        <v>24106.400000000001</v>
      </c>
      <c r="W394" s="65">
        <v>24269.3</v>
      </c>
      <c r="X394" s="65">
        <v>24096.15</v>
      </c>
      <c r="Y394" s="66">
        <v>4.8999999999999998E-3</v>
      </c>
      <c r="AC394" s="14" t="s">
        <v>443</v>
      </c>
      <c r="AD394" s="4">
        <v>7.2869999999999999</v>
      </c>
      <c r="AE394" s="4">
        <v>7.3380000000000001</v>
      </c>
      <c r="AF394" s="4">
        <v>7.3380000000000001</v>
      </c>
      <c r="AG394" s="16">
        <v>7.2770000000000001</v>
      </c>
    </row>
    <row r="395" spans="2:33" x14ac:dyDescent="0.3">
      <c r="B395" s="1">
        <v>44806</v>
      </c>
      <c r="C395">
        <v>569.1</v>
      </c>
      <c r="D395">
        <v>571.95000000000005</v>
      </c>
      <c r="E395">
        <v>575.29999999999995</v>
      </c>
      <c r="F395">
        <v>567.04999999999995</v>
      </c>
      <c r="G395" s="2">
        <v>-5.0000000000000001E-3</v>
      </c>
      <c r="K395" s="1">
        <v>44601</v>
      </c>
      <c r="L395" s="3">
        <v>17539.45</v>
      </c>
      <c r="M395" s="3">
        <v>17598.400000000001</v>
      </c>
      <c r="N395" s="3">
        <v>17643.849999999999</v>
      </c>
      <c r="O395" s="3">
        <v>17476.45</v>
      </c>
      <c r="P395" s="2">
        <v>-2.0000000000000001E-4</v>
      </c>
      <c r="T395" s="67">
        <v>44601</v>
      </c>
      <c r="U395" s="65">
        <v>24102.1</v>
      </c>
      <c r="V395" s="65">
        <v>24156.9</v>
      </c>
      <c r="W395" s="65">
        <v>24224.2</v>
      </c>
      <c r="X395" s="65">
        <v>23982.35</v>
      </c>
      <c r="Y395" s="66">
        <v>2.2000000000000001E-3</v>
      </c>
      <c r="AC395" s="14" t="s">
        <v>442</v>
      </c>
      <c r="AD395" s="4">
        <v>7.2610000000000001</v>
      </c>
      <c r="AE395" s="4">
        <v>7.2949999999999999</v>
      </c>
      <c r="AF395" s="4">
        <v>7.2990000000000004</v>
      </c>
      <c r="AG395" s="16">
        <v>7.258</v>
      </c>
    </row>
    <row r="396" spans="2:33" x14ac:dyDescent="0.3">
      <c r="B396" s="1">
        <v>44805</v>
      </c>
      <c r="C396">
        <v>571.95000000000005</v>
      </c>
      <c r="D396">
        <v>572.1</v>
      </c>
      <c r="E396">
        <v>576</v>
      </c>
      <c r="F396">
        <v>567.35</v>
      </c>
      <c r="G396" s="2">
        <v>-2.9999999999999997E-4</v>
      </c>
      <c r="K396" s="1">
        <v>44570</v>
      </c>
      <c r="L396" s="3">
        <v>17542.8</v>
      </c>
      <c r="M396" s="3">
        <v>17485.7</v>
      </c>
      <c r="N396" s="3">
        <v>17695.599999999999</v>
      </c>
      <c r="O396" s="3">
        <v>17468.45</v>
      </c>
      <c r="P396" s="2">
        <v>-1.2200000000000001E-2</v>
      </c>
      <c r="T396" s="67">
        <v>44570</v>
      </c>
      <c r="U396" s="65">
        <v>24049.3</v>
      </c>
      <c r="V396" s="65">
        <v>23963.3</v>
      </c>
      <c r="W396" s="65">
        <v>24256.3</v>
      </c>
      <c r="X396" s="65">
        <v>23929.15</v>
      </c>
      <c r="Y396" s="66">
        <v>-1.2200000000000001E-2</v>
      </c>
      <c r="AC396" s="14" t="s">
        <v>440</v>
      </c>
      <c r="AD396" s="4">
        <v>7.274</v>
      </c>
      <c r="AE396" s="4">
        <v>7.2720000000000002</v>
      </c>
      <c r="AF396" s="4">
        <v>7.2880000000000003</v>
      </c>
      <c r="AG396" s="16">
        <v>7.2539999999999996</v>
      </c>
    </row>
    <row r="397" spans="2:33" x14ac:dyDescent="0.3">
      <c r="B397" s="1">
        <v>44803</v>
      </c>
      <c r="C397">
        <v>572.1</v>
      </c>
      <c r="D397">
        <v>573.29999999999995</v>
      </c>
      <c r="E397">
        <v>578.75</v>
      </c>
      <c r="F397">
        <v>571.1</v>
      </c>
      <c r="G397" s="2">
        <v>-5.0000000000000001E-4</v>
      </c>
      <c r="K397" t="s">
        <v>484</v>
      </c>
      <c r="L397" s="3">
        <v>17759.3</v>
      </c>
      <c r="M397" s="3">
        <v>17414.95</v>
      </c>
      <c r="N397" s="3">
        <v>17777.650000000001</v>
      </c>
      <c r="O397" s="3">
        <v>17401.5</v>
      </c>
      <c r="P397" s="2">
        <v>2.58E-2</v>
      </c>
      <c r="T397" s="21" t="s">
        <v>484</v>
      </c>
      <c r="U397" s="65">
        <v>24345.35</v>
      </c>
      <c r="V397" s="65">
        <v>23779.85</v>
      </c>
      <c r="W397" s="65">
        <v>24377.55</v>
      </c>
      <c r="X397" s="65">
        <v>23766.799999999999</v>
      </c>
      <c r="Y397" s="66">
        <v>3.0700000000000002E-2</v>
      </c>
      <c r="AC397" s="14" t="s">
        <v>438</v>
      </c>
      <c r="AD397" s="4">
        <v>7.2809999999999997</v>
      </c>
      <c r="AE397" s="4">
        <v>7.25</v>
      </c>
      <c r="AF397" s="4">
        <v>7.2919999999999998</v>
      </c>
      <c r="AG397" s="16">
        <v>7.2430000000000003</v>
      </c>
    </row>
    <row r="398" spans="2:33" x14ac:dyDescent="0.3">
      <c r="B398" s="1">
        <v>44802</v>
      </c>
      <c r="C398">
        <v>572.4</v>
      </c>
      <c r="D398">
        <v>564.54999999999995</v>
      </c>
      <c r="E398">
        <v>579.79999999999995</v>
      </c>
      <c r="F398">
        <v>557</v>
      </c>
      <c r="G398" s="2">
        <v>-2.8999999999999998E-3</v>
      </c>
      <c r="K398" t="s">
        <v>485</v>
      </c>
      <c r="L398" s="3">
        <v>17312.900000000001</v>
      </c>
      <c r="M398" s="3">
        <v>17188.650000000001</v>
      </c>
      <c r="N398" s="3">
        <v>17380.150000000001</v>
      </c>
      <c r="O398" s="3">
        <v>17166.2</v>
      </c>
      <c r="P398" s="2">
        <v>-1.4E-2</v>
      </c>
      <c r="T398" s="21" t="s">
        <v>485</v>
      </c>
      <c r="U398" s="65">
        <v>23619.3</v>
      </c>
      <c r="V398" s="65">
        <v>23442.95</v>
      </c>
      <c r="W398" s="65">
        <v>23681.95</v>
      </c>
      <c r="X398" s="65">
        <v>23367.45</v>
      </c>
      <c r="Y398" s="66">
        <v>-1.8800000000000001E-2</v>
      </c>
      <c r="AC398" s="14" t="s">
        <v>436</v>
      </c>
      <c r="AD398" s="4">
        <v>7.3070000000000004</v>
      </c>
      <c r="AE398" s="4">
        <v>7.3140000000000001</v>
      </c>
      <c r="AF398" s="4">
        <v>7.32</v>
      </c>
      <c r="AG398" s="16">
        <v>7.2709999999999999</v>
      </c>
    </row>
    <row r="399" spans="2:33" x14ac:dyDescent="0.3">
      <c r="B399" s="1">
        <v>44799</v>
      </c>
      <c r="C399">
        <v>574.04999999999995</v>
      </c>
      <c r="D399">
        <v>575</v>
      </c>
      <c r="E399">
        <v>587</v>
      </c>
      <c r="F399">
        <v>572.5</v>
      </c>
      <c r="G399" s="2">
        <v>1.6000000000000001E-3</v>
      </c>
      <c r="K399" t="s">
        <v>486</v>
      </c>
      <c r="L399" s="3">
        <v>17558.900000000001</v>
      </c>
      <c r="M399" s="3">
        <v>17619.3</v>
      </c>
      <c r="N399" s="3">
        <v>17685.849999999999</v>
      </c>
      <c r="O399" s="3">
        <v>17519.349999999999</v>
      </c>
      <c r="P399" s="2">
        <v>2.0999999999999999E-3</v>
      </c>
      <c r="T399" s="21" t="s">
        <v>486</v>
      </c>
      <c r="U399" s="65">
        <v>24072.400000000001</v>
      </c>
      <c r="V399" s="65">
        <v>24150.9</v>
      </c>
      <c r="W399" s="65">
        <v>24262.799999999999</v>
      </c>
      <c r="X399" s="65">
        <v>24011.1</v>
      </c>
      <c r="Y399" s="66">
        <v>2.5999999999999999E-3</v>
      </c>
      <c r="AC399" s="14" t="s">
        <v>434</v>
      </c>
      <c r="AD399" s="4">
        <v>7.32</v>
      </c>
      <c r="AE399" s="4">
        <v>7.3380000000000001</v>
      </c>
      <c r="AF399" s="4">
        <v>7.3380000000000001</v>
      </c>
      <c r="AG399" s="16">
        <v>7.2850000000000001</v>
      </c>
    </row>
    <row r="400" spans="2:33" x14ac:dyDescent="0.3">
      <c r="B400" s="1">
        <v>44798</v>
      </c>
      <c r="C400">
        <v>573.15</v>
      </c>
      <c r="D400">
        <v>573.79999999999995</v>
      </c>
      <c r="E400">
        <v>581.9</v>
      </c>
      <c r="F400">
        <v>568.6</v>
      </c>
      <c r="G400" s="2">
        <v>4.1000000000000003E-3</v>
      </c>
      <c r="K400" t="s">
        <v>487</v>
      </c>
      <c r="L400" s="3">
        <v>17522.45</v>
      </c>
      <c r="M400" s="3">
        <v>17679</v>
      </c>
      <c r="N400" s="3">
        <v>17726.5</v>
      </c>
      <c r="O400" s="3">
        <v>17487.45</v>
      </c>
      <c r="P400" s="2">
        <v>-4.7000000000000002E-3</v>
      </c>
      <c r="T400" s="21" t="s">
        <v>487</v>
      </c>
      <c r="U400" s="65">
        <v>24010.75</v>
      </c>
      <c r="V400" s="65">
        <v>24248.65</v>
      </c>
      <c r="W400" s="65">
        <v>24308.95</v>
      </c>
      <c r="X400" s="65">
        <v>23961.95</v>
      </c>
      <c r="Y400" s="66">
        <v>-5.5999999999999999E-3</v>
      </c>
      <c r="AC400" s="14" t="s">
        <v>432</v>
      </c>
      <c r="AD400" s="4">
        <v>7.2850000000000001</v>
      </c>
      <c r="AE400" s="4">
        <v>7.33</v>
      </c>
      <c r="AF400" s="4">
        <v>7.3390000000000004</v>
      </c>
      <c r="AG400" s="16">
        <v>7.2850000000000001</v>
      </c>
    </row>
    <row r="401" spans="2:33" x14ac:dyDescent="0.3">
      <c r="B401" s="1">
        <v>44797</v>
      </c>
      <c r="C401">
        <v>570.79999999999995</v>
      </c>
      <c r="D401">
        <v>569.4</v>
      </c>
      <c r="E401">
        <v>575.54999999999995</v>
      </c>
      <c r="F401">
        <v>568.95000000000005</v>
      </c>
      <c r="G401" s="2">
        <v>1.5E-3</v>
      </c>
      <c r="K401" t="s">
        <v>488</v>
      </c>
      <c r="L401" s="3">
        <v>17604.95</v>
      </c>
      <c r="M401" s="3">
        <v>17525.45</v>
      </c>
      <c r="N401" s="3">
        <v>17623.650000000001</v>
      </c>
      <c r="O401" s="3">
        <v>17499.25</v>
      </c>
      <c r="P401" s="2">
        <v>1.6000000000000001E-3</v>
      </c>
      <c r="T401" s="21" t="s">
        <v>488</v>
      </c>
      <c r="U401" s="65">
        <v>24146.25</v>
      </c>
      <c r="V401" s="65">
        <v>23955.05</v>
      </c>
      <c r="W401" s="65">
        <v>24168.15</v>
      </c>
      <c r="X401" s="65">
        <v>23902.65</v>
      </c>
      <c r="Y401" s="66">
        <v>3.8999999999999998E-3</v>
      </c>
      <c r="AC401" s="14" t="s">
        <v>430</v>
      </c>
      <c r="AD401" s="4">
        <v>7.2910000000000004</v>
      </c>
      <c r="AE401" s="4">
        <v>7.282</v>
      </c>
      <c r="AF401" s="4">
        <v>7.2990000000000004</v>
      </c>
      <c r="AG401" s="16">
        <v>7.2789999999999999</v>
      </c>
    </row>
    <row r="402" spans="2:33" x14ac:dyDescent="0.3">
      <c r="B402" s="1">
        <v>44796</v>
      </c>
      <c r="C402">
        <v>569.95000000000005</v>
      </c>
      <c r="D402">
        <v>569</v>
      </c>
      <c r="E402">
        <v>576.79999999999995</v>
      </c>
      <c r="F402">
        <v>566.5</v>
      </c>
      <c r="G402" s="2">
        <v>-4.1999999999999997E-3</v>
      </c>
      <c r="K402" t="s">
        <v>489</v>
      </c>
      <c r="L402" s="3">
        <v>17577.5</v>
      </c>
      <c r="M402" s="3">
        <v>17357.349999999999</v>
      </c>
      <c r="N402" s="3">
        <v>17625.55</v>
      </c>
      <c r="O402" s="3">
        <v>17345.2</v>
      </c>
      <c r="P402" s="2">
        <v>5.0000000000000001E-3</v>
      </c>
      <c r="T402" s="21" t="s">
        <v>489</v>
      </c>
      <c r="U402" s="65">
        <v>24053.15</v>
      </c>
      <c r="V402" s="65">
        <v>23805.15</v>
      </c>
      <c r="W402" s="65">
        <v>24148.85</v>
      </c>
      <c r="X402" s="65">
        <v>23778.6</v>
      </c>
      <c r="Y402" s="66">
        <v>1E-3</v>
      </c>
      <c r="AC402" s="14" t="s">
        <v>428</v>
      </c>
      <c r="AD402" s="4">
        <v>7.2549999999999999</v>
      </c>
      <c r="AE402" s="4">
        <v>7.2640000000000002</v>
      </c>
      <c r="AF402" s="4">
        <v>7.2830000000000004</v>
      </c>
      <c r="AG402" s="16">
        <v>7.2549999999999999</v>
      </c>
    </row>
    <row r="403" spans="2:33" x14ac:dyDescent="0.3">
      <c r="B403" s="1">
        <v>44795</v>
      </c>
      <c r="C403">
        <v>572.35</v>
      </c>
      <c r="D403">
        <v>576.95000000000005</v>
      </c>
      <c r="E403">
        <v>576.95000000000005</v>
      </c>
      <c r="F403">
        <v>565.15</v>
      </c>
      <c r="G403" s="2">
        <v>-8.0999999999999996E-3</v>
      </c>
      <c r="K403" t="s">
        <v>490</v>
      </c>
      <c r="L403" s="3">
        <v>17490.7</v>
      </c>
      <c r="M403" s="3">
        <v>17682.900000000001</v>
      </c>
      <c r="N403" s="3">
        <v>17690.05</v>
      </c>
      <c r="O403" s="3">
        <v>17467.349999999999</v>
      </c>
      <c r="P403" s="2">
        <v>-1.5100000000000001E-2</v>
      </c>
      <c r="T403" s="21" t="s">
        <v>490</v>
      </c>
      <c r="U403" s="65">
        <v>24028.95</v>
      </c>
      <c r="V403" s="65">
        <v>24308.65</v>
      </c>
      <c r="W403" s="65">
        <v>24323.85</v>
      </c>
      <c r="X403" s="65">
        <v>23995.25</v>
      </c>
      <c r="Y403" s="66">
        <v>-1.6899999999999998E-2</v>
      </c>
      <c r="AC403" s="14" t="s">
        <v>426</v>
      </c>
      <c r="AD403" s="4">
        <v>7.3010000000000002</v>
      </c>
      <c r="AE403" s="4">
        <v>7.2720000000000002</v>
      </c>
      <c r="AF403" s="4">
        <v>7.3040000000000003</v>
      </c>
      <c r="AG403" s="16">
        <v>7.2450000000000001</v>
      </c>
    </row>
    <row r="404" spans="2:33" x14ac:dyDescent="0.3">
      <c r="B404" s="1">
        <v>44792</v>
      </c>
      <c r="C404">
        <v>577.04999999999995</v>
      </c>
      <c r="D404">
        <v>580</v>
      </c>
      <c r="E404">
        <v>597.29999999999995</v>
      </c>
      <c r="F404">
        <v>572.5</v>
      </c>
      <c r="G404" s="2">
        <v>2.0000000000000001E-4</v>
      </c>
      <c r="K404" t="s">
        <v>491</v>
      </c>
      <c r="L404" s="3">
        <v>17758.45</v>
      </c>
      <c r="M404" s="3">
        <v>17966.55</v>
      </c>
      <c r="N404" s="3">
        <v>17992.2</v>
      </c>
      <c r="O404" s="3">
        <v>17710.75</v>
      </c>
      <c r="P404" s="2">
        <v>-1.0999999999999999E-2</v>
      </c>
      <c r="T404" s="21" t="s">
        <v>491</v>
      </c>
      <c r="U404" s="65">
        <v>24440.95</v>
      </c>
      <c r="V404" s="65">
        <v>24681.75</v>
      </c>
      <c r="W404" s="65">
        <v>24734.35</v>
      </c>
      <c r="X404" s="65">
        <v>24374.2</v>
      </c>
      <c r="Y404" s="66">
        <v>-8.6E-3</v>
      </c>
      <c r="AC404" s="14" t="s">
        <v>424</v>
      </c>
      <c r="AD404" s="4">
        <v>7.274</v>
      </c>
      <c r="AE404" s="4">
        <v>7.2720000000000002</v>
      </c>
      <c r="AF404" s="4">
        <v>7.2750000000000004</v>
      </c>
      <c r="AG404" s="16">
        <v>7.25</v>
      </c>
    </row>
    <row r="405" spans="2:33" x14ac:dyDescent="0.3">
      <c r="B405" s="1">
        <v>44791</v>
      </c>
      <c r="C405">
        <v>576.95000000000005</v>
      </c>
      <c r="D405">
        <v>579.95000000000005</v>
      </c>
      <c r="E405">
        <v>585</v>
      </c>
      <c r="F405">
        <v>575.29999999999995</v>
      </c>
      <c r="G405" s="2">
        <v>-3.5000000000000001E-3</v>
      </c>
      <c r="K405" t="s">
        <v>492</v>
      </c>
      <c r="L405" s="3">
        <v>17956.5</v>
      </c>
      <c r="M405" s="3">
        <v>17898.650000000001</v>
      </c>
      <c r="N405" s="3">
        <v>17968.45</v>
      </c>
      <c r="O405" s="3">
        <v>17852.05</v>
      </c>
      <c r="P405" s="2">
        <v>6.9999999999999999E-4</v>
      </c>
      <c r="T405" s="21" t="s">
        <v>492</v>
      </c>
      <c r="U405" s="65">
        <v>24652.95</v>
      </c>
      <c r="V405" s="65">
        <v>24546.400000000001</v>
      </c>
      <c r="W405" s="65">
        <v>24675.9</v>
      </c>
      <c r="X405" s="65">
        <v>24497.45</v>
      </c>
      <c r="Y405" s="66">
        <v>1.1999999999999999E-3</v>
      </c>
      <c r="AC405" s="14" t="s">
        <v>422</v>
      </c>
      <c r="AD405" s="4">
        <v>7.2789999999999999</v>
      </c>
      <c r="AE405" s="4">
        <v>7.2939999999999996</v>
      </c>
      <c r="AF405" s="4">
        <v>7.2969999999999997</v>
      </c>
      <c r="AG405" s="16">
        <v>7.2770000000000001</v>
      </c>
    </row>
    <row r="406" spans="2:33" x14ac:dyDescent="0.3">
      <c r="B406" s="1">
        <v>44790</v>
      </c>
      <c r="C406">
        <v>578.95000000000005</v>
      </c>
      <c r="D406">
        <v>576.95000000000005</v>
      </c>
      <c r="E406">
        <v>581.85</v>
      </c>
      <c r="F406">
        <v>573</v>
      </c>
      <c r="G406" s="2">
        <v>4.1999999999999997E-3</v>
      </c>
      <c r="K406" t="s">
        <v>493</v>
      </c>
      <c r="L406" s="3">
        <v>17944.25</v>
      </c>
      <c r="M406" s="3">
        <v>17868.150000000001</v>
      </c>
      <c r="N406" s="3">
        <v>17965.95</v>
      </c>
      <c r="O406" s="3">
        <v>17833.349999999999</v>
      </c>
      <c r="P406" s="2">
        <v>6.7000000000000002E-3</v>
      </c>
      <c r="T406" s="21" t="s">
        <v>493</v>
      </c>
      <c r="U406" s="65">
        <v>24622.75</v>
      </c>
      <c r="V406" s="65">
        <v>24454.7</v>
      </c>
      <c r="W406" s="65">
        <v>24662.95</v>
      </c>
      <c r="X406" s="65">
        <v>24384.799999999999</v>
      </c>
      <c r="Y406" s="66">
        <v>8.3000000000000001E-3</v>
      </c>
      <c r="AC406" s="14" t="s">
        <v>421</v>
      </c>
      <c r="AD406" s="4">
        <v>7.28</v>
      </c>
      <c r="AE406" s="4">
        <v>7.306</v>
      </c>
      <c r="AF406" s="4">
        <v>7.306</v>
      </c>
      <c r="AG406" s="16">
        <v>7.28</v>
      </c>
    </row>
    <row r="407" spans="2:33" x14ac:dyDescent="0.3">
      <c r="B407" s="1">
        <v>44789</v>
      </c>
      <c r="C407">
        <v>576.5</v>
      </c>
      <c r="D407">
        <v>584.95000000000005</v>
      </c>
      <c r="E407">
        <v>585.95000000000005</v>
      </c>
      <c r="F407">
        <v>575</v>
      </c>
      <c r="G407" s="2">
        <v>-1.7000000000000001E-2</v>
      </c>
      <c r="K407" t="s">
        <v>494</v>
      </c>
      <c r="L407" s="3">
        <v>17825.25</v>
      </c>
      <c r="M407" s="3">
        <v>17797.2</v>
      </c>
      <c r="N407" s="3">
        <v>17839.099999999999</v>
      </c>
      <c r="O407" s="3">
        <v>17764.05</v>
      </c>
      <c r="P407" s="2">
        <v>7.1999999999999998E-3</v>
      </c>
      <c r="T407" s="21" t="s">
        <v>494</v>
      </c>
      <c r="U407" s="65">
        <v>24419.35</v>
      </c>
      <c r="V407" s="65">
        <v>24418.25</v>
      </c>
      <c r="W407" s="65">
        <v>24466.35</v>
      </c>
      <c r="X407" s="65">
        <v>24345.45</v>
      </c>
      <c r="Y407" s="66">
        <v>6.1000000000000004E-3</v>
      </c>
      <c r="AC407" s="13">
        <v>44573</v>
      </c>
      <c r="AD407" s="4">
        <v>7.21</v>
      </c>
      <c r="AE407" s="4">
        <v>7.2549999999999999</v>
      </c>
      <c r="AF407" s="4">
        <v>7.2549999999999999</v>
      </c>
      <c r="AG407" s="16">
        <v>7.2050000000000001</v>
      </c>
    </row>
    <row r="408" spans="2:33" x14ac:dyDescent="0.3">
      <c r="B408" s="1">
        <v>44785</v>
      </c>
      <c r="C408">
        <v>586.45000000000005</v>
      </c>
      <c r="D408">
        <v>596.29999999999995</v>
      </c>
      <c r="E408">
        <v>606</v>
      </c>
      <c r="F408">
        <v>577.04999999999995</v>
      </c>
      <c r="G408" s="2">
        <v>2.3E-3</v>
      </c>
      <c r="K408" s="1">
        <v>44903</v>
      </c>
      <c r="L408" s="3">
        <v>17698.150000000001</v>
      </c>
      <c r="M408" s="3">
        <v>17659.650000000001</v>
      </c>
      <c r="N408" s="3">
        <v>17724.650000000001</v>
      </c>
      <c r="O408" s="3">
        <v>17597.849999999999</v>
      </c>
      <c r="P408" s="2">
        <v>2.2000000000000001E-3</v>
      </c>
      <c r="T408" s="67">
        <v>44903</v>
      </c>
      <c r="U408" s="65">
        <v>24271.1</v>
      </c>
      <c r="V408" s="65">
        <v>24236.25</v>
      </c>
      <c r="W408" s="65">
        <v>24292.7</v>
      </c>
      <c r="X408" s="65">
        <v>24153.3</v>
      </c>
      <c r="Y408" s="66">
        <v>1.1999999999999999E-3</v>
      </c>
      <c r="AC408" s="13">
        <v>44604</v>
      </c>
      <c r="AD408" s="4">
        <v>7.2210000000000001</v>
      </c>
      <c r="AE408" s="4">
        <v>7.2</v>
      </c>
      <c r="AF408" s="4">
        <v>7.2359999999999998</v>
      </c>
      <c r="AG408" s="16">
        <v>7.181</v>
      </c>
    </row>
    <row r="409" spans="2:33" x14ac:dyDescent="0.3">
      <c r="B409" s="1">
        <v>44784</v>
      </c>
      <c r="C409">
        <v>585.1</v>
      </c>
      <c r="D409">
        <v>573</v>
      </c>
      <c r="E409">
        <v>590.45000000000005</v>
      </c>
      <c r="F409">
        <v>567.35</v>
      </c>
      <c r="G409" s="2">
        <v>2.76E-2</v>
      </c>
      <c r="K409" s="1">
        <v>44873</v>
      </c>
      <c r="L409" s="3">
        <v>17659</v>
      </c>
      <c r="M409" s="3">
        <v>17711.650000000001</v>
      </c>
      <c r="N409" s="3">
        <v>17719.3</v>
      </c>
      <c r="O409" s="3">
        <v>17631.95</v>
      </c>
      <c r="P409" s="2">
        <v>7.1000000000000004E-3</v>
      </c>
      <c r="T409" s="67">
        <v>44873</v>
      </c>
      <c r="U409" s="65">
        <v>24243.1</v>
      </c>
      <c r="V409" s="65">
        <v>24212.15</v>
      </c>
      <c r="W409" s="65">
        <v>24266.3</v>
      </c>
      <c r="X409" s="65">
        <v>24170.65</v>
      </c>
      <c r="Y409" s="66">
        <v>1.2800000000000001E-2</v>
      </c>
      <c r="AC409" s="13">
        <v>44693</v>
      </c>
      <c r="AD409" s="4">
        <v>7.226</v>
      </c>
      <c r="AE409" s="4">
        <v>7.2370000000000001</v>
      </c>
      <c r="AF409" s="4">
        <v>7.2370000000000001</v>
      </c>
      <c r="AG409" s="16">
        <v>7.2089999999999996</v>
      </c>
    </row>
    <row r="410" spans="2:33" x14ac:dyDescent="0.3">
      <c r="B410" s="1">
        <v>44783</v>
      </c>
      <c r="C410">
        <v>569.4</v>
      </c>
      <c r="D410">
        <v>570.9</v>
      </c>
      <c r="E410">
        <v>574.4</v>
      </c>
      <c r="F410">
        <v>567.1</v>
      </c>
      <c r="G410" s="2">
        <v>-1.1000000000000001E-3</v>
      </c>
      <c r="K410" s="1">
        <v>44842</v>
      </c>
      <c r="L410" s="3">
        <v>17534.75</v>
      </c>
      <c r="M410" s="3">
        <v>17566.099999999999</v>
      </c>
      <c r="N410" s="3">
        <v>17566.099999999999</v>
      </c>
      <c r="O410" s="3">
        <v>17442.8</v>
      </c>
      <c r="P410" s="2">
        <v>5.9999999999999995E-4</v>
      </c>
      <c r="T410" s="67">
        <v>44842</v>
      </c>
      <c r="U410" s="65">
        <v>23937.55</v>
      </c>
      <c r="V410" s="65">
        <v>24038</v>
      </c>
      <c r="W410" s="65">
        <v>24039.35</v>
      </c>
      <c r="X410" s="65">
        <v>23829.5</v>
      </c>
      <c r="Y410" s="66">
        <v>-1.8E-3</v>
      </c>
      <c r="AC410" s="13">
        <v>44724</v>
      </c>
      <c r="AD410" s="4">
        <v>7.2489999999999997</v>
      </c>
      <c r="AE410" s="4">
        <v>7.242</v>
      </c>
      <c r="AF410" s="4">
        <v>7.2640000000000002</v>
      </c>
      <c r="AG410" s="16">
        <v>7.2309999999999999</v>
      </c>
    </row>
    <row r="411" spans="2:33" x14ac:dyDescent="0.3">
      <c r="B411" s="1">
        <v>44781</v>
      </c>
      <c r="C411">
        <v>570</v>
      </c>
      <c r="D411">
        <v>566.6</v>
      </c>
      <c r="E411">
        <v>576.85</v>
      </c>
      <c r="F411">
        <v>564.85</v>
      </c>
      <c r="G411" s="2">
        <v>2.8E-3</v>
      </c>
      <c r="K411" s="1">
        <v>44781</v>
      </c>
      <c r="L411" s="3">
        <v>17525.099999999999</v>
      </c>
      <c r="M411" s="3">
        <v>17401.5</v>
      </c>
      <c r="N411" s="3">
        <v>17548.8</v>
      </c>
      <c r="O411" s="3">
        <v>17359.75</v>
      </c>
      <c r="P411" s="2">
        <v>7.3000000000000001E-3</v>
      </c>
      <c r="T411" s="67">
        <v>44781</v>
      </c>
      <c r="U411" s="65">
        <v>23979.9</v>
      </c>
      <c r="V411" s="65">
        <v>23787.15</v>
      </c>
      <c r="W411" s="65">
        <v>24007.75</v>
      </c>
      <c r="X411" s="65">
        <v>23682.3</v>
      </c>
      <c r="Y411" s="66">
        <v>8.2000000000000007E-3</v>
      </c>
      <c r="AC411" s="13">
        <v>44754</v>
      </c>
      <c r="AD411" s="4">
        <v>7.2690000000000001</v>
      </c>
      <c r="AE411" s="4">
        <v>7.258</v>
      </c>
      <c r="AF411" s="4">
        <v>7.3070000000000004</v>
      </c>
      <c r="AG411" s="16">
        <v>7.226</v>
      </c>
    </row>
    <row r="412" spans="2:33" x14ac:dyDescent="0.3">
      <c r="B412" s="1">
        <v>44778</v>
      </c>
      <c r="C412">
        <v>568.4</v>
      </c>
      <c r="D412">
        <v>582</v>
      </c>
      <c r="E412">
        <v>588.85</v>
      </c>
      <c r="F412">
        <v>564.25</v>
      </c>
      <c r="G412" s="2">
        <v>-1.9300000000000001E-2</v>
      </c>
      <c r="K412" s="1">
        <v>44689</v>
      </c>
      <c r="L412" s="3">
        <v>17397.5</v>
      </c>
      <c r="M412" s="3">
        <v>17423.650000000001</v>
      </c>
      <c r="N412" s="3">
        <v>17474.400000000001</v>
      </c>
      <c r="O412" s="3">
        <v>17348.75</v>
      </c>
      <c r="P412" s="2">
        <v>8.9999999999999998E-4</v>
      </c>
      <c r="T412" s="67">
        <v>44689</v>
      </c>
      <c r="U412" s="65">
        <v>23785.8</v>
      </c>
      <c r="V412" s="65">
        <v>23810.75</v>
      </c>
      <c r="W412" s="65">
        <v>23911.5</v>
      </c>
      <c r="X412" s="65">
        <v>23754.2</v>
      </c>
      <c r="Y412" s="66">
        <v>2E-3</v>
      </c>
      <c r="AC412" s="13">
        <v>44785</v>
      </c>
      <c r="AD412" s="4">
        <v>7.2880000000000003</v>
      </c>
      <c r="AE412" s="4">
        <v>7.2560000000000002</v>
      </c>
      <c r="AF412" s="4">
        <v>7.2889999999999997</v>
      </c>
      <c r="AG412" s="16">
        <v>7.25</v>
      </c>
    </row>
    <row r="413" spans="2:33" x14ac:dyDescent="0.3">
      <c r="B413" s="1">
        <v>44777</v>
      </c>
      <c r="C413">
        <v>579.6</v>
      </c>
      <c r="D413">
        <v>580</v>
      </c>
      <c r="E413">
        <v>593.9</v>
      </c>
      <c r="F413">
        <v>571.79999999999995</v>
      </c>
      <c r="G413" s="2">
        <v>4.7000000000000002E-3</v>
      </c>
      <c r="K413" s="1">
        <v>44659</v>
      </c>
      <c r="L413" s="3">
        <v>17382</v>
      </c>
      <c r="M413" s="3">
        <v>17463.099999999999</v>
      </c>
      <c r="N413" s="3">
        <v>17490.7</v>
      </c>
      <c r="O413" s="3">
        <v>17161.25</v>
      </c>
      <c r="P413" s="2">
        <v>-4.0000000000000002E-4</v>
      </c>
      <c r="T413" s="67">
        <v>44659</v>
      </c>
      <c r="U413" s="65">
        <v>23738.6</v>
      </c>
      <c r="V413" s="65">
        <v>23858.45</v>
      </c>
      <c r="W413" s="65">
        <v>23917.45</v>
      </c>
      <c r="X413" s="65">
        <v>23411.05</v>
      </c>
      <c r="Y413" s="66">
        <v>1E-4</v>
      </c>
      <c r="AC413" s="13">
        <v>44816</v>
      </c>
      <c r="AD413" s="4">
        <v>7.2990000000000004</v>
      </c>
      <c r="AE413" s="4">
        <v>7.298</v>
      </c>
      <c r="AF413" s="4">
        <v>7.3090000000000002</v>
      </c>
      <c r="AG413" s="16">
        <v>7.2859999999999996</v>
      </c>
    </row>
    <row r="414" spans="2:33" x14ac:dyDescent="0.3">
      <c r="B414" s="1">
        <v>44776</v>
      </c>
      <c r="C414">
        <v>576.9</v>
      </c>
      <c r="D414">
        <v>590.85</v>
      </c>
      <c r="E414">
        <v>595</v>
      </c>
      <c r="F414">
        <v>572.1</v>
      </c>
      <c r="G414" s="2">
        <v>-2.12E-2</v>
      </c>
      <c r="K414" s="1">
        <v>44628</v>
      </c>
      <c r="L414" s="3">
        <v>17388.150000000001</v>
      </c>
      <c r="M414" s="3">
        <v>17349.25</v>
      </c>
      <c r="N414" s="3">
        <v>17407.5</v>
      </c>
      <c r="O414" s="3">
        <v>17225.849999999999</v>
      </c>
      <c r="P414" s="2">
        <v>2.5000000000000001E-3</v>
      </c>
      <c r="T414" s="67">
        <v>44628</v>
      </c>
      <c r="U414" s="65">
        <v>23736</v>
      </c>
      <c r="V414" s="65">
        <v>23637.5</v>
      </c>
      <c r="W414" s="65">
        <v>23768.85</v>
      </c>
      <c r="X414" s="65">
        <v>23511.599999999999</v>
      </c>
      <c r="Y414" s="66">
        <v>3.5000000000000001E-3</v>
      </c>
      <c r="AC414" s="13">
        <v>44907</v>
      </c>
      <c r="AD414" s="4">
        <v>7.2939999999999996</v>
      </c>
      <c r="AE414" s="4">
        <v>7.3280000000000003</v>
      </c>
      <c r="AF414" s="4">
        <v>7.3280000000000003</v>
      </c>
      <c r="AG414" s="16">
        <v>7.2869999999999999</v>
      </c>
    </row>
    <row r="415" spans="2:33" x14ac:dyDescent="0.3">
      <c r="B415" s="1">
        <v>44775</v>
      </c>
      <c r="C415">
        <v>589.4</v>
      </c>
      <c r="D415">
        <v>592.15</v>
      </c>
      <c r="E415">
        <v>608</v>
      </c>
      <c r="F415">
        <v>584.5</v>
      </c>
      <c r="G415" s="2">
        <v>-4.0000000000000001E-3</v>
      </c>
      <c r="K415" s="1">
        <v>44600</v>
      </c>
      <c r="L415" s="3">
        <v>17345.45</v>
      </c>
      <c r="M415" s="3">
        <v>17310.150000000001</v>
      </c>
      <c r="N415" s="3">
        <v>17390.150000000001</v>
      </c>
      <c r="O415" s="3">
        <v>17215.849999999999</v>
      </c>
      <c r="P415" s="2">
        <v>2.9999999999999997E-4</v>
      </c>
      <c r="T415" s="67">
        <v>44600</v>
      </c>
      <c r="U415" s="65">
        <v>23653.35</v>
      </c>
      <c r="V415" s="65">
        <v>23618.85</v>
      </c>
      <c r="W415" s="65">
        <v>23708.3</v>
      </c>
      <c r="X415" s="65">
        <v>23475</v>
      </c>
      <c r="Y415" s="66">
        <v>-1E-3</v>
      </c>
      <c r="AC415" s="14" t="s">
        <v>419</v>
      </c>
      <c r="AD415" s="4">
        <v>7.2649999999999997</v>
      </c>
      <c r="AE415" s="4">
        <v>7.258</v>
      </c>
      <c r="AF415" s="4">
        <v>7.2809999999999997</v>
      </c>
      <c r="AG415" s="16">
        <v>7.258</v>
      </c>
    </row>
    <row r="416" spans="2:33" x14ac:dyDescent="0.3">
      <c r="B416" s="1">
        <v>44774</v>
      </c>
      <c r="C416">
        <v>591.75</v>
      </c>
      <c r="D416">
        <v>592</v>
      </c>
      <c r="E416">
        <v>594.9</v>
      </c>
      <c r="F416">
        <v>582.1</v>
      </c>
      <c r="G416" s="2">
        <v>2.5999999999999999E-3</v>
      </c>
      <c r="K416" s="1">
        <v>44569</v>
      </c>
      <c r="L416" s="3">
        <v>17340.05</v>
      </c>
      <c r="M416" s="3">
        <v>17243.2</v>
      </c>
      <c r="N416" s="3">
        <v>17356.25</v>
      </c>
      <c r="O416" s="3">
        <v>17154.8</v>
      </c>
      <c r="P416" s="2">
        <v>1.06E-2</v>
      </c>
      <c r="T416" s="67">
        <v>44569</v>
      </c>
      <c r="U416" s="65">
        <v>23677.200000000001</v>
      </c>
      <c r="V416" s="65">
        <v>23568.35</v>
      </c>
      <c r="W416" s="65">
        <v>23696.2</v>
      </c>
      <c r="X416" s="65">
        <v>23391.3</v>
      </c>
      <c r="Y416" s="66">
        <v>9.5999999999999992E-3</v>
      </c>
      <c r="AC416" s="14" t="s">
        <v>417</v>
      </c>
      <c r="AD416" s="4">
        <v>7.2210000000000001</v>
      </c>
      <c r="AE416" s="4">
        <v>7.2359999999999998</v>
      </c>
      <c r="AF416" s="4">
        <v>7.2489999999999997</v>
      </c>
      <c r="AG416" s="16">
        <v>7.2110000000000003</v>
      </c>
    </row>
    <row r="417" spans="2:33" x14ac:dyDescent="0.3">
      <c r="B417" s="1">
        <v>44771</v>
      </c>
      <c r="C417">
        <v>590.20000000000005</v>
      </c>
      <c r="D417">
        <v>574.9</v>
      </c>
      <c r="E417">
        <v>592.6</v>
      </c>
      <c r="F417">
        <v>565.70000000000005</v>
      </c>
      <c r="G417" s="2">
        <v>3.7600000000000001E-2</v>
      </c>
      <c r="K417" t="s">
        <v>495</v>
      </c>
      <c r="L417" s="3">
        <v>17158.25</v>
      </c>
      <c r="M417" s="3">
        <v>17079.5</v>
      </c>
      <c r="N417" s="3">
        <v>17172.8</v>
      </c>
      <c r="O417" s="3">
        <v>17018.150000000001</v>
      </c>
      <c r="P417" s="2">
        <v>1.35E-2</v>
      </c>
      <c r="T417" s="21" t="s">
        <v>495</v>
      </c>
      <c r="U417" s="65">
        <v>23452.05</v>
      </c>
      <c r="V417" s="65">
        <v>23398.45</v>
      </c>
      <c r="W417" s="65">
        <v>23476.45</v>
      </c>
      <c r="X417" s="65">
        <v>23266.7</v>
      </c>
      <c r="Y417" s="66">
        <v>1.2699999999999999E-2</v>
      </c>
      <c r="AC417" s="14" t="s">
        <v>415</v>
      </c>
      <c r="AD417" s="4">
        <v>7.2679999999999998</v>
      </c>
      <c r="AE417" s="4">
        <v>7.2329999999999997</v>
      </c>
      <c r="AF417" s="4">
        <v>7.2709999999999999</v>
      </c>
      <c r="AG417" s="16">
        <v>7.2329999999999997</v>
      </c>
    </row>
    <row r="418" spans="2:33" x14ac:dyDescent="0.3">
      <c r="B418" s="1">
        <v>44770</v>
      </c>
      <c r="C418">
        <v>568.79999999999995</v>
      </c>
      <c r="D418">
        <v>557.1</v>
      </c>
      <c r="E418">
        <v>577.35</v>
      </c>
      <c r="F418">
        <v>555</v>
      </c>
      <c r="G418" s="2">
        <v>2.46E-2</v>
      </c>
      <c r="K418" t="s">
        <v>496</v>
      </c>
      <c r="L418" s="3">
        <v>16929.599999999999</v>
      </c>
      <c r="M418" s="3">
        <v>16774.849999999999</v>
      </c>
      <c r="N418" s="3">
        <v>16947.650000000001</v>
      </c>
      <c r="O418" s="3">
        <v>16746.25</v>
      </c>
      <c r="P418" s="2">
        <v>1.7299999999999999E-2</v>
      </c>
      <c r="T418" s="21" t="s">
        <v>496</v>
      </c>
      <c r="U418" s="65">
        <v>23158.35</v>
      </c>
      <c r="V418" s="65">
        <v>22859.200000000001</v>
      </c>
      <c r="W418" s="65">
        <v>23191.85</v>
      </c>
      <c r="X418" s="65">
        <v>22829.45</v>
      </c>
      <c r="Y418" s="66">
        <v>2.2499999999999999E-2</v>
      </c>
      <c r="AC418" s="14" t="s">
        <v>413</v>
      </c>
      <c r="AD418" s="4">
        <v>7.2809999999999997</v>
      </c>
      <c r="AE418" s="4">
        <v>7.3019999999999996</v>
      </c>
      <c r="AF418" s="4">
        <v>7.3019999999999996</v>
      </c>
      <c r="AG418" s="16">
        <v>7.2729999999999997</v>
      </c>
    </row>
    <row r="419" spans="2:33" x14ac:dyDescent="0.3">
      <c r="B419" s="1">
        <v>44769</v>
      </c>
      <c r="C419">
        <v>555.15</v>
      </c>
      <c r="D419">
        <v>557.70000000000005</v>
      </c>
      <c r="E419">
        <v>560.04999999999995</v>
      </c>
      <c r="F419">
        <v>549</v>
      </c>
      <c r="G419" s="2">
        <v>-2.0999999999999999E-3</v>
      </c>
      <c r="K419" t="s">
        <v>497</v>
      </c>
      <c r="L419" s="3">
        <v>16641.8</v>
      </c>
      <c r="M419" s="3">
        <v>16475.349999999999</v>
      </c>
      <c r="N419" s="3">
        <v>16653.45</v>
      </c>
      <c r="O419" s="3">
        <v>16438.75</v>
      </c>
      <c r="P419" s="2">
        <v>9.5999999999999992E-3</v>
      </c>
      <c r="T419" s="21" t="s">
        <v>497</v>
      </c>
      <c r="U419" s="65">
        <v>22648.55</v>
      </c>
      <c r="V419" s="65">
        <v>22417.3</v>
      </c>
      <c r="W419" s="65">
        <v>22663.599999999999</v>
      </c>
      <c r="X419" s="65">
        <v>22356.15</v>
      </c>
      <c r="Y419" s="66">
        <v>9.7999999999999997E-3</v>
      </c>
      <c r="AC419" s="14" t="s">
        <v>411</v>
      </c>
      <c r="AD419" s="4">
        <v>7.2969999999999997</v>
      </c>
      <c r="AE419" s="4">
        <v>7.3019999999999996</v>
      </c>
      <c r="AF419" s="4">
        <v>7.3019999999999996</v>
      </c>
      <c r="AG419" s="16">
        <v>7.2830000000000004</v>
      </c>
    </row>
    <row r="420" spans="2:33" x14ac:dyDescent="0.3">
      <c r="B420" s="1">
        <v>44768</v>
      </c>
      <c r="C420">
        <v>556.29999999999995</v>
      </c>
      <c r="D420">
        <v>572.20000000000005</v>
      </c>
      <c r="E420">
        <v>584</v>
      </c>
      <c r="F420">
        <v>555</v>
      </c>
      <c r="G420" s="2">
        <v>-3.2399999999999998E-2</v>
      </c>
      <c r="K420" t="s">
        <v>498</v>
      </c>
      <c r="L420" s="3">
        <v>16483.849999999999</v>
      </c>
      <c r="M420" s="3">
        <v>16632.900000000001</v>
      </c>
      <c r="N420" s="3">
        <v>16636.099999999999</v>
      </c>
      <c r="O420" s="3">
        <v>16463.3</v>
      </c>
      <c r="P420" s="2">
        <v>-8.8000000000000005E-3</v>
      </c>
      <c r="T420" s="21" t="s">
        <v>498</v>
      </c>
      <c r="U420" s="65">
        <v>22428.85</v>
      </c>
      <c r="V420" s="65">
        <v>22666.3</v>
      </c>
      <c r="W420" s="65">
        <v>22667.200000000001</v>
      </c>
      <c r="X420" s="65">
        <v>22392.3</v>
      </c>
      <c r="Y420" s="66">
        <v>-1.03E-2</v>
      </c>
      <c r="AC420" s="14" t="s">
        <v>409</v>
      </c>
      <c r="AD420" s="4">
        <v>7.2990000000000004</v>
      </c>
      <c r="AE420" s="4">
        <v>7.3280000000000003</v>
      </c>
      <c r="AF420" s="4">
        <v>7.3440000000000003</v>
      </c>
      <c r="AG420" s="16">
        <v>7.2990000000000004</v>
      </c>
    </row>
    <row r="421" spans="2:33" x14ac:dyDescent="0.3">
      <c r="B421" s="1">
        <v>44767</v>
      </c>
      <c r="C421">
        <v>574.9</v>
      </c>
      <c r="D421">
        <v>586.04999999999995</v>
      </c>
      <c r="E421">
        <v>586.6</v>
      </c>
      <c r="F421">
        <v>567.54999999999995</v>
      </c>
      <c r="G421" s="2">
        <v>-1.54E-2</v>
      </c>
      <c r="K421" t="s">
        <v>499</v>
      </c>
      <c r="L421" s="3">
        <v>16631</v>
      </c>
      <c r="M421" s="3">
        <v>16662.55</v>
      </c>
      <c r="N421" s="3">
        <v>16706.05</v>
      </c>
      <c r="O421" s="3">
        <v>16564.25</v>
      </c>
      <c r="P421" s="2">
        <v>-5.3E-3</v>
      </c>
      <c r="T421" s="21" t="s">
        <v>499</v>
      </c>
      <c r="U421" s="65">
        <v>22661.599999999999</v>
      </c>
      <c r="V421" s="65">
        <v>22618.05</v>
      </c>
      <c r="W421" s="65">
        <v>22777.3</v>
      </c>
      <c r="X421" s="65">
        <v>22551.45</v>
      </c>
      <c r="Y421" s="66">
        <v>-1E-4</v>
      </c>
      <c r="AC421" s="14" t="s">
        <v>407</v>
      </c>
      <c r="AD421" s="4">
        <v>7.2869999999999999</v>
      </c>
      <c r="AE421" s="4">
        <v>7.3159999999999998</v>
      </c>
      <c r="AF421" s="4">
        <v>7.3159999999999998</v>
      </c>
      <c r="AG421" s="16">
        <v>7.2809999999999997</v>
      </c>
    </row>
    <row r="422" spans="2:33" x14ac:dyDescent="0.3">
      <c r="B422" s="1">
        <v>44764</v>
      </c>
      <c r="C422">
        <v>583.9</v>
      </c>
      <c r="D422">
        <v>595</v>
      </c>
      <c r="E422">
        <v>595.29999999999995</v>
      </c>
      <c r="F422">
        <v>582.95000000000005</v>
      </c>
      <c r="G422" s="2">
        <v>-1.4200000000000001E-2</v>
      </c>
      <c r="K422" t="s">
        <v>500</v>
      </c>
      <c r="L422" s="3">
        <v>16719.45</v>
      </c>
      <c r="M422" s="3">
        <v>16661.25</v>
      </c>
      <c r="N422" s="3">
        <v>16752.25</v>
      </c>
      <c r="O422" s="3">
        <v>16610.900000000001</v>
      </c>
      <c r="P422" s="2">
        <v>6.8999999999999999E-3</v>
      </c>
      <c r="T422" s="21" t="s">
        <v>500</v>
      </c>
      <c r="U422" s="65">
        <v>22664.3</v>
      </c>
      <c r="V422" s="65">
        <v>22612.799999999999</v>
      </c>
      <c r="W422" s="65">
        <v>22715.45</v>
      </c>
      <c r="X422" s="65">
        <v>22495.1</v>
      </c>
      <c r="Y422" s="66">
        <v>5.5999999999999999E-3</v>
      </c>
      <c r="AC422" s="14" t="s">
        <v>405</v>
      </c>
      <c r="AD422" s="4">
        <v>7.3159999999999998</v>
      </c>
      <c r="AE422" s="4">
        <v>7.3</v>
      </c>
      <c r="AF422" s="4">
        <v>7.319</v>
      </c>
      <c r="AG422" s="16">
        <v>7.2930000000000001</v>
      </c>
    </row>
    <row r="423" spans="2:33" x14ac:dyDescent="0.3">
      <c r="B423" s="1">
        <v>44763</v>
      </c>
      <c r="C423">
        <v>592.29999999999995</v>
      </c>
      <c r="D423">
        <v>587</v>
      </c>
      <c r="E423">
        <v>598</v>
      </c>
      <c r="F423">
        <v>584.6</v>
      </c>
      <c r="G423" s="2">
        <v>1.37E-2</v>
      </c>
      <c r="K423" t="s">
        <v>501</v>
      </c>
      <c r="L423" s="3">
        <v>16605.25</v>
      </c>
      <c r="M423" s="3">
        <v>16523.55</v>
      </c>
      <c r="N423" s="3">
        <v>16626.95</v>
      </c>
      <c r="O423" s="3">
        <v>16483.900000000001</v>
      </c>
      <c r="P423" s="2">
        <v>5.1000000000000004E-3</v>
      </c>
      <c r="T423" s="21" t="s">
        <v>501</v>
      </c>
      <c r="U423" s="65">
        <v>22537.5</v>
      </c>
      <c r="V423" s="65">
        <v>22382.45</v>
      </c>
      <c r="W423" s="65">
        <v>22570.6</v>
      </c>
      <c r="X423" s="65">
        <v>22296.45</v>
      </c>
      <c r="Y423" s="66">
        <v>7.4000000000000003E-3</v>
      </c>
      <c r="AC423" s="14" t="s">
        <v>403</v>
      </c>
      <c r="AD423" s="4">
        <v>7.3179999999999996</v>
      </c>
      <c r="AE423" s="4">
        <v>7.3380000000000001</v>
      </c>
      <c r="AF423" s="4">
        <v>7.3380000000000001</v>
      </c>
      <c r="AG423" s="16">
        <v>7.306</v>
      </c>
    </row>
    <row r="424" spans="2:33" x14ac:dyDescent="0.3">
      <c r="B424" s="1">
        <v>44762</v>
      </c>
      <c r="C424">
        <v>584.29999999999995</v>
      </c>
      <c r="D424">
        <v>591.75</v>
      </c>
      <c r="E424">
        <v>594.95000000000005</v>
      </c>
      <c r="F424">
        <v>575.5</v>
      </c>
      <c r="G424" s="2">
        <v>-6.4000000000000003E-3</v>
      </c>
      <c r="K424" t="s">
        <v>502</v>
      </c>
      <c r="L424" s="3">
        <v>16520.849999999999</v>
      </c>
      <c r="M424" s="3">
        <v>16562.8</v>
      </c>
      <c r="N424" s="3">
        <v>16588</v>
      </c>
      <c r="O424" s="3">
        <v>16490.95</v>
      </c>
      <c r="P424" s="2">
        <v>1.0999999999999999E-2</v>
      </c>
      <c r="T424" s="21" t="s">
        <v>502</v>
      </c>
      <c r="U424" s="65">
        <v>22372</v>
      </c>
      <c r="V424" s="65">
        <v>22408.05</v>
      </c>
      <c r="W424" s="65">
        <v>22483.45</v>
      </c>
      <c r="X424" s="65">
        <v>22318.15</v>
      </c>
      <c r="Y424" s="66">
        <v>8.8000000000000005E-3</v>
      </c>
      <c r="AC424" s="14" t="s">
        <v>401</v>
      </c>
      <c r="AD424" s="4">
        <v>7.319</v>
      </c>
      <c r="AE424" s="4">
        <v>7.3369999999999997</v>
      </c>
      <c r="AF424" s="4">
        <v>7.3369999999999997</v>
      </c>
      <c r="AG424" s="16">
        <v>7.319</v>
      </c>
    </row>
    <row r="425" spans="2:33" x14ac:dyDescent="0.3">
      <c r="B425" s="1">
        <v>44761</v>
      </c>
      <c r="C425">
        <v>588.04999999999995</v>
      </c>
      <c r="D425">
        <v>597.1</v>
      </c>
      <c r="E425">
        <v>597.1</v>
      </c>
      <c r="F425">
        <v>585</v>
      </c>
      <c r="G425" s="2">
        <v>-2.0400000000000001E-2</v>
      </c>
      <c r="K425" t="s">
        <v>503</v>
      </c>
      <c r="L425" s="3">
        <v>16340.55</v>
      </c>
      <c r="M425" s="3">
        <v>16187.05</v>
      </c>
      <c r="N425" s="3">
        <v>16359.5</v>
      </c>
      <c r="O425" s="3">
        <v>16187.05</v>
      </c>
      <c r="P425" s="2">
        <v>3.8E-3</v>
      </c>
      <c r="T425" s="21" t="s">
        <v>503</v>
      </c>
      <c r="U425" s="65">
        <v>22176.400000000001</v>
      </c>
      <c r="V425" s="65">
        <v>21942.9</v>
      </c>
      <c r="W425" s="65">
        <v>22197.45</v>
      </c>
      <c r="X425" s="65">
        <v>21941.7</v>
      </c>
      <c r="Y425" s="66">
        <v>4.4999999999999997E-3</v>
      </c>
      <c r="AC425" s="14" t="s">
        <v>399</v>
      </c>
      <c r="AD425" s="4">
        <v>7.3079999999999998</v>
      </c>
      <c r="AE425" s="4">
        <v>7.3239999999999998</v>
      </c>
      <c r="AF425" s="4">
        <v>7.3239999999999998</v>
      </c>
      <c r="AG425" s="16">
        <v>7.3049999999999997</v>
      </c>
    </row>
    <row r="426" spans="2:33" x14ac:dyDescent="0.3">
      <c r="B426" s="1">
        <v>44760</v>
      </c>
      <c r="C426">
        <v>600.29999999999995</v>
      </c>
      <c r="D426">
        <v>586.1</v>
      </c>
      <c r="E426">
        <v>604</v>
      </c>
      <c r="F426">
        <v>576.9</v>
      </c>
      <c r="G426" s="2">
        <v>2.07E-2</v>
      </c>
      <c r="K426" t="s">
        <v>504</v>
      </c>
      <c r="L426" s="3">
        <v>16278.5</v>
      </c>
      <c r="M426" s="3">
        <v>16151.4</v>
      </c>
      <c r="N426" s="3">
        <v>16287.95</v>
      </c>
      <c r="O426" s="3">
        <v>16142.2</v>
      </c>
      <c r="P426" s="2">
        <v>1.43E-2</v>
      </c>
      <c r="T426" s="21" t="s">
        <v>504</v>
      </c>
      <c r="U426" s="65">
        <v>22077.85</v>
      </c>
      <c r="V426" s="65">
        <v>21810.400000000001</v>
      </c>
      <c r="W426" s="65">
        <v>22103.35</v>
      </c>
      <c r="X426" s="65">
        <v>21793.8</v>
      </c>
      <c r="Y426" s="66">
        <v>1.8599999999999998E-2</v>
      </c>
      <c r="AC426" s="14" t="s">
        <v>397</v>
      </c>
      <c r="AD426" s="4">
        <v>7.3140000000000001</v>
      </c>
      <c r="AE426" s="4">
        <v>7.3390000000000004</v>
      </c>
      <c r="AF426" s="4">
        <v>7.3390000000000004</v>
      </c>
      <c r="AG426" s="16">
        <v>7.3109999999999999</v>
      </c>
    </row>
    <row r="427" spans="2:33" x14ac:dyDescent="0.3">
      <c r="B427" s="1">
        <v>44757</v>
      </c>
      <c r="C427">
        <v>588.15</v>
      </c>
      <c r="D427">
        <v>570.85</v>
      </c>
      <c r="E427">
        <v>592</v>
      </c>
      <c r="F427">
        <v>569.5</v>
      </c>
      <c r="G427" s="2">
        <v>3.5499999999999997E-2</v>
      </c>
      <c r="K427" t="s">
        <v>505</v>
      </c>
      <c r="L427" s="3">
        <v>16049.2</v>
      </c>
      <c r="M427" s="3">
        <v>16010.8</v>
      </c>
      <c r="N427" s="3">
        <v>16066.95</v>
      </c>
      <c r="O427" s="3">
        <v>15927.3</v>
      </c>
      <c r="P427" s="2">
        <v>6.8999999999999999E-3</v>
      </c>
      <c r="T427" s="21" t="s">
        <v>505</v>
      </c>
      <c r="U427" s="65">
        <v>21673.75</v>
      </c>
      <c r="V427" s="65">
        <v>21695.9</v>
      </c>
      <c r="W427" s="65">
        <v>21764.05</v>
      </c>
      <c r="X427" s="65">
        <v>21532.9</v>
      </c>
      <c r="Y427" s="66">
        <v>3.8999999999999998E-3</v>
      </c>
      <c r="AC427" s="14" t="s">
        <v>395</v>
      </c>
      <c r="AD427" s="4">
        <v>7.3109999999999999</v>
      </c>
      <c r="AE427" s="4">
        <v>7.3339999999999996</v>
      </c>
      <c r="AF427" s="4">
        <v>7.3339999999999996</v>
      </c>
      <c r="AG427" s="16">
        <v>7.3079999999999998</v>
      </c>
    </row>
    <row r="428" spans="2:33" x14ac:dyDescent="0.3">
      <c r="B428" s="1">
        <v>44756</v>
      </c>
      <c r="C428">
        <v>568</v>
      </c>
      <c r="D428">
        <v>583</v>
      </c>
      <c r="E428">
        <v>583</v>
      </c>
      <c r="F428">
        <v>560.5</v>
      </c>
      <c r="G428" s="2">
        <v>-2.0799999999999999E-2</v>
      </c>
      <c r="K428" t="s">
        <v>506</v>
      </c>
      <c r="L428" s="3">
        <v>15938.65</v>
      </c>
      <c r="M428" s="3">
        <v>16018.85</v>
      </c>
      <c r="N428" s="3">
        <v>16070.85</v>
      </c>
      <c r="O428" s="3">
        <v>15858.2</v>
      </c>
      <c r="P428" s="2">
        <v>-1.8E-3</v>
      </c>
      <c r="T428" s="21" t="s">
        <v>506</v>
      </c>
      <c r="U428" s="65">
        <v>21588.65</v>
      </c>
      <c r="V428" s="65">
        <v>21733.65</v>
      </c>
      <c r="W428" s="65">
        <v>21767.65</v>
      </c>
      <c r="X428" s="65">
        <v>21447.85</v>
      </c>
      <c r="Y428" s="66">
        <v>-2.7000000000000001E-3</v>
      </c>
      <c r="AC428" s="14" t="s">
        <v>394</v>
      </c>
      <c r="AD428" s="4">
        <v>7.327</v>
      </c>
      <c r="AE428" s="4">
        <v>7.3129999999999997</v>
      </c>
      <c r="AF428" s="4">
        <v>7.335</v>
      </c>
      <c r="AG428" s="16">
        <v>7.3120000000000003</v>
      </c>
    </row>
    <row r="429" spans="2:33" x14ac:dyDescent="0.3">
      <c r="B429" s="1">
        <v>44755</v>
      </c>
      <c r="C429">
        <v>580.04999999999995</v>
      </c>
      <c r="D429">
        <v>565.4</v>
      </c>
      <c r="E429">
        <v>589</v>
      </c>
      <c r="F429">
        <v>558</v>
      </c>
      <c r="G429" s="2">
        <v>3.0200000000000001E-2</v>
      </c>
      <c r="K429" t="s">
        <v>507</v>
      </c>
      <c r="L429" s="3">
        <v>15966.65</v>
      </c>
      <c r="M429" s="3">
        <v>16128.2</v>
      </c>
      <c r="N429" s="3">
        <v>16140</v>
      </c>
      <c r="O429" s="3">
        <v>15950.15</v>
      </c>
      <c r="P429" s="2">
        <v>-5.7000000000000002E-3</v>
      </c>
      <c r="T429" s="21" t="s">
        <v>507</v>
      </c>
      <c r="U429" s="65">
        <v>21647.05</v>
      </c>
      <c r="V429" s="65">
        <v>21992.25</v>
      </c>
      <c r="W429" s="65">
        <v>22001.3</v>
      </c>
      <c r="X429" s="65">
        <v>21616.1</v>
      </c>
      <c r="Y429" s="66">
        <v>-1.0500000000000001E-2</v>
      </c>
      <c r="AC429" s="13">
        <v>44958</v>
      </c>
      <c r="AD429" s="4">
        <v>7.34</v>
      </c>
      <c r="AE429" s="4">
        <v>7.3460000000000001</v>
      </c>
      <c r="AF429" s="4">
        <v>7.359</v>
      </c>
      <c r="AG429" s="16">
        <v>7.3360000000000003</v>
      </c>
    </row>
    <row r="430" spans="2:33" x14ac:dyDescent="0.3">
      <c r="B430" s="1">
        <v>44754</v>
      </c>
      <c r="C430">
        <v>563.04999999999995</v>
      </c>
      <c r="D430">
        <v>574</v>
      </c>
      <c r="E430">
        <v>575.95000000000005</v>
      </c>
      <c r="F430">
        <v>561.1</v>
      </c>
      <c r="G430" s="2">
        <v>-2.1700000000000001E-2</v>
      </c>
      <c r="K430" s="1">
        <v>44902</v>
      </c>
      <c r="L430" s="3">
        <v>16058.3</v>
      </c>
      <c r="M430" s="3">
        <v>16126.2</v>
      </c>
      <c r="N430" s="3">
        <v>16158.75</v>
      </c>
      <c r="O430" s="3">
        <v>16031.15</v>
      </c>
      <c r="P430" s="2">
        <v>-9.7000000000000003E-3</v>
      </c>
      <c r="T430" s="67">
        <v>44902</v>
      </c>
      <c r="U430" s="65">
        <v>21877.75</v>
      </c>
      <c r="V430" s="65">
        <v>21966.400000000001</v>
      </c>
      <c r="W430" s="65">
        <v>22052.05</v>
      </c>
      <c r="X430" s="65">
        <v>21832.25</v>
      </c>
      <c r="Y430" s="66">
        <v>-8.6999999999999994E-3</v>
      </c>
      <c r="AC430" s="13">
        <v>44986</v>
      </c>
      <c r="AD430" s="4">
        <v>7.3209999999999997</v>
      </c>
      <c r="AE430" s="4">
        <v>7.3380000000000001</v>
      </c>
      <c r="AF430" s="4">
        <v>7.3380000000000001</v>
      </c>
      <c r="AG430" s="16">
        <v>7.3209999999999997</v>
      </c>
    </row>
    <row r="431" spans="2:33" x14ac:dyDescent="0.3">
      <c r="B431" s="1">
        <v>44753</v>
      </c>
      <c r="C431">
        <v>575.54999999999995</v>
      </c>
      <c r="D431">
        <v>575</v>
      </c>
      <c r="E431">
        <v>585.20000000000005</v>
      </c>
      <c r="F431">
        <v>572.5</v>
      </c>
      <c r="G431" s="2">
        <v>-3.3999999999999998E-3</v>
      </c>
      <c r="K431" s="1">
        <v>44872</v>
      </c>
      <c r="L431" s="3">
        <v>16216</v>
      </c>
      <c r="M431" s="3">
        <v>16136.15</v>
      </c>
      <c r="N431" s="3">
        <v>16248.55</v>
      </c>
      <c r="O431" s="3">
        <v>16115.5</v>
      </c>
      <c r="P431" s="2">
        <v>-2.9999999999999997E-4</v>
      </c>
      <c r="T431" s="67">
        <v>44872</v>
      </c>
      <c r="U431" s="65">
        <v>22070.3</v>
      </c>
      <c r="V431" s="65">
        <v>21981.35</v>
      </c>
      <c r="W431" s="65">
        <v>22115.599999999999</v>
      </c>
      <c r="X431" s="65">
        <v>21914.2</v>
      </c>
      <c r="Y431" s="66">
        <v>-1.9E-3</v>
      </c>
      <c r="AC431" s="13">
        <v>45017</v>
      </c>
      <c r="AD431" s="4">
        <v>7.3209999999999997</v>
      </c>
      <c r="AE431" s="4">
        <v>7.3170000000000002</v>
      </c>
      <c r="AF431" s="4">
        <v>7.3239999999999998</v>
      </c>
      <c r="AG431" s="16">
        <v>7.3079999999999998</v>
      </c>
    </row>
    <row r="432" spans="2:33" x14ac:dyDescent="0.3">
      <c r="B432" s="1">
        <v>44750</v>
      </c>
      <c r="C432">
        <v>577.5</v>
      </c>
      <c r="D432">
        <v>592.1</v>
      </c>
      <c r="E432">
        <v>594</v>
      </c>
      <c r="F432">
        <v>575.54999999999995</v>
      </c>
      <c r="G432" s="2">
        <v>-1.9800000000000002E-2</v>
      </c>
      <c r="K432" s="1">
        <v>44780</v>
      </c>
      <c r="L432" s="3">
        <v>16220.6</v>
      </c>
      <c r="M432" s="3">
        <v>16273.65</v>
      </c>
      <c r="N432" s="3">
        <v>16275.5</v>
      </c>
      <c r="O432" s="3">
        <v>16157.9</v>
      </c>
      <c r="P432" s="2">
        <v>5.4000000000000003E-3</v>
      </c>
      <c r="T432" s="67">
        <v>44780</v>
      </c>
      <c r="U432" s="65">
        <v>22113.4</v>
      </c>
      <c r="V432" s="65">
        <v>22162.3</v>
      </c>
      <c r="W432" s="65">
        <v>22164.35</v>
      </c>
      <c r="X432" s="65">
        <v>21999.8</v>
      </c>
      <c r="Y432" s="66">
        <v>6.4000000000000003E-3</v>
      </c>
      <c r="AC432" s="13">
        <v>45047</v>
      </c>
      <c r="AD432" s="4">
        <v>7.327</v>
      </c>
      <c r="AE432" s="4">
        <v>7.3170000000000002</v>
      </c>
      <c r="AF432" s="4">
        <v>7.3310000000000004</v>
      </c>
      <c r="AG432" s="16">
        <v>7.3170000000000002</v>
      </c>
    </row>
    <row r="433" spans="2:33" x14ac:dyDescent="0.3">
      <c r="B433" s="1">
        <v>44749</v>
      </c>
      <c r="C433">
        <v>589.15</v>
      </c>
      <c r="D433">
        <v>593.65</v>
      </c>
      <c r="E433">
        <v>596.9</v>
      </c>
      <c r="F433">
        <v>586</v>
      </c>
      <c r="G433" s="2">
        <v>-2.5000000000000001E-3</v>
      </c>
      <c r="K433" s="1">
        <v>44749</v>
      </c>
      <c r="L433" s="3">
        <v>16132.9</v>
      </c>
      <c r="M433" s="3">
        <v>16113.75</v>
      </c>
      <c r="N433" s="3">
        <v>16150.5</v>
      </c>
      <c r="O433" s="3">
        <v>16045.95</v>
      </c>
      <c r="P433" s="2">
        <v>8.8999999999999999E-3</v>
      </c>
      <c r="T433" s="67">
        <v>44749</v>
      </c>
      <c r="U433" s="65">
        <v>21972.45</v>
      </c>
      <c r="V433" s="65">
        <v>21925.5</v>
      </c>
      <c r="W433" s="65">
        <v>22001.8</v>
      </c>
      <c r="X433" s="65">
        <v>21861.65</v>
      </c>
      <c r="Y433" s="66">
        <v>9.7000000000000003E-3</v>
      </c>
      <c r="AC433" s="13">
        <v>45078</v>
      </c>
      <c r="AD433" s="4">
        <v>7.3730000000000002</v>
      </c>
      <c r="AE433" s="4">
        <v>7.3579999999999997</v>
      </c>
      <c r="AF433" s="4">
        <v>7.3780000000000001</v>
      </c>
      <c r="AG433" s="16">
        <v>7.33</v>
      </c>
    </row>
    <row r="434" spans="2:33" x14ac:dyDescent="0.3">
      <c r="B434" s="1">
        <v>44748</v>
      </c>
      <c r="C434">
        <v>590.65</v>
      </c>
      <c r="D434">
        <v>599.85</v>
      </c>
      <c r="E434">
        <v>602.4</v>
      </c>
      <c r="F434">
        <v>586.85</v>
      </c>
      <c r="G434" s="2">
        <v>-1.5299999999999999E-2</v>
      </c>
      <c r="K434" s="1">
        <v>44719</v>
      </c>
      <c r="L434" s="3">
        <v>15989.8</v>
      </c>
      <c r="M434" s="3">
        <v>15818.2</v>
      </c>
      <c r="N434" s="3">
        <v>16011.35</v>
      </c>
      <c r="O434" s="3">
        <v>15800.9</v>
      </c>
      <c r="P434" s="2">
        <v>1.1299999999999999E-2</v>
      </c>
      <c r="T434" s="67">
        <v>44719</v>
      </c>
      <c r="U434" s="65">
        <v>21762.05</v>
      </c>
      <c r="V434" s="65">
        <v>21495.8</v>
      </c>
      <c r="W434" s="65">
        <v>21804.7</v>
      </c>
      <c r="X434" s="65">
        <v>21485.55</v>
      </c>
      <c r="Y434" s="66">
        <v>1.41E-2</v>
      </c>
      <c r="AC434" s="13">
        <v>45170</v>
      </c>
      <c r="AD434" s="4">
        <v>7.3419999999999996</v>
      </c>
      <c r="AE434" s="4">
        <v>7.3380000000000001</v>
      </c>
      <c r="AF434" s="4">
        <v>7.3490000000000002</v>
      </c>
      <c r="AG434" s="16">
        <v>7.3230000000000004</v>
      </c>
    </row>
    <row r="435" spans="2:33" x14ac:dyDescent="0.3">
      <c r="B435" s="1">
        <v>44747</v>
      </c>
      <c r="C435">
        <v>599.85</v>
      </c>
      <c r="D435">
        <v>612.9</v>
      </c>
      <c r="E435">
        <v>615</v>
      </c>
      <c r="F435">
        <v>589.95000000000005</v>
      </c>
      <c r="G435" s="2">
        <v>-1.32E-2</v>
      </c>
      <c r="K435" s="1">
        <v>44688</v>
      </c>
      <c r="L435" s="3">
        <v>15810.85</v>
      </c>
      <c r="M435" s="3">
        <v>15909.15</v>
      </c>
      <c r="N435" s="3">
        <v>16025.75</v>
      </c>
      <c r="O435" s="3">
        <v>15785.45</v>
      </c>
      <c r="P435" s="2">
        <v>-1.5E-3</v>
      </c>
      <c r="T435" s="67">
        <v>44688</v>
      </c>
      <c r="U435" s="65">
        <v>21458.45</v>
      </c>
      <c r="V435" s="65">
        <v>21621.55</v>
      </c>
      <c r="W435" s="65">
        <v>21777.15</v>
      </c>
      <c r="X435" s="65">
        <v>21415.4</v>
      </c>
      <c r="Y435" s="66">
        <v>-2E-3</v>
      </c>
      <c r="AC435" s="13">
        <v>45200</v>
      </c>
      <c r="AD435" s="4">
        <v>7.3129999999999997</v>
      </c>
      <c r="AE435" s="4">
        <v>7.3319999999999999</v>
      </c>
      <c r="AF435" s="4">
        <v>7.34</v>
      </c>
      <c r="AG435" s="16">
        <v>7.3129999999999997</v>
      </c>
    </row>
    <row r="436" spans="2:33" x14ac:dyDescent="0.3">
      <c r="B436" s="1">
        <v>44746</v>
      </c>
      <c r="C436">
        <v>607.9</v>
      </c>
      <c r="D436">
        <v>600</v>
      </c>
      <c r="E436">
        <v>613.70000000000005</v>
      </c>
      <c r="F436">
        <v>598.9</v>
      </c>
      <c r="G436" s="2">
        <v>1.41E-2</v>
      </c>
      <c r="K436" s="1">
        <v>44658</v>
      </c>
      <c r="L436" s="3">
        <v>15835.35</v>
      </c>
      <c r="M436" s="3">
        <v>15710.5</v>
      </c>
      <c r="N436" s="3">
        <v>15852.35</v>
      </c>
      <c r="O436" s="3">
        <v>15661.8</v>
      </c>
      <c r="P436" s="2">
        <v>5.3E-3</v>
      </c>
      <c r="T436" s="67">
        <v>44658</v>
      </c>
      <c r="U436" s="65">
        <v>21502.2</v>
      </c>
      <c r="V436" s="65">
        <v>21383.3</v>
      </c>
      <c r="W436" s="65">
        <v>21528.15</v>
      </c>
      <c r="X436" s="65">
        <v>21293.8</v>
      </c>
      <c r="Y436" s="66">
        <v>5.4999999999999997E-3</v>
      </c>
      <c r="AC436" s="13">
        <v>45231</v>
      </c>
      <c r="AD436" s="4">
        <v>7.2910000000000004</v>
      </c>
      <c r="AE436" s="4">
        <v>7.3319999999999999</v>
      </c>
      <c r="AF436" s="4">
        <v>7.3319999999999999</v>
      </c>
      <c r="AG436" s="16">
        <v>7.29</v>
      </c>
    </row>
    <row r="437" spans="2:33" x14ac:dyDescent="0.3">
      <c r="B437" s="1">
        <v>44743</v>
      </c>
      <c r="C437">
        <v>599.45000000000005</v>
      </c>
      <c r="D437">
        <v>613.5</v>
      </c>
      <c r="E437">
        <v>613.5</v>
      </c>
      <c r="F437">
        <v>592.1</v>
      </c>
      <c r="G437" s="2">
        <v>-2.3099999999999999E-2</v>
      </c>
      <c r="K437" s="1">
        <v>44568</v>
      </c>
      <c r="L437" s="3">
        <v>15752.05</v>
      </c>
      <c r="M437" s="3">
        <v>15703.7</v>
      </c>
      <c r="N437" s="3">
        <v>15793.95</v>
      </c>
      <c r="O437" s="3">
        <v>15511.05</v>
      </c>
      <c r="P437" s="2">
        <v>-1.8E-3</v>
      </c>
      <c r="T437" s="67">
        <v>44568</v>
      </c>
      <c r="U437" s="65">
        <v>21384.65</v>
      </c>
      <c r="V437" s="65">
        <v>21152.1</v>
      </c>
      <c r="W437" s="65">
        <v>21453.55</v>
      </c>
      <c r="X437" s="65">
        <v>21066</v>
      </c>
      <c r="Y437" s="66">
        <v>6.7000000000000002E-3</v>
      </c>
      <c r="AC437" s="13">
        <v>45261</v>
      </c>
      <c r="AD437" s="4">
        <v>7.2859999999999996</v>
      </c>
      <c r="AE437" s="4">
        <v>7.2949999999999999</v>
      </c>
      <c r="AF437" s="4">
        <v>7.2990000000000004</v>
      </c>
      <c r="AG437" s="16">
        <v>7.2770000000000001</v>
      </c>
    </row>
    <row r="438" spans="2:33" x14ac:dyDescent="0.3">
      <c r="B438" s="1">
        <v>44742</v>
      </c>
      <c r="C438">
        <v>613.65</v>
      </c>
      <c r="D438">
        <v>600</v>
      </c>
      <c r="E438">
        <v>616.45000000000005</v>
      </c>
      <c r="F438">
        <v>579.20000000000005</v>
      </c>
      <c r="G438" s="2">
        <v>2.12E-2</v>
      </c>
      <c r="K438" t="s">
        <v>508</v>
      </c>
      <c r="L438" s="3">
        <v>15780.25</v>
      </c>
      <c r="M438" s="3">
        <v>15774.5</v>
      </c>
      <c r="N438" s="3">
        <v>15890</v>
      </c>
      <c r="O438" s="3">
        <v>15728.85</v>
      </c>
      <c r="P438" s="2">
        <v>-1.1999999999999999E-3</v>
      </c>
      <c r="T438" s="21" t="s">
        <v>508</v>
      </c>
      <c r="U438" s="65">
        <v>21243.05</v>
      </c>
      <c r="V438" s="65">
        <v>21178.2</v>
      </c>
      <c r="W438" s="65">
        <v>21378.7</v>
      </c>
      <c r="X438" s="65">
        <v>21173.55</v>
      </c>
      <c r="Y438" s="66">
        <v>1.6999999999999999E-3</v>
      </c>
      <c r="AC438" s="14" t="s">
        <v>509</v>
      </c>
      <c r="AD438" s="4">
        <v>7.2990000000000004</v>
      </c>
      <c r="AE438" s="4">
        <v>7.266</v>
      </c>
      <c r="AF438" s="4">
        <v>7.3010000000000002</v>
      </c>
      <c r="AG438" s="16">
        <v>7.266</v>
      </c>
    </row>
    <row r="439" spans="2:33" x14ac:dyDescent="0.3">
      <c r="B439" s="1">
        <v>44741</v>
      </c>
      <c r="C439">
        <v>600.9</v>
      </c>
      <c r="D439">
        <v>603.1</v>
      </c>
      <c r="E439">
        <v>610.35</v>
      </c>
      <c r="F439">
        <v>597.1</v>
      </c>
      <c r="G439" s="2">
        <v>-1.09E-2</v>
      </c>
      <c r="K439" t="s">
        <v>510</v>
      </c>
      <c r="L439" s="3">
        <v>15799.1</v>
      </c>
      <c r="M439" s="3">
        <v>15701.7</v>
      </c>
      <c r="N439" s="3">
        <v>15861.6</v>
      </c>
      <c r="O439" s="3">
        <v>15687.8</v>
      </c>
      <c r="P439" s="2">
        <v>-3.2000000000000002E-3</v>
      </c>
      <c r="T439" s="21" t="s">
        <v>510</v>
      </c>
      <c r="U439" s="65">
        <v>21207.65</v>
      </c>
      <c r="V439" s="65">
        <v>21139.45</v>
      </c>
      <c r="W439" s="65">
        <v>21327.3</v>
      </c>
      <c r="X439" s="65">
        <v>21125.45</v>
      </c>
      <c r="Y439" s="66">
        <v>-7.3000000000000001E-3</v>
      </c>
      <c r="AC439" s="14" t="s">
        <v>511</v>
      </c>
      <c r="AD439" s="4">
        <v>7.327</v>
      </c>
      <c r="AE439" s="4">
        <v>7.3259999999999996</v>
      </c>
      <c r="AF439" s="4">
        <v>7.3289999999999997</v>
      </c>
      <c r="AG439" s="16">
        <v>7.3079999999999998</v>
      </c>
    </row>
    <row r="440" spans="2:33" x14ac:dyDescent="0.3">
      <c r="B440" s="1">
        <v>44740</v>
      </c>
      <c r="C440">
        <v>607.54999999999995</v>
      </c>
      <c r="D440">
        <v>626</v>
      </c>
      <c r="E440">
        <v>627.54999999999995</v>
      </c>
      <c r="F440">
        <v>603.04999999999995</v>
      </c>
      <c r="G440" s="2">
        <v>-3.5700000000000003E-2</v>
      </c>
      <c r="K440" t="s">
        <v>512</v>
      </c>
      <c r="L440" s="3">
        <v>15850.2</v>
      </c>
      <c r="M440" s="3">
        <v>15757.45</v>
      </c>
      <c r="N440" s="3">
        <v>15892.1</v>
      </c>
      <c r="O440" s="3">
        <v>15710.15</v>
      </c>
      <c r="P440" s="2">
        <v>1.1000000000000001E-3</v>
      </c>
      <c r="T440" s="21" t="s">
        <v>512</v>
      </c>
      <c r="U440" s="65">
        <v>21364.6</v>
      </c>
      <c r="V440" s="65">
        <v>21294.05</v>
      </c>
      <c r="W440" s="65">
        <v>21429.25</v>
      </c>
      <c r="X440" s="65">
        <v>21168.2</v>
      </c>
      <c r="Y440" s="66">
        <v>-2E-3</v>
      </c>
      <c r="AC440" s="14" t="s">
        <v>513</v>
      </c>
      <c r="AD440" s="4">
        <v>7.3330000000000002</v>
      </c>
      <c r="AE440" s="4">
        <v>7.3449999999999998</v>
      </c>
      <c r="AF440" s="4">
        <v>7.3449999999999998</v>
      </c>
      <c r="AG440" s="16">
        <v>7.3310000000000004</v>
      </c>
    </row>
    <row r="441" spans="2:33" x14ac:dyDescent="0.3">
      <c r="B441" s="1">
        <v>44739</v>
      </c>
      <c r="C441">
        <v>630.04999999999995</v>
      </c>
      <c r="D441">
        <v>615.15</v>
      </c>
      <c r="E441">
        <v>636</v>
      </c>
      <c r="F441">
        <v>612.04999999999995</v>
      </c>
      <c r="G441" s="2">
        <v>3.3500000000000002E-2</v>
      </c>
      <c r="K441" t="s">
        <v>514</v>
      </c>
      <c r="L441" s="3">
        <v>15832.05</v>
      </c>
      <c r="M441" s="3">
        <v>15926.2</v>
      </c>
      <c r="N441" s="3">
        <v>15927.45</v>
      </c>
      <c r="O441" s="3">
        <v>15815.5</v>
      </c>
      <c r="P441" s="2">
        <v>8.5000000000000006E-3</v>
      </c>
      <c r="T441" s="21" t="s">
        <v>514</v>
      </c>
      <c r="U441" s="65">
        <v>21407.95</v>
      </c>
      <c r="V441" s="65">
        <v>21542.2</v>
      </c>
      <c r="W441" s="65">
        <v>21577.45</v>
      </c>
      <c r="X441" s="65">
        <v>21379.8</v>
      </c>
      <c r="Y441" s="66">
        <v>8.5000000000000006E-3</v>
      </c>
      <c r="AC441" s="14" t="s">
        <v>515</v>
      </c>
      <c r="AD441" s="4">
        <v>7.3250000000000002</v>
      </c>
      <c r="AE441" s="4">
        <v>7.3250000000000002</v>
      </c>
      <c r="AF441" s="4">
        <v>7.327</v>
      </c>
      <c r="AG441" s="16">
        <v>7.3129999999999997</v>
      </c>
    </row>
    <row r="442" spans="2:33" x14ac:dyDescent="0.3">
      <c r="B442" s="1">
        <v>44736</v>
      </c>
      <c r="C442">
        <v>609.65</v>
      </c>
      <c r="D442">
        <v>613.6</v>
      </c>
      <c r="E442">
        <v>616.15</v>
      </c>
      <c r="F442">
        <v>606.79999999999995</v>
      </c>
      <c r="G442" s="2">
        <v>-1.4E-3</v>
      </c>
      <c r="K442" t="s">
        <v>516</v>
      </c>
      <c r="L442" s="3">
        <v>15699.25</v>
      </c>
      <c r="M442" s="3">
        <v>15657.4</v>
      </c>
      <c r="N442" s="3">
        <v>15749.25</v>
      </c>
      <c r="O442" s="3">
        <v>15619.45</v>
      </c>
      <c r="P442" s="2">
        <v>9.1999999999999998E-3</v>
      </c>
      <c r="T442" s="21" t="s">
        <v>516</v>
      </c>
      <c r="U442" s="65">
        <v>21226.5</v>
      </c>
      <c r="V442" s="65">
        <v>21203.25</v>
      </c>
      <c r="W442" s="65">
        <v>21313.5</v>
      </c>
      <c r="X442" s="65">
        <v>21127.05</v>
      </c>
      <c r="Y442" s="66">
        <v>8.3999999999999995E-3</v>
      </c>
      <c r="AC442" s="14" t="s">
        <v>517</v>
      </c>
      <c r="AD442" s="4">
        <v>7.3129999999999997</v>
      </c>
      <c r="AE442" s="4">
        <v>7.2990000000000004</v>
      </c>
      <c r="AF442" s="4">
        <v>7.3140000000000001</v>
      </c>
      <c r="AG442" s="16">
        <v>7.2809999999999997</v>
      </c>
    </row>
    <row r="443" spans="2:33" x14ac:dyDescent="0.3">
      <c r="B443" s="1">
        <v>44735</v>
      </c>
      <c r="C443">
        <v>610.5</v>
      </c>
      <c r="D443">
        <v>637.9</v>
      </c>
      <c r="E443">
        <v>644.29999999999995</v>
      </c>
      <c r="F443">
        <v>605</v>
      </c>
      <c r="G443" s="2">
        <v>-1.35E-2</v>
      </c>
      <c r="K443" t="s">
        <v>518</v>
      </c>
      <c r="L443" s="3">
        <v>15556.65</v>
      </c>
      <c r="M443" s="3">
        <v>15451.55</v>
      </c>
      <c r="N443" s="3">
        <v>15628.45</v>
      </c>
      <c r="O443" s="3">
        <v>15367.5</v>
      </c>
      <c r="P443" s="2">
        <v>9.2999999999999992E-3</v>
      </c>
      <c r="T443" s="21" t="s">
        <v>518</v>
      </c>
      <c r="U443" s="65">
        <v>21049</v>
      </c>
      <c r="V443" s="65">
        <v>20888.8</v>
      </c>
      <c r="W443" s="65">
        <v>21136.45</v>
      </c>
      <c r="X443" s="65">
        <v>20767.2</v>
      </c>
      <c r="Y443" s="66">
        <v>9.7999999999999997E-3</v>
      </c>
      <c r="AC443" s="14" t="s">
        <v>519</v>
      </c>
      <c r="AD443" s="4">
        <v>7.3470000000000004</v>
      </c>
      <c r="AE443" s="4">
        <v>7.3319999999999999</v>
      </c>
      <c r="AF443" s="4">
        <v>7.3559999999999999</v>
      </c>
      <c r="AG443" s="16">
        <v>7.327</v>
      </c>
    </row>
    <row r="444" spans="2:33" x14ac:dyDescent="0.3">
      <c r="B444" s="1">
        <v>44734</v>
      </c>
      <c r="C444">
        <v>618.85</v>
      </c>
      <c r="D444">
        <v>635</v>
      </c>
      <c r="E444">
        <v>635</v>
      </c>
      <c r="F444">
        <v>611.1</v>
      </c>
      <c r="G444" s="2">
        <v>-2.8500000000000001E-2</v>
      </c>
      <c r="K444" t="s">
        <v>520</v>
      </c>
      <c r="L444" s="3">
        <v>15413.3</v>
      </c>
      <c r="M444" s="3">
        <v>15545.65</v>
      </c>
      <c r="N444" s="3">
        <v>15565.4</v>
      </c>
      <c r="O444" s="3">
        <v>15385.95</v>
      </c>
      <c r="P444" s="2">
        <v>-1.44E-2</v>
      </c>
      <c r="T444" s="21" t="s">
        <v>520</v>
      </c>
      <c r="U444" s="65">
        <v>20844.5</v>
      </c>
      <c r="V444" s="65">
        <v>20983.3</v>
      </c>
      <c r="W444" s="65">
        <v>21027.1</v>
      </c>
      <c r="X444" s="65">
        <v>20804.55</v>
      </c>
      <c r="Y444" s="66">
        <v>-1.21E-2</v>
      </c>
      <c r="AC444" s="14" t="s">
        <v>521</v>
      </c>
      <c r="AD444" s="4">
        <v>7.3520000000000003</v>
      </c>
      <c r="AE444" s="4">
        <v>7.3659999999999997</v>
      </c>
      <c r="AF444" s="4">
        <v>7.3659999999999997</v>
      </c>
      <c r="AG444" s="16">
        <v>7.35</v>
      </c>
    </row>
    <row r="445" spans="2:33" x14ac:dyDescent="0.3">
      <c r="B445" s="1">
        <v>44733</v>
      </c>
      <c r="C445">
        <v>637</v>
      </c>
      <c r="D445">
        <v>628.95000000000005</v>
      </c>
      <c r="E445">
        <v>647</v>
      </c>
      <c r="F445">
        <v>624.04999999999995</v>
      </c>
      <c r="G445" s="2">
        <v>1.7899999999999999E-2</v>
      </c>
      <c r="K445" t="s">
        <v>522</v>
      </c>
      <c r="L445" s="3">
        <v>15638.8</v>
      </c>
      <c r="M445" s="3">
        <v>15455.95</v>
      </c>
      <c r="N445" s="3">
        <v>15707.25</v>
      </c>
      <c r="O445" s="3">
        <v>15419.85</v>
      </c>
      <c r="P445" s="2">
        <v>1.8800000000000001E-2</v>
      </c>
      <c r="T445" s="21" t="s">
        <v>522</v>
      </c>
      <c r="U445" s="65">
        <v>21099.55</v>
      </c>
      <c r="V445" s="65">
        <v>20806.45</v>
      </c>
      <c r="W445" s="65">
        <v>21200.25</v>
      </c>
      <c r="X445" s="65">
        <v>20754.5</v>
      </c>
      <c r="Y445" s="66">
        <v>2.2100000000000002E-2</v>
      </c>
      <c r="AC445" s="14" t="s">
        <v>523</v>
      </c>
      <c r="AD445" s="4">
        <v>7.3460000000000001</v>
      </c>
      <c r="AE445" s="4">
        <v>7.3620000000000001</v>
      </c>
      <c r="AF445" s="4">
        <v>7.3630000000000004</v>
      </c>
      <c r="AG445" s="16">
        <v>7.3380000000000001</v>
      </c>
    </row>
    <row r="446" spans="2:33" x14ac:dyDescent="0.3">
      <c r="B446" s="1">
        <v>44732</v>
      </c>
      <c r="C446">
        <v>625.79999999999995</v>
      </c>
      <c r="D446">
        <v>619.95000000000005</v>
      </c>
      <c r="E446">
        <v>636</v>
      </c>
      <c r="F446">
        <v>612.95000000000005</v>
      </c>
      <c r="G446" s="2">
        <v>1.8599999999999998E-2</v>
      </c>
      <c r="K446" t="s">
        <v>524</v>
      </c>
      <c r="L446" s="3">
        <v>15350.15</v>
      </c>
      <c r="M446" s="3">
        <v>15334.5</v>
      </c>
      <c r="N446" s="3">
        <v>15382.5</v>
      </c>
      <c r="O446" s="3">
        <v>15191.1</v>
      </c>
      <c r="P446" s="2">
        <v>3.7000000000000002E-3</v>
      </c>
      <c r="T446" s="21" t="s">
        <v>524</v>
      </c>
      <c r="U446" s="65">
        <v>20643.2</v>
      </c>
      <c r="V446" s="65">
        <v>20545.5</v>
      </c>
      <c r="W446" s="65">
        <v>20690.95</v>
      </c>
      <c r="X446" s="65">
        <v>20368.849999999999</v>
      </c>
      <c r="Y446" s="66">
        <v>7.9000000000000008E-3</v>
      </c>
      <c r="AC446" s="14" t="s">
        <v>525</v>
      </c>
      <c r="AD446" s="4">
        <v>7.3470000000000004</v>
      </c>
      <c r="AE446" s="4">
        <v>7.3440000000000003</v>
      </c>
      <c r="AF446" s="4">
        <v>7.3579999999999997</v>
      </c>
      <c r="AG446" s="16">
        <v>7.3310000000000004</v>
      </c>
    </row>
    <row r="447" spans="2:33" x14ac:dyDescent="0.3">
      <c r="B447" s="1">
        <v>44729</v>
      </c>
      <c r="C447">
        <v>614.4</v>
      </c>
      <c r="D447">
        <v>610.25</v>
      </c>
      <c r="E447">
        <v>624.70000000000005</v>
      </c>
      <c r="F447">
        <v>596.54999999999995</v>
      </c>
      <c r="G447" s="2">
        <v>5.0000000000000001E-4</v>
      </c>
      <c r="K447" t="s">
        <v>526</v>
      </c>
      <c r="L447" s="3">
        <v>15293.5</v>
      </c>
      <c r="M447" s="3">
        <v>15272.65</v>
      </c>
      <c r="N447" s="3">
        <v>15400.4</v>
      </c>
      <c r="O447" s="3">
        <v>15183.4</v>
      </c>
      <c r="P447" s="2">
        <v>-4.4000000000000003E-3</v>
      </c>
      <c r="T447" s="21" t="s">
        <v>526</v>
      </c>
      <c r="U447" s="65">
        <v>20481.45</v>
      </c>
      <c r="V447" s="65">
        <v>20416.5</v>
      </c>
      <c r="W447" s="65">
        <v>20595.900000000001</v>
      </c>
      <c r="X447" s="65">
        <v>20292.75</v>
      </c>
      <c r="Y447" s="66">
        <v>-5.0000000000000001E-3</v>
      </c>
      <c r="AC447" s="14" t="s">
        <v>527</v>
      </c>
      <c r="AD447" s="4">
        <v>7.3869999999999996</v>
      </c>
      <c r="AE447" s="4">
        <v>7.3760000000000003</v>
      </c>
      <c r="AF447" s="4">
        <v>7.4029999999999996</v>
      </c>
      <c r="AG447" s="16">
        <v>7.3730000000000002</v>
      </c>
    </row>
    <row r="448" spans="2:33" x14ac:dyDescent="0.3">
      <c r="B448" s="1">
        <v>44728</v>
      </c>
      <c r="C448">
        <v>614.1</v>
      </c>
      <c r="D448">
        <v>636.54999999999995</v>
      </c>
      <c r="E448">
        <v>641.45000000000005</v>
      </c>
      <c r="F448">
        <v>608</v>
      </c>
      <c r="G448" s="2">
        <v>-3.0599999999999999E-2</v>
      </c>
      <c r="K448" t="s">
        <v>528</v>
      </c>
      <c r="L448" s="3">
        <v>15360.6</v>
      </c>
      <c r="M448" s="3">
        <v>15832.25</v>
      </c>
      <c r="N448" s="3">
        <v>15863.15</v>
      </c>
      <c r="O448" s="3">
        <v>15335.1</v>
      </c>
      <c r="P448" s="2">
        <v>-2.1100000000000001E-2</v>
      </c>
      <c r="T448" s="21" t="s">
        <v>528</v>
      </c>
      <c r="U448" s="65">
        <v>20585.05</v>
      </c>
      <c r="V448" s="65">
        <v>21245.3</v>
      </c>
      <c r="W448" s="65">
        <v>21271.65</v>
      </c>
      <c r="X448" s="65">
        <v>20526.25</v>
      </c>
      <c r="Y448" s="66">
        <v>-2.1899999999999999E-2</v>
      </c>
      <c r="AC448" s="14" t="s">
        <v>529</v>
      </c>
      <c r="AD448" s="4">
        <v>7.4009999999999998</v>
      </c>
      <c r="AE448" s="4">
        <v>7.3920000000000003</v>
      </c>
      <c r="AF448" s="4">
        <v>7.407</v>
      </c>
      <c r="AG448" s="16">
        <v>7.3769999999999998</v>
      </c>
    </row>
    <row r="449" spans="2:33" x14ac:dyDescent="0.3">
      <c r="B449" s="1">
        <v>44727</v>
      </c>
      <c r="C449">
        <v>633.5</v>
      </c>
      <c r="D449">
        <v>626.9</v>
      </c>
      <c r="E449">
        <v>640.29999999999995</v>
      </c>
      <c r="F449">
        <v>616</v>
      </c>
      <c r="G449" s="2">
        <v>1.12E-2</v>
      </c>
      <c r="K449" t="s">
        <v>530</v>
      </c>
      <c r="L449" s="3">
        <v>15692.15</v>
      </c>
      <c r="M449" s="3">
        <v>15729.25</v>
      </c>
      <c r="N449" s="3">
        <v>15783.65</v>
      </c>
      <c r="O449" s="3">
        <v>15678.9</v>
      </c>
      <c r="P449" s="2">
        <v>-2.5000000000000001E-3</v>
      </c>
      <c r="T449" s="21" t="s">
        <v>530</v>
      </c>
      <c r="U449" s="65">
        <v>21046.799999999999</v>
      </c>
      <c r="V449" s="65">
        <v>21100.9</v>
      </c>
      <c r="W449" s="65">
        <v>21173.45</v>
      </c>
      <c r="X449" s="65">
        <v>21025.25</v>
      </c>
      <c r="Y449" s="66">
        <v>-1.6000000000000001E-3</v>
      </c>
      <c r="AC449" s="14" t="s">
        <v>531</v>
      </c>
      <c r="AD449" s="4">
        <v>7.343</v>
      </c>
      <c r="AE449" s="4">
        <v>7.4050000000000002</v>
      </c>
      <c r="AF449" s="4">
        <v>7.4050000000000002</v>
      </c>
      <c r="AG449" s="16">
        <v>7.343</v>
      </c>
    </row>
    <row r="450" spans="2:33" x14ac:dyDescent="0.3">
      <c r="B450" s="1">
        <v>44726</v>
      </c>
      <c r="C450">
        <v>626.5</v>
      </c>
      <c r="D450">
        <v>641.15</v>
      </c>
      <c r="E450">
        <v>656.8</v>
      </c>
      <c r="F450">
        <v>623.95000000000005</v>
      </c>
      <c r="G450" s="2">
        <v>-4.6800000000000001E-2</v>
      </c>
      <c r="K450" t="s">
        <v>532</v>
      </c>
      <c r="L450" s="3">
        <v>15732.1</v>
      </c>
      <c r="M450" s="3">
        <v>15674.25</v>
      </c>
      <c r="N450" s="3">
        <v>15858</v>
      </c>
      <c r="O450" s="3">
        <v>15659.45</v>
      </c>
      <c r="P450" s="2">
        <v>-2.7000000000000001E-3</v>
      </c>
      <c r="T450" s="21" t="s">
        <v>532</v>
      </c>
      <c r="U450" s="65">
        <v>21081.4</v>
      </c>
      <c r="V450" s="65">
        <v>20925.2</v>
      </c>
      <c r="W450" s="65">
        <v>21258.85</v>
      </c>
      <c r="X450" s="65">
        <v>20917.2</v>
      </c>
      <c r="Y450" s="66">
        <v>-2.9999999999999997E-4</v>
      </c>
      <c r="AC450" s="13">
        <v>44928</v>
      </c>
      <c r="AD450" s="4">
        <v>7.2770000000000001</v>
      </c>
      <c r="AE450" s="4">
        <v>7.4160000000000004</v>
      </c>
      <c r="AF450" s="4">
        <v>7.4160000000000004</v>
      </c>
      <c r="AG450" s="16">
        <v>7.2770000000000001</v>
      </c>
    </row>
    <row r="451" spans="2:33" x14ac:dyDescent="0.3">
      <c r="B451" s="1">
        <v>44725</v>
      </c>
      <c r="C451">
        <v>657.25</v>
      </c>
      <c r="D451">
        <v>653</v>
      </c>
      <c r="E451">
        <v>669</v>
      </c>
      <c r="F451">
        <v>632</v>
      </c>
      <c r="G451" s="2">
        <v>1.9E-3</v>
      </c>
      <c r="K451" t="s">
        <v>533</v>
      </c>
      <c r="L451" s="3">
        <v>15774.4</v>
      </c>
      <c r="M451" s="3">
        <v>15877.55</v>
      </c>
      <c r="N451" s="3">
        <v>15886.15</v>
      </c>
      <c r="O451" s="3">
        <v>15684</v>
      </c>
      <c r="P451" s="2">
        <v>-2.64E-2</v>
      </c>
      <c r="T451" s="21" t="s">
        <v>533</v>
      </c>
      <c r="U451" s="65">
        <v>21087.200000000001</v>
      </c>
      <c r="V451" s="65">
        <v>21260.45</v>
      </c>
      <c r="W451" s="65">
        <v>21277.4</v>
      </c>
      <c r="X451" s="65">
        <v>20989.85</v>
      </c>
      <c r="Y451" s="66">
        <v>-2.9899999999999999E-2</v>
      </c>
      <c r="AC451" s="13">
        <v>44959</v>
      </c>
      <c r="AD451" s="4">
        <v>7.2960000000000003</v>
      </c>
      <c r="AE451" s="4">
        <v>7.2549999999999999</v>
      </c>
      <c r="AF451" s="4">
        <v>7.2990000000000004</v>
      </c>
      <c r="AG451" s="16">
        <v>7.2450000000000001</v>
      </c>
    </row>
    <row r="452" spans="2:33" x14ac:dyDescent="0.3">
      <c r="B452" s="1">
        <v>44722</v>
      </c>
      <c r="C452">
        <v>656</v>
      </c>
      <c r="D452">
        <v>655</v>
      </c>
      <c r="E452">
        <v>666</v>
      </c>
      <c r="F452">
        <v>652</v>
      </c>
      <c r="G452" s="2">
        <v>-1.8100000000000002E-2</v>
      </c>
      <c r="K452" s="1">
        <v>44840</v>
      </c>
      <c r="L452" s="3">
        <v>16201.8</v>
      </c>
      <c r="M452" s="3">
        <v>16283.95</v>
      </c>
      <c r="N452" s="3">
        <v>16324.7</v>
      </c>
      <c r="O452" s="3">
        <v>16172.6</v>
      </c>
      <c r="P452" s="2">
        <v>-1.6799999999999999E-2</v>
      </c>
      <c r="T452" s="67">
        <v>44840</v>
      </c>
      <c r="U452" s="65">
        <v>21737.15</v>
      </c>
      <c r="V452" s="65">
        <v>21918.95</v>
      </c>
      <c r="W452" s="65">
        <v>21968.65</v>
      </c>
      <c r="X452" s="65">
        <v>21703.25</v>
      </c>
      <c r="Y452" s="66">
        <v>-2.12E-2</v>
      </c>
      <c r="AC452" s="13">
        <v>44987</v>
      </c>
      <c r="AD452" s="4">
        <v>7.2770000000000001</v>
      </c>
      <c r="AE452" s="4">
        <v>7.2869999999999999</v>
      </c>
      <c r="AF452" s="4">
        <v>7.298</v>
      </c>
      <c r="AG452" s="16">
        <v>7.2770000000000001</v>
      </c>
    </row>
    <row r="453" spans="2:33" x14ac:dyDescent="0.3">
      <c r="B453" s="1">
        <v>44721</v>
      </c>
      <c r="C453">
        <v>668.1</v>
      </c>
      <c r="D453">
        <v>670</v>
      </c>
      <c r="E453">
        <v>680</v>
      </c>
      <c r="F453">
        <v>661.45</v>
      </c>
      <c r="G453" s="2">
        <v>-1.44E-2</v>
      </c>
      <c r="K453" s="1">
        <v>44810</v>
      </c>
      <c r="L453" s="3">
        <v>16478.099999999999</v>
      </c>
      <c r="M453" s="3">
        <v>16263.85</v>
      </c>
      <c r="N453" s="3">
        <v>16492.8</v>
      </c>
      <c r="O453" s="3">
        <v>16243.85</v>
      </c>
      <c r="P453" s="2">
        <v>7.4000000000000003E-3</v>
      </c>
      <c r="T453" s="67">
        <v>44810</v>
      </c>
      <c r="U453" s="65">
        <v>22207.05</v>
      </c>
      <c r="V453" s="65">
        <v>21943.85</v>
      </c>
      <c r="W453" s="65">
        <v>22234.85</v>
      </c>
      <c r="X453" s="65">
        <v>21901.05</v>
      </c>
      <c r="Y453" s="66">
        <v>6.1999999999999998E-3</v>
      </c>
      <c r="AC453" s="13">
        <v>45018</v>
      </c>
      <c r="AD453" s="4">
        <v>7.2770000000000001</v>
      </c>
      <c r="AE453" s="4">
        <v>7.2779999999999996</v>
      </c>
      <c r="AF453" s="4">
        <v>7.2779999999999996</v>
      </c>
      <c r="AG453" s="16">
        <v>7.2770000000000001</v>
      </c>
    </row>
    <row r="454" spans="2:33" x14ac:dyDescent="0.3">
      <c r="B454" s="1">
        <v>44720</v>
      </c>
      <c r="C454">
        <v>677.85</v>
      </c>
      <c r="D454">
        <v>679.1</v>
      </c>
      <c r="E454">
        <v>704.8</v>
      </c>
      <c r="F454">
        <v>674.8</v>
      </c>
      <c r="G454" s="2">
        <v>-1.1999999999999999E-3</v>
      </c>
      <c r="K454" s="1">
        <v>44779</v>
      </c>
      <c r="L454" s="3">
        <v>16356.25</v>
      </c>
      <c r="M454" s="3">
        <v>16474.95</v>
      </c>
      <c r="N454" s="3">
        <v>16514.3</v>
      </c>
      <c r="O454" s="3">
        <v>16293.35</v>
      </c>
      <c r="P454" s="2">
        <v>-3.7000000000000002E-3</v>
      </c>
      <c r="T454" s="67">
        <v>44779</v>
      </c>
      <c r="U454" s="65">
        <v>22069.95</v>
      </c>
      <c r="V454" s="65">
        <v>22197.8</v>
      </c>
      <c r="W454" s="65">
        <v>22302</v>
      </c>
      <c r="X454" s="65">
        <v>21971.5</v>
      </c>
      <c r="Y454" s="66">
        <v>-1.1999999999999999E-3</v>
      </c>
      <c r="AC454" s="13">
        <v>45079</v>
      </c>
      <c r="AD454" s="4">
        <v>7.32</v>
      </c>
      <c r="AE454" s="4">
        <v>7.3090000000000002</v>
      </c>
      <c r="AF454" s="4">
        <v>7.335</v>
      </c>
      <c r="AG454" s="16">
        <v>7.3090000000000002</v>
      </c>
    </row>
    <row r="455" spans="2:33" x14ac:dyDescent="0.3">
      <c r="B455" s="1">
        <v>44719</v>
      </c>
      <c r="C455">
        <v>678.65</v>
      </c>
      <c r="D455">
        <v>686.65</v>
      </c>
      <c r="E455">
        <v>686.65</v>
      </c>
      <c r="F455">
        <v>675.05</v>
      </c>
      <c r="G455" s="2">
        <v>-2.1299999999999999E-2</v>
      </c>
      <c r="K455" s="1">
        <v>44748</v>
      </c>
      <c r="L455" s="3">
        <v>16416.349999999999</v>
      </c>
      <c r="M455" s="3">
        <v>16469.599999999999</v>
      </c>
      <c r="N455" s="3">
        <v>16487.25</v>
      </c>
      <c r="O455" s="3">
        <v>16347.1</v>
      </c>
      <c r="P455" s="2">
        <v>-9.1999999999999998E-3</v>
      </c>
      <c r="T455" s="67">
        <v>44748</v>
      </c>
      <c r="U455" s="65">
        <v>22095.8</v>
      </c>
      <c r="V455" s="65">
        <v>22165.599999999999</v>
      </c>
      <c r="W455" s="65">
        <v>22192.35</v>
      </c>
      <c r="X455" s="65">
        <v>22029.200000000001</v>
      </c>
      <c r="Y455" s="66">
        <v>-0.01</v>
      </c>
      <c r="AC455" s="13">
        <v>45109</v>
      </c>
      <c r="AD455" s="4">
        <v>7.3090000000000002</v>
      </c>
      <c r="AE455" s="4">
        <v>7.3319999999999999</v>
      </c>
      <c r="AF455" s="4">
        <v>7.3319999999999999</v>
      </c>
      <c r="AG455" s="16">
        <v>7.306</v>
      </c>
    </row>
    <row r="456" spans="2:33" x14ac:dyDescent="0.3">
      <c r="B456" s="1">
        <v>44718</v>
      </c>
      <c r="C456">
        <v>693.45</v>
      </c>
      <c r="D456">
        <v>691.85</v>
      </c>
      <c r="E456">
        <v>698.05</v>
      </c>
      <c r="F456">
        <v>666.3</v>
      </c>
      <c r="G456" s="2">
        <v>9.7999999999999997E-3</v>
      </c>
      <c r="K456" s="1">
        <v>44718</v>
      </c>
      <c r="L456" s="3">
        <v>16569.55</v>
      </c>
      <c r="M456" s="3">
        <v>16530.7</v>
      </c>
      <c r="N456" s="3">
        <v>16610.95</v>
      </c>
      <c r="O456" s="3">
        <v>16444.55</v>
      </c>
      <c r="P456" s="2">
        <v>-8.9999999999999998E-4</v>
      </c>
      <c r="T456" s="67">
        <v>44718</v>
      </c>
      <c r="U456" s="65">
        <v>22318.55</v>
      </c>
      <c r="V456" s="65">
        <v>22234.45</v>
      </c>
      <c r="W456" s="65">
        <v>22388.3</v>
      </c>
      <c r="X456" s="65">
        <v>22093.75</v>
      </c>
      <c r="Y456" s="66">
        <v>-1E-4</v>
      </c>
      <c r="AC456" s="13">
        <v>45140</v>
      </c>
      <c r="AD456" s="4">
        <v>7.3440000000000003</v>
      </c>
      <c r="AE456" s="4">
        <v>7.33</v>
      </c>
      <c r="AF456" s="4">
        <v>7.3579999999999997</v>
      </c>
      <c r="AG456" s="16">
        <v>7.31</v>
      </c>
    </row>
    <row r="457" spans="2:33" x14ac:dyDescent="0.3">
      <c r="B457" s="1">
        <v>44715</v>
      </c>
      <c r="C457">
        <v>686.7</v>
      </c>
      <c r="D457">
        <v>700.55</v>
      </c>
      <c r="E457">
        <v>705.65</v>
      </c>
      <c r="F457">
        <v>685.1</v>
      </c>
      <c r="G457" s="2">
        <v>-9.2999999999999992E-3</v>
      </c>
      <c r="K457" s="1">
        <v>44626</v>
      </c>
      <c r="L457" s="3">
        <v>16584.3</v>
      </c>
      <c r="M457" s="3">
        <v>16761.650000000001</v>
      </c>
      <c r="N457" s="3">
        <v>16793.849999999999</v>
      </c>
      <c r="O457" s="3">
        <v>16567.900000000001</v>
      </c>
      <c r="P457" s="2">
        <v>-2.5999999999999999E-3</v>
      </c>
      <c r="T457" s="67">
        <v>44626</v>
      </c>
      <c r="U457" s="65">
        <v>22320.45</v>
      </c>
      <c r="V457" s="65">
        <v>22648.25</v>
      </c>
      <c r="W457" s="65">
        <v>22687.5</v>
      </c>
      <c r="X457" s="65">
        <v>22289.65</v>
      </c>
      <c r="Y457" s="66">
        <v>-5.3E-3</v>
      </c>
      <c r="AC457" s="13">
        <v>45171</v>
      </c>
      <c r="AD457" s="4">
        <v>7.3440000000000003</v>
      </c>
      <c r="AE457" s="4">
        <v>7.343</v>
      </c>
      <c r="AF457" s="4">
        <v>7.36</v>
      </c>
      <c r="AG457" s="16">
        <v>7.3380000000000001</v>
      </c>
    </row>
    <row r="458" spans="2:33" x14ac:dyDescent="0.3">
      <c r="B458" s="1">
        <v>44714</v>
      </c>
      <c r="C458">
        <v>693.15</v>
      </c>
      <c r="D458">
        <v>702.1</v>
      </c>
      <c r="E458">
        <v>713.45</v>
      </c>
      <c r="F458">
        <v>691</v>
      </c>
      <c r="G458" s="2">
        <v>-1.6500000000000001E-2</v>
      </c>
      <c r="K458" s="1">
        <v>44598</v>
      </c>
      <c r="L458" s="3">
        <v>16628</v>
      </c>
      <c r="M458" s="3">
        <v>16481.650000000001</v>
      </c>
      <c r="N458" s="3">
        <v>16646.400000000001</v>
      </c>
      <c r="O458" s="3">
        <v>16443.05</v>
      </c>
      <c r="P458" s="2">
        <v>6.4000000000000003E-3</v>
      </c>
      <c r="T458" s="67">
        <v>44598</v>
      </c>
      <c r="U458" s="65">
        <v>22439.65</v>
      </c>
      <c r="V458" s="65">
        <v>22292.15</v>
      </c>
      <c r="W458" s="65">
        <v>22472.400000000001</v>
      </c>
      <c r="X458" s="65">
        <v>22209.15</v>
      </c>
      <c r="Y458" s="66">
        <v>3.8E-3</v>
      </c>
      <c r="AC458" s="13">
        <v>45201</v>
      </c>
      <c r="AD458" s="4">
        <v>7.3630000000000004</v>
      </c>
      <c r="AE458" s="4">
        <v>7.3559999999999999</v>
      </c>
      <c r="AF458" s="4">
        <v>7.37</v>
      </c>
      <c r="AG458" s="16">
        <v>7.351</v>
      </c>
    </row>
    <row r="459" spans="2:33" x14ac:dyDescent="0.3">
      <c r="B459" s="1">
        <v>44713</v>
      </c>
      <c r="C459">
        <v>704.75</v>
      </c>
      <c r="D459">
        <v>711</v>
      </c>
      <c r="E459">
        <v>724.9</v>
      </c>
      <c r="F459">
        <v>699.3</v>
      </c>
      <c r="G459" s="2">
        <v>1E-3</v>
      </c>
      <c r="K459" s="1">
        <v>44567</v>
      </c>
      <c r="L459" s="3">
        <v>16522.75</v>
      </c>
      <c r="M459" s="3">
        <v>16594.400000000001</v>
      </c>
      <c r="N459" s="3">
        <v>16649.2</v>
      </c>
      <c r="O459" s="3">
        <v>16438.849999999999</v>
      </c>
      <c r="P459" s="2">
        <v>-3.7000000000000002E-3</v>
      </c>
      <c r="T459" s="67">
        <v>44567</v>
      </c>
      <c r="U459" s="65">
        <v>22354.55</v>
      </c>
      <c r="V459" s="65">
        <v>22433.85</v>
      </c>
      <c r="W459" s="65">
        <v>22519.65</v>
      </c>
      <c r="X459" s="65">
        <v>22212.35</v>
      </c>
      <c r="Y459" s="66">
        <v>-4.8999999999999998E-3</v>
      </c>
      <c r="AC459" s="14" t="s">
        <v>534</v>
      </c>
      <c r="AD459" s="4">
        <v>7.3659999999999997</v>
      </c>
      <c r="AE459" s="4">
        <v>7.3869999999999996</v>
      </c>
      <c r="AF459" s="4">
        <v>7.3869999999999996</v>
      </c>
      <c r="AG459" s="16">
        <v>7.36</v>
      </c>
    </row>
    <row r="460" spans="2:33" x14ac:dyDescent="0.3">
      <c r="B460" s="1">
        <v>44712</v>
      </c>
      <c r="C460">
        <v>704.05</v>
      </c>
      <c r="D460">
        <v>686</v>
      </c>
      <c r="E460">
        <v>709.9</v>
      </c>
      <c r="F460">
        <v>681.85</v>
      </c>
      <c r="G460" s="2">
        <v>2.3900000000000001E-2</v>
      </c>
      <c r="K460" t="s">
        <v>535</v>
      </c>
      <c r="L460" s="3">
        <v>16584.55</v>
      </c>
      <c r="M460" s="3">
        <v>16578.45</v>
      </c>
      <c r="N460" s="3">
        <v>16690.75</v>
      </c>
      <c r="O460" s="3">
        <v>16521.900000000001</v>
      </c>
      <c r="P460" s="2">
        <v>-4.5999999999999999E-3</v>
      </c>
      <c r="T460" s="21" t="s">
        <v>535</v>
      </c>
      <c r="U460" s="65">
        <v>22464.400000000001</v>
      </c>
      <c r="V460" s="65">
        <v>22522.75</v>
      </c>
      <c r="W460" s="65">
        <v>22651.45</v>
      </c>
      <c r="X460" s="65">
        <v>22362.3</v>
      </c>
      <c r="Y460" s="66">
        <v>-8.9999999999999993E-3</v>
      </c>
      <c r="AC460" s="14" t="s">
        <v>536</v>
      </c>
      <c r="AD460" s="4">
        <v>7.3710000000000004</v>
      </c>
      <c r="AE460" s="4">
        <v>7.4080000000000004</v>
      </c>
      <c r="AF460" s="4">
        <v>7.4080000000000004</v>
      </c>
      <c r="AG460" s="16">
        <v>7.3689999999999998</v>
      </c>
    </row>
    <row r="461" spans="2:33" x14ac:dyDescent="0.3">
      <c r="B461" s="1">
        <v>44711</v>
      </c>
      <c r="C461">
        <v>687.6</v>
      </c>
      <c r="D461">
        <v>677</v>
      </c>
      <c r="E461">
        <v>698</v>
      </c>
      <c r="F461">
        <v>673</v>
      </c>
      <c r="G461" s="2">
        <v>2.93E-2</v>
      </c>
      <c r="K461" t="s">
        <v>537</v>
      </c>
      <c r="L461" s="3">
        <v>16661.400000000001</v>
      </c>
      <c r="M461" s="3">
        <v>16527.900000000001</v>
      </c>
      <c r="N461" s="3">
        <v>16695.5</v>
      </c>
      <c r="O461" s="3">
        <v>16506.150000000001</v>
      </c>
      <c r="P461" s="2">
        <v>1.89E-2</v>
      </c>
      <c r="T461" s="21" t="s">
        <v>537</v>
      </c>
      <c r="U461" s="65">
        <v>22667.35</v>
      </c>
      <c r="V461" s="65">
        <v>22522.35</v>
      </c>
      <c r="W461" s="65">
        <v>22750.55</v>
      </c>
      <c r="X461" s="65">
        <v>22506.35</v>
      </c>
      <c r="Y461" s="66">
        <v>1.7899999999999999E-2</v>
      </c>
      <c r="AC461" s="14" t="s">
        <v>538</v>
      </c>
      <c r="AD461" s="4">
        <v>7.3470000000000004</v>
      </c>
      <c r="AE461" s="4">
        <v>7.3780000000000001</v>
      </c>
      <c r="AF461" s="4">
        <v>7.3810000000000002</v>
      </c>
      <c r="AG461" s="16">
        <v>7.3449999999999998</v>
      </c>
    </row>
    <row r="462" spans="2:33" x14ac:dyDescent="0.3">
      <c r="B462" s="1">
        <v>44708</v>
      </c>
      <c r="C462">
        <v>668</v>
      </c>
      <c r="D462">
        <v>666.05</v>
      </c>
      <c r="E462">
        <v>678.8</v>
      </c>
      <c r="F462">
        <v>657.55</v>
      </c>
      <c r="G462" s="2">
        <v>2.1499999999999998E-2</v>
      </c>
      <c r="K462" t="s">
        <v>539</v>
      </c>
      <c r="L462" s="3">
        <v>16352.45</v>
      </c>
      <c r="M462" s="3">
        <v>16296.6</v>
      </c>
      <c r="N462" s="3">
        <v>16370.6</v>
      </c>
      <c r="O462" s="3">
        <v>16221.95</v>
      </c>
      <c r="P462" s="2">
        <v>1.1299999999999999E-2</v>
      </c>
      <c r="T462" s="21" t="s">
        <v>539</v>
      </c>
      <c r="U462" s="65">
        <v>22269.5</v>
      </c>
      <c r="V462" s="65">
        <v>22122.5</v>
      </c>
      <c r="W462" s="65">
        <v>22297.35</v>
      </c>
      <c r="X462" s="65">
        <v>22097.75</v>
      </c>
      <c r="Y462" s="66">
        <v>1.5699999999999999E-2</v>
      </c>
      <c r="AC462" s="14" t="s">
        <v>540</v>
      </c>
      <c r="AD462" s="4">
        <v>7.3419999999999996</v>
      </c>
      <c r="AE462" s="4">
        <v>7.3630000000000004</v>
      </c>
      <c r="AF462" s="4">
        <v>7.3630000000000004</v>
      </c>
      <c r="AG462" s="16">
        <v>7.335</v>
      </c>
    </row>
    <row r="463" spans="2:33" x14ac:dyDescent="0.3">
      <c r="B463" s="1">
        <v>44707</v>
      </c>
      <c r="C463">
        <v>653.95000000000005</v>
      </c>
      <c r="D463">
        <v>647.04999999999995</v>
      </c>
      <c r="E463">
        <v>670.9</v>
      </c>
      <c r="F463">
        <v>646</v>
      </c>
      <c r="G463" s="2">
        <v>1.0699999999999999E-2</v>
      </c>
      <c r="K463" t="s">
        <v>541</v>
      </c>
      <c r="L463" s="3">
        <v>16170.15</v>
      </c>
      <c r="M463" s="3">
        <v>16105</v>
      </c>
      <c r="N463" s="3">
        <v>16204.45</v>
      </c>
      <c r="O463" s="3">
        <v>15903.7</v>
      </c>
      <c r="P463" s="2">
        <v>8.9999999999999993E-3</v>
      </c>
      <c r="T463" s="21" t="s">
        <v>541</v>
      </c>
      <c r="U463" s="65">
        <v>21925.1</v>
      </c>
      <c r="V463" s="65">
        <v>21695.55</v>
      </c>
      <c r="W463" s="65">
        <v>22003.200000000001</v>
      </c>
      <c r="X463" s="65">
        <v>21517.5</v>
      </c>
      <c r="Y463" s="66">
        <v>1.7100000000000001E-2</v>
      </c>
      <c r="AC463" s="14" t="s">
        <v>542</v>
      </c>
      <c r="AD463" s="4">
        <v>7.3879999999999999</v>
      </c>
      <c r="AE463" s="4">
        <v>7.4050000000000002</v>
      </c>
      <c r="AF463" s="4">
        <v>7.4050000000000002</v>
      </c>
      <c r="AG463" s="16">
        <v>7.3579999999999997</v>
      </c>
    </row>
    <row r="464" spans="2:33" x14ac:dyDescent="0.3">
      <c r="B464" s="1">
        <v>44706</v>
      </c>
      <c r="C464">
        <v>647</v>
      </c>
      <c r="D464">
        <v>673</v>
      </c>
      <c r="E464">
        <v>673</v>
      </c>
      <c r="F464">
        <v>640.20000000000005</v>
      </c>
      <c r="G464" s="2">
        <v>-2.6700000000000002E-2</v>
      </c>
      <c r="K464" t="s">
        <v>543</v>
      </c>
      <c r="L464" s="3">
        <v>16025.8</v>
      </c>
      <c r="M464" s="3">
        <v>16196.35</v>
      </c>
      <c r="N464" s="3">
        <v>16223.35</v>
      </c>
      <c r="O464" s="3">
        <v>16006.95</v>
      </c>
      <c r="P464" s="2">
        <v>-6.1999999999999998E-3</v>
      </c>
      <c r="T464" s="21" t="s">
        <v>543</v>
      </c>
      <c r="U464" s="65">
        <v>21557.35</v>
      </c>
      <c r="V464" s="65">
        <v>21728.05</v>
      </c>
      <c r="W464" s="65">
        <v>21773.35</v>
      </c>
      <c r="X464" s="65">
        <v>21503.85</v>
      </c>
      <c r="Y464" s="66">
        <v>-4.3E-3</v>
      </c>
      <c r="AC464" s="14" t="s">
        <v>544</v>
      </c>
      <c r="AD464" s="4">
        <v>7.37</v>
      </c>
      <c r="AE464" s="4">
        <v>7.3860000000000001</v>
      </c>
      <c r="AF464" s="4">
        <v>7.3860000000000001</v>
      </c>
      <c r="AG464" s="16">
        <v>7.3609999999999998</v>
      </c>
    </row>
    <row r="465" spans="2:33" x14ac:dyDescent="0.3">
      <c r="B465" s="1">
        <v>44705</v>
      </c>
      <c r="C465">
        <v>664.75</v>
      </c>
      <c r="D465">
        <v>641.6</v>
      </c>
      <c r="E465">
        <v>680</v>
      </c>
      <c r="F465">
        <v>635.15</v>
      </c>
      <c r="G465" s="2">
        <v>3.5700000000000003E-2</v>
      </c>
      <c r="K465" t="s">
        <v>545</v>
      </c>
      <c r="L465" s="3">
        <v>16125.15</v>
      </c>
      <c r="M465" s="3">
        <v>16225.55</v>
      </c>
      <c r="N465" s="3">
        <v>16262.8</v>
      </c>
      <c r="O465" s="3">
        <v>16078.6</v>
      </c>
      <c r="P465" s="2">
        <v>-5.4999999999999997E-3</v>
      </c>
      <c r="T465" s="21" t="s">
        <v>545</v>
      </c>
      <c r="U465" s="65">
        <v>21649.85</v>
      </c>
      <c r="V465" s="65">
        <v>21738.45</v>
      </c>
      <c r="W465" s="65">
        <v>21839.95</v>
      </c>
      <c r="X465" s="65">
        <v>21581.05</v>
      </c>
      <c r="Y465" s="66">
        <v>-3.8E-3</v>
      </c>
      <c r="AC465" s="14" t="s">
        <v>546</v>
      </c>
      <c r="AD465" s="4">
        <v>7.391</v>
      </c>
      <c r="AE465" s="4">
        <v>7.3929999999999998</v>
      </c>
      <c r="AF465" s="4">
        <v>7.3959999999999999</v>
      </c>
      <c r="AG465" s="16">
        <v>7.3730000000000002</v>
      </c>
    </row>
    <row r="466" spans="2:33" x14ac:dyDescent="0.3">
      <c r="B466" s="1">
        <v>44704</v>
      </c>
      <c r="C466">
        <v>641.85</v>
      </c>
      <c r="D466">
        <v>660.7</v>
      </c>
      <c r="E466">
        <v>661.05</v>
      </c>
      <c r="F466">
        <v>635.15</v>
      </c>
      <c r="G466" s="2">
        <v>-2.0799999999999999E-2</v>
      </c>
      <c r="K466" t="s">
        <v>547</v>
      </c>
      <c r="L466" s="3">
        <v>16214.7</v>
      </c>
      <c r="M466" s="3">
        <v>16290.95</v>
      </c>
      <c r="N466" s="3">
        <v>16414.7</v>
      </c>
      <c r="O466" s="3">
        <v>16185.75</v>
      </c>
      <c r="P466" s="2">
        <v>-3.2000000000000002E-3</v>
      </c>
      <c r="T466" s="21" t="s">
        <v>547</v>
      </c>
      <c r="U466" s="65">
        <v>21733.200000000001</v>
      </c>
      <c r="V466" s="65">
        <v>21815.1</v>
      </c>
      <c r="W466" s="65">
        <v>22032.55</v>
      </c>
      <c r="X466" s="65">
        <v>21682.1</v>
      </c>
      <c r="Y466" s="66">
        <v>-1.2999999999999999E-3</v>
      </c>
      <c r="AC466" s="14" t="s">
        <v>548</v>
      </c>
      <c r="AD466" s="4">
        <v>7.4290000000000003</v>
      </c>
      <c r="AE466" s="4">
        <v>7.4029999999999996</v>
      </c>
      <c r="AF466" s="4">
        <v>7.4379999999999997</v>
      </c>
      <c r="AG466" s="16">
        <v>7.4009999999999998</v>
      </c>
    </row>
    <row r="467" spans="2:33" x14ac:dyDescent="0.3">
      <c r="B467" s="1">
        <v>44701</v>
      </c>
      <c r="C467">
        <v>655.5</v>
      </c>
      <c r="D467">
        <v>636.35</v>
      </c>
      <c r="E467">
        <v>660</v>
      </c>
      <c r="F467">
        <v>631</v>
      </c>
      <c r="G467" s="2">
        <v>5.0599999999999999E-2</v>
      </c>
      <c r="K467" t="s">
        <v>549</v>
      </c>
      <c r="L467" s="3">
        <v>16266.15</v>
      </c>
      <c r="M467" s="3">
        <v>16043.8</v>
      </c>
      <c r="N467" s="3">
        <v>16283.05</v>
      </c>
      <c r="O467" s="3">
        <v>16003.85</v>
      </c>
      <c r="P467" s="2">
        <v>2.8899999999999999E-2</v>
      </c>
      <c r="T467" s="21" t="s">
        <v>549</v>
      </c>
      <c r="U467" s="65">
        <v>21761.55</v>
      </c>
      <c r="V467" s="65">
        <v>21645.5</v>
      </c>
      <c r="W467" s="65">
        <v>21803.65</v>
      </c>
      <c r="X467" s="65">
        <v>21571.1</v>
      </c>
      <c r="Y467" s="66">
        <v>2.1600000000000001E-2</v>
      </c>
      <c r="AC467" s="14" t="s">
        <v>550</v>
      </c>
      <c r="AD467" s="4">
        <v>7.391</v>
      </c>
      <c r="AE467" s="4">
        <v>7.431</v>
      </c>
      <c r="AF467" s="4">
        <v>7.431</v>
      </c>
      <c r="AG467" s="16">
        <v>7.375</v>
      </c>
    </row>
    <row r="468" spans="2:33" x14ac:dyDescent="0.3">
      <c r="B468" s="1">
        <v>44700</v>
      </c>
      <c r="C468">
        <v>623.95000000000005</v>
      </c>
      <c r="D468">
        <v>605.04999999999995</v>
      </c>
      <c r="E468">
        <v>641.20000000000005</v>
      </c>
      <c r="F468">
        <v>605.04999999999995</v>
      </c>
      <c r="G468" s="2">
        <v>-1.4500000000000001E-2</v>
      </c>
      <c r="K468" t="s">
        <v>551</v>
      </c>
      <c r="L468" s="3">
        <v>15809.4</v>
      </c>
      <c r="M468" s="3">
        <v>15917.4</v>
      </c>
      <c r="N468" s="3">
        <v>15984.75</v>
      </c>
      <c r="O468" s="3">
        <v>15775.2</v>
      </c>
      <c r="P468" s="2">
        <v>-2.6499999999999999E-2</v>
      </c>
      <c r="T468" s="21" t="s">
        <v>551</v>
      </c>
      <c r="U468" s="65">
        <v>21302.35</v>
      </c>
      <c r="V468" s="65">
        <v>21555.75</v>
      </c>
      <c r="W468" s="65">
        <v>21627.75</v>
      </c>
      <c r="X468" s="65">
        <v>21225.3</v>
      </c>
      <c r="Y468" s="66">
        <v>-3.2099999999999997E-2</v>
      </c>
      <c r="AC468" s="14" t="s">
        <v>552</v>
      </c>
      <c r="AD468" s="4">
        <v>7.4189999999999996</v>
      </c>
      <c r="AE468" s="4">
        <v>7.39</v>
      </c>
      <c r="AF468" s="4">
        <v>7.4219999999999997</v>
      </c>
      <c r="AG468" s="16">
        <v>7.3730000000000002</v>
      </c>
    </row>
    <row r="469" spans="2:33" x14ac:dyDescent="0.3">
      <c r="B469" s="1">
        <v>44699</v>
      </c>
      <c r="C469">
        <v>633.15</v>
      </c>
      <c r="D469">
        <v>619.45000000000005</v>
      </c>
      <c r="E469">
        <v>646.4</v>
      </c>
      <c r="F469">
        <v>617.29999999999995</v>
      </c>
      <c r="G469" s="2">
        <v>2.41E-2</v>
      </c>
      <c r="K469" t="s">
        <v>553</v>
      </c>
      <c r="L469" s="3">
        <v>16240.3</v>
      </c>
      <c r="M469" s="3">
        <v>16318.15</v>
      </c>
      <c r="N469" s="3">
        <v>16399.8</v>
      </c>
      <c r="O469" s="3">
        <v>16211.2</v>
      </c>
      <c r="P469" s="2">
        <v>-1.1999999999999999E-3</v>
      </c>
      <c r="T469" s="21" t="s">
        <v>553</v>
      </c>
      <c r="U469" s="65">
        <v>22009.200000000001</v>
      </c>
      <c r="V469" s="65">
        <v>22214.65</v>
      </c>
      <c r="W469" s="65">
        <v>22374.45</v>
      </c>
      <c r="X469" s="65">
        <v>21985</v>
      </c>
      <c r="Y469" s="66">
        <v>-4.3E-3</v>
      </c>
      <c r="AC469" s="14" t="s">
        <v>554</v>
      </c>
      <c r="AD469" s="4">
        <v>7.4480000000000004</v>
      </c>
      <c r="AE469" s="4">
        <v>7.4530000000000003</v>
      </c>
      <c r="AF469" s="4">
        <v>7.4530000000000003</v>
      </c>
      <c r="AG469" s="16">
        <v>7.431</v>
      </c>
    </row>
    <row r="470" spans="2:33" x14ac:dyDescent="0.3">
      <c r="B470" s="1">
        <v>44698</v>
      </c>
      <c r="C470">
        <v>618.25</v>
      </c>
      <c r="D470">
        <v>615.85</v>
      </c>
      <c r="E470">
        <v>625.1</v>
      </c>
      <c r="F470">
        <v>604.65</v>
      </c>
      <c r="G470" s="2">
        <v>3.8999999999999998E-3</v>
      </c>
      <c r="K470" t="s">
        <v>555</v>
      </c>
      <c r="L470" s="3">
        <v>16259.3</v>
      </c>
      <c r="M470" s="3">
        <v>15912.6</v>
      </c>
      <c r="N470" s="3">
        <v>16284.25</v>
      </c>
      <c r="O470" s="3">
        <v>15900.8</v>
      </c>
      <c r="P470" s="2">
        <v>2.63E-2</v>
      </c>
      <c r="T470" s="21" t="s">
        <v>555</v>
      </c>
      <c r="U470" s="65">
        <v>22104.1</v>
      </c>
      <c r="V470" s="65">
        <v>21751.8</v>
      </c>
      <c r="W470" s="65">
        <v>22150.2</v>
      </c>
      <c r="X470" s="65">
        <v>21664.45</v>
      </c>
      <c r="Y470" s="66">
        <v>2.1399999999999999E-2</v>
      </c>
      <c r="AC470" s="14" t="s">
        <v>556</v>
      </c>
      <c r="AD470" s="4">
        <v>7.4569999999999999</v>
      </c>
      <c r="AE470" s="4">
        <v>7.4459999999999997</v>
      </c>
      <c r="AF470" s="4">
        <v>7.4649999999999999</v>
      </c>
      <c r="AG470" s="16">
        <v>7.4340000000000002</v>
      </c>
    </row>
    <row r="471" spans="2:33" x14ac:dyDescent="0.3">
      <c r="B471" s="1">
        <v>44697</v>
      </c>
      <c r="C471">
        <v>615.85</v>
      </c>
      <c r="D471">
        <v>637.79999999999995</v>
      </c>
      <c r="E471">
        <v>637.79999999999995</v>
      </c>
      <c r="F471">
        <v>613</v>
      </c>
      <c r="G471" s="2">
        <v>8.9999999999999993E-3</v>
      </c>
      <c r="K471" t="s">
        <v>557</v>
      </c>
      <c r="L471" s="3">
        <v>15842.3</v>
      </c>
      <c r="M471" s="3">
        <v>15845.1</v>
      </c>
      <c r="N471" s="3">
        <v>15977.95</v>
      </c>
      <c r="O471" s="3">
        <v>15739.65</v>
      </c>
      <c r="P471" s="2">
        <v>3.8E-3</v>
      </c>
      <c r="T471" s="21" t="s">
        <v>557</v>
      </c>
      <c r="U471" s="65">
        <v>21641.95</v>
      </c>
      <c r="V471" s="65">
        <v>21513.35</v>
      </c>
      <c r="W471" s="65">
        <v>21764.25</v>
      </c>
      <c r="X471" s="65">
        <v>21380.75</v>
      </c>
      <c r="Y471" s="66">
        <v>8.6E-3</v>
      </c>
      <c r="AC471" s="13">
        <v>44929</v>
      </c>
      <c r="AD471" s="4">
        <v>7.4340000000000002</v>
      </c>
      <c r="AE471" s="4">
        <v>7.468</v>
      </c>
      <c r="AF471" s="4">
        <v>7.468</v>
      </c>
      <c r="AG471" s="16">
        <v>7.4189999999999996</v>
      </c>
    </row>
    <row r="472" spans="2:33" x14ac:dyDescent="0.3">
      <c r="B472" s="1">
        <v>44694</v>
      </c>
      <c r="C472">
        <v>610.35</v>
      </c>
      <c r="D472">
        <v>592.5</v>
      </c>
      <c r="E472">
        <v>618</v>
      </c>
      <c r="F472">
        <v>590</v>
      </c>
      <c r="G472" s="2">
        <v>4.1799999999999997E-2</v>
      </c>
      <c r="K472" t="s">
        <v>558</v>
      </c>
      <c r="L472" s="3">
        <v>15782.15</v>
      </c>
      <c r="M472" s="3">
        <v>15977</v>
      </c>
      <c r="N472" s="3">
        <v>16083.6</v>
      </c>
      <c r="O472" s="3">
        <v>15740.85</v>
      </c>
      <c r="P472" s="2">
        <v>-1.6000000000000001E-3</v>
      </c>
      <c r="T472" s="21" t="s">
        <v>558</v>
      </c>
      <c r="U472" s="65">
        <v>21457.65</v>
      </c>
      <c r="V472" s="65">
        <v>21921.25</v>
      </c>
      <c r="W472" s="65">
        <v>21955.8</v>
      </c>
      <c r="X472" s="65">
        <v>21394.15</v>
      </c>
      <c r="Y472" s="66">
        <v>-1.14E-2</v>
      </c>
      <c r="AC472" s="13">
        <v>44960</v>
      </c>
      <c r="AD472" s="4">
        <v>7.43</v>
      </c>
      <c r="AE472" s="4">
        <v>7.4560000000000004</v>
      </c>
      <c r="AF472" s="4">
        <v>7.4610000000000003</v>
      </c>
      <c r="AG472" s="16">
        <v>7.4269999999999996</v>
      </c>
    </row>
    <row r="473" spans="2:33" x14ac:dyDescent="0.3">
      <c r="B473" s="1">
        <v>44693</v>
      </c>
      <c r="C473">
        <v>585.85</v>
      </c>
      <c r="D473">
        <v>620</v>
      </c>
      <c r="E473">
        <v>620</v>
      </c>
      <c r="F473">
        <v>582.25</v>
      </c>
      <c r="G473" s="2">
        <v>-6.6400000000000001E-2</v>
      </c>
      <c r="K473" s="1">
        <v>44900</v>
      </c>
      <c r="L473" s="3">
        <v>15808</v>
      </c>
      <c r="M473" s="3">
        <v>16021.1</v>
      </c>
      <c r="N473" s="3">
        <v>16041.95</v>
      </c>
      <c r="O473" s="3">
        <v>15735.75</v>
      </c>
      <c r="P473" s="2">
        <v>-2.2200000000000001E-2</v>
      </c>
      <c r="T473" s="67">
        <v>44900</v>
      </c>
      <c r="U473" s="65">
        <v>21704.15</v>
      </c>
      <c r="V473" s="65">
        <v>22061.25</v>
      </c>
      <c r="W473" s="65">
        <v>22097.05</v>
      </c>
      <c r="X473" s="65">
        <v>21635.1</v>
      </c>
      <c r="Y473" s="66">
        <v>-2.53E-2</v>
      </c>
      <c r="AC473" s="13">
        <v>44988</v>
      </c>
      <c r="AD473" s="4">
        <v>7.4160000000000004</v>
      </c>
      <c r="AE473" s="4">
        <v>7.4530000000000003</v>
      </c>
      <c r="AF473" s="4">
        <v>7.4530000000000003</v>
      </c>
      <c r="AG473" s="16">
        <v>7.41</v>
      </c>
    </row>
    <row r="474" spans="2:33" x14ac:dyDescent="0.3">
      <c r="B474" s="1">
        <v>44692</v>
      </c>
      <c r="C474">
        <v>627.5</v>
      </c>
      <c r="D474">
        <v>647.85</v>
      </c>
      <c r="E474">
        <v>655.6</v>
      </c>
      <c r="F474">
        <v>620.54999999999995</v>
      </c>
      <c r="G474" s="2">
        <v>-4.1500000000000002E-2</v>
      </c>
      <c r="K474" s="1">
        <v>44870</v>
      </c>
      <c r="L474" s="3">
        <v>16167.1</v>
      </c>
      <c r="M474" s="3">
        <v>16270.05</v>
      </c>
      <c r="N474" s="3">
        <v>16318.75</v>
      </c>
      <c r="O474" s="3">
        <v>15992.6</v>
      </c>
      <c r="P474" s="2">
        <v>-4.4999999999999997E-3</v>
      </c>
      <c r="T474" s="67">
        <v>44870</v>
      </c>
      <c r="U474" s="65">
        <v>22267.4</v>
      </c>
      <c r="V474" s="65">
        <v>22389.1</v>
      </c>
      <c r="W474" s="65">
        <v>22511</v>
      </c>
      <c r="X474" s="65">
        <v>22016.55</v>
      </c>
      <c r="Y474" s="66">
        <v>-1.8E-3</v>
      </c>
      <c r="AC474" s="13">
        <v>45080</v>
      </c>
      <c r="AD474" s="4">
        <v>7.4180000000000001</v>
      </c>
      <c r="AE474" s="4">
        <v>7.4</v>
      </c>
      <c r="AF474" s="4">
        <v>7.4279999999999999</v>
      </c>
      <c r="AG474" s="16">
        <v>7.4</v>
      </c>
    </row>
    <row r="475" spans="2:33" x14ac:dyDescent="0.3">
      <c r="B475" s="1">
        <v>44691</v>
      </c>
      <c r="C475">
        <v>654.70000000000005</v>
      </c>
      <c r="D475">
        <v>670</v>
      </c>
      <c r="E475">
        <v>681.25</v>
      </c>
      <c r="F475">
        <v>640.54999999999995</v>
      </c>
      <c r="G475" s="2">
        <v>-3.6499999999999998E-2</v>
      </c>
      <c r="K475" s="1">
        <v>44839</v>
      </c>
      <c r="L475" s="3">
        <v>16240.05</v>
      </c>
      <c r="M475" s="3">
        <v>16248.9</v>
      </c>
      <c r="N475" s="3">
        <v>16404.55</v>
      </c>
      <c r="O475" s="3">
        <v>16197.3</v>
      </c>
      <c r="P475" s="2">
        <v>-3.8E-3</v>
      </c>
      <c r="T475" s="67">
        <v>44839</v>
      </c>
      <c r="U475" s="65">
        <v>22308.400000000001</v>
      </c>
      <c r="V475" s="65">
        <v>22306.1</v>
      </c>
      <c r="W475" s="65">
        <v>22509</v>
      </c>
      <c r="X475" s="65">
        <v>22267.7</v>
      </c>
      <c r="Y475" s="66">
        <v>-2.8999999999999998E-3</v>
      </c>
      <c r="AC475" s="13">
        <v>45141</v>
      </c>
      <c r="AD475" s="4">
        <v>7.4589999999999996</v>
      </c>
      <c r="AE475" s="4">
        <v>7.4550000000000001</v>
      </c>
      <c r="AF475" s="4">
        <v>7.4729999999999999</v>
      </c>
      <c r="AG475" s="16">
        <v>7.4550000000000001</v>
      </c>
    </row>
    <row r="476" spans="2:33" x14ac:dyDescent="0.3">
      <c r="B476" s="1">
        <v>44690</v>
      </c>
      <c r="C476">
        <v>679.5</v>
      </c>
      <c r="D476">
        <v>689.3</v>
      </c>
      <c r="E476">
        <v>698.95</v>
      </c>
      <c r="F476">
        <v>656.65</v>
      </c>
      <c r="G476" s="2">
        <v>-5.3E-3</v>
      </c>
      <c r="K476" s="1">
        <v>44809</v>
      </c>
      <c r="L476" s="3">
        <v>16301.85</v>
      </c>
      <c r="M476" s="3">
        <v>16227.7</v>
      </c>
      <c r="N476" s="3">
        <v>16403.7</v>
      </c>
      <c r="O476" s="3">
        <v>16142.1</v>
      </c>
      <c r="P476" s="2">
        <v>-6.7000000000000002E-3</v>
      </c>
      <c r="T476" s="67">
        <v>44809</v>
      </c>
      <c r="U476" s="65">
        <v>22373.7</v>
      </c>
      <c r="V476" s="65">
        <v>22181.599999999999</v>
      </c>
      <c r="W476" s="65">
        <v>22513.25</v>
      </c>
      <c r="X476" s="65">
        <v>22065.599999999999</v>
      </c>
      <c r="Y476" s="66">
        <v>-2.7000000000000001E-3</v>
      </c>
      <c r="AC476" s="13">
        <v>45172</v>
      </c>
      <c r="AD476" s="4">
        <v>7.4409999999999998</v>
      </c>
      <c r="AE476" s="4">
        <v>7.4649999999999999</v>
      </c>
      <c r="AF476" s="4">
        <v>7.4649999999999999</v>
      </c>
      <c r="AG476" s="16">
        <v>7.4370000000000003</v>
      </c>
    </row>
    <row r="477" spans="2:33" x14ac:dyDescent="0.3">
      <c r="B477" s="1">
        <v>44687</v>
      </c>
      <c r="C477">
        <v>683.15</v>
      </c>
      <c r="D477">
        <v>655</v>
      </c>
      <c r="E477">
        <v>699</v>
      </c>
      <c r="F477">
        <v>637.6</v>
      </c>
      <c r="G477" s="2">
        <v>3.2899999999999999E-2</v>
      </c>
      <c r="K477" s="1">
        <v>44717</v>
      </c>
      <c r="L477" s="3">
        <v>16411.25</v>
      </c>
      <c r="M477" s="3">
        <v>16415.55</v>
      </c>
      <c r="N477" s="3">
        <v>16484.2</v>
      </c>
      <c r="O477" s="3">
        <v>16340.9</v>
      </c>
      <c r="P477" s="2">
        <v>-1.6299999999999999E-2</v>
      </c>
      <c r="T477" s="67">
        <v>44717</v>
      </c>
      <c r="U477" s="65">
        <v>22434.75</v>
      </c>
      <c r="V477" s="65">
        <v>22453.45</v>
      </c>
      <c r="W477" s="65">
        <v>22538.3</v>
      </c>
      <c r="X477" s="65">
        <v>22328.799999999999</v>
      </c>
      <c r="Y477" s="66">
        <v>-1.95E-2</v>
      </c>
      <c r="AC477" s="13">
        <v>45202</v>
      </c>
      <c r="AD477" s="4">
        <v>7.4290000000000003</v>
      </c>
      <c r="AE477" s="4">
        <v>7.4260000000000002</v>
      </c>
      <c r="AF477" s="4">
        <v>7.4349999999999996</v>
      </c>
      <c r="AG477" s="16">
        <v>7.4009999999999998</v>
      </c>
    </row>
    <row r="478" spans="2:33" x14ac:dyDescent="0.3">
      <c r="B478" s="1">
        <v>44686</v>
      </c>
      <c r="C478">
        <v>661.4</v>
      </c>
      <c r="D478">
        <v>698.7</v>
      </c>
      <c r="E478">
        <v>698.7</v>
      </c>
      <c r="F478">
        <v>650.70000000000005</v>
      </c>
      <c r="G478" s="2">
        <v>-3.2800000000000003E-2</v>
      </c>
      <c r="K478" s="1">
        <v>44686</v>
      </c>
      <c r="L478" s="3">
        <v>16682.650000000001</v>
      </c>
      <c r="M478" s="3">
        <v>16854.75</v>
      </c>
      <c r="N478" s="3">
        <v>16945.7</v>
      </c>
      <c r="O478" s="3">
        <v>16651.849999999999</v>
      </c>
      <c r="P478" s="2">
        <v>2.9999999999999997E-4</v>
      </c>
      <c r="T478" s="67">
        <v>44686</v>
      </c>
      <c r="U478" s="65">
        <v>22880.400000000001</v>
      </c>
      <c r="V478" s="65">
        <v>22964.75</v>
      </c>
      <c r="W478" s="65">
        <v>23125.4</v>
      </c>
      <c r="X478" s="65">
        <v>22797.15</v>
      </c>
      <c r="Y478" s="66">
        <v>7.7999999999999996E-3</v>
      </c>
      <c r="AC478" s="14" t="s">
        <v>559</v>
      </c>
      <c r="AD478" s="4">
        <v>7.3650000000000002</v>
      </c>
      <c r="AE478" s="4">
        <v>7.3929999999999998</v>
      </c>
      <c r="AF478" s="4">
        <v>7.3929999999999998</v>
      </c>
      <c r="AG478" s="16">
        <v>7.3540000000000001</v>
      </c>
    </row>
    <row r="479" spans="2:33" x14ac:dyDescent="0.3">
      <c r="B479" s="1">
        <v>44685</v>
      </c>
      <c r="C479">
        <v>683.85</v>
      </c>
      <c r="D479">
        <v>697</v>
      </c>
      <c r="E479">
        <v>703.95</v>
      </c>
      <c r="F479">
        <v>676.3</v>
      </c>
      <c r="G479" s="2">
        <v>-4.8999999999999998E-3</v>
      </c>
      <c r="K479" s="1">
        <v>44656</v>
      </c>
      <c r="L479" s="3">
        <v>16677.599999999999</v>
      </c>
      <c r="M479" s="3">
        <v>17096.599999999999</v>
      </c>
      <c r="N479" s="3">
        <v>17132.849999999999</v>
      </c>
      <c r="O479" s="3">
        <v>16623.95</v>
      </c>
      <c r="P479" s="2">
        <v>-2.29E-2</v>
      </c>
      <c r="T479" s="67">
        <v>44656</v>
      </c>
      <c r="U479" s="65">
        <v>22703.85</v>
      </c>
      <c r="V479" s="65">
        <v>23241.25</v>
      </c>
      <c r="W479" s="65">
        <v>23297.8</v>
      </c>
      <c r="X479" s="65">
        <v>22622.400000000001</v>
      </c>
      <c r="Y479" s="66">
        <v>-2.18E-2</v>
      </c>
      <c r="AC479" s="14" t="s">
        <v>560</v>
      </c>
      <c r="AD479" s="4">
        <v>7.3780000000000001</v>
      </c>
      <c r="AE479" s="4">
        <v>7.3920000000000003</v>
      </c>
      <c r="AF479" s="4">
        <v>7.3920000000000003</v>
      </c>
      <c r="AG479" s="16">
        <v>7.3360000000000003</v>
      </c>
    </row>
    <row r="480" spans="2:33" x14ac:dyDescent="0.3">
      <c r="B480" s="1">
        <v>44683</v>
      </c>
      <c r="C480">
        <v>687.2</v>
      </c>
      <c r="D480">
        <v>704</v>
      </c>
      <c r="E480">
        <v>706.95</v>
      </c>
      <c r="F480">
        <v>676.1</v>
      </c>
      <c r="G480" s="2">
        <v>-3.0800000000000001E-2</v>
      </c>
      <c r="K480" s="1">
        <v>44597</v>
      </c>
      <c r="L480" s="3">
        <v>17069.099999999999</v>
      </c>
      <c r="M480" s="3">
        <v>16924.45</v>
      </c>
      <c r="N480" s="3">
        <v>17092.25</v>
      </c>
      <c r="O480" s="3">
        <v>16917.25</v>
      </c>
      <c r="P480" s="2">
        <v>-2E-3</v>
      </c>
      <c r="T480" s="67">
        <v>44597</v>
      </c>
      <c r="U480" s="65">
        <v>23210</v>
      </c>
      <c r="V480" s="65">
        <v>22974</v>
      </c>
      <c r="W480" s="65">
        <v>23230.9</v>
      </c>
      <c r="X480" s="65">
        <v>22950.7</v>
      </c>
      <c r="Y480" s="66">
        <v>-1.1999999999999999E-3</v>
      </c>
      <c r="AC480" s="14" t="s">
        <v>561</v>
      </c>
      <c r="AD480" s="4">
        <v>7.3630000000000004</v>
      </c>
      <c r="AE480" s="4">
        <v>7.4080000000000004</v>
      </c>
      <c r="AF480" s="4">
        <v>7.4080000000000004</v>
      </c>
      <c r="AG480" s="16">
        <v>7.359</v>
      </c>
    </row>
    <row r="481" spans="2:33" x14ac:dyDescent="0.3">
      <c r="B481" s="1">
        <v>44680</v>
      </c>
      <c r="C481">
        <v>709.05</v>
      </c>
      <c r="D481">
        <v>716.5</v>
      </c>
      <c r="E481">
        <v>718.15</v>
      </c>
      <c r="F481">
        <v>693</v>
      </c>
      <c r="G481" s="2">
        <v>2.5999999999999999E-3</v>
      </c>
      <c r="K481" t="s">
        <v>562</v>
      </c>
      <c r="L481" s="3">
        <v>17102.55</v>
      </c>
      <c r="M481" s="3">
        <v>17329.25</v>
      </c>
      <c r="N481" s="3">
        <v>17377.650000000001</v>
      </c>
      <c r="O481" s="3">
        <v>17053.25</v>
      </c>
      <c r="P481" s="2">
        <v>-8.3000000000000001E-3</v>
      </c>
      <c r="T481" s="21" t="s">
        <v>562</v>
      </c>
      <c r="U481" s="65">
        <v>23236.95</v>
      </c>
      <c r="V481" s="65">
        <v>23542</v>
      </c>
      <c r="W481" s="65">
        <v>23630.7</v>
      </c>
      <c r="X481" s="65">
        <v>23157.3</v>
      </c>
      <c r="Y481" s="66">
        <v>-8.6999999999999994E-3</v>
      </c>
      <c r="AC481" s="14" t="s">
        <v>563</v>
      </c>
      <c r="AD481" s="4">
        <v>7.3520000000000003</v>
      </c>
      <c r="AE481" s="4">
        <v>7.3540000000000001</v>
      </c>
      <c r="AF481" s="4">
        <v>7.3659999999999997</v>
      </c>
      <c r="AG481" s="16">
        <v>7.33</v>
      </c>
    </row>
    <row r="482" spans="2:33" x14ac:dyDescent="0.3">
      <c r="B482" s="1">
        <v>44679</v>
      </c>
      <c r="C482">
        <v>707.2</v>
      </c>
      <c r="D482">
        <v>701</v>
      </c>
      <c r="E482">
        <v>714.85</v>
      </c>
      <c r="F482">
        <v>695.15</v>
      </c>
      <c r="G482" s="2">
        <v>1.32E-2</v>
      </c>
      <c r="K482" t="s">
        <v>564</v>
      </c>
      <c r="L482" s="3">
        <v>17245.05</v>
      </c>
      <c r="M482" s="3">
        <v>17189.5</v>
      </c>
      <c r="N482" s="3">
        <v>17322.5</v>
      </c>
      <c r="O482" s="3">
        <v>17071.05</v>
      </c>
      <c r="P482" s="2">
        <v>1.21E-2</v>
      </c>
      <c r="T482" s="21" t="s">
        <v>564</v>
      </c>
      <c r="U482" s="65">
        <v>23441.95</v>
      </c>
      <c r="V482" s="65">
        <v>23344.9</v>
      </c>
      <c r="W482" s="65">
        <v>23519.3</v>
      </c>
      <c r="X482" s="65">
        <v>23150.65</v>
      </c>
      <c r="Y482" s="66">
        <v>1.11E-2</v>
      </c>
      <c r="AC482" s="14" t="s">
        <v>565</v>
      </c>
      <c r="AD482" s="4">
        <v>7.3540000000000001</v>
      </c>
      <c r="AE482" s="4">
        <v>7.3719999999999999</v>
      </c>
      <c r="AF482" s="4">
        <v>7.3789999999999996</v>
      </c>
      <c r="AG482" s="16">
        <v>7.35</v>
      </c>
    </row>
    <row r="483" spans="2:33" x14ac:dyDescent="0.3">
      <c r="B483" s="1">
        <v>44678</v>
      </c>
      <c r="C483">
        <v>698</v>
      </c>
      <c r="D483">
        <v>684</v>
      </c>
      <c r="E483">
        <v>721</v>
      </c>
      <c r="F483">
        <v>678.65</v>
      </c>
      <c r="G483" s="2">
        <v>1.7399999999999999E-2</v>
      </c>
      <c r="K483" t="s">
        <v>566</v>
      </c>
      <c r="L483" s="3">
        <v>17038.400000000001</v>
      </c>
      <c r="M483" s="3">
        <v>17073.349999999999</v>
      </c>
      <c r="N483" s="3">
        <v>17110.7</v>
      </c>
      <c r="O483" s="3">
        <v>16958.45</v>
      </c>
      <c r="P483" s="2">
        <v>-9.4000000000000004E-3</v>
      </c>
      <c r="T483" s="21" t="s">
        <v>566</v>
      </c>
      <c r="U483" s="65">
        <v>23184.65</v>
      </c>
      <c r="V483" s="65">
        <v>23361.1</v>
      </c>
      <c r="W483" s="65">
        <v>23361.1</v>
      </c>
      <c r="X483" s="65">
        <v>23092.2</v>
      </c>
      <c r="Y483" s="66">
        <v>-1.38E-2</v>
      </c>
      <c r="AC483" s="14" t="s">
        <v>567</v>
      </c>
      <c r="AD483" s="4">
        <v>7.3339999999999996</v>
      </c>
      <c r="AE483" s="4">
        <v>7.3410000000000002</v>
      </c>
      <c r="AF483" s="4">
        <v>7.3440000000000003</v>
      </c>
      <c r="AG483" s="16">
        <v>7.3159999999999998</v>
      </c>
    </row>
    <row r="484" spans="2:33" x14ac:dyDescent="0.3">
      <c r="B484" s="1">
        <v>44677</v>
      </c>
      <c r="C484">
        <v>686.05</v>
      </c>
      <c r="D484">
        <v>675</v>
      </c>
      <c r="E484">
        <v>696.5</v>
      </c>
      <c r="F484">
        <v>671</v>
      </c>
      <c r="G484" s="2">
        <v>0.02</v>
      </c>
      <c r="K484" t="s">
        <v>568</v>
      </c>
      <c r="L484" s="3">
        <v>17200.8</v>
      </c>
      <c r="M484" s="3">
        <v>17121.3</v>
      </c>
      <c r="N484" s="3">
        <v>17223.849999999999</v>
      </c>
      <c r="O484" s="3">
        <v>17064.45</v>
      </c>
      <c r="P484" s="2">
        <v>1.46E-2</v>
      </c>
      <c r="T484" s="21" t="s">
        <v>568</v>
      </c>
      <c r="U484" s="65">
        <v>23510.25</v>
      </c>
      <c r="V484" s="65">
        <v>23490.6</v>
      </c>
      <c r="W484" s="65">
        <v>23545.9</v>
      </c>
      <c r="X484" s="65">
        <v>23382.9</v>
      </c>
      <c r="Y484" s="66">
        <v>1.23E-2</v>
      </c>
      <c r="AC484" s="14" t="s">
        <v>569</v>
      </c>
      <c r="AD484" s="4">
        <v>7.3540000000000001</v>
      </c>
      <c r="AE484" s="4">
        <v>7.375</v>
      </c>
      <c r="AF484" s="4">
        <v>7.375</v>
      </c>
      <c r="AG484" s="16">
        <v>7.3410000000000002</v>
      </c>
    </row>
    <row r="485" spans="2:33" x14ac:dyDescent="0.3">
      <c r="B485" s="1">
        <v>44676</v>
      </c>
      <c r="C485">
        <v>672.6</v>
      </c>
      <c r="D485">
        <v>659.9</v>
      </c>
      <c r="E485">
        <v>729</v>
      </c>
      <c r="F485">
        <v>653.29999999999995</v>
      </c>
      <c r="G485" s="2">
        <v>1.61E-2</v>
      </c>
      <c r="K485" t="s">
        <v>570</v>
      </c>
      <c r="L485" s="3">
        <v>16953.95</v>
      </c>
      <c r="M485" s="3">
        <v>17009.05</v>
      </c>
      <c r="N485" s="3">
        <v>17054.3</v>
      </c>
      <c r="O485" s="3">
        <v>16888.7</v>
      </c>
      <c r="P485" s="2">
        <v>-1.2699999999999999E-2</v>
      </c>
      <c r="T485" s="21" t="s">
        <v>570</v>
      </c>
      <c r="U485" s="65">
        <v>23225.3</v>
      </c>
      <c r="V485" s="65">
        <v>23201.95</v>
      </c>
      <c r="W485" s="65">
        <v>23313.9</v>
      </c>
      <c r="X485" s="65">
        <v>23074.25</v>
      </c>
      <c r="Y485" s="66">
        <v>-7.4000000000000003E-3</v>
      </c>
      <c r="AC485" s="14" t="s">
        <v>571</v>
      </c>
      <c r="AD485" s="4">
        <v>7.3449999999999998</v>
      </c>
      <c r="AE485" s="4">
        <v>7.34</v>
      </c>
      <c r="AF485" s="4">
        <v>7.351</v>
      </c>
      <c r="AG485" s="16">
        <v>7.3150000000000004</v>
      </c>
    </row>
    <row r="486" spans="2:33" x14ac:dyDescent="0.3">
      <c r="B486" s="1">
        <v>44673</v>
      </c>
      <c r="C486">
        <v>661.95</v>
      </c>
      <c r="D486">
        <v>655</v>
      </c>
      <c r="E486">
        <v>686.95</v>
      </c>
      <c r="F486">
        <v>645.04999999999995</v>
      </c>
      <c r="G486" s="2">
        <v>7.7999999999999996E-3</v>
      </c>
      <c r="K486" t="s">
        <v>572</v>
      </c>
      <c r="L486" s="3">
        <v>17171.95</v>
      </c>
      <c r="M486" s="3">
        <v>17242.75</v>
      </c>
      <c r="N486" s="3">
        <v>17315.3</v>
      </c>
      <c r="O486" s="3">
        <v>17149.2</v>
      </c>
      <c r="P486" s="2">
        <v>-1.2699999999999999E-2</v>
      </c>
      <c r="T486" s="21" t="s">
        <v>572</v>
      </c>
      <c r="U486" s="65">
        <v>23397.9</v>
      </c>
      <c r="V486" s="65">
        <v>23483.4</v>
      </c>
      <c r="W486" s="65">
        <v>23596.6</v>
      </c>
      <c r="X486" s="65">
        <v>23373.4</v>
      </c>
      <c r="Y486" s="66">
        <v>-1.2999999999999999E-2</v>
      </c>
      <c r="AC486" s="14" t="s">
        <v>573</v>
      </c>
      <c r="AD486" s="4">
        <v>7.3179999999999996</v>
      </c>
      <c r="AE486" s="4">
        <v>7.3479999999999999</v>
      </c>
      <c r="AF486" s="4">
        <v>7.3479999999999999</v>
      </c>
      <c r="AG486" s="16">
        <v>7.3140000000000001</v>
      </c>
    </row>
    <row r="487" spans="2:33" x14ac:dyDescent="0.3">
      <c r="B487" s="1">
        <v>44672</v>
      </c>
      <c r="C487">
        <v>656.8</v>
      </c>
      <c r="D487">
        <v>634.6</v>
      </c>
      <c r="E487">
        <v>661.4</v>
      </c>
      <c r="F487">
        <v>634.6</v>
      </c>
      <c r="G487" s="2">
        <v>3.5900000000000001E-2</v>
      </c>
      <c r="K487" t="s">
        <v>574</v>
      </c>
      <c r="L487" s="3">
        <v>17392.599999999999</v>
      </c>
      <c r="M487" s="3">
        <v>17234.599999999999</v>
      </c>
      <c r="N487" s="3">
        <v>17414.7</v>
      </c>
      <c r="O487" s="3">
        <v>17215.5</v>
      </c>
      <c r="P487" s="2">
        <v>1.49E-2</v>
      </c>
      <c r="T487" s="21" t="s">
        <v>574</v>
      </c>
      <c r="U487" s="65">
        <v>23706.55</v>
      </c>
      <c r="V487" s="65">
        <v>23529.25</v>
      </c>
      <c r="W487" s="65">
        <v>23742.45</v>
      </c>
      <c r="X487" s="65">
        <v>23463.25</v>
      </c>
      <c r="Y487" s="66">
        <v>1.37E-2</v>
      </c>
      <c r="AC487" s="14" t="s">
        <v>575</v>
      </c>
      <c r="AD487" s="4">
        <v>7.3120000000000003</v>
      </c>
      <c r="AE487" s="4">
        <v>7.3310000000000004</v>
      </c>
      <c r="AF487" s="4">
        <v>7.3319999999999999</v>
      </c>
      <c r="AG487" s="16">
        <v>7.306</v>
      </c>
    </row>
    <row r="488" spans="2:33" x14ac:dyDescent="0.3">
      <c r="B488" s="1">
        <v>44671</v>
      </c>
      <c r="C488">
        <v>634.04999999999995</v>
      </c>
      <c r="D488">
        <v>647.4</v>
      </c>
      <c r="E488">
        <v>667.9</v>
      </c>
      <c r="F488">
        <v>628</v>
      </c>
      <c r="G488" s="2">
        <v>-1.9800000000000002E-2</v>
      </c>
      <c r="K488" t="s">
        <v>576</v>
      </c>
      <c r="L488" s="3">
        <v>17136.55</v>
      </c>
      <c r="M488" s="3">
        <v>17045.25</v>
      </c>
      <c r="N488" s="3">
        <v>17186.900000000001</v>
      </c>
      <c r="O488" s="3">
        <v>16978.95</v>
      </c>
      <c r="P488" s="2">
        <v>1.0500000000000001E-2</v>
      </c>
      <c r="T488" s="21" t="s">
        <v>576</v>
      </c>
      <c r="U488" s="65">
        <v>23386.799999999999</v>
      </c>
      <c r="V488" s="65">
        <v>23394.65</v>
      </c>
      <c r="W488" s="65">
        <v>23480.400000000001</v>
      </c>
      <c r="X488" s="65">
        <v>23252.65</v>
      </c>
      <c r="Y488" s="66">
        <v>5.7999999999999996E-3</v>
      </c>
      <c r="AC488" s="14" t="s">
        <v>577</v>
      </c>
      <c r="AD488" s="4">
        <v>7.3209999999999997</v>
      </c>
      <c r="AE488" s="4">
        <v>7.3250000000000002</v>
      </c>
      <c r="AF488" s="4">
        <v>7.335</v>
      </c>
      <c r="AG488" s="16">
        <v>7.31</v>
      </c>
    </row>
    <row r="489" spans="2:33" x14ac:dyDescent="0.3">
      <c r="B489" s="1">
        <v>44670</v>
      </c>
      <c r="C489">
        <v>646.85</v>
      </c>
      <c r="D489">
        <v>662.2</v>
      </c>
      <c r="E489">
        <v>668.95</v>
      </c>
      <c r="F489">
        <v>640.54999999999995</v>
      </c>
      <c r="G489" s="2">
        <v>-1.84E-2</v>
      </c>
      <c r="K489" t="s">
        <v>578</v>
      </c>
      <c r="L489" s="3">
        <v>16958.650000000001</v>
      </c>
      <c r="M489" s="3">
        <v>17258.95</v>
      </c>
      <c r="N489" s="3">
        <v>17275.650000000001</v>
      </c>
      <c r="O489" s="3">
        <v>16824.7</v>
      </c>
      <c r="P489" s="2">
        <v>-1.2500000000000001E-2</v>
      </c>
      <c r="T489" s="21" t="s">
        <v>578</v>
      </c>
      <c r="U489" s="65">
        <v>23250.799999999999</v>
      </c>
      <c r="V489" s="65">
        <v>23879.1</v>
      </c>
      <c r="W489" s="65">
        <v>23881.4</v>
      </c>
      <c r="X489" s="65">
        <v>23069.05</v>
      </c>
      <c r="Y489" s="66">
        <v>-2.1000000000000001E-2</v>
      </c>
      <c r="AC489" s="14" t="s">
        <v>579</v>
      </c>
      <c r="AD489" s="4">
        <v>7.2960000000000003</v>
      </c>
      <c r="AE489" s="4">
        <v>7.335</v>
      </c>
      <c r="AF489" s="4">
        <v>7.3419999999999996</v>
      </c>
      <c r="AG489" s="16">
        <v>7.2919999999999998</v>
      </c>
    </row>
    <row r="490" spans="2:33" x14ac:dyDescent="0.3">
      <c r="B490" s="1">
        <v>44669</v>
      </c>
      <c r="C490">
        <v>659</v>
      </c>
      <c r="D490">
        <v>674.9</v>
      </c>
      <c r="E490">
        <v>676.35</v>
      </c>
      <c r="F490">
        <v>651</v>
      </c>
      <c r="G490" s="2">
        <v>-3.32E-2</v>
      </c>
      <c r="K490" t="s">
        <v>580</v>
      </c>
      <c r="L490" s="3">
        <v>17173.650000000001</v>
      </c>
      <c r="M490" s="3">
        <v>17183.45</v>
      </c>
      <c r="N490" s="3">
        <v>17237.75</v>
      </c>
      <c r="O490" s="3">
        <v>17067.849999999999</v>
      </c>
      <c r="P490" s="2">
        <v>-1.7299999999999999E-2</v>
      </c>
      <c r="T490" s="21" t="s">
        <v>580</v>
      </c>
      <c r="U490" s="65">
        <v>23750.35</v>
      </c>
      <c r="V490" s="65">
        <v>23821.75</v>
      </c>
      <c r="W490" s="65">
        <v>23872.35</v>
      </c>
      <c r="X490" s="65">
        <v>23564</v>
      </c>
      <c r="Y490" s="66">
        <v>-2.6200000000000001E-2</v>
      </c>
      <c r="AC490" s="14" t="s">
        <v>581</v>
      </c>
      <c r="AD490" s="4">
        <v>7.3150000000000004</v>
      </c>
      <c r="AE490" s="4">
        <v>7.3390000000000004</v>
      </c>
      <c r="AF490" s="4">
        <v>7.3390000000000004</v>
      </c>
      <c r="AG490" s="16">
        <v>7.28</v>
      </c>
    </row>
    <row r="491" spans="2:33" x14ac:dyDescent="0.3">
      <c r="B491" s="1">
        <v>44664</v>
      </c>
      <c r="C491">
        <v>681.65</v>
      </c>
      <c r="D491">
        <v>692.8</v>
      </c>
      <c r="E491">
        <v>695.95</v>
      </c>
      <c r="F491">
        <v>678.6</v>
      </c>
      <c r="G491" s="2">
        <v>-8.8999999999999999E-3</v>
      </c>
      <c r="K491" t="s">
        <v>582</v>
      </c>
      <c r="L491" s="3">
        <v>17475.650000000001</v>
      </c>
      <c r="M491" s="3">
        <v>17599.900000000001</v>
      </c>
      <c r="N491" s="3">
        <v>17663.650000000001</v>
      </c>
      <c r="O491" s="3">
        <v>17457.400000000001</v>
      </c>
      <c r="P491" s="2">
        <v>-3.0999999999999999E-3</v>
      </c>
      <c r="T491" s="21" t="s">
        <v>582</v>
      </c>
      <c r="U491" s="65">
        <v>24389.5</v>
      </c>
      <c r="V491" s="65">
        <v>24641.7</v>
      </c>
      <c r="W491" s="65">
        <v>24690.55</v>
      </c>
      <c r="X491" s="65">
        <v>24363.95</v>
      </c>
      <c r="Y491" s="66">
        <v>-4.7999999999999996E-3</v>
      </c>
      <c r="AC491" s="13">
        <v>44989</v>
      </c>
      <c r="AD491" s="4">
        <v>7.3150000000000004</v>
      </c>
      <c r="AE491" s="4">
        <v>7.37</v>
      </c>
      <c r="AF491" s="4">
        <v>7.37</v>
      </c>
      <c r="AG491" s="16">
        <v>7.3120000000000003</v>
      </c>
    </row>
    <row r="492" spans="2:33" x14ac:dyDescent="0.3">
      <c r="B492" s="1">
        <v>44663</v>
      </c>
      <c r="C492">
        <v>687.8</v>
      </c>
      <c r="D492">
        <v>703.6</v>
      </c>
      <c r="E492">
        <v>713.95</v>
      </c>
      <c r="F492">
        <v>681.15</v>
      </c>
      <c r="G492" s="2">
        <v>-1.7999999999999999E-2</v>
      </c>
      <c r="K492" s="1">
        <v>44899</v>
      </c>
      <c r="L492" s="3">
        <v>17530.3</v>
      </c>
      <c r="M492" s="3">
        <v>17584.849999999999</v>
      </c>
      <c r="N492" s="3">
        <v>17595.3</v>
      </c>
      <c r="O492" s="3">
        <v>17442.349999999999</v>
      </c>
      <c r="P492" s="2">
        <v>-8.2000000000000007E-3</v>
      </c>
      <c r="T492" s="67">
        <v>44899</v>
      </c>
      <c r="U492" s="65">
        <v>24506.65</v>
      </c>
      <c r="V492" s="65">
        <v>24532.799999999999</v>
      </c>
      <c r="W492" s="65">
        <v>24609.4</v>
      </c>
      <c r="X492" s="65">
        <v>24366</v>
      </c>
      <c r="Y492" s="66">
        <v>-3.8999999999999998E-3</v>
      </c>
      <c r="AC492" s="13">
        <v>45050</v>
      </c>
      <c r="AD492" s="4">
        <v>7.2729999999999997</v>
      </c>
      <c r="AE492" s="4">
        <v>7.2969999999999997</v>
      </c>
      <c r="AF492" s="4">
        <v>7.2969999999999997</v>
      </c>
      <c r="AG492" s="16">
        <v>7.2720000000000002</v>
      </c>
    </row>
    <row r="493" spans="2:33" x14ac:dyDescent="0.3">
      <c r="B493" s="1">
        <v>44662</v>
      </c>
      <c r="C493">
        <v>700.4</v>
      </c>
      <c r="D493">
        <v>708</v>
      </c>
      <c r="E493">
        <v>710</v>
      </c>
      <c r="F493">
        <v>694.5</v>
      </c>
      <c r="G493" s="2">
        <v>-4.1000000000000003E-3</v>
      </c>
      <c r="K493" s="1">
        <v>44869</v>
      </c>
      <c r="L493" s="3">
        <v>17674.95</v>
      </c>
      <c r="M493" s="3">
        <v>17740.900000000001</v>
      </c>
      <c r="N493" s="3">
        <v>17779.05</v>
      </c>
      <c r="O493" s="3">
        <v>17650.95</v>
      </c>
      <c r="P493" s="2">
        <v>-6.1999999999999998E-3</v>
      </c>
      <c r="T493" s="67">
        <v>44869</v>
      </c>
      <c r="U493" s="65">
        <v>24602.95</v>
      </c>
      <c r="V493" s="65">
        <v>24622.35</v>
      </c>
      <c r="W493" s="65">
        <v>24687.7</v>
      </c>
      <c r="X493" s="65">
        <v>24529.05</v>
      </c>
      <c r="Y493" s="66">
        <v>-2.3E-3</v>
      </c>
      <c r="AC493" s="13">
        <v>45081</v>
      </c>
      <c r="AD493" s="4">
        <v>7.2190000000000003</v>
      </c>
      <c r="AE493" s="4">
        <v>7.2850000000000001</v>
      </c>
      <c r="AF493" s="4">
        <v>7.2880000000000003</v>
      </c>
      <c r="AG493" s="16">
        <v>7.181</v>
      </c>
    </row>
    <row r="494" spans="2:33" x14ac:dyDescent="0.3">
      <c r="B494" s="1">
        <v>44659</v>
      </c>
      <c r="C494">
        <v>703.25</v>
      </c>
      <c r="D494">
        <v>701.6</v>
      </c>
      <c r="E494">
        <v>720.75</v>
      </c>
      <c r="F494">
        <v>698.1</v>
      </c>
      <c r="G494" s="2">
        <v>8.0000000000000002E-3</v>
      </c>
      <c r="K494" s="1">
        <v>44777</v>
      </c>
      <c r="L494" s="3">
        <v>17784.349999999999</v>
      </c>
      <c r="M494" s="3">
        <v>17698.150000000001</v>
      </c>
      <c r="N494" s="3">
        <v>17842.75</v>
      </c>
      <c r="O494" s="3">
        <v>17600.55</v>
      </c>
      <c r="P494" s="2">
        <v>8.2000000000000007E-3</v>
      </c>
      <c r="T494" s="67">
        <v>44777</v>
      </c>
      <c r="U494" s="65">
        <v>24660.7</v>
      </c>
      <c r="V494" s="65">
        <v>24668.1</v>
      </c>
      <c r="W494" s="65">
        <v>24777.599999999999</v>
      </c>
      <c r="X494" s="65">
        <v>24458.5</v>
      </c>
      <c r="Y494" s="66">
        <v>5.0000000000000001E-3</v>
      </c>
      <c r="AC494" s="13">
        <v>45203</v>
      </c>
      <c r="AD494" s="4">
        <v>7.2270000000000003</v>
      </c>
      <c r="AE494" s="4">
        <v>7.258</v>
      </c>
      <c r="AF494" s="4">
        <v>7.258</v>
      </c>
      <c r="AG494" s="16">
        <v>7.1959999999999997</v>
      </c>
    </row>
    <row r="495" spans="2:33" x14ac:dyDescent="0.3">
      <c r="B495" s="1">
        <v>44658</v>
      </c>
      <c r="C495">
        <v>697.7</v>
      </c>
      <c r="D495">
        <v>679.75</v>
      </c>
      <c r="E495">
        <v>705.55</v>
      </c>
      <c r="F495">
        <v>670.05</v>
      </c>
      <c r="G495" s="2">
        <v>2.2200000000000001E-2</v>
      </c>
      <c r="K495" s="1">
        <v>44746</v>
      </c>
      <c r="L495" s="3">
        <v>17639.55</v>
      </c>
      <c r="M495" s="3">
        <v>17723.3</v>
      </c>
      <c r="N495" s="3">
        <v>17787.5</v>
      </c>
      <c r="O495" s="3">
        <v>17623.7</v>
      </c>
      <c r="P495" s="2">
        <v>-9.4000000000000004E-3</v>
      </c>
      <c r="T495" s="67">
        <v>44746</v>
      </c>
      <c r="U495" s="65">
        <v>24536.799999999999</v>
      </c>
      <c r="V495" s="65">
        <v>24671.15</v>
      </c>
      <c r="W495" s="65">
        <v>24825</v>
      </c>
      <c r="X495" s="65">
        <v>24511.3</v>
      </c>
      <c r="Y495" s="66">
        <v>-9.7999999999999997E-3</v>
      </c>
      <c r="AC495" s="13">
        <v>45234</v>
      </c>
      <c r="AD495" s="4">
        <v>7.2240000000000002</v>
      </c>
      <c r="AE495" s="4">
        <v>7.2549999999999999</v>
      </c>
      <c r="AF495" s="4">
        <v>7.2549999999999999</v>
      </c>
      <c r="AG495" s="16">
        <v>7.2220000000000004</v>
      </c>
    </row>
    <row r="496" spans="2:33" x14ac:dyDescent="0.3">
      <c r="B496" s="1">
        <v>44657</v>
      </c>
      <c r="C496">
        <v>682.55</v>
      </c>
      <c r="D496">
        <v>690.3</v>
      </c>
      <c r="E496">
        <v>697.25</v>
      </c>
      <c r="F496">
        <v>673.55</v>
      </c>
      <c r="G496" s="2">
        <v>-1.12E-2</v>
      </c>
      <c r="K496" s="1">
        <v>44716</v>
      </c>
      <c r="L496" s="3">
        <v>17807.650000000001</v>
      </c>
      <c r="M496" s="3">
        <v>17842.75</v>
      </c>
      <c r="N496" s="3">
        <v>17901</v>
      </c>
      <c r="O496" s="3">
        <v>17779.849999999999</v>
      </c>
      <c r="P496" s="2">
        <v>-8.3000000000000001E-3</v>
      </c>
      <c r="T496" s="67">
        <v>44716</v>
      </c>
      <c r="U496" s="65">
        <v>24778.55</v>
      </c>
      <c r="V496" s="65">
        <v>24945.7</v>
      </c>
      <c r="W496" s="65">
        <v>24991.35</v>
      </c>
      <c r="X496" s="65">
        <v>24721.7</v>
      </c>
      <c r="Y496" s="66">
        <v>-1.2699999999999999E-2</v>
      </c>
      <c r="AC496" s="13">
        <v>45264</v>
      </c>
      <c r="AD496" s="4">
        <v>7.2130000000000001</v>
      </c>
      <c r="AE496" s="4">
        <v>7.2430000000000003</v>
      </c>
      <c r="AF496" s="4">
        <v>7.2430000000000003</v>
      </c>
      <c r="AG496" s="16">
        <v>7.2119999999999997</v>
      </c>
    </row>
    <row r="497" spans="2:33" x14ac:dyDescent="0.3">
      <c r="B497" s="1">
        <v>44656</v>
      </c>
      <c r="C497">
        <v>690.3</v>
      </c>
      <c r="D497">
        <v>698.35</v>
      </c>
      <c r="E497">
        <v>705.6</v>
      </c>
      <c r="F497">
        <v>688</v>
      </c>
      <c r="G497" s="2">
        <v>-1.15E-2</v>
      </c>
      <c r="K497" s="1">
        <v>44685</v>
      </c>
      <c r="L497" s="3">
        <v>17957.400000000001</v>
      </c>
      <c r="M497" s="3">
        <v>18080.599999999999</v>
      </c>
      <c r="N497" s="3">
        <v>18095.45</v>
      </c>
      <c r="O497" s="3">
        <v>17921.55</v>
      </c>
      <c r="P497" s="2">
        <v>-5.3E-3</v>
      </c>
      <c r="T497" s="67">
        <v>44685</v>
      </c>
      <c r="U497" s="65">
        <v>25098.3</v>
      </c>
      <c r="V497" s="65">
        <v>25342.7</v>
      </c>
      <c r="W497" s="65">
        <v>25354.9</v>
      </c>
      <c r="X497" s="65">
        <v>25038.55</v>
      </c>
      <c r="Y497" s="66">
        <v>-7.9000000000000008E-3</v>
      </c>
      <c r="AC497" s="14" t="s">
        <v>583</v>
      </c>
      <c r="AD497" s="4">
        <v>7.2290000000000001</v>
      </c>
      <c r="AE497" s="4">
        <v>7.2039999999999997</v>
      </c>
      <c r="AF497" s="4">
        <v>7.234</v>
      </c>
      <c r="AG497" s="16">
        <v>7.2039999999999997</v>
      </c>
    </row>
    <row r="498" spans="2:33" x14ac:dyDescent="0.3">
      <c r="B498" s="1">
        <v>44655</v>
      </c>
      <c r="C498">
        <v>698.35</v>
      </c>
      <c r="D498">
        <v>669</v>
      </c>
      <c r="E498">
        <v>704.4</v>
      </c>
      <c r="F498">
        <v>665.4</v>
      </c>
      <c r="G498" s="2">
        <v>5.21E-2</v>
      </c>
      <c r="K498" s="1">
        <v>44655</v>
      </c>
      <c r="L498" s="3">
        <v>18053.400000000001</v>
      </c>
      <c r="M498" s="3">
        <v>17809.099999999999</v>
      </c>
      <c r="N498" s="3">
        <v>18114.650000000001</v>
      </c>
      <c r="O498" s="3">
        <v>17791.400000000001</v>
      </c>
      <c r="P498" s="2">
        <v>2.1700000000000001E-2</v>
      </c>
      <c r="T498" s="67">
        <v>44655</v>
      </c>
      <c r="U498" s="65">
        <v>25299.3</v>
      </c>
      <c r="V498" s="65">
        <v>24880.2</v>
      </c>
      <c r="W498" s="65">
        <v>25526.2</v>
      </c>
      <c r="X498" s="65">
        <v>24838.799999999999</v>
      </c>
      <c r="Y498" s="66">
        <v>2.98E-2</v>
      </c>
      <c r="AC498" s="14" t="s">
        <v>584</v>
      </c>
      <c r="AD498" s="4">
        <v>7.2469999999999999</v>
      </c>
      <c r="AE498" s="4">
        <v>7.2510000000000003</v>
      </c>
      <c r="AF498" s="4">
        <v>7.2510000000000003</v>
      </c>
      <c r="AG498" s="16">
        <v>7.2389999999999999</v>
      </c>
    </row>
    <row r="499" spans="2:33" x14ac:dyDescent="0.3">
      <c r="B499" s="1">
        <v>44652</v>
      </c>
      <c r="C499">
        <v>663.75</v>
      </c>
      <c r="D499">
        <v>659.7</v>
      </c>
      <c r="E499">
        <v>676.9</v>
      </c>
      <c r="F499">
        <v>653.1</v>
      </c>
      <c r="G499" s="2">
        <v>7.1000000000000004E-3</v>
      </c>
      <c r="K499" s="1">
        <v>44565</v>
      </c>
      <c r="L499" s="3">
        <v>17670.45</v>
      </c>
      <c r="M499" s="3">
        <v>17436.900000000001</v>
      </c>
      <c r="N499" s="3">
        <v>17703.7</v>
      </c>
      <c r="O499" s="3">
        <v>17422.7</v>
      </c>
      <c r="P499" s="2">
        <v>1.18E-2</v>
      </c>
      <c r="T499" s="67">
        <v>44565</v>
      </c>
      <c r="U499" s="65">
        <v>24566.35</v>
      </c>
      <c r="V499" s="65">
        <v>24155.1</v>
      </c>
      <c r="W499" s="65">
        <v>24617.599999999999</v>
      </c>
      <c r="X499" s="65">
        <v>24130.5</v>
      </c>
      <c r="Y499" s="66">
        <v>1.47E-2</v>
      </c>
      <c r="AC499" s="14" t="s">
        <v>585</v>
      </c>
      <c r="AD499" s="4">
        <v>7.2210000000000001</v>
      </c>
      <c r="AE499" s="4">
        <v>7.2759999999999998</v>
      </c>
      <c r="AF499" s="4">
        <v>7.2759999999999998</v>
      </c>
      <c r="AG499" s="16">
        <v>7.22</v>
      </c>
    </row>
    <row r="500" spans="2:33" x14ac:dyDescent="0.3">
      <c r="B500" s="1">
        <v>44651</v>
      </c>
      <c r="C500">
        <v>659.05</v>
      </c>
      <c r="D500">
        <v>670</v>
      </c>
      <c r="E500">
        <v>688</v>
      </c>
      <c r="F500">
        <v>653.45000000000005</v>
      </c>
      <c r="G500" s="2">
        <v>4.8999999999999998E-3</v>
      </c>
      <c r="K500" t="s">
        <v>586</v>
      </c>
      <c r="L500" s="3">
        <v>17464.75</v>
      </c>
      <c r="M500" s="3">
        <v>17519.2</v>
      </c>
      <c r="N500" s="3">
        <v>17559.8</v>
      </c>
      <c r="O500" s="3">
        <v>17435.2</v>
      </c>
      <c r="P500" s="2">
        <v>-1.9E-3</v>
      </c>
      <c r="T500" s="21" t="s">
        <v>586</v>
      </c>
      <c r="U500" s="65">
        <v>24210.9</v>
      </c>
      <c r="V500" s="65">
        <v>24236.15</v>
      </c>
      <c r="W500" s="65">
        <v>24356.1</v>
      </c>
      <c r="X500" s="65">
        <v>24156</v>
      </c>
      <c r="Y500" s="66">
        <v>4.0000000000000002E-4</v>
      </c>
      <c r="AC500" s="14" t="s">
        <v>587</v>
      </c>
      <c r="AD500" s="4">
        <v>7.2270000000000003</v>
      </c>
      <c r="AE500" s="4">
        <v>7.2240000000000002</v>
      </c>
      <c r="AF500" s="4">
        <v>7.2350000000000003</v>
      </c>
      <c r="AG500" s="16">
        <v>7.2119999999999997</v>
      </c>
    </row>
    <row r="501" spans="2:33" x14ac:dyDescent="0.3">
      <c r="B501" s="1">
        <v>44650</v>
      </c>
      <c r="C501">
        <v>655.85</v>
      </c>
      <c r="D501">
        <v>626</v>
      </c>
      <c r="E501">
        <v>668</v>
      </c>
      <c r="F501">
        <v>617.85</v>
      </c>
      <c r="G501" s="2">
        <v>6.4600000000000005E-2</v>
      </c>
      <c r="K501" t="s">
        <v>588</v>
      </c>
      <c r="L501" s="3">
        <v>17498.25</v>
      </c>
      <c r="M501" s="3">
        <v>17468.150000000001</v>
      </c>
      <c r="N501" s="3">
        <v>17522.5</v>
      </c>
      <c r="O501" s="3">
        <v>17387.2</v>
      </c>
      <c r="P501" s="2">
        <v>0.01</v>
      </c>
      <c r="T501" s="21" t="s">
        <v>588</v>
      </c>
      <c r="U501" s="65">
        <v>24200.95</v>
      </c>
      <c r="V501" s="65">
        <v>24146.35</v>
      </c>
      <c r="W501" s="65">
        <v>24243.1</v>
      </c>
      <c r="X501" s="65">
        <v>24035.9</v>
      </c>
      <c r="Y501" s="66">
        <v>1.26E-2</v>
      </c>
      <c r="AC501" s="14" t="s">
        <v>589</v>
      </c>
      <c r="AD501" s="4">
        <v>7.22</v>
      </c>
      <c r="AE501" s="4">
        <v>7.2370000000000001</v>
      </c>
      <c r="AF501" s="4">
        <v>7.2370000000000001</v>
      </c>
      <c r="AG501" s="16">
        <v>7.2160000000000002</v>
      </c>
    </row>
    <row r="502" spans="2:33" x14ac:dyDescent="0.3">
      <c r="B502" s="1">
        <v>44649</v>
      </c>
      <c r="C502">
        <v>616.04999999999995</v>
      </c>
      <c r="D502">
        <v>607</v>
      </c>
      <c r="E502">
        <v>632</v>
      </c>
      <c r="F502">
        <v>601.15</v>
      </c>
      <c r="G502" s="2">
        <v>2.63E-2</v>
      </c>
      <c r="K502" t="s">
        <v>590</v>
      </c>
      <c r="L502" s="3">
        <v>17325.3</v>
      </c>
      <c r="M502" s="3">
        <v>17297.2</v>
      </c>
      <c r="N502" s="3">
        <v>17343.650000000001</v>
      </c>
      <c r="O502" s="3">
        <v>17235.7</v>
      </c>
      <c r="P502" s="2">
        <v>6.0000000000000001E-3</v>
      </c>
      <c r="T502" s="21" t="s">
        <v>590</v>
      </c>
      <c r="U502" s="65">
        <v>23898.65</v>
      </c>
      <c r="V502" s="65">
        <v>23811.65</v>
      </c>
      <c r="W502" s="65">
        <v>23940.85</v>
      </c>
      <c r="X502" s="65">
        <v>23715.95</v>
      </c>
      <c r="Y502" s="66">
        <v>8.2000000000000007E-3</v>
      </c>
      <c r="AC502" s="14" t="s">
        <v>591</v>
      </c>
      <c r="AD502" s="4">
        <v>7.1849999999999996</v>
      </c>
      <c r="AE502" s="4">
        <v>7.2370000000000001</v>
      </c>
      <c r="AF502" s="4">
        <v>7.2370000000000001</v>
      </c>
      <c r="AG502" s="16">
        <v>7.1829999999999998</v>
      </c>
    </row>
    <row r="503" spans="2:33" x14ac:dyDescent="0.3">
      <c r="B503" s="1">
        <v>44648</v>
      </c>
      <c r="C503">
        <v>600.25</v>
      </c>
      <c r="D503">
        <v>588.5</v>
      </c>
      <c r="E503">
        <v>605.9</v>
      </c>
      <c r="F503">
        <v>570.9</v>
      </c>
      <c r="G503" s="2">
        <v>2.35E-2</v>
      </c>
      <c r="K503" t="s">
        <v>592</v>
      </c>
      <c r="L503" s="3">
        <v>17222</v>
      </c>
      <c r="M503" s="3">
        <v>17181.849999999999</v>
      </c>
      <c r="N503" s="3">
        <v>17235.099999999999</v>
      </c>
      <c r="O503" s="3">
        <v>17003.900000000001</v>
      </c>
      <c r="P503" s="2">
        <v>4.0000000000000001E-3</v>
      </c>
      <c r="T503" s="21" t="s">
        <v>592</v>
      </c>
      <c r="U503" s="65">
        <v>23703.25</v>
      </c>
      <c r="V503" s="65">
        <v>23672.1</v>
      </c>
      <c r="W503" s="65">
        <v>23727.45</v>
      </c>
      <c r="X503" s="65">
        <v>23356.75</v>
      </c>
      <c r="Y503" s="66">
        <v>2.5999999999999999E-3</v>
      </c>
      <c r="AC503" s="14" t="s">
        <v>593</v>
      </c>
      <c r="AD503" s="4">
        <v>7.1109999999999998</v>
      </c>
      <c r="AE503" s="4">
        <v>7.1609999999999996</v>
      </c>
      <c r="AF503" s="4">
        <v>7.1609999999999996</v>
      </c>
      <c r="AG503" s="16">
        <v>7.1</v>
      </c>
    </row>
    <row r="504" spans="2:33" x14ac:dyDescent="0.3">
      <c r="B504" s="1">
        <v>44645</v>
      </c>
      <c r="C504">
        <v>586.45000000000005</v>
      </c>
      <c r="D504">
        <v>579</v>
      </c>
      <c r="E504">
        <v>593.15</v>
      </c>
      <c r="F504">
        <v>579</v>
      </c>
      <c r="G504" s="2">
        <v>1.3100000000000001E-2</v>
      </c>
      <c r="K504" t="s">
        <v>594</v>
      </c>
      <c r="L504" s="3">
        <v>17153</v>
      </c>
      <c r="M504" s="3">
        <v>17289</v>
      </c>
      <c r="N504" s="3">
        <v>17294.900000000001</v>
      </c>
      <c r="O504" s="3">
        <v>17076.55</v>
      </c>
      <c r="P504" s="2">
        <v>-4.0000000000000001E-3</v>
      </c>
      <c r="T504" s="21" t="s">
        <v>594</v>
      </c>
      <c r="U504" s="65">
        <v>23641.65</v>
      </c>
      <c r="V504" s="65">
        <v>23863.3</v>
      </c>
      <c r="W504" s="65">
        <v>23867.95</v>
      </c>
      <c r="X504" s="65">
        <v>23508.799999999999</v>
      </c>
      <c r="Y504" s="66">
        <v>-4.1999999999999997E-3</v>
      </c>
      <c r="AC504" s="14" t="s">
        <v>595</v>
      </c>
      <c r="AD504" s="4">
        <v>7.11</v>
      </c>
      <c r="AE504" s="4">
        <v>7.0880000000000001</v>
      </c>
      <c r="AF504" s="4">
        <v>7.1310000000000002</v>
      </c>
      <c r="AG504" s="16">
        <v>7.077</v>
      </c>
    </row>
    <row r="505" spans="2:33" x14ac:dyDescent="0.3">
      <c r="B505" s="1">
        <v>44644</v>
      </c>
      <c r="C505">
        <v>578.85</v>
      </c>
      <c r="D505">
        <v>561.45000000000005</v>
      </c>
      <c r="E505">
        <v>584</v>
      </c>
      <c r="F505">
        <v>560</v>
      </c>
      <c r="G505" s="2">
        <v>2.4199999999999999E-2</v>
      </c>
      <c r="K505" t="s">
        <v>596</v>
      </c>
      <c r="L505" s="3">
        <v>17222.75</v>
      </c>
      <c r="M505" s="3">
        <v>17094.95</v>
      </c>
      <c r="N505" s="3">
        <v>17291.75</v>
      </c>
      <c r="O505" s="3">
        <v>17091.150000000001</v>
      </c>
      <c r="P505" s="2">
        <v>-1.2999999999999999E-3</v>
      </c>
      <c r="T505" s="21" t="s">
        <v>596</v>
      </c>
      <c r="U505" s="65">
        <v>23741.4</v>
      </c>
      <c r="V505" s="65">
        <v>23644.9</v>
      </c>
      <c r="W505" s="65">
        <v>23911.4</v>
      </c>
      <c r="X505" s="65">
        <v>23635.1</v>
      </c>
      <c r="Y505" s="66">
        <v>-6.0000000000000001E-3</v>
      </c>
      <c r="AC505" s="14" t="s">
        <v>597</v>
      </c>
      <c r="AD505" s="4">
        <v>7.1159999999999997</v>
      </c>
      <c r="AE505" s="4">
        <v>7.1429999999999998</v>
      </c>
      <c r="AF505" s="4">
        <v>7.1429999999999998</v>
      </c>
      <c r="AG505" s="16">
        <v>7.0979999999999999</v>
      </c>
    </row>
    <row r="506" spans="2:33" x14ac:dyDescent="0.3">
      <c r="B506" s="1">
        <v>44643</v>
      </c>
      <c r="C506">
        <v>565.15</v>
      </c>
      <c r="D506">
        <v>571.5</v>
      </c>
      <c r="E506">
        <v>573.70000000000005</v>
      </c>
      <c r="F506">
        <v>560.20000000000005</v>
      </c>
      <c r="G506" s="2">
        <v>-1.15E-2</v>
      </c>
      <c r="K506" t="s">
        <v>598</v>
      </c>
      <c r="L506" s="3">
        <v>17245.650000000001</v>
      </c>
      <c r="M506" s="3">
        <v>17405.05</v>
      </c>
      <c r="N506" s="3">
        <v>17442.400000000001</v>
      </c>
      <c r="O506" s="3">
        <v>17199.599999999999</v>
      </c>
      <c r="P506" s="2">
        <v>-4.0000000000000001E-3</v>
      </c>
      <c r="T506" s="21" t="s">
        <v>598</v>
      </c>
      <c r="U506" s="65">
        <v>23883.75</v>
      </c>
      <c r="V506" s="65">
        <v>24182.55</v>
      </c>
      <c r="W506" s="65">
        <v>24236.2</v>
      </c>
      <c r="X506" s="65">
        <v>23808.7</v>
      </c>
      <c r="Y506" s="66">
        <v>-6.4000000000000003E-3</v>
      </c>
      <c r="AC506" s="14" t="s">
        <v>599</v>
      </c>
      <c r="AD506" s="4">
        <v>7.0970000000000004</v>
      </c>
      <c r="AE506" s="4">
        <v>7.1280000000000001</v>
      </c>
      <c r="AF506" s="4">
        <v>7.1280000000000001</v>
      </c>
      <c r="AG506" s="16">
        <v>7.0940000000000003</v>
      </c>
    </row>
    <row r="507" spans="2:33" x14ac:dyDescent="0.3">
      <c r="B507" s="1">
        <v>44642</v>
      </c>
      <c r="C507">
        <v>571.70000000000005</v>
      </c>
      <c r="D507">
        <v>565</v>
      </c>
      <c r="E507">
        <v>573.95000000000005</v>
      </c>
      <c r="F507">
        <v>562.65</v>
      </c>
      <c r="G507" s="2">
        <v>7.4000000000000003E-3</v>
      </c>
      <c r="K507" t="s">
        <v>600</v>
      </c>
      <c r="L507" s="3">
        <v>17315.5</v>
      </c>
      <c r="M507" s="3">
        <v>17120.400000000001</v>
      </c>
      <c r="N507" s="3">
        <v>17334.400000000001</v>
      </c>
      <c r="O507" s="3">
        <v>17006.3</v>
      </c>
      <c r="P507" s="2">
        <v>1.1599999999999999E-2</v>
      </c>
      <c r="T507" s="21" t="s">
        <v>600</v>
      </c>
      <c r="U507" s="65">
        <v>24037.1</v>
      </c>
      <c r="V507" s="65">
        <v>23765.1</v>
      </c>
      <c r="W507" s="65">
        <v>24081.15</v>
      </c>
      <c r="X507" s="65">
        <v>23550.799999999999</v>
      </c>
      <c r="Y507" s="66">
        <v>1.15E-2</v>
      </c>
      <c r="AC507" s="14" t="s">
        <v>601</v>
      </c>
      <c r="AD507" s="4">
        <v>7.1159999999999997</v>
      </c>
      <c r="AE507" s="4">
        <v>7.1310000000000002</v>
      </c>
      <c r="AF507" s="4">
        <v>7.1310000000000002</v>
      </c>
      <c r="AG507" s="16">
        <v>7.1079999999999997</v>
      </c>
    </row>
    <row r="508" spans="2:33" x14ac:dyDescent="0.3">
      <c r="B508" s="1">
        <v>44641</v>
      </c>
      <c r="C508">
        <v>567.5</v>
      </c>
      <c r="D508">
        <v>573.75</v>
      </c>
      <c r="E508">
        <v>573.75</v>
      </c>
      <c r="F508">
        <v>560.75</v>
      </c>
      <c r="G508" s="2">
        <v>5.1000000000000004E-3</v>
      </c>
      <c r="K508" t="s">
        <v>602</v>
      </c>
      <c r="L508" s="3">
        <v>17117.599999999999</v>
      </c>
      <c r="M508" s="3">
        <v>17329.5</v>
      </c>
      <c r="N508" s="3">
        <v>17353.349999999999</v>
      </c>
      <c r="O508" s="3">
        <v>17096.400000000001</v>
      </c>
      <c r="P508" s="2">
        <v>-9.7999999999999997E-3</v>
      </c>
      <c r="T508" s="21" t="s">
        <v>602</v>
      </c>
      <c r="U508" s="65">
        <v>23762.7</v>
      </c>
      <c r="V508" s="65">
        <v>24141.45</v>
      </c>
      <c r="W508" s="65">
        <v>24171.85</v>
      </c>
      <c r="X508" s="65">
        <v>23721.95</v>
      </c>
      <c r="Y508" s="66">
        <v>-1.09E-2</v>
      </c>
      <c r="AC508" s="13">
        <v>44962</v>
      </c>
      <c r="AD508" s="4">
        <v>7.1059999999999999</v>
      </c>
      <c r="AE508" s="4">
        <v>7.1349999999999998</v>
      </c>
      <c r="AF508" s="4">
        <v>7.1379999999999999</v>
      </c>
      <c r="AG508" s="16">
        <v>7.0919999999999996</v>
      </c>
    </row>
    <row r="509" spans="2:33" x14ac:dyDescent="0.3">
      <c r="B509" s="1">
        <v>44637</v>
      </c>
      <c r="C509">
        <v>564.6</v>
      </c>
      <c r="D509">
        <v>585</v>
      </c>
      <c r="E509">
        <v>589.29999999999995</v>
      </c>
      <c r="F509">
        <v>560</v>
      </c>
      <c r="G509" s="2">
        <v>-2.4899999999999999E-2</v>
      </c>
      <c r="K509" t="s">
        <v>603</v>
      </c>
      <c r="L509" s="3">
        <v>17287.05</v>
      </c>
      <c r="M509" s="3">
        <v>17202.900000000001</v>
      </c>
      <c r="N509" s="3">
        <v>17344.599999999999</v>
      </c>
      <c r="O509" s="3">
        <v>17175.75</v>
      </c>
      <c r="P509" s="2">
        <v>1.84E-2</v>
      </c>
      <c r="T509" s="21" t="s">
        <v>603</v>
      </c>
      <c r="U509" s="65">
        <v>24024.5</v>
      </c>
      <c r="V509" s="65">
        <v>24039.25</v>
      </c>
      <c r="W509" s="65">
        <v>24190.5</v>
      </c>
      <c r="X509" s="65">
        <v>23965.25</v>
      </c>
      <c r="Y509" s="66">
        <v>1.47E-2</v>
      </c>
      <c r="AC509" s="13">
        <v>44990</v>
      </c>
      <c r="AD509" s="4">
        <v>7.0110000000000001</v>
      </c>
      <c r="AE509" s="4">
        <v>7.085</v>
      </c>
      <c r="AF509" s="4">
        <v>7.085</v>
      </c>
      <c r="AG509" s="16">
        <v>7.0060000000000002</v>
      </c>
    </row>
    <row r="510" spans="2:33" x14ac:dyDescent="0.3">
      <c r="B510" s="1">
        <v>44636</v>
      </c>
      <c r="C510">
        <v>579</v>
      </c>
      <c r="D510">
        <v>580.79999999999995</v>
      </c>
      <c r="E510">
        <v>585</v>
      </c>
      <c r="F510">
        <v>572.75</v>
      </c>
      <c r="G510" s="2">
        <v>6.3E-3</v>
      </c>
      <c r="K510" t="s">
        <v>604</v>
      </c>
      <c r="L510" s="3">
        <v>16975.349999999999</v>
      </c>
      <c r="M510" s="3">
        <v>16876.650000000001</v>
      </c>
      <c r="N510" s="3">
        <v>16987.900000000001</v>
      </c>
      <c r="O510" s="3">
        <v>16837.849999999999</v>
      </c>
      <c r="P510" s="2">
        <v>1.8700000000000001E-2</v>
      </c>
      <c r="T510" s="21" t="s">
        <v>604</v>
      </c>
      <c r="U510" s="65">
        <v>23675.7</v>
      </c>
      <c r="V510" s="65">
        <v>23548.2</v>
      </c>
      <c r="W510" s="65">
        <v>23690.6</v>
      </c>
      <c r="X510" s="65">
        <v>23480.95</v>
      </c>
      <c r="Y510" s="66">
        <v>1.95E-2</v>
      </c>
      <c r="AC510" s="13">
        <v>45021</v>
      </c>
      <c r="AD510" s="4">
        <v>7.0140000000000002</v>
      </c>
      <c r="AE510" s="4">
        <v>7.0110000000000001</v>
      </c>
      <c r="AF510" s="4">
        <v>7.0519999999999996</v>
      </c>
      <c r="AG510" s="16">
        <v>6.9909999999999997</v>
      </c>
    </row>
    <row r="511" spans="2:33" x14ac:dyDescent="0.3">
      <c r="B511" s="1">
        <v>44635</v>
      </c>
      <c r="C511">
        <v>575.4</v>
      </c>
      <c r="D511">
        <v>566</v>
      </c>
      <c r="E511">
        <v>582.75</v>
      </c>
      <c r="F511">
        <v>558.04999999999995</v>
      </c>
      <c r="G511" s="2">
        <v>1.77E-2</v>
      </c>
      <c r="K511" t="s">
        <v>605</v>
      </c>
      <c r="L511" s="3">
        <v>16663</v>
      </c>
      <c r="M511" s="3">
        <v>16900.650000000001</v>
      </c>
      <c r="N511" s="3">
        <v>16927.75</v>
      </c>
      <c r="O511" s="3">
        <v>16555</v>
      </c>
      <c r="P511" s="2">
        <v>-1.23E-2</v>
      </c>
      <c r="T511" s="21" t="s">
        <v>605</v>
      </c>
      <c r="U511" s="65">
        <v>23223.4</v>
      </c>
      <c r="V511" s="65">
        <v>23603.3</v>
      </c>
      <c r="W511" s="65">
        <v>23637.3</v>
      </c>
      <c r="X511" s="65">
        <v>23073.9</v>
      </c>
      <c r="Y511" s="66">
        <v>-1.3299999999999999E-2</v>
      </c>
      <c r="AC511" s="13">
        <v>45143</v>
      </c>
      <c r="AD511" s="4">
        <v>7.0469999999999997</v>
      </c>
      <c r="AE511" s="4">
        <v>7.0490000000000004</v>
      </c>
      <c r="AF511" s="4">
        <v>7.05</v>
      </c>
      <c r="AG511" s="16">
        <v>7.0209999999999999</v>
      </c>
    </row>
    <row r="512" spans="2:33" x14ac:dyDescent="0.3">
      <c r="B512" s="1">
        <v>44634</v>
      </c>
      <c r="C512">
        <v>565.4</v>
      </c>
      <c r="D512">
        <v>533.6</v>
      </c>
      <c r="E512">
        <v>569</v>
      </c>
      <c r="F512">
        <v>533.6</v>
      </c>
      <c r="G512" s="2">
        <v>5.6500000000000002E-2</v>
      </c>
      <c r="K512" t="s">
        <v>606</v>
      </c>
      <c r="L512" s="3">
        <v>16871.3</v>
      </c>
      <c r="M512" s="3">
        <v>16633.7</v>
      </c>
      <c r="N512" s="3">
        <v>16887.95</v>
      </c>
      <c r="O512" s="3">
        <v>16606.5</v>
      </c>
      <c r="P512" s="2">
        <v>1.4500000000000001E-2</v>
      </c>
      <c r="T512" s="21" t="s">
        <v>606</v>
      </c>
      <c r="U512" s="65">
        <v>23536.9</v>
      </c>
      <c r="V512" s="65">
        <v>23100.7</v>
      </c>
      <c r="W512" s="65">
        <v>23571.05</v>
      </c>
      <c r="X512" s="65">
        <v>23100.7</v>
      </c>
      <c r="Y512" s="66">
        <v>2.0299999999999999E-2</v>
      </c>
      <c r="AC512" s="13">
        <v>45174</v>
      </c>
      <c r="AD512" s="4">
        <v>7.0460000000000003</v>
      </c>
      <c r="AE512" s="4">
        <v>7.07</v>
      </c>
      <c r="AF512" s="4">
        <v>7.07</v>
      </c>
      <c r="AG512" s="16">
        <v>7.03</v>
      </c>
    </row>
    <row r="513" spans="2:33" x14ac:dyDescent="0.3">
      <c r="B513" s="1">
        <v>44631</v>
      </c>
      <c r="C513">
        <v>535.15</v>
      </c>
      <c r="D513">
        <v>533</v>
      </c>
      <c r="E513">
        <v>539.9</v>
      </c>
      <c r="F513">
        <v>530</v>
      </c>
      <c r="G513" s="2">
        <v>5.4000000000000003E-3</v>
      </c>
      <c r="K513" s="1">
        <v>44868</v>
      </c>
      <c r="L513" s="3">
        <v>16630.45</v>
      </c>
      <c r="M513" s="3">
        <v>16528.8</v>
      </c>
      <c r="N513" s="3">
        <v>16694.400000000001</v>
      </c>
      <c r="O513" s="3">
        <v>16470.900000000001</v>
      </c>
      <c r="P513" s="2">
        <v>2.0999999999999999E-3</v>
      </c>
      <c r="T513" s="67">
        <v>44868</v>
      </c>
      <c r="U513" s="65">
        <v>23068.1</v>
      </c>
      <c r="V513" s="65">
        <v>22955.85</v>
      </c>
      <c r="W513" s="65">
        <v>23244.55</v>
      </c>
      <c r="X513" s="65">
        <v>22855.25</v>
      </c>
      <c r="Y513" s="66">
        <v>2.0000000000000001E-4</v>
      </c>
      <c r="AC513" s="13">
        <v>45204</v>
      </c>
      <c r="AD513" s="4">
        <v>7.0359999999999996</v>
      </c>
      <c r="AE513" s="4">
        <v>7.056</v>
      </c>
      <c r="AF513" s="4">
        <v>7.0609999999999999</v>
      </c>
      <c r="AG513" s="16">
        <v>7.0339999999999998</v>
      </c>
    </row>
    <row r="514" spans="2:33" x14ac:dyDescent="0.3">
      <c r="B514" s="1">
        <v>44630</v>
      </c>
      <c r="C514">
        <v>532.29999999999995</v>
      </c>
      <c r="D514">
        <v>548.95000000000005</v>
      </c>
      <c r="E514">
        <v>548.95000000000005</v>
      </c>
      <c r="F514">
        <v>529.15</v>
      </c>
      <c r="G514" s="2">
        <v>-2.5999999999999999E-3</v>
      </c>
      <c r="K514" s="1">
        <v>44837</v>
      </c>
      <c r="L514" s="3">
        <v>16594.900000000001</v>
      </c>
      <c r="M514" s="3">
        <v>16757.099999999999</v>
      </c>
      <c r="N514" s="3">
        <v>16757.3</v>
      </c>
      <c r="O514" s="3">
        <v>16447.900000000001</v>
      </c>
      <c r="P514" s="2">
        <v>1.5299999999999999E-2</v>
      </c>
      <c r="T514" s="67">
        <v>44837</v>
      </c>
      <c r="U514" s="65">
        <v>23062.75</v>
      </c>
      <c r="V514" s="65">
        <v>23443.75</v>
      </c>
      <c r="W514" s="65">
        <v>23443.75</v>
      </c>
      <c r="X514" s="65">
        <v>22891.25</v>
      </c>
      <c r="Y514" s="66">
        <v>1.2800000000000001E-2</v>
      </c>
      <c r="AC514" s="13">
        <v>45235</v>
      </c>
      <c r="AD514" s="4">
        <v>7.0229999999999997</v>
      </c>
      <c r="AE514" s="4">
        <v>7.0209999999999999</v>
      </c>
      <c r="AF514" s="4">
        <v>7.0330000000000004</v>
      </c>
      <c r="AG514" s="16">
        <v>7.016</v>
      </c>
    </row>
    <row r="515" spans="2:33" x14ac:dyDescent="0.3">
      <c r="B515" s="1">
        <v>44629</v>
      </c>
      <c r="C515">
        <v>533.70000000000005</v>
      </c>
      <c r="D515">
        <v>559.79999999999995</v>
      </c>
      <c r="E515">
        <v>559.79999999999995</v>
      </c>
      <c r="F515">
        <v>528.1</v>
      </c>
      <c r="G515" s="2">
        <v>-2.8199999999999999E-2</v>
      </c>
      <c r="K515" s="1">
        <v>44807</v>
      </c>
      <c r="L515" s="3">
        <v>16345.35</v>
      </c>
      <c r="M515" s="3">
        <v>16078</v>
      </c>
      <c r="N515" s="3">
        <v>16418.05</v>
      </c>
      <c r="O515" s="3">
        <v>15990</v>
      </c>
      <c r="P515" s="2">
        <v>2.07E-2</v>
      </c>
      <c r="T515" s="67">
        <v>44807</v>
      </c>
      <c r="U515" s="65">
        <v>22770.799999999999</v>
      </c>
      <c r="V515" s="65">
        <v>22478.95</v>
      </c>
      <c r="W515" s="65">
        <v>22887.65</v>
      </c>
      <c r="X515" s="65">
        <v>22348.95</v>
      </c>
      <c r="Y515" s="66">
        <v>1.6899999999999998E-2</v>
      </c>
      <c r="AC515" s="13">
        <v>45265</v>
      </c>
      <c r="AD515" s="4">
        <v>6.9950000000000001</v>
      </c>
      <c r="AE515" s="4">
        <v>7.0270000000000001</v>
      </c>
      <c r="AF515" s="4">
        <v>7.03</v>
      </c>
      <c r="AG515" s="16">
        <v>6.992</v>
      </c>
    </row>
    <row r="516" spans="2:33" x14ac:dyDescent="0.3">
      <c r="B516" s="1">
        <v>44628</v>
      </c>
      <c r="C516">
        <v>549.20000000000005</v>
      </c>
      <c r="D516">
        <v>555.9</v>
      </c>
      <c r="E516">
        <v>564.9</v>
      </c>
      <c r="F516">
        <v>527.4</v>
      </c>
      <c r="G516" s="2">
        <v>-1.01E-2</v>
      </c>
      <c r="K516" s="1">
        <v>44776</v>
      </c>
      <c r="L516" s="3">
        <v>16013.45</v>
      </c>
      <c r="M516" s="3">
        <v>15747.75</v>
      </c>
      <c r="N516" s="3">
        <v>16028.75</v>
      </c>
      <c r="O516" s="3">
        <v>15671.45</v>
      </c>
      <c r="P516" s="2">
        <v>9.4999999999999998E-3</v>
      </c>
      <c r="T516" s="67">
        <v>44776</v>
      </c>
      <c r="U516" s="65">
        <v>22392.6</v>
      </c>
      <c r="V516" s="65">
        <v>21924.3</v>
      </c>
      <c r="W516" s="65">
        <v>22418.95</v>
      </c>
      <c r="X516" s="65">
        <v>21921.25</v>
      </c>
      <c r="Y516" s="66">
        <v>1.37E-2</v>
      </c>
      <c r="AC516" s="14" t="s">
        <v>607</v>
      </c>
      <c r="AD516" s="4">
        <v>7.0010000000000003</v>
      </c>
      <c r="AE516" s="4">
        <v>7.0419999999999998</v>
      </c>
      <c r="AF516" s="4">
        <v>7.0419999999999998</v>
      </c>
      <c r="AG516" s="16">
        <v>6.9779999999999998</v>
      </c>
    </row>
    <row r="517" spans="2:33" x14ac:dyDescent="0.3">
      <c r="B517" s="1">
        <v>44627</v>
      </c>
      <c r="C517">
        <v>554.79999999999995</v>
      </c>
      <c r="D517">
        <v>579</v>
      </c>
      <c r="E517">
        <v>579</v>
      </c>
      <c r="F517">
        <v>550</v>
      </c>
      <c r="G517" s="2">
        <v>-4.8399999999999999E-2</v>
      </c>
      <c r="K517" s="1">
        <v>44745</v>
      </c>
      <c r="L517" s="3">
        <v>15863.15</v>
      </c>
      <c r="M517" s="3">
        <v>15867.95</v>
      </c>
      <c r="N517" s="3">
        <v>15944.6</v>
      </c>
      <c r="O517" s="3">
        <v>15711.45</v>
      </c>
      <c r="P517" s="2">
        <v>-2.35E-2</v>
      </c>
      <c r="T517" s="67">
        <v>44745</v>
      </c>
      <c r="U517" s="65">
        <v>22090.55</v>
      </c>
      <c r="V517" s="65">
        <v>22053.95</v>
      </c>
      <c r="W517" s="65">
        <v>22237.85</v>
      </c>
      <c r="X517" s="65">
        <v>21892</v>
      </c>
      <c r="Y517" s="66">
        <v>-2.5000000000000001E-2</v>
      </c>
      <c r="AC517" s="14" t="s">
        <v>608</v>
      </c>
      <c r="AD517" s="4">
        <v>6.9630000000000001</v>
      </c>
      <c r="AE517" s="4">
        <v>7.0279999999999996</v>
      </c>
      <c r="AF517" s="4">
        <v>7.0279999999999996</v>
      </c>
      <c r="AG517" s="16">
        <v>6.9610000000000003</v>
      </c>
    </row>
    <row r="518" spans="2:33" x14ac:dyDescent="0.3">
      <c r="B518" s="1">
        <v>44624</v>
      </c>
      <c r="C518">
        <v>583</v>
      </c>
      <c r="D518">
        <v>608.45000000000005</v>
      </c>
      <c r="E518">
        <v>614</v>
      </c>
      <c r="F518">
        <v>581</v>
      </c>
      <c r="G518" s="2">
        <v>-3.9800000000000002E-2</v>
      </c>
      <c r="K518" s="1">
        <v>44654</v>
      </c>
      <c r="L518" s="3">
        <v>16245.35</v>
      </c>
      <c r="M518" s="3">
        <v>16339.45</v>
      </c>
      <c r="N518" s="3">
        <v>16456</v>
      </c>
      <c r="O518" s="3">
        <v>16133.8</v>
      </c>
      <c r="P518" s="2">
        <v>-1.5299999999999999E-2</v>
      </c>
      <c r="T518" s="67">
        <v>44654</v>
      </c>
      <c r="U518" s="65">
        <v>22657.85</v>
      </c>
      <c r="V518" s="65">
        <v>22715.4</v>
      </c>
      <c r="W518" s="65">
        <v>22975.25</v>
      </c>
      <c r="X518" s="65">
        <v>22484.55</v>
      </c>
      <c r="Y518" s="66">
        <v>-1.34E-2</v>
      </c>
      <c r="AC518" s="14" t="s">
        <v>609</v>
      </c>
      <c r="AD518" s="4">
        <v>6.9720000000000004</v>
      </c>
      <c r="AE518" s="4">
        <v>6.992</v>
      </c>
      <c r="AF518" s="4">
        <v>6.992</v>
      </c>
      <c r="AG518" s="16">
        <v>6.9470000000000001</v>
      </c>
    </row>
    <row r="519" spans="2:33" x14ac:dyDescent="0.3">
      <c r="B519" s="1">
        <v>44623</v>
      </c>
      <c r="C519">
        <v>607.15</v>
      </c>
      <c r="D519">
        <v>632.95000000000005</v>
      </c>
      <c r="E519">
        <v>639.75</v>
      </c>
      <c r="F519">
        <v>587.5</v>
      </c>
      <c r="G519" s="2">
        <v>-3.5999999999999997E-2</v>
      </c>
      <c r="K519" s="1">
        <v>44623</v>
      </c>
      <c r="L519" s="3">
        <v>16498.05</v>
      </c>
      <c r="M519" s="3">
        <v>16723.2</v>
      </c>
      <c r="N519" s="3">
        <v>16768.95</v>
      </c>
      <c r="O519" s="3">
        <v>16442.95</v>
      </c>
      <c r="P519" s="2">
        <v>-6.4999999999999997E-3</v>
      </c>
      <c r="T519" s="67">
        <v>44623</v>
      </c>
      <c r="U519" s="65">
        <v>22965</v>
      </c>
      <c r="V519" s="65">
        <v>23190.85</v>
      </c>
      <c r="W519" s="65">
        <v>23269.25</v>
      </c>
      <c r="X519" s="65">
        <v>22879.9</v>
      </c>
      <c r="Y519" s="66">
        <v>-2.7000000000000001E-3</v>
      </c>
      <c r="AC519" s="14" t="s">
        <v>610</v>
      </c>
      <c r="AD519" s="4">
        <v>6.9829999999999997</v>
      </c>
      <c r="AE519" s="4">
        <v>6.9850000000000003</v>
      </c>
      <c r="AF519" s="4">
        <v>6.9889999999999999</v>
      </c>
      <c r="AG519" s="16">
        <v>6.968</v>
      </c>
    </row>
    <row r="520" spans="2:33" x14ac:dyDescent="0.3">
      <c r="B520" s="1">
        <v>44622</v>
      </c>
      <c r="C520">
        <v>629.79999999999995</v>
      </c>
      <c r="D520">
        <v>632</v>
      </c>
      <c r="E520">
        <v>639.9</v>
      </c>
      <c r="F520">
        <v>620</v>
      </c>
      <c r="G520" s="2">
        <v>-6.3E-3</v>
      </c>
      <c r="K520" s="1">
        <v>44595</v>
      </c>
      <c r="L520" s="3">
        <v>16605.95</v>
      </c>
      <c r="M520" s="3">
        <v>16593.099999999999</v>
      </c>
      <c r="N520" s="3">
        <v>16678.5</v>
      </c>
      <c r="O520" s="3">
        <v>16478.650000000001</v>
      </c>
      <c r="P520" s="2">
        <v>-1.12E-2</v>
      </c>
      <c r="T520" s="67">
        <v>44595</v>
      </c>
      <c r="U520" s="65">
        <v>23026.15</v>
      </c>
      <c r="V520" s="65">
        <v>23052.5</v>
      </c>
      <c r="W520" s="65">
        <v>23131.85</v>
      </c>
      <c r="X520" s="65">
        <v>22837</v>
      </c>
      <c r="Y520" s="66">
        <v>-1.54E-2</v>
      </c>
      <c r="AC520" s="14" t="s">
        <v>611</v>
      </c>
      <c r="AD520" s="4">
        <v>7.0039999999999996</v>
      </c>
      <c r="AE520" s="4">
        <v>7.0129999999999999</v>
      </c>
      <c r="AF520" s="4">
        <v>7.016</v>
      </c>
      <c r="AG520" s="16">
        <v>6.9669999999999996</v>
      </c>
    </row>
    <row r="521" spans="2:33" x14ac:dyDescent="0.3">
      <c r="B521" s="1">
        <v>44620</v>
      </c>
      <c r="C521">
        <v>633.79999999999995</v>
      </c>
      <c r="D521">
        <v>602</v>
      </c>
      <c r="E521">
        <v>641.54999999999995</v>
      </c>
      <c r="F521">
        <v>602</v>
      </c>
      <c r="G521" s="2">
        <v>2.5899999999999999E-2</v>
      </c>
      <c r="K521" t="s">
        <v>612</v>
      </c>
      <c r="L521" s="3">
        <v>16793.900000000001</v>
      </c>
      <c r="M521" s="3">
        <v>16481.599999999999</v>
      </c>
      <c r="N521" s="3">
        <v>16815.900000000001</v>
      </c>
      <c r="O521" s="3">
        <v>16356.3</v>
      </c>
      <c r="P521" s="2">
        <v>8.0999999999999996E-3</v>
      </c>
      <c r="T521" s="21" t="s">
        <v>612</v>
      </c>
      <c r="U521" s="65">
        <v>23387.15</v>
      </c>
      <c r="V521" s="65">
        <v>23106</v>
      </c>
      <c r="W521" s="65">
        <v>23427.75</v>
      </c>
      <c r="X521" s="65">
        <v>22897.95</v>
      </c>
      <c r="Y521" s="66">
        <v>8.9999999999999998E-4</v>
      </c>
      <c r="AC521" s="14" t="s">
        <v>613</v>
      </c>
      <c r="AD521" s="4">
        <v>6.9850000000000003</v>
      </c>
      <c r="AE521" s="4">
        <v>6.9889999999999999</v>
      </c>
      <c r="AF521" s="4">
        <v>7.0010000000000003</v>
      </c>
      <c r="AG521" s="16">
        <v>6.976</v>
      </c>
    </row>
    <row r="522" spans="2:33" x14ac:dyDescent="0.3">
      <c r="B522" s="1">
        <v>44617</v>
      </c>
      <c r="C522">
        <v>617.79999999999995</v>
      </c>
      <c r="D522">
        <v>635.79999999999995</v>
      </c>
      <c r="E522">
        <v>639.5</v>
      </c>
      <c r="F522">
        <v>607.85</v>
      </c>
      <c r="G522" s="2">
        <v>2.3400000000000001E-2</v>
      </c>
      <c r="K522" t="s">
        <v>614</v>
      </c>
      <c r="L522" s="3">
        <v>16658.400000000001</v>
      </c>
      <c r="M522" s="3">
        <v>16515.650000000001</v>
      </c>
      <c r="N522" s="3">
        <v>16748.8</v>
      </c>
      <c r="O522" s="3">
        <v>16478.3</v>
      </c>
      <c r="P522" s="2">
        <v>2.53E-2</v>
      </c>
      <c r="T522" s="21" t="s">
        <v>614</v>
      </c>
      <c r="U522" s="65">
        <v>23365.05</v>
      </c>
      <c r="V522" s="65">
        <v>23118.9</v>
      </c>
      <c r="W522" s="65">
        <v>23500.400000000001</v>
      </c>
      <c r="X522" s="65">
        <v>23050.35</v>
      </c>
      <c r="Y522" s="66">
        <v>2.9499999999999998E-2</v>
      </c>
      <c r="AC522" s="14" t="s">
        <v>615</v>
      </c>
      <c r="AD522" s="4">
        <v>7.016</v>
      </c>
      <c r="AE522" s="4">
        <v>7.0049999999999999</v>
      </c>
      <c r="AF522" s="4">
        <v>7.02</v>
      </c>
      <c r="AG522" s="16">
        <v>6.9950000000000001</v>
      </c>
    </row>
    <row r="523" spans="2:33" x14ac:dyDescent="0.3">
      <c r="B523" s="1">
        <v>44616</v>
      </c>
      <c r="C523">
        <v>603.65</v>
      </c>
      <c r="D523">
        <v>595</v>
      </c>
      <c r="E523">
        <v>630.85</v>
      </c>
      <c r="F523">
        <v>588.65</v>
      </c>
      <c r="G523" s="2">
        <v>-4.3400000000000001E-2</v>
      </c>
      <c r="K523" t="s">
        <v>616</v>
      </c>
      <c r="L523" s="3">
        <v>16247.95</v>
      </c>
      <c r="M523" s="3">
        <v>16548.900000000001</v>
      </c>
      <c r="N523" s="3">
        <v>16705.25</v>
      </c>
      <c r="O523" s="3">
        <v>16203.25</v>
      </c>
      <c r="P523" s="2">
        <v>-4.7800000000000002E-2</v>
      </c>
      <c r="T523" s="21" t="s">
        <v>616</v>
      </c>
      <c r="U523" s="65">
        <v>22695.15</v>
      </c>
      <c r="V523" s="65">
        <v>23095.55</v>
      </c>
      <c r="W523" s="65">
        <v>23330</v>
      </c>
      <c r="X523" s="65">
        <v>22611.8</v>
      </c>
      <c r="Y523" s="66">
        <v>-4.9299999999999997E-2</v>
      </c>
      <c r="AC523" s="14" t="s">
        <v>617</v>
      </c>
      <c r="AD523" s="4">
        <v>6.99</v>
      </c>
      <c r="AE523" s="4">
        <v>7.0090000000000003</v>
      </c>
      <c r="AF523" s="4">
        <v>7.0229999999999997</v>
      </c>
      <c r="AG523" s="16">
        <v>6.9820000000000002</v>
      </c>
    </row>
    <row r="524" spans="2:33" x14ac:dyDescent="0.3">
      <c r="B524" s="1">
        <v>44615</v>
      </c>
      <c r="C524">
        <v>631.04999999999995</v>
      </c>
      <c r="D524">
        <v>631</v>
      </c>
      <c r="E524">
        <v>656.55</v>
      </c>
      <c r="F524">
        <v>622.1</v>
      </c>
      <c r="G524" s="2">
        <v>1.7000000000000001E-2</v>
      </c>
      <c r="K524" t="s">
        <v>618</v>
      </c>
      <c r="L524" s="3">
        <v>17063.25</v>
      </c>
      <c r="M524" s="3">
        <v>17194.5</v>
      </c>
      <c r="N524" s="3">
        <v>17220.7</v>
      </c>
      <c r="O524" s="3">
        <v>17027.849999999999</v>
      </c>
      <c r="P524" s="2">
        <v>-1.6999999999999999E-3</v>
      </c>
      <c r="T524" s="21" t="s">
        <v>618</v>
      </c>
      <c r="U524" s="65">
        <v>23871.3</v>
      </c>
      <c r="V524" s="65">
        <v>24041.4</v>
      </c>
      <c r="W524" s="65">
        <v>24078.799999999999</v>
      </c>
      <c r="X524" s="65">
        <v>23822.6</v>
      </c>
      <c r="Y524" s="66">
        <v>-2.9999999999999997E-4</v>
      </c>
      <c r="AC524" s="14" t="s">
        <v>619</v>
      </c>
      <c r="AD524" s="4">
        <v>7.0069999999999997</v>
      </c>
      <c r="AE524" s="4">
        <v>7.0129999999999999</v>
      </c>
      <c r="AF524" s="4">
        <v>7.0149999999999997</v>
      </c>
      <c r="AG524" s="16">
        <v>6.9960000000000004</v>
      </c>
    </row>
    <row r="525" spans="2:33" x14ac:dyDescent="0.3">
      <c r="B525" s="1">
        <v>44614</v>
      </c>
      <c r="C525">
        <v>620.5</v>
      </c>
      <c r="D525">
        <v>597.9</v>
      </c>
      <c r="E525">
        <v>645.04999999999995</v>
      </c>
      <c r="F525">
        <v>572.45000000000005</v>
      </c>
      <c r="G525" s="2">
        <v>1.46E-2</v>
      </c>
      <c r="K525" t="s">
        <v>620</v>
      </c>
      <c r="L525" s="3">
        <v>17092.2</v>
      </c>
      <c r="M525" s="3">
        <v>16847.95</v>
      </c>
      <c r="N525" s="3">
        <v>17148.55</v>
      </c>
      <c r="O525" s="3">
        <v>16843.8</v>
      </c>
      <c r="P525" s="2">
        <v>-6.7000000000000002E-3</v>
      </c>
      <c r="T525" s="21" t="s">
        <v>620</v>
      </c>
      <c r="U525" s="65">
        <v>23877.55</v>
      </c>
      <c r="V525" s="65">
        <v>23487.15</v>
      </c>
      <c r="W525" s="65">
        <v>23991.9</v>
      </c>
      <c r="X525" s="65">
        <v>23479.7</v>
      </c>
      <c r="Y525" s="66">
        <v>-6.1000000000000004E-3</v>
      </c>
      <c r="AC525" s="14" t="s">
        <v>621</v>
      </c>
      <c r="AD525" s="4">
        <v>7.0030000000000001</v>
      </c>
      <c r="AE525" s="4">
        <v>7.0259999999999998</v>
      </c>
      <c r="AF525" s="4">
        <v>7.0259999999999998</v>
      </c>
      <c r="AG525" s="16">
        <v>6.9960000000000004</v>
      </c>
    </row>
    <row r="526" spans="2:33" x14ac:dyDescent="0.3">
      <c r="B526" s="1">
        <v>44613</v>
      </c>
      <c r="C526">
        <v>611.54999999999995</v>
      </c>
      <c r="D526">
        <v>649.1</v>
      </c>
      <c r="E526">
        <v>651.45000000000005</v>
      </c>
      <c r="F526">
        <v>606.85</v>
      </c>
      <c r="G526" s="2">
        <v>-5.6599999999999998E-2</v>
      </c>
      <c r="K526" t="s">
        <v>622</v>
      </c>
      <c r="L526" s="3">
        <v>17206.650000000001</v>
      </c>
      <c r="M526" s="3">
        <v>17192.25</v>
      </c>
      <c r="N526" s="3">
        <v>17351.05</v>
      </c>
      <c r="O526" s="3">
        <v>17070.7</v>
      </c>
      <c r="P526" s="2">
        <v>-4.0000000000000001E-3</v>
      </c>
      <c r="T526" s="21" t="s">
        <v>622</v>
      </c>
      <c r="U526" s="65">
        <v>24023.75</v>
      </c>
      <c r="V526" s="65">
        <v>23926</v>
      </c>
      <c r="W526" s="65">
        <v>24203.1</v>
      </c>
      <c r="X526" s="65">
        <v>23774.05</v>
      </c>
      <c r="Y526" s="66">
        <v>-6.9999999999999999E-4</v>
      </c>
      <c r="AC526" s="14" t="s">
        <v>623</v>
      </c>
      <c r="AD526" s="4">
        <v>7.024</v>
      </c>
      <c r="AE526" s="4">
        <v>7.02</v>
      </c>
      <c r="AF526" s="4">
        <v>7.0309999999999997</v>
      </c>
      <c r="AG526" s="16">
        <v>7.0019999999999998</v>
      </c>
    </row>
    <row r="527" spans="2:33" x14ac:dyDescent="0.3">
      <c r="B527" s="1">
        <v>44610</v>
      </c>
      <c r="C527">
        <v>648.25</v>
      </c>
      <c r="D527">
        <v>594</v>
      </c>
      <c r="E527">
        <v>656.8</v>
      </c>
      <c r="F527">
        <v>592.95000000000005</v>
      </c>
      <c r="G527" s="2">
        <v>8.1000000000000003E-2</v>
      </c>
      <c r="K527" t="s">
        <v>624</v>
      </c>
      <c r="L527" s="3">
        <v>17276.3</v>
      </c>
      <c r="M527" s="3">
        <v>17236.05</v>
      </c>
      <c r="N527" s="3">
        <v>17380.8</v>
      </c>
      <c r="O527" s="3">
        <v>17219.2</v>
      </c>
      <c r="P527" s="2">
        <v>-1.6000000000000001E-3</v>
      </c>
      <c r="T527" s="21" t="s">
        <v>624</v>
      </c>
      <c r="U527" s="65">
        <v>24039.5</v>
      </c>
      <c r="V527" s="65">
        <v>23932</v>
      </c>
      <c r="W527" s="65">
        <v>24181.599999999999</v>
      </c>
      <c r="X527" s="65">
        <v>23914.75</v>
      </c>
      <c r="Y527" s="66">
        <v>-5.0000000000000001E-4</v>
      </c>
      <c r="AC527" s="14" t="s">
        <v>625</v>
      </c>
      <c r="AD527" s="4">
        <v>7.0110000000000001</v>
      </c>
      <c r="AE527" s="4">
        <v>7.0339999999999998</v>
      </c>
      <c r="AF527" s="4">
        <v>7.0339999999999998</v>
      </c>
      <c r="AG527" s="16">
        <v>7.01</v>
      </c>
    </row>
    <row r="528" spans="2:33" x14ac:dyDescent="0.3">
      <c r="B528" s="1">
        <v>44609</v>
      </c>
      <c r="C528">
        <v>599.65</v>
      </c>
      <c r="D528">
        <v>595</v>
      </c>
      <c r="E528">
        <v>605</v>
      </c>
      <c r="F528">
        <v>576.4</v>
      </c>
      <c r="G528" s="2">
        <v>3.56E-2</v>
      </c>
      <c r="K528" t="s">
        <v>626</v>
      </c>
      <c r="L528" s="3">
        <v>17304.599999999999</v>
      </c>
      <c r="M528" s="3">
        <v>17396.55</v>
      </c>
      <c r="N528" s="3">
        <v>17442.900000000001</v>
      </c>
      <c r="O528" s="3">
        <v>17235.849999999999</v>
      </c>
      <c r="P528" s="2">
        <v>-1E-3</v>
      </c>
      <c r="T528" s="21" t="s">
        <v>626</v>
      </c>
      <c r="U528" s="65">
        <v>24052.400000000001</v>
      </c>
      <c r="V528" s="65">
        <v>24233.95</v>
      </c>
      <c r="W528" s="65">
        <v>24281.95</v>
      </c>
      <c r="X528" s="65">
        <v>23973.05</v>
      </c>
      <c r="Y528" s="66">
        <v>-2.8999999999999998E-3</v>
      </c>
      <c r="AC528" s="14" t="s">
        <v>627</v>
      </c>
      <c r="AD528" s="4">
        <v>6.9889999999999999</v>
      </c>
      <c r="AE528" s="4">
        <v>7.0270000000000001</v>
      </c>
      <c r="AF528" s="4">
        <v>7.0270000000000001</v>
      </c>
      <c r="AG528" s="16">
        <v>6.9820000000000002</v>
      </c>
    </row>
    <row r="529" spans="2:33" x14ac:dyDescent="0.3">
      <c r="B529" s="1">
        <v>44608</v>
      </c>
      <c r="C529">
        <v>579.04999999999995</v>
      </c>
      <c r="D529">
        <v>593.29999999999995</v>
      </c>
      <c r="E529">
        <v>593.29999999999995</v>
      </c>
      <c r="F529">
        <v>572.4</v>
      </c>
      <c r="G529" s="2">
        <v>1.15E-2</v>
      </c>
      <c r="K529" t="s">
        <v>628</v>
      </c>
      <c r="L529" s="3">
        <v>17322.2</v>
      </c>
      <c r="M529" s="3">
        <v>17408.45</v>
      </c>
      <c r="N529" s="3">
        <v>17490.599999999999</v>
      </c>
      <c r="O529" s="3">
        <v>17257.7</v>
      </c>
      <c r="P529" s="2">
        <v>-1.6999999999999999E-3</v>
      </c>
      <c r="T529" s="21" t="s">
        <v>628</v>
      </c>
      <c r="U529" s="65">
        <v>24121.55</v>
      </c>
      <c r="V529" s="65">
        <v>24255.599999999999</v>
      </c>
      <c r="W529" s="65">
        <v>24401.25</v>
      </c>
      <c r="X529" s="65">
        <v>24054.400000000001</v>
      </c>
      <c r="Y529" s="66">
        <v>-2E-3</v>
      </c>
      <c r="AC529" s="13">
        <v>44932</v>
      </c>
      <c r="AD529" s="4">
        <v>6.9790000000000001</v>
      </c>
      <c r="AE529" s="4">
        <v>7.0190000000000001</v>
      </c>
      <c r="AF529" s="4">
        <v>7.0190000000000001</v>
      </c>
      <c r="AG529" s="16">
        <v>6.9630000000000001</v>
      </c>
    </row>
    <row r="530" spans="2:33" x14ac:dyDescent="0.3">
      <c r="B530" s="1">
        <v>44607</v>
      </c>
      <c r="C530">
        <v>572.45000000000005</v>
      </c>
      <c r="D530">
        <v>579.9</v>
      </c>
      <c r="E530">
        <v>621.1</v>
      </c>
      <c r="F530">
        <v>568.85</v>
      </c>
      <c r="G530" s="2">
        <v>-1.78E-2</v>
      </c>
      <c r="K530" t="s">
        <v>629</v>
      </c>
      <c r="L530" s="3">
        <v>17352.45</v>
      </c>
      <c r="M530" s="3">
        <v>16933.25</v>
      </c>
      <c r="N530" s="3">
        <v>17375</v>
      </c>
      <c r="O530" s="3">
        <v>16839.25</v>
      </c>
      <c r="P530" s="2">
        <v>3.0300000000000001E-2</v>
      </c>
      <c r="T530" s="21" t="s">
        <v>629</v>
      </c>
      <c r="U530" s="65">
        <v>24168.7</v>
      </c>
      <c r="V530" s="65">
        <v>23586.55</v>
      </c>
      <c r="W530" s="65">
        <v>24204.5</v>
      </c>
      <c r="X530" s="65">
        <v>23435.85</v>
      </c>
      <c r="Y530" s="66">
        <v>3.0599999999999999E-2</v>
      </c>
      <c r="AC530" s="13">
        <v>44963</v>
      </c>
      <c r="AD530" s="4">
        <v>6.984</v>
      </c>
      <c r="AE530" s="4">
        <v>6.992</v>
      </c>
      <c r="AF530" s="4">
        <v>6.992</v>
      </c>
      <c r="AG530" s="16">
        <v>6.9660000000000002</v>
      </c>
    </row>
    <row r="531" spans="2:33" x14ac:dyDescent="0.3">
      <c r="B531" s="1">
        <v>44606</v>
      </c>
      <c r="C531">
        <v>582.79999999999995</v>
      </c>
      <c r="D531">
        <v>633.85</v>
      </c>
      <c r="E531">
        <v>633.85</v>
      </c>
      <c r="F531">
        <v>558</v>
      </c>
      <c r="G531" s="2">
        <v>-9.1200000000000003E-2</v>
      </c>
      <c r="K531" t="s">
        <v>630</v>
      </c>
      <c r="L531" s="3">
        <v>16842.8</v>
      </c>
      <c r="M531" s="3">
        <v>17076.150000000001</v>
      </c>
      <c r="N531" s="3">
        <v>17099.5</v>
      </c>
      <c r="O531" s="3">
        <v>16809.650000000001</v>
      </c>
      <c r="P531" s="2">
        <v>-3.0599999999999999E-2</v>
      </c>
      <c r="T531" s="21" t="s">
        <v>630</v>
      </c>
      <c r="U531" s="65">
        <v>23451.95</v>
      </c>
      <c r="V531" s="65">
        <v>23813</v>
      </c>
      <c r="W531" s="65">
        <v>23860.15</v>
      </c>
      <c r="X531" s="65">
        <v>23409.35</v>
      </c>
      <c r="Y531" s="66">
        <v>-3.2500000000000001E-2</v>
      </c>
      <c r="AC531" s="13">
        <v>45052</v>
      </c>
      <c r="AD531" s="4">
        <v>6.9969999999999999</v>
      </c>
      <c r="AE531" s="4">
        <v>7.0049999999999999</v>
      </c>
      <c r="AF531" s="4">
        <v>7.0090000000000003</v>
      </c>
      <c r="AG531" s="16">
        <v>6.9939999999999998</v>
      </c>
    </row>
    <row r="532" spans="2:33" x14ac:dyDescent="0.3">
      <c r="B532" s="1">
        <v>44603</v>
      </c>
      <c r="C532">
        <v>641.29999999999995</v>
      </c>
      <c r="D532">
        <v>695.5</v>
      </c>
      <c r="E532">
        <v>723.55</v>
      </c>
      <c r="F532">
        <v>635.1</v>
      </c>
      <c r="G532" s="2">
        <v>-2.7699999999999999E-2</v>
      </c>
      <c r="K532" s="1">
        <v>44867</v>
      </c>
      <c r="L532" s="3">
        <v>17374.75</v>
      </c>
      <c r="M532" s="3">
        <v>17451</v>
      </c>
      <c r="N532" s="3">
        <v>17454.75</v>
      </c>
      <c r="O532" s="3">
        <v>17303</v>
      </c>
      <c r="P532" s="2">
        <v>-1.3100000000000001E-2</v>
      </c>
      <c r="T532" s="67">
        <v>44867</v>
      </c>
      <c r="U532" s="65">
        <v>24238.65</v>
      </c>
      <c r="V532" s="65">
        <v>24374.95</v>
      </c>
      <c r="W532" s="65">
        <v>24390</v>
      </c>
      <c r="X532" s="65">
        <v>24167.85</v>
      </c>
      <c r="Y532" s="66">
        <v>-1.66E-2</v>
      </c>
      <c r="AC532" s="13">
        <v>45083</v>
      </c>
      <c r="AD532" s="4">
        <v>6.9770000000000003</v>
      </c>
      <c r="AE532" s="4">
        <v>6.9989999999999997</v>
      </c>
      <c r="AF532" s="4">
        <v>6.9989999999999997</v>
      </c>
      <c r="AG532" s="16">
        <v>6.9740000000000002</v>
      </c>
    </row>
    <row r="533" spans="2:33" x14ac:dyDescent="0.3">
      <c r="B533" s="1">
        <v>44602</v>
      </c>
      <c r="C533">
        <v>659.6</v>
      </c>
      <c r="D533">
        <v>725</v>
      </c>
      <c r="E533">
        <v>725</v>
      </c>
      <c r="F533">
        <v>630</v>
      </c>
      <c r="G533" s="2">
        <v>-9.6600000000000005E-2</v>
      </c>
      <c r="K533" s="1">
        <v>44836</v>
      </c>
      <c r="L533" s="3">
        <v>17605.849999999999</v>
      </c>
      <c r="M533" s="3">
        <v>17554.099999999999</v>
      </c>
      <c r="N533" s="3">
        <v>17639.45</v>
      </c>
      <c r="O533" s="3">
        <v>17427.150000000001</v>
      </c>
      <c r="P533" s="2">
        <v>8.0999999999999996E-3</v>
      </c>
      <c r="T533" s="67">
        <v>44836</v>
      </c>
      <c r="U533" s="65">
        <v>24647.1</v>
      </c>
      <c r="V533" s="65">
        <v>24540</v>
      </c>
      <c r="W533" s="65">
        <v>24692.400000000001</v>
      </c>
      <c r="X533" s="65">
        <v>24366.45</v>
      </c>
      <c r="Y533" s="66">
        <v>1.0800000000000001E-2</v>
      </c>
      <c r="AC533" s="13">
        <v>45113</v>
      </c>
      <c r="AD533" s="4">
        <v>6.9820000000000002</v>
      </c>
      <c r="AE533" s="4">
        <v>6.984</v>
      </c>
      <c r="AF533" s="4">
        <v>6.9859999999999998</v>
      </c>
      <c r="AG533" s="16">
        <v>6.9720000000000004</v>
      </c>
    </row>
    <row r="534" spans="2:33" x14ac:dyDescent="0.3">
      <c r="B534" s="1">
        <v>44601</v>
      </c>
      <c r="C534">
        <v>730.15</v>
      </c>
      <c r="D534">
        <v>726</v>
      </c>
      <c r="E534">
        <v>737.35</v>
      </c>
      <c r="F534">
        <v>720</v>
      </c>
      <c r="G534" s="2">
        <v>7.1000000000000004E-3</v>
      </c>
      <c r="K534" s="1">
        <v>44806</v>
      </c>
      <c r="L534" s="3">
        <v>17463.8</v>
      </c>
      <c r="M534" s="3">
        <v>17370.099999999999</v>
      </c>
      <c r="N534" s="3">
        <v>17477.150000000001</v>
      </c>
      <c r="O534" s="3">
        <v>17339</v>
      </c>
      <c r="P534" s="2">
        <v>1.14E-2</v>
      </c>
      <c r="T534" s="67">
        <v>44806</v>
      </c>
      <c r="U534" s="65">
        <v>24383.4</v>
      </c>
      <c r="V534" s="65">
        <v>24267.5</v>
      </c>
      <c r="W534" s="65">
        <v>24406.9</v>
      </c>
      <c r="X534" s="65">
        <v>24213.1</v>
      </c>
      <c r="Y534" s="66">
        <v>1.17E-2</v>
      </c>
      <c r="AC534" s="13">
        <v>45144</v>
      </c>
      <c r="AD534" s="4">
        <v>7.0209999999999999</v>
      </c>
      <c r="AE534" s="4">
        <v>7.0060000000000002</v>
      </c>
      <c r="AF534" s="4">
        <v>7.0229999999999997</v>
      </c>
      <c r="AG534" s="16">
        <v>6.99</v>
      </c>
    </row>
    <row r="535" spans="2:33" x14ac:dyDescent="0.3">
      <c r="B535" s="1">
        <v>44600</v>
      </c>
      <c r="C535">
        <v>725</v>
      </c>
      <c r="D535">
        <v>740</v>
      </c>
      <c r="E535">
        <v>740</v>
      </c>
      <c r="F535">
        <v>714.2</v>
      </c>
      <c r="G535" s="2">
        <v>-8.2000000000000007E-3</v>
      </c>
      <c r="K535" s="1">
        <v>44775</v>
      </c>
      <c r="L535" s="3">
        <v>17266.75</v>
      </c>
      <c r="M535" s="3">
        <v>17279.849999999999</v>
      </c>
      <c r="N535" s="3">
        <v>17306.45</v>
      </c>
      <c r="O535" s="3">
        <v>17043.650000000001</v>
      </c>
      <c r="P535" s="2">
        <v>3.0999999999999999E-3</v>
      </c>
      <c r="T535" s="67">
        <v>44775</v>
      </c>
      <c r="U535" s="65">
        <v>24100.9</v>
      </c>
      <c r="V535" s="65">
        <v>24216.2</v>
      </c>
      <c r="W535" s="65">
        <v>24243.25</v>
      </c>
      <c r="X535" s="65">
        <v>23816.25</v>
      </c>
      <c r="Y535" s="66">
        <v>-1.1000000000000001E-3</v>
      </c>
      <c r="AC535" s="13">
        <v>45175</v>
      </c>
      <c r="AD535" s="4">
        <v>7.0389999999999997</v>
      </c>
      <c r="AE535" s="4">
        <v>7.0119999999999996</v>
      </c>
      <c r="AF535" s="4">
        <v>7.0439999999999996</v>
      </c>
      <c r="AG535" s="16">
        <v>7.0119999999999996</v>
      </c>
    </row>
    <row r="536" spans="2:33" x14ac:dyDescent="0.3">
      <c r="B536" s="1">
        <v>44599</v>
      </c>
      <c r="C536">
        <v>731</v>
      </c>
      <c r="D536">
        <v>720</v>
      </c>
      <c r="E536">
        <v>735.25</v>
      </c>
      <c r="F536">
        <v>716.45</v>
      </c>
      <c r="G536" s="2">
        <v>5.4000000000000003E-3</v>
      </c>
      <c r="K536" s="1">
        <v>44744</v>
      </c>
      <c r="L536" s="3">
        <v>17213.599999999999</v>
      </c>
      <c r="M536" s="3">
        <v>17456.3</v>
      </c>
      <c r="N536" s="3">
        <v>17536.75</v>
      </c>
      <c r="O536" s="3">
        <v>17119.400000000001</v>
      </c>
      <c r="P536" s="2">
        <v>-1.7299999999999999E-2</v>
      </c>
      <c r="T536" s="67">
        <v>44744</v>
      </c>
      <c r="U536" s="65">
        <v>24126.799999999999</v>
      </c>
      <c r="V536" s="65">
        <v>24466.65</v>
      </c>
      <c r="W536" s="65">
        <v>24615.15</v>
      </c>
      <c r="X536" s="65">
        <v>24001.3</v>
      </c>
      <c r="Y536" s="66">
        <v>-1.9199999999999998E-2</v>
      </c>
      <c r="AC536" s="13">
        <v>45266</v>
      </c>
      <c r="AD536" s="4">
        <v>7.016</v>
      </c>
      <c r="AE536" s="4">
        <v>7.048</v>
      </c>
      <c r="AF536" s="4">
        <v>7.048</v>
      </c>
      <c r="AG536" s="16">
        <v>7.0149999999999997</v>
      </c>
    </row>
    <row r="537" spans="2:33" x14ac:dyDescent="0.3">
      <c r="B537" s="1">
        <v>44596</v>
      </c>
      <c r="C537">
        <v>727.1</v>
      </c>
      <c r="D537">
        <v>741.05</v>
      </c>
      <c r="E537">
        <v>741.05</v>
      </c>
      <c r="F537">
        <v>725</v>
      </c>
      <c r="G537" s="2">
        <v>-2.07E-2</v>
      </c>
      <c r="K537" s="1">
        <v>44653</v>
      </c>
      <c r="L537" s="3">
        <v>17516.3</v>
      </c>
      <c r="M537" s="3">
        <v>17590.2</v>
      </c>
      <c r="N537" s="3">
        <v>17617.8</v>
      </c>
      <c r="O537" s="3">
        <v>17462.55</v>
      </c>
      <c r="P537" s="2">
        <v>-2.5000000000000001E-3</v>
      </c>
      <c r="T537" s="67">
        <v>44653</v>
      </c>
      <c r="U537" s="65">
        <v>24600.3</v>
      </c>
      <c r="V537" s="65">
        <v>24736.25</v>
      </c>
      <c r="W537" s="65">
        <v>24769.35</v>
      </c>
      <c r="X537" s="65">
        <v>24511.35</v>
      </c>
      <c r="Y537" s="66">
        <v>-3.7000000000000002E-3</v>
      </c>
      <c r="AC537" s="14" t="s">
        <v>631</v>
      </c>
      <c r="AD537" s="4">
        <v>7.0019999999999998</v>
      </c>
      <c r="AE537" s="4">
        <v>6.9980000000000002</v>
      </c>
      <c r="AF537" s="4">
        <v>7.0119999999999996</v>
      </c>
      <c r="AG537" s="16">
        <v>6.9980000000000002</v>
      </c>
    </row>
    <row r="538" spans="2:33" x14ac:dyDescent="0.3">
      <c r="B538" s="1">
        <v>44595</v>
      </c>
      <c r="C538">
        <v>742.5</v>
      </c>
      <c r="D538">
        <v>727.85</v>
      </c>
      <c r="E538">
        <v>753.9</v>
      </c>
      <c r="F538">
        <v>726.25</v>
      </c>
      <c r="G538" s="2">
        <v>2.3400000000000001E-2</v>
      </c>
      <c r="K538" s="1">
        <v>44622</v>
      </c>
      <c r="L538" s="3">
        <v>17560.2</v>
      </c>
      <c r="M538" s="3">
        <v>17767.75</v>
      </c>
      <c r="N538" s="3">
        <v>17781.150000000001</v>
      </c>
      <c r="O538" s="3">
        <v>17511.150000000001</v>
      </c>
      <c r="P538" s="2">
        <v>-1.24E-2</v>
      </c>
      <c r="T538" s="67">
        <v>44622</v>
      </c>
      <c r="U538" s="65">
        <v>24692.5</v>
      </c>
      <c r="V538" s="65">
        <v>25014.65</v>
      </c>
      <c r="W538" s="65">
        <v>25037.5</v>
      </c>
      <c r="X538" s="65">
        <v>24621.35</v>
      </c>
      <c r="Y538" s="66">
        <v>-1.5100000000000001E-2</v>
      </c>
      <c r="AC538" s="14" t="s">
        <v>632</v>
      </c>
      <c r="AD538" s="4">
        <v>7.0110000000000001</v>
      </c>
      <c r="AE538" s="4">
        <v>7.02</v>
      </c>
      <c r="AF538" s="4">
        <v>7.0209999999999999</v>
      </c>
      <c r="AG538" s="16">
        <v>7.008</v>
      </c>
    </row>
    <row r="539" spans="2:33" x14ac:dyDescent="0.3">
      <c r="B539" s="1">
        <v>44594</v>
      </c>
      <c r="C539">
        <v>725.5</v>
      </c>
      <c r="D539">
        <v>722.1</v>
      </c>
      <c r="E539">
        <v>737.6</v>
      </c>
      <c r="F539">
        <v>719</v>
      </c>
      <c r="G539" s="2">
        <v>7.4999999999999997E-3</v>
      </c>
      <c r="K539" s="1">
        <v>44594</v>
      </c>
      <c r="L539" s="3">
        <v>17780</v>
      </c>
      <c r="M539" s="3">
        <v>17706.2</v>
      </c>
      <c r="N539" s="3">
        <v>17794.599999999999</v>
      </c>
      <c r="O539" s="3">
        <v>17674.8</v>
      </c>
      <c r="P539" s="2">
        <v>1.1599999999999999E-2</v>
      </c>
      <c r="T539" s="67">
        <v>44594</v>
      </c>
      <c r="U539" s="65">
        <v>25070.65</v>
      </c>
      <c r="V539" s="65">
        <v>24852.1</v>
      </c>
      <c r="W539" s="65">
        <v>25093.4</v>
      </c>
      <c r="X539" s="65">
        <v>24821.15</v>
      </c>
      <c r="Y539" s="66">
        <v>1.6400000000000001E-2</v>
      </c>
      <c r="AC539" s="14" t="s">
        <v>633</v>
      </c>
      <c r="AD539" s="4">
        <v>7.0359999999999996</v>
      </c>
      <c r="AE539" s="4">
        <v>7.0270000000000001</v>
      </c>
      <c r="AF539" s="4">
        <v>7.0430000000000001</v>
      </c>
      <c r="AG539" s="16">
        <v>7.02</v>
      </c>
    </row>
    <row r="540" spans="2:33" x14ac:dyDescent="0.3">
      <c r="B540" s="1">
        <v>44593</v>
      </c>
      <c r="C540">
        <v>720.1</v>
      </c>
      <c r="D540">
        <v>724</v>
      </c>
      <c r="E540">
        <v>724</v>
      </c>
      <c r="F540">
        <v>713</v>
      </c>
      <c r="G540" s="2">
        <v>-6.1000000000000004E-3</v>
      </c>
      <c r="K540" s="1">
        <v>44563</v>
      </c>
      <c r="L540" s="3">
        <v>17576.849999999999</v>
      </c>
      <c r="M540" s="3">
        <v>17529.45</v>
      </c>
      <c r="N540" s="3">
        <v>17622.400000000001</v>
      </c>
      <c r="O540" s="3">
        <v>17244.55</v>
      </c>
      <c r="P540" s="2">
        <v>1.37E-2</v>
      </c>
      <c r="T540" s="67">
        <v>44563</v>
      </c>
      <c r="U540" s="65">
        <v>24666.15</v>
      </c>
      <c r="V540" s="65">
        <v>24647.65</v>
      </c>
      <c r="W540" s="65">
        <v>24789.75</v>
      </c>
      <c r="X540" s="65">
        <v>24209.45</v>
      </c>
      <c r="Y540" s="66">
        <v>1.37E-2</v>
      </c>
      <c r="AC540" s="14" t="s">
        <v>634</v>
      </c>
      <c r="AD540" s="4">
        <v>7.0339999999999998</v>
      </c>
      <c r="AE540" s="4">
        <v>7.0410000000000004</v>
      </c>
      <c r="AF540" s="4">
        <v>7.0570000000000004</v>
      </c>
      <c r="AG540" s="16">
        <v>7.0270000000000001</v>
      </c>
    </row>
    <row r="541" spans="2:33" x14ac:dyDescent="0.3">
      <c r="B541" s="1">
        <v>44592</v>
      </c>
      <c r="C541">
        <v>724.55</v>
      </c>
      <c r="D541">
        <v>742</v>
      </c>
      <c r="E541">
        <v>742</v>
      </c>
      <c r="F541">
        <v>717.2</v>
      </c>
      <c r="G541" s="2">
        <v>7.9000000000000008E-3</v>
      </c>
      <c r="K541" t="s">
        <v>635</v>
      </c>
      <c r="L541" s="3">
        <v>17339.849999999999</v>
      </c>
      <c r="M541" s="3">
        <v>17301.05</v>
      </c>
      <c r="N541" s="3">
        <v>17410</v>
      </c>
      <c r="O541" s="3">
        <v>17264.150000000001</v>
      </c>
      <c r="P541" s="2">
        <v>1.3899999999999999E-2</v>
      </c>
      <c r="T541" s="21" t="s">
        <v>635</v>
      </c>
      <c r="U541" s="65">
        <v>24333.35</v>
      </c>
      <c r="V541" s="65">
        <v>24328.95</v>
      </c>
      <c r="W541" s="65">
        <v>24448.95</v>
      </c>
      <c r="X541" s="65">
        <v>24209.5</v>
      </c>
      <c r="Y541" s="66">
        <v>1.37E-2</v>
      </c>
      <c r="AC541" s="14" t="s">
        <v>636</v>
      </c>
      <c r="AD541" s="4">
        <v>7.0529999999999999</v>
      </c>
      <c r="AE541" s="4">
        <v>7.0549999999999997</v>
      </c>
      <c r="AF541" s="4">
        <v>7.0609999999999999</v>
      </c>
      <c r="AG541" s="16">
        <v>7.0279999999999996</v>
      </c>
    </row>
    <row r="542" spans="2:33" x14ac:dyDescent="0.3">
      <c r="B542" s="1">
        <v>44589</v>
      </c>
      <c r="C542">
        <v>718.85</v>
      </c>
      <c r="D542">
        <v>727.35</v>
      </c>
      <c r="E542">
        <v>744.95</v>
      </c>
      <c r="F542">
        <v>711.85</v>
      </c>
      <c r="G542" s="2">
        <v>-6.7000000000000002E-3</v>
      </c>
      <c r="K542" t="s">
        <v>637</v>
      </c>
      <c r="L542" s="3">
        <v>17101.95</v>
      </c>
      <c r="M542" s="3">
        <v>17208.3</v>
      </c>
      <c r="N542" s="3">
        <v>17373.5</v>
      </c>
      <c r="O542" s="3">
        <v>17077.099999999999</v>
      </c>
      <c r="P542" s="2">
        <v>-5.0000000000000001E-4</v>
      </c>
      <c r="T542" s="21" t="s">
        <v>637</v>
      </c>
      <c r="U542" s="65">
        <v>24004</v>
      </c>
      <c r="V542" s="65">
        <v>24160.85</v>
      </c>
      <c r="W542" s="65">
        <v>24404.85</v>
      </c>
      <c r="X542" s="65">
        <v>23969.5</v>
      </c>
      <c r="Y542" s="66">
        <v>-5.0000000000000001E-4</v>
      </c>
      <c r="AC542" s="14" t="s">
        <v>638</v>
      </c>
      <c r="AD542" s="4">
        <v>7.0590000000000002</v>
      </c>
      <c r="AE542" s="4">
        <v>7.0629999999999997</v>
      </c>
      <c r="AF542" s="4">
        <v>7.069</v>
      </c>
      <c r="AG542" s="16">
        <v>7.0510000000000002</v>
      </c>
    </row>
    <row r="543" spans="2:33" x14ac:dyDescent="0.3">
      <c r="B543" s="1">
        <v>44588</v>
      </c>
      <c r="C543">
        <v>723.7</v>
      </c>
      <c r="D543">
        <v>740</v>
      </c>
      <c r="E543">
        <v>740</v>
      </c>
      <c r="F543">
        <v>719.5</v>
      </c>
      <c r="G543" s="2">
        <v>-2.1999999999999999E-2</v>
      </c>
      <c r="K543" t="s">
        <v>639</v>
      </c>
      <c r="L543" s="3">
        <v>17110.150000000001</v>
      </c>
      <c r="M543" s="3">
        <v>17062</v>
      </c>
      <c r="N543" s="3">
        <v>17182.5</v>
      </c>
      <c r="O543" s="3">
        <v>16866.75</v>
      </c>
      <c r="P543" s="2">
        <v>-9.7000000000000003E-3</v>
      </c>
      <c r="T543" s="21" t="s">
        <v>639</v>
      </c>
      <c r="U543" s="65">
        <v>24015.85</v>
      </c>
      <c r="V543" s="65">
        <v>23934.2</v>
      </c>
      <c r="W543" s="65">
        <v>24114</v>
      </c>
      <c r="X543" s="65">
        <v>23650.65</v>
      </c>
      <c r="Y543" s="66">
        <v>-1.06E-2</v>
      </c>
      <c r="AC543" s="14" t="s">
        <v>640</v>
      </c>
      <c r="AD543" s="4">
        <v>7.0670000000000002</v>
      </c>
      <c r="AE543" s="4">
        <v>7.0629999999999997</v>
      </c>
      <c r="AF543" s="4">
        <v>7.0709999999999997</v>
      </c>
      <c r="AG543" s="16">
        <v>7.0490000000000004</v>
      </c>
    </row>
    <row r="544" spans="2:33" x14ac:dyDescent="0.3">
      <c r="B544" s="1">
        <v>44586</v>
      </c>
      <c r="C544">
        <v>739.95</v>
      </c>
      <c r="D544">
        <v>766</v>
      </c>
      <c r="E544">
        <v>766</v>
      </c>
      <c r="F544">
        <v>725.95</v>
      </c>
      <c r="G544" s="2">
        <v>-3.3799999999999997E-2</v>
      </c>
      <c r="K544" t="s">
        <v>641</v>
      </c>
      <c r="L544" s="3">
        <v>17277.95</v>
      </c>
      <c r="M544" s="3">
        <v>17001.55</v>
      </c>
      <c r="N544" s="3">
        <v>17309.150000000001</v>
      </c>
      <c r="O544" s="3">
        <v>16836.8</v>
      </c>
      <c r="P544" s="2">
        <v>7.4999999999999997E-3</v>
      </c>
      <c r="T544" s="21" t="s">
        <v>641</v>
      </c>
      <c r="U544" s="65">
        <v>24272.25</v>
      </c>
      <c r="V544" s="65">
        <v>23865.05</v>
      </c>
      <c r="W544" s="65">
        <v>24317.1</v>
      </c>
      <c r="X544" s="65">
        <v>23661.65</v>
      </c>
      <c r="Y544" s="66">
        <v>7.4999999999999997E-3</v>
      </c>
      <c r="AC544" s="14" t="s">
        <v>642</v>
      </c>
      <c r="AD544" s="4">
        <v>7.0860000000000003</v>
      </c>
      <c r="AE544" s="4">
        <v>7.0629999999999997</v>
      </c>
      <c r="AF544" s="4">
        <v>7.093</v>
      </c>
      <c r="AG544" s="16">
        <v>7.0579999999999998</v>
      </c>
    </row>
    <row r="545" spans="2:33" x14ac:dyDescent="0.3">
      <c r="B545" s="1">
        <v>44585</v>
      </c>
      <c r="C545">
        <v>765.85</v>
      </c>
      <c r="D545">
        <v>795</v>
      </c>
      <c r="E545">
        <v>800.35</v>
      </c>
      <c r="F545">
        <v>747.5</v>
      </c>
      <c r="G545" s="2">
        <v>-4.6699999999999998E-2</v>
      </c>
      <c r="K545" t="s">
        <v>643</v>
      </c>
      <c r="L545" s="3">
        <v>17149.099999999999</v>
      </c>
      <c r="M545" s="3">
        <v>17575.150000000001</v>
      </c>
      <c r="N545" s="3">
        <v>17599.400000000001</v>
      </c>
      <c r="O545" s="3">
        <v>16997.849999999999</v>
      </c>
      <c r="P545" s="2">
        <v>-2.6599999999999999E-2</v>
      </c>
      <c r="T545" s="21" t="s">
        <v>643</v>
      </c>
      <c r="U545" s="65">
        <v>24092.5</v>
      </c>
      <c r="V545" s="65">
        <v>24630.1</v>
      </c>
      <c r="W545" s="65">
        <v>24639.55</v>
      </c>
      <c r="X545" s="65">
        <v>23816.15</v>
      </c>
      <c r="Y545" s="66">
        <v>-2.4400000000000002E-2</v>
      </c>
      <c r="AC545" s="14" t="s">
        <v>644</v>
      </c>
      <c r="AD545" s="4">
        <v>7.0739999999999998</v>
      </c>
      <c r="AE545" s="4">
        <v>7.0949999999999998</v>
      </c>
      <c r="AF545" s="4">
        <v>7.0979999999999999</v>
      </c>
      <c r="AG545" s="16">
        <v>7.0629999999999997</v>
      </c>
    </row>
    <row r="546" spans="2:33" x14ac:dyDescent="0.3">
      <c r="B546" s="1">
        <v>44582</v>
      </c>
      <c r="C546">
        <v>803.4</v>
      </c>
      <c r="D546">
        <v>803.75</v>
      </c>
      <c r="E546">
        <v>811.6</v>
      </c>
      <c r="F546">
        <v>798.4</v>
      </c>
      <c r="G546" s="2">
        <v>-3.5000000000000001E-3</v>
      </c>
      <c r="K546" t="s">
        <v>645</v>
      </c>
      <c r="L546" s="3">
        <v>17617.150000000001</v>
      </c>
      <c r="M546" s="3">
        <v>17613.7</v>
      </c>
      <c r="N546" s="3">
        <v>17707.599999999999</v>
      </c>
      <c r="O546" s="3">
        <v>17485.849999999999</v>
      </c>
      <c r="P546" s="2">
        <v>-7.9000000000000008E-3</v>
      </c>
      <c r="T546" s="21" t="s">
        <v>645</v>
      </c>
      <c r="U546" s="65">
        <v>24694.35</v>
      </c>
      <c r="V546" s="65">
        <v>24712.45</v>
      </c>
      <c r="W546" s="65">
        <v>24792.1</v>
      </c>
      <c r="X546" s="65">
        <v>24495.7</v>
      </c>
      <c r="Y546" s="66">
        <v>-9.7999999999999997E-3</v>
      </c>
      <c r="AC546" s="14" t="s">
        <v>646</v>
      </c>
      <c r="AD546" s="4">
        <v>7.0659999999999998</v>
      </c>
      <c r="AE546" s="4">
        <v>7.077</v>
      </c>
      <c r="AF546" s="4">
        <v>7.085</v>
      </c>
      <c r="AG546" s="16">
        <v>7.0629999999999997</v>
      </c>
    </row>
    <row r="547" spans="2:33" x14ac:dyDescent="0.3">
      <c r="B547" s="1">
        <v>44581</v>
      </c>
      <c r="C547">
        <v>806.25</v>
      </c>
      <c r="D547">
        <v>817.65</v>
      </c>
      <c r="E547">
        <v>820</v>
      </c>
      <c r="F547">
        <v>803.2</v>
      </c>
      <c r="G547" s="2">
        <v>-8.9999999999999993E-3</v>
      </c>
      <c r="K547" t="s">
        <v>647</v>
      </c>
      <c r="L547" s="3">
        <v>17757</v>
      </c>
      <c r="M547" s="3">
        <v>17921</v>
      </c>
      <c r="N547" s="3">
        <v>17943.7</v>
      </c>
      <c r="O547" s="3">
        <v>17648.45</v>
      </c>
      <c r="P547" s="2">
        <v>-1.01E-2</v>
      </c>
      <c r="T547" s="21" t="s">
        <v>647</v>
      </c>
      <c r="U547" s="65">
        <v>24937.8</v>
      </c>
      <c r="V547" s="65">
        <v>25151.4</v>
      </c>
      <c r="W547" s="65">
        <v>25183.200000000001</v>
      </c>
      <c r="X547" s="65">
        <v>24769.599999999999</v>
      </c>
      <c r="Y547" s="66">
        <v>-9.2999999999999992E-3</v>
      </c>
      <c r="AC547" s="14" t="s">
        <v>648</v>
      </c>
      <c r="AD547" s="4">
        <v>7.0629999999999997</v>
      </c>
      <c r="AE547" s="4">
        <v>7.0910000000000002</v>
      </c>
      <c r="AF547" s="4">
        <v>7.0910000000000002</v>
      </c>
      <c r="AG547" s="16">
        <v>7.0570000000000004</v>
      </c>
    </row>
    <row r="548" spans="2:33" x14ac:dyDescent="0.3">
      <c r="B548" s="1">
        <v>44580</v>
      </c>
      <c r="C548">
        <v>813.55</v>
      </c>
      <c r="D548">
        <v>824.9</v>
      </c>
      <c r="E548">
        <v>829.5</v>
      </c>
      <c r="F548">
        <v>809.5</v>
      </c>
      <c r="G548" s="2">
        <v>1.5E-3</v>
      </c>
      <c r="K548" t="s">
        <v>649</v>
      </c>
      <c r="L548" s="3">
        <v>17938.400000000001</v>
      </c>
      <c r="M548" s="3">
        <v>18129.2</v>
      </c>
      <c r="N548" s="3">
        <v>18129.2</v>
      </c>
      <c r="O548" s="3">
        <v>17884.900000000001</v>
      </c>
      <c r="P548" s="2">
        <v>-9.5999999999999992E-3</v>
      </c>
      <c r="T548" s="21" t="s">
        <v>649</v>
      </c>
      <c r="U548" s="65">
        <v>25171</v>
      </c>
      <c r="V548" s="65">
        <v>25534</v>
      </c>
      <c r="W548" s="65">
        <v>25534</v>
      </c>
      <c r="X548" s="65">
        <v>25101.3</v>
      </c>
      <c r="Y548" s="66">
        <v>-1.34E-2</v>
      </c>
      <c r="AC548" s="14" t="s">
        <v>650</v>
      </c>
      <c r="AD548" s="4">
        <v>7.056</v>
      </c>
      <c r="AE548" s="4">
        <v>7.0650000000000004</v>
      </c>
      <c r="AF548" s="4">
        <v>7.0709999999999997</v>
      </c>
      <c r="AG548" s="16">
        <v>7.0469999999999997</v>
      </c>
    </row>
    <row r="549" spans="2:33" x14ac:dyDescent="0.3">
      <c r="B549" s="1">
        <v>44579</v>
      </c>
      <c r="C549">
        <v>812.35</v>
      </c>
      <c r="D549">
        <v>808.9</v>
      </c>
      <c r="E549">
        <v>835</v>
      </c>
      <c r="F549">
        <v>806.05</v>
      </c>
      <c r="G549" s="2">
        <v>9.2999999999999992E-3</v>
      </c>
      <c r="K549" t="s">
        <v>651</v>
      </c>
      <c r="L549" s="3">
        <v>18113.05</v>
      </c>
      <c r="M549" s="3">
        <v>18337.2</v>
      </c>
      <c r="N549" s="3">
        <v>18350.95</v>
      </c>
      <c r="O549" s="3">
        <v>18085.900000000001</v>
      </c>
      <c r="P549" s="2">
        <v>-1.0699999999999999E-2</v>
      </c>
      <c r="T549" s="21" t="s">
        <v>651</v>
      </c>
      <c r="U549" s="65">
        <v>25513.4</v>
      </c>
      <c r="V549" s="65">
        <v>25746</v>
      </c>
      <c r="W549" s="65">
        <v>25807.3</v>
      </c>
      <c r="X549" s="65">
        <v>25472.65</v>
      </c>
      <c r="Y549" s="66">
        <v>-7.3000000000000001E-3</v>
      </c>
      <c r="AC549" s="14" t="s">
        <v>652</v>
      </c>
      <c r="AD549" s="4">
        <v>7.11</v>
      </c>
      <c r="AE549" s="4">
        <v>7.0910000000000002</v>
      </c>
      <c r="AF549" s="4">
        <v>7.117</v>
      </c>
      <c r="AG549" s="16">
        <v>7.0839999999999996</v>
      </c>
    </row>
    <row r="550" spans="2:33" x14ac:dyDescent="0.3">
      <c r="B550" s="1">
        <v>44578</v>
      </c>
      <c r="C550">
        <v>804.85</v>
      </c>
      <c r="D550">
        <v>802</v>
      </c>
      <c r="E550">
        <v>812.95</v>
      </c>
      <c r="F550">
        <v>793.85</v>
      </c>
      <c r="G550" s="2">
        <v>8.6E-3</v>
      </c>
      <c r="K550" t="s">
        <v>653</v>
      </c>
      <c r="L550" s="3">
        <v>18308.099999999999</v>
      </c>
      <c r="M550" s="3">
        <v>18235.650000000001</v>
      </c>
      <c r="N550" s="3">
        <v>18321.55</v>
      </c>
      <c r="O550" s="3">
        <v>18228.75</v>
      </c>
      <c r="P550" s="2">
        <v>2.8999999999999998E-3</v>
      </c>
      <c r="T550" s="21" t="s">
        <v>653</v>
      </c>
      <c r="U550" s="65">
        <v>25700.05</v>
      </c>
      <c r="V550" s="65">
        <v>25650.6</v>
      </c>
      <c r="W550" s="65">
        <v>25777.35</v>
      </c>
      <c r="X550" s="65">
        <v>25639.599999999999</v>
      </c>
      <c r="Y550" s="66">
        <v>-1E-4</v>
      </c>
      <c r="AC550" s="13">
        <v>44992</v>
      </c>
      <c r="AD550" s="4">
        <v>7.117</v>
      </c>
      <c r="AE550" s="4">
        <v>7.1130000000000004</v>
      </c>
      <c r="AF550" s="4">
        <v>7.1219999999999999</v>
      </c>
      <c r="AG550" s="16">
        <v>7.1</v>
      </c>
    </row>
    <row r="551" spans="2:33" x14ac:dyDescent="0.3">
      <c r="B551" s="1">
        <v>44575</v>
      </c>
      <c r="C551">
        <v>798</v>
      </c>
      <c r="D551">
        <v>805</v>
      </c>
      <c r="E551">
        <v>811.95</v>
      </c>
      <c r="F551">
        <v>795.4</v>
      </c>
      <c r="G551" s="2">
        <v>-9.4000000000000004E-3</v>
      </c>
      <c r="K551" t="s">
        <v>654</v>
      </c>
      <c r="L551" s="3">
        <v>18255.75</v>
      </c>
      <c r="M551" s="3">
        <v>18185</v>
      </c>
      <c r="N551" s="3">
        <v>18286.95</v>
      </c>
      <c r="O551" s="3">
        <v>18119.650000000001</v>
      </c>
      <c r="P551" s="2">
        <v>-1E-4</v>
      </c>
      <c r="T551" s="21" t="s">
        <v>654</v>
      </c>
      <c r="U551" s="65">
        <v>25702.65</v>
      </c>
      <c r="V551" s="65">
        <v>25496.5</v>
      </c>
      <c r="W551" s="65">
        <v>25745.05</v>
      </c>
      <c r="X551" s="65">
        <v>25392.65</v>
      </c>
      <c r="Y551" s="66">
        <v>2.5000000000000001E-3</v>
      </c>
      <c r="AC551" s="13">
        <v>45023</v>
      </c>
      <c r="AD551" s="4">
        <v>7.1189999999999998</v>
      </c>
      <c r="AE551" s="4">
        <v>7.1269999999999998</v>
      </c>
      <c r="AF551" s="4">
        <v>7.1269999999999998</v>
      </c>
      <c r="AG551" s="16">
        <v>7.1079999999999997</v>
      </c>
    </row>
    <row r="552" spans="2:33" x14ac:dyDescent="0.3">
      <c r="B552" s="1">
        <v>44574</v>
      </c>
      <c r="C552">
        <v>805.6</v>
      </c>
      <c r="D552">
        <v>819.8</v>
      </c>
      <c r="E552">
        <v>821</v>
      </c>
      <c r="F552">
        <v>796.15</v>
      </c>
      <c r="G552" s="2">
        <v>-8.5000000000000006E-3</v>
      </c>
      <c r="K552" t="s">
        <v>655</v>
      </c>
      <c r="L552" s="3">
        <v>18257.8</v>
      </c>
      <c r="M552" s="3">
        <v>18257</v>
      </c>
      <c r="N552" s="3">
        <v>18272.25</v>
      </c>
      <c r="O552" s="3">
        <v>18163.8</v>
      </c>
      <c r="P552" s="2">
        <v>2.5000000000000001E-3</v>
      </c>
      <c r="T552" s="21" t="s">
        <v>655</v>
      </c>
      <c r="U552" s="65">
        <v>25639</v>
      </c>
      <c r="V552" s="65">
        <v>25752.2</v>
      </c>
      <c r="W552" s="65">
        <v>25752.2</v>
      </c>
      <c r="X552" s="65">
        <v>25510</v>
      </c>
      <c r="Y552" s="66">
        <v>-1.4E-3</v>
      </c>
      <c r="AC552" s="13">
        <v>45053</v>
      </c>
      <c r="AD552" s="4">
        <v>7.1050000000000004</v>
      </c>
      <c r="AE552" s="4">
        <v>7.1219999999999999</v>
      </c>
      <c r="AF552" s="4">
        <v>7.1219999999999999</v>
      </c>
      <c r="AG552" s="16">
        <v>7.1020000000000003</v>
      </c>
    </row>
    <row r="553" spans="2:33" x14ac:dyDescent="0.3">
      <c r="B553" s="1">
        <v>44573</v>
      </c>
      <c r="C553">
        <v>812.5</v>
      </c>
      <c r="D553">
        <v>810</v>
      </c>
      <c r="E553">
        <v>819.4</v>
      </c>
      <c r="F553">
        <v>801.5</v>
      </c>
      <c r="G553" s="2">
        <v>2.52E-2</v>
      </c>
      <c r="K553" s="1">
        <v>44896</v>
      </c>
      <c r="L553" s="3">
        <v>18212.349999999999</v>
      </c>
      <c r="M553" s="3">
        <v>18170.400000000001</v>
      </c>
      <c r="N553" s="3">
        <v>18227.95</v>
      </c>
      <c r="O553" s="3">
        <v>18128.8</v>
      </c>
      <c r="P553" s="2">
        <v>8.6999999999999994E-3</v>
      </c>
      <c r="T553" s="67">
        <v>44896</v>
      </c>
      <c r="U553" s="65">
        <v>25675.3</v>
      </c>
      <c r="V553" s="65">
        <v>25678.799999999999</v>
      </c>
      <c r="W553" s="65">
        <v>25730.2</v>
      </c>
      <c r="X553" s="65">
        <v>25580.85</v>
      </c>
      <c r="Y553" s="66">
        <v>6.4999999999999997E-3</v>
      </c>
      <c r="AC553" s="13">
        <v>45084</v>
      </c>
      <c r="AD553" s="4">
        <v>7.1470000000000002</v>
      </c>
      <c r="AE553" s="4">
        <v>7.1319999999999997</v>
      </c>
      <c r="AF553" s="4">
        <v>7.1509999999999998</v>
      </c>
      <c r="AG553" s="16">
        <v>7.13</v>
      </c>
    </row>
    <row r="554" spans="2:33" x14ac:dyDescent="0.3">
      <c r="B554" s="1">
        <v>44572</v>
      </c>
      <c r="C554">
        <v>792.55</v>
      </c>
      <c r="D554">
        <v>821.9</v>
      </c>
      <c r="E554">
        <v>822.5</v>
      </c>
      <c r="F554">
        <v>790</v>
      </c>
      <c r="G554" s="2">
        <v>-3.09E-2</v>
      </c>
      <c r="K554" s="1">
        <v>44866</v>
      </c>
      <c r="L554" s="3">
        <v>18055.75</v>
      </c>
      <c r="M554" s="3">
        <v>17997.75</v>
      </c>
      <c r="N554" s="3">
        <v>18081.25</v>
      </c>
      <c r="O554" s="3">
        <v>17964.400000000001</v>
      </c>
      <c r="P554" s="2">
        <v>2.8999999999999998E-3</v>
      </c>
      <c r="T554" s="67">
        <v>44866</v>
      </c>
      <c r="U554" s="65">
        <v>25510.65</v>
      </c>
      <c r="V554" s="65">
        <v>25374.2</v>
      </c>
      <c r="W554" s="65">
        <v>25529.7</v>
      </c>
      <c r="X554" s="65">
        <v>25305.65</v>
      </c>
      <c r="Y554" s="66">
        <v>5.1999999999999998E-3</v>
      </c>
      <c r="AC554" s="13">
        <v>45114</v>
      </c>
      <c r="AD554" s="4">
        <v>7.1589999999999998</v>
      </c>
      <c r="AE554" s="4">
        <v>7.1710000000000003</v>
      </c>
      <c r="AF554" s="4">
        <v>7.1749999999999998</v>
      </c>
      <c r="AG554" s="16">
        <v>7.1440000000000001</v>
      </c>
    </row>
    <row r="555" spans="2:33" x14ac:dyDescent="0.3">
      <c r="B555" s="1">
        <v>44571</v>
      </c>
      <c r="C555">
        <v>817.8</v>
      </c>
      <c r="D555">
        <v>820</v>
      </c>
      <c r="E555">
        <v>827.65</v>
      </c>
      <c r="F555">
        <v>815.5</v>
      </c>
      <c r="G555" s="2">
        <v>-2.2000000000000001E-3</v>
      </c>
      <c r="K555" s="1">
        <v>44835</v>
      </c>
      <c r="L555" s="3">
        <v>18003.3</v>
      </c>
      <c r="M555" s="3">
        <v>17913.3</v>
      </c>
      <c r="N555" s="3">
        <v>18017.45</v>
      </c>
      <c r="O555" s="3">
        <v>17879.150000000001</v>
      </c>
      <c r="P555" s="2">
        <v>1.0699999999999999E-2</v>
      </c>
      <c r="T555" s="67">
        <v>44835</v>
      </c>
      <c r="U555" s="65">
        <v>25377.55</v>
      </c>
      <c r="V555" s="65">
        <v>25229.65</v>
      </c>
      <c r="W555" s="65">
        <v>25399.599999999999</v>
      </c>
      <c r="X555" s="65">
        <v>25189.05</v>
      </c>
      <c r="Y555" s="66">
        <v>1.1900000000000001E-2</v>
      </c>
      <c r="AC555" s="13">
        <v>45206</v>
      </c>
      <c r="AD555" s="4">
        <v>7.149</v>
      </c>
      <c r="AE555" s="4">
        <v>7.1680000000000001</v>
      </c>
      <c r="AF555" s="4">
        <v>7.1680000000000001</v>
      </c>
      <c r="AG555" s="16">
        <v>7.1379999999999999</v>
      </c>
    </row>
    <row r="556" spans="2:33" x14ac:dyDescent="0.3">
      <c r="B556" s="1">
        <v>44568</v>
      </c>
      <c r="C556">
        <v>819.6</v>
      </c>
      <c r="D556">
        <v>832</v>
      </c>
      <c r="E556">
        <v>844.25</v>
      </c>
      <c r="F556">
        <v>814</v>
      </c>
      <c r="G556" s="2">
        <v>-1.7000000000000001E-2</v>
      </c>
      <c r="K556" s="1">
        <v>44743</v>
      </c>
      <c r="L556" s="3">
        <v>17812.7</v>
      </c>
      <c r="M556" s="3">
        <v>17797.599999999999</v>
      </c>
      <c r="N556" s="3">
        <v>17905</v>
      </c>
      <c r="O556" s="3">
        <v>17704.55</v>
      </c>
      <c r="P556" s="2">
        <v>3.8E-3</v>
      </c>
      <c r="T556" s="67">
        <v>44743</v>
      </c>
      <c r="U556" s="65">
        <v>25079.35</v>
      </c>
      <c r="V556" s="65">
        <v>25084.15</v>
      </c>
      <c r="W556" s="65">
        <v>25252.7</v>
      </c>
      <c r="X556" s="65">
        <v>24922</v>
      </c>
      <c r="Y556" s="66">
        <v>2.5000000000000001E-3</v>
      </c>
      <c r="AC556" s="13">
        <v>45237</v>
      </c>
      <c r="AD556" s="4">
        <v>7.0949999999999998</v>
      </c>
      <c r="AE556" s="4">
        <v>7.12</v>
      </c>
      <c r="AF556" s="4">
        <v>7.1230000000000002</v>
      </c>
      <c r="AG556" s="16">
        <v>7.0880000000000001</v>
      </c>
    </row>
    <row r="557" spans="2:33" x14ac:dyDescent="0.3">
      <c r="B557" s="1">
        <v>44567</v>
      </c>
      <c r="C557">
        <v>833.8</v>
      </c>
      <c r="D557">
        <v>870</v>
      </c>
      <c r="E557">
        <v>870</v>
      </c>
      <c r="F557">
        <v>831.5</v>
      </c>
      <c r="G557" s="2">
        <v>-3.8699999999999998E-2</v>
      </c>
      <c r="K557" s="1">
        <v>44713</v>
      </c>
      <c r="L557" s="3">
        <v>17745.900000000001</v>
      </c>
      <c r="M557" s="3">
        <v>17768.5</v>
      </c>
      <c r="N557" s="3">
        <v>17797.95</v>
      </c>
      <c r="O557" s="3">
        <v>17655.55</v>
      </c>
      <c r="P557" s="2">
        <v>-0.01</v>
      </c>
      <c r="T557" s="67">
        <v>44713</v>
      </c>
      <c r="U557" s="65">
        <v>25017.35</v>
      </c>
      <c r="V557" s="65">
        <v>24981.45</v>
      </c>
      <c r="W557" s="65">
        <v>25105.7</v>
      </c>
      <c r="X557" s="65">
        <v>24837.45</v>
      </c>
      <c r="Y557" s="66">
        <v>-9.1999999999999998E-3</v>
      </c>
      <c r="AC557" s="13">
        <v>45267</v>
      </c>
      <c r="AD557" s="4">
        <v>7.1180000000000003</v>
      </c>
      <c r="AE557" s="4">
        <v>7.0910000000000002</v>
      </c>
      <c r="AF557" s="4">
        <v>7.1219999999999999</v>
      </c>
      <c r="AG557" s="16">
        <v>7.0869999999999997</v>
      </c>
    </row>
    <row r="558" spans="2:33" x14ac:dyDescent="0.3">
      <c r="B558" s="1">
        <v>44566</v>
      </c>
      <c r="C558">
        <v>867.35</v>
      </c>
      <c r="D558">
        <v>878</v>
      </c>
      <c r="E558">
        <v>880.35</v>
      </c>
      <c r="F558">
        <v>859</v>
      </c>
      <c r="G558" s="2">
        <v>-1.6899999999999998E-2</v>
      </c>
      <c r="K558" s="1">
        <v>44682</v>
      </c>
      <c r="L558" s="3">
        <v>17925.25</v>
      </c>
      <c r="M558" s="3">
        <v>17820.099999999999</v>
      </c>
      <c r="N558" s="3">
        <v>17944.7</v>
      </c>
      <c r="O558" s="3">
        <v>17748.849999999999</v>
      </c>
      <c r="P558" s="2">
        <v>6.7000000000000002E-3</v>
      </c>
      <c r="T558" s="67">
        <v>44682</v>
      </c>
      <c r="U558" s="65">
        <v>25250.400000000001</v>
      </c>
      <c r="V558" s="65">
        <v>25124.9</v>
      </c>
      <c r="W558" s="65">
        <v>25289.45</v>
      </c>
      <c r="X558" s="65">
        <v>25015.7</v>
      </c>
      <c r="Y558" s="66">
        <v>6.3E-3</v>
      </c>
      <c r="AC558" s="14" t="s">
        <v>656</v>
      </c>
      <c r="AD558" s="4">
        <v>7.0709999999999997</v>
      </c>
      <c r="AE558" s="4">
        <v>7.0990000000000002</v>
      </c>
      <c r="AF558" s="4">
        <v>7.0990000000000002</v>
      </c>
      <c r="AG558" s="16">
        <v>7.0640000000000001</v>
      </c>
    </row>
    <row r="559" spans="2:33" x14ac:dyDescent="0.3">
      <c r="B559" s="1">
        <v>44565</v>
      </c>
      <c r="C559">
        <v>882.3</v>
      </c>
      <c r="D559">
        <v>867</v>
      </c>
      <c r="E559">
        <v>887.4</v>
      </c>
      <c r="F559">
        <v>858.5</v>
      </c>
      <c r="G559" s="2">
        <v>2.7099999999999999E-2</v>
      </c>
      <c r="K559" s="1">
        <v>44652</v>
      </c>
      <c r="L559" s="3">
        <v>17805.25</v>
      </c>
      <c r="M559" s="3">
        <v>17681.400000000001</v>
      </c>
      <c r="N559" s="3">
        <v>17827.599999999999</v>
      </c>
      <c r="O559" s="3">
        <v>17593.55</v>
      </c>
      <c r="P559" s="2">
        <v>1.0200000000000001E-2</v>
      </c>
      <c r="T559" s="67">
        <v>44652</v>
      </c>
      <c r="U559" s="65">
        <v>25091.15</v>
      </c>
      <c r="V559" s="65">
        <v>24917.75</v>
      </c>
      <c r="W559" s="65">
        <v>25125.05</v>
      </c>
      <c r="X559" s="65">
        <v>24776.3</v>
      </c>
      <c r="Y559" s="66">
        <v>1.0200000000000001E-2</v>
      </c>
      <c r="AC559" s="14" t="s">
        <v>657</v>
      </c>
      <c r="AD559" s="4">
        <v>7.0890000000000004</v>
      </c>
      <c r="AE559" s="4">
        <v>7.06</v>
      </c>
      <c r="AF559" s="4">
        <v>7.0949999999999998</v>
      </c>
      <c r="AG559" s="16">
        <v>7.06</v>
      </c>
    </row>
    <row r="560" spans="2:33" x14ac:dyDescent="0.3">
      <c r="B560" s="1">
        <v>44564</v>
      </c>
      <c r="C560">
        <v>859.05</v>
      </c>
      <c r="D560">
        <v>859.7</v>
      </c>
      <c r="E560">
        <v>863.4</v>
      </c>
      <c r="F560">
        <v>842.75</v>
      </c>
      <c r="G560" s="2">
        <v>3.2000000000000002E-3</v>
      </c>
      <c r="K560" s="1">
        <v>44621</v>
      </c>
      <c r="L560" s="3">
        <v>17625.7</v>
      </c>
      <c r="M560" s="3">
        <v>17387.150000000001</v>
      </c>
      <c r="N560" s="3">
        <v>17646.650000000001</v>
      </c>
      <c r="O560" s="3">
        <v>17383.3</v>
      </c>
      <c r="P560" s="2">
        <v>1.5699999999999999E-2</v>
      </c>
      <c r="T560" s="67">
        <v>44621</v>
      </c>
      <c r="U560" s="65">
        <v>24838.6</v>
      </c>
      <c r="V560" s="65">
        <v>24462.65</v>
      </c>
      <c r="W560" s="65">
        <v>24874.1</v>
      </c>
      <c r="X560" s="65">
        <v>24455.45</v>
      </c>
      <c r="Y560" s="66">
        <v>1.8100000000000002E-2</v>
      </c>
      <c r="AC560" s="14" t="s">
        <v>658</v>
      </c>
      <c r="AD560" s="4">
        <v>7.0739999999999998</v>
      </c>
      <c r="AE560" s="4">
        <v>7.11</v>
      </c>
      <c r="AF560" s="4">
        <v>7.11</v>
      </c>
      <c r="AG560" s="16">
        <v>7.0709999999999997</v>
      </c>
    </row>
    <row r="561" spans="2:33" x14ac:dyDescent="0.3">
      <c r="B561" s="1">
        <v>44561</v>
      </c>
      <c r="C561">
        <v>856.35</v>
      </c>
      <c r="D561">
        <v>845.6</v>
      </c>
      <c r="E561">
        <v>860.15</v>
      </c>
      <c r="F561">
        <v>840.5</v>
      </c>
      <c r="G561" s="2">
        <v>4.8999999999999998E-3</v>
      </c>
      <c r="K561" t="s">
        <v>245</v>
      </c>
      <c r="L561" s="3">
        <v>17354.05</v>
      </c>
      <c r="M561" s="3">
        <v>17244.5</v>
      </c>
      <c r="N561" s="3">
        <v>17400.8</v>
      </c>
      <c r="O561" s="3">
        <v>17238.5</v>
      </c>
      <c r="P561" s="2">
        <v>8.6999999999999994E-3</v>
      </c>
      <c r="T561" s="21" t="s">
        <v>245</v>
      </c>
      <c r="U561" s="65">
        <v>24396.3</v>
      </c>
      <c r="V561" s="65">
        <v>24247.65</v>
      </c>
      <c r="W561" s="65">
        <v>24465.75</v>
      </c>
      <c r="X561" s="65">
        <v>24246.1</v>
      </c>
      <c r="Y561" s="66">
        <v>7.3000000000000001E-3</v>
      </c>
      <c r="AC561" s="14" t="s">
        <v>659</v>
      </c>
      <c r="AD561" s="4">
        <v>7.0579999999999998</v>
      </c>
      <c r="AE561" s="4">
        <v>7.0839999999999996</v>
      </c>
      <c r="AF561" s="4">
        <v>7.0839999999999996</v>
      </c>
      <c r="AG561" s="16">
        <v>7.0469999999999997</v>
      </c>
    </row>
    <row r="562" spans="2:33" x14ac:dyDescent="0.3">
      <c r="B562" s="1">
        <v>44560</v>
      </c>
      <c r="C562">
        <v>852.2</v>
      </c>
      <c r="D562">
        <v>814</v>
      </c>
      <c r="E562">
        <v>862</v>
      </c>
      <c r="F562">
        <v>811.05</v>
      </c>
      <c r="G562" s="2">
        <v>3.1899999999999998E-2</v>
      </c>
      <c r="K562" t="s">
        <v>244</v>
      </c>
      <c r="L562" s="3">
        <v>17203.95</v>
      </c>
      <c r="M562" s="3">
        <v>17201.45</v>
      </c>
      <c r="N562" s="3">
        <v>17264.05</v>
      </c>
      <c r="O562" s="3">
        <v>17146.349999999999</v>
      </c>
      <c r="P562" s="2">
        <v>-5.9999999999999995E-4</v>
      </c>
      <c r="T562" s="21" t="s">
        <v>244</v>
      </c>
      <c r="U562" s="65">
        <v>24219.3</v>
      </c>
      <c r="V562" s="65">
        <v>24147.3</v>
      </c>
      <c r="W562" s="65">
        <v>24290.9</v>
      </c>
      <c r="X562" s="65">
        <v>24056.95</v>
      </c>
      <c r="Y562" s="66">
        <v>1.9E-3</v>
      </c>
      <c r="AC562" s="14" t="s">
        <v>660</v>
      </c>
      <c r="AD562" s="4">
        <v>7.0720000000000001</v>
      </c>
      <c r="AE562" s="4">
        <v>7.0620000000000003</v>
      </c>
      <c r="AF562" s="4">
        <v>7.0759999999999996</v>
      </c>
      <c r="AG562" s="16">
        <v>7.0540000000000003</v>
      </c>
    </row>
    <row r="563" spans="2:33" x14ac:dyDescent="0.3">
      <c r="B563" s="1">
        <v>44559</v>
      </c>
      <c r="C563">
        <v>825.85</v>
      </c>
      <c r="D563">
        <v>805</v>
      </c>
      <c r="E563">
        <v>835</v>
      </c>
      <c r="F563">
        <v>800</v>
      </c>
      <c r="G563" s="2">
        <v>2.81E-2</v>
      </c>
      <c r="K563" t="s">
        <v>243</v>
      </c>
      <c r="L563" s="3">
        <v>17213.599999999999</v>
      </c>
      <c r="M563" s="3">
        <v>17220.099999999999</v>
      </c>
      <c r="N563" s="3">
        <v>17285.95</v>
      </c>
      <c r="O563" s="3">
        <v>17176.650000000001</v>
      </c>
      <c r="P563" s="2">
        <v>-1.1000000000000001E-3</v>
      </c>
      <c r="T563" s="21" t="s">
        <v>243</v>
      </c>
      <c r="U563" s="65">
        <v>24173.4</v>
      </c>
      <c r="V563" s="65">
        <v>24216.65</v>
      </c>
      <c r="W563" s="65">
        <v>24311.75</v>
      </c>
      <c r="X563" s="65">
        <v>24110.95</v>
      </c>
      <c r="Y563" s="66">
        <v>-2.3999999999999998E-3</v>
      </c>
      <c r="AC563" s="14" t="s">
        <v>661</v>
      </c>
      <c r="AD563" s="4">
        <v>7.0830000000000002</v>
      </c>
      <c r="AE563" s="4">
        <v>7.0810000000000004</v>
      </c>
      <c r="AF563" s="4">
        <v>7.0880000000000001</v>
      </c>
      <c r="AG563" s="16">
        <v>7.0739999999999998</v>
      </c>
    </row>
    <row r="564" spans="2:33" x14ac:dyDescent="0.3">
      <c r="B564" s="1">
        <v>44558</v>
      </c>
      <c r="C564">
        <v>803.3</v>
      </c>
      <c r="D564">
        <v>793.65</v>
      </c>
      <c r="E564">
        <v>810.8</v>
      </c>
      <c r="F564">
        <v>793.65</v>
      </c>
      <c r="G564" s="2">
        <v>1.3899999999999999E-2</v>
      </c>
      <c r="K564" t="s">
        <v>242</v>
      </c>
      <c r="L564" s="3">
        <v>17233.25</v>
      </c>
      <c r="M564" s="3">
        <v>17177.599999999999</v>
      </c>
      <c r="N564" s="3">
        <v>17250.25</v>
      </c>
      <c r="O564" s="3">
        <v>17161.150000000001</v>
      </c>
      <c r="P564" s="2">
        <v>8.6E-3</v>
      </c>
      <c r="T564" s="21" t="s">
        <v>242</v>
      </c>
      <c r="U564" s="65">
        <v>24232.6</v>
      </c>
      <c r="V564" s="65">
        <v>24239.1</v>
      </c>
      <c r="W564" s="65">
        <v>24295.1</v>
      </c>
      <c r="X564" s="65">
        <v>24125.85</v>
      </c>
      <c r="Y564" s="66">
        <v>6.1000000000000004E-3</v>
      </c>
      <c r="AC564" s="14" t="s">
        <v>662</v>
      </c>
      <c r="AD564" s="4">
        <v>7.0869999999999997</v>
      </c>
      <c r="AE564" s="4">
        <v>7.0990000000000002</v>
      </c>
      <c r="AF564" s="4">
        <v>7.1070000000000002</v>
      </c>
      <c r="AG564" s="16">
        <v>7.0759999999999996</v>
      </c>
    </row>
    <row r="565" spans="2:33" x14ac:dyDescent="0.3">
      <c r="B565" s="1">
        <v>44557</v>
      </c>
      <c r="C565">
        <v>792.3</v>
      </c>
      <c r="D565">
        <v>802.85</v>
      </c>
      <c r="E565">
        <v>802.85</v>
      </c>
      <c r="F565">
        <v>790.85</v>
      </c>
      <c r="G565" s="2">
        <v>-1.01E-2</v>
      </c>
      <c r="K565" t="s">
        <v>240</v>
      </c>
      <c r="L565" s="3">
        <v>17086.25</v>
      </c>
      <c r="M565" s="3">
        <v>16937.75</v>
      </c>
      <c r="N565" s="3">
        <v>17112.05</v>
      </c>
      <c r="O565" s="3">
        <v>16833.2</v>
      </c>
      <c r="P565" s="2">
        <v>4.8999999999999998E-3</v>
      </c>
      <c r="T565" s="21" t="s">
        <v>240</v>
      </c>
      <c r="U565" s="65">
        <v>24086.5</v>
      </c>
      <c r="V565" s="65">
        <v>23827.05</v>
      </c>
      <c r="W565" s="65">
        <v>24119.15</v>
      </c>
      <c r="X565" s="65">
        <v>23661.200000000001</v>
      </c>
      <c r="Y565" s="66">
        <v>6.4999999999999997E-3</v>
      </c>
      <c r="AC565" s="14" t="s">
        <v>663</v>
      </c>
      <c r="AD565" s="4">
        <v>7.0709999999999997</v>
      </c>
      <c r="AE565" s="4">
        <v>7.0819999999999999</v>
      </c>
      <c r="AF565" s="4">
        <v>7.0869999999999997</v>
      </c>
      <c r="AG565" s="16">
        <v>7.0659999999999998</v>
      </c>
    </row>
    <row r="566" spans="2:33" x14ac:dyDescent="0.3">
      <c r="B566" s="1">
        <v>44554</v>
      </c>
      <c r="C566">
        <v>800.4</v>
      </c>
      <c r="D566">
        <v>809</v>
      </c>
      <c r="E566">
        <v>811.2</v>
      </c>
      <c r="F566">
        <v>794.3</v>
      </c>
      <c r="G566" s="2">
        <v>-6.1000000000000004E-3</v>
      </c>
      <c r="K566" t="s">
        <v>238</v>
      </c>
      <c r="L566" s="3">
        <v>17003.75</v>
      </c>
      <c r="M566" s="3">
        <v>17149.5</v>
      </c>
      <c r="N566" s="3">
        <v>17155.599999999999</v>
      </c>
      <c r="O566" s="3">
        <v>16909.599999999999</v>
      </c>
      <c r="P566" s="2">
        <v>-4.0000000000000001E-3</v>
      </c>
      <c r="T566" s="21" t="s">
        <v>238</v>
      </c>
      <c r="U566" s="65">
        <v>23931.85</v>
      </c>
      <c r="V566" s="65">
        <v>24162.75</v>
      </c>
      <c r="W566" s="65">
        <v>24173.65</v>
      </c>
      <c r="X566" s="65">
        <v>23811.599999999999</v>
      </c>
      <c r="Y566" s="66">
        <v>-4.4999999999999997E-3</v>
      </c>
      <c r="AC566" s="14" t="s">
        <v>664</v>
      </c>
      <c r="AD566" s="4">
        <v>7.1</v>
      </c>
      <c r="AE566" s="4">
        <v>7.0910000000000002</v>
      </c>
      <c r="AF566" s="4">
        <v>7.1050000000000004</v>
      </c>
      <c r="AG566" s="16">
        <v>7.0880000000000001</v>
      </c>
    </row>
    <row r="567" spans="2:33" x14ac:dyDescent="0.3">
      <c r="B567" s="1">
        <v>44553</v>
      </c>
      <c r="C567">
        <v>805.3</v>
      </c>
      <c r="D567">
        <v>792.55</v>
      </c>
      <c r="E567">
        <v>813</v>
      </c>
      <c r="F567">
        <v>792.55</v>
      </c>
      <c r="G567" s="2">
        <v>1.2500000000000001E-2</v>
      </c>
      <c r="K567" t="s">
        <v>236</v>
      </c>
      <c r="L567" s="3">
        <v>17072.599999999999</v>
      </c>
      <c r="M567" s="3">
        <v>17066.8</v>
      </c>
      <c r="N567" s="3">
        <v>17118.650000000001</v>
      </c>
      <c r="O567" s="3">
        <v>17015.55</v>
      </c>
      <c r="P567" s="2">
        <v>6.8999999999999999E-3</v>
      </c>
      <c r="T567" s="21" t="s">
        <v>236</v>
      </c>
      <c r="U567" s="65">
        <v>24039</v>
      </c>
      <c r="V567" s="65">
        <v>24005.3</v>
      </c>
      <c r="W567" s="65">
        <v>24122.5</v>
      </c>
      <c r="X567" s="65">
        <v>23942.400000000001</v>
      </c>
      <c r="Y567" s="66">
        <v>8.6999999999999994E-3</v>
      </c>
      <c r="AC567" s="14" t="s">
        <v>665</v>
      </c>
      <c r="AD567" s="4">
        <v>7.0960000000000001</v>
      </c>
      <c r="AE567" s="4">
        <v>7.1059999999999999</v>
      </c>
      <c r="AF567" s="4">
        <v>7.1059999999999999</v>
      </c>
      <c r="AG567" s="16">
        <v>7.0890000000000004</v>
      </c>
    </row>
    <row r="568" spans="2:33" x14ac:dyDescent="0.3">
      <c r="B568" s="1">
        <v>44552</v>
      </c>
      <c r="C568">
        <v>795.35</v>
      </c>
      <c r="D568">
        <v>794.9</v>
      </c>
      <c r="E568">
        <v>822.4</v>
      </c>
      <c r="F568">
        <v>783.7</v>
      </c>
      <c r="G568" s="2">
        <v>5.9999999999999995E-4</v>
      </c>
      <c r="K568" t="s">
        <v>234</v>
      </c>
      <c r="L568" s="3">
        <v>16955.45</v>
      </c>
      <c r="M568" s="3">
        <v>16865.55</v>
      </c>
      <c r="N568" s="3">
        <v>16971</v>
      </c>
      <c r="O568" s="3">
        <v>16819.5</v>
      </c>
      <c r="P568" s="2">
        <v>1.0999999999999999E-2</v>
      </c>
      <c r="T568" s="21" t="s">
        <v>234</v>
      </c>
      <c r="U568" s="65">
        <v>23832.45</v>
      </c>
      <c r="V568" s="65">
        <v>23773.3</v>
      </c>
      <c r="W568" s="65">
        <v>23869.65</v>
      </c>
      <c r="X568" s="65">
        <v>23654.05</v>
      </c>
      <c r="Y568" s="66">
        <v>8.3000000000000001E-3</v>
      </c>
      <c r="AC568" s="14" t="s">
        <v>666</v>
      </c>
      <c r="AD568" s="4">
        <v>7.12</v>
      </c>
      <c r="AE568" s="4">
        <v>7.0890000000000004</v>
      </c>
      <c r="AF568" s="4">
        <v>7.1219999999999999</v>
      </c>
      <c r="AG568" s="16">
        <v>7.0780000000000003</v>
      </c>
    </row>
    <row r="569" spans="2:33" x14ac:dyDescent="0.3">
      <c r="B569" s="1">
        <v>44551</v>
      </c>
      <c r="C569">
        <v>794.9</v>
      </c>
      <c r="D569">
        <v>799</v>
      </c>
      <c r="E569">
        <v>811.45</v>
      </c>
      <c r="F569">
        <v>781.4</v>
      </c>
      <c r="G569" s="2">
        <v>1.1299999999999999E-2</v>
      </c>
      <c r="K569" t="s">
        <v>232</v>
      </c>
      <c r="L569" s="3">
        <v>16770.849999999999</v>
      </c>
      <c r="M569" s="3">
        <v>16773.150000000001</v>
      </c>
      <c r="N569" s="3">
        <v>16936.400000000001</v>
      </c>
      <c r="O569" s="3">
        <v>16688.25</v>
      </c>
      <c r="P569" s="2">
        <v>9.4000000000000004E-3</v>
      </c>
      <c r="T569" s="21" t="s">
        <v>232</v>
      </c>
      <c r="U569" s="65">
        <v>23636.1</v>
      </c>
      <c r="V569" s="65">
        <v>23682.35</v>
      </c>
      <c r="W569" s="65">
        <v>23867.5</v>
      </c>
      <c r="X569" s="65">
        <v>23514.2</v>
      </c>
      <c r="Y569" s="66">
        <v>7.7999999999999996E-3</v>
      </c>
      <c r="AC569" s="14" t="s">
        <v>667</v>
      </c>
      <c r="AD569" s="4">
        <v>7.1609999999999996</v>
      </c>
      <c r="AE569" s="4">
        <v>7.1539999999999999</v>
      </c>
      <c r="AF569" s="4">
        <v>7.1790000000000003</v>
      </c>
      <c r="AG569" s="16">
        <v>7.1479999999999997</v>
      </c>
    </row>
    <row r="570" spans="2:33" x14ac:dyDescent="0.3">
      <c r="B570" s="1">
        <v>44550</v>
      </c>
      <c r="C570">
        <v>786</v>
      </c>
      <c r="D570">
        <v>822</v>
      </c>
      <c r="E570">
        <v>823.1</v>
      </c>
      <c r="F570">
        <v>779.05</v>
      </c>
      <c r="G570" s="2">
        <v>-5.5E-2</v>
      </c>
      <c r="K570" t="s">
        <v>230</v>
      </c>
      <c r="L570" s="3">
        <v>16614.2</v>
      </c>
      <c r="M570" s="3">
        <v>16824.25</v>
      </c>
      <c r="N570" s="3">
        <v>16840.099999999999</v>
      </c>
      <c r="O570" s="3">
        <v>16410.2</v>
      </c>
      <c r="P570" s="2">
        <v>-2.18E-2</v>
      </c>
      <c r="T570" s="21" t="s">
        <v>230</v>
      </c>
      <c r="U570" s="65">
        <v>23452.75</v>
      </c>
      <c r="V570" s="65">
        <v>23780.1</v>
      </c>
      <c r="W570" s="65">
        <v>23803.55</v>
      </c>
      <c r="X570" s="65">
        <v>23177.15</v>
      </c>
      <c r="Y570" s="66">
        <v>-2.3199999999999998E-2</v>
      </c>
      <c r="AC570" s="14" t="s">
        <v>668</v>
      </c>
      <c r="AD570" s="4">
        <v>7.1719999999999997</v>
      </c>
      <c r="AE570" s="4">
        <v>7.1790000000000003</v>
      </c>
      <c r="AF570" s="4">
        <v>7.1849999999999996</v>
      </c>
      <c r="AG570" s="16">
        <v>7.1619999999999999</v>
      </c>
    </row>
    <row r="571" spans="2:33" x14ac:dyDescent="0.3">
      <c r="B571" s="1">
        <v>44547</v>
      </c>
      <c r="C571">
        <v>831.75</v>
      </c>
      <c r="D571">
        <v>837.65</v>
      </c>
      <c r="E571">
        <v>845.8</v>
      </c>
      <c r="F571">
        <v>820.05</v>
      </c>
      <c r="G571" s="2">
        <v>-7.0000000000000001E-3</v>
      </c>
      <c r="K571" t="s">
        <v>228</v>
      </c>
      <c r="L571" s="3">
        <v>16985.2</v>
      </c>
      <c r="M571" s="3">
        <v>17276</v>
      </c>
      <c r="N571" s="3">
        <v>17298.150000000001</v>
      </c>
      <c r="O571" s="3">
        <v>16966.45</v>
      </c>
      <c r="P571" s="2">
        <v>-1.5299999999999999E-2</v>
      </c>
      <c r="T571" s="21" t="s">
        <v>228</v>
      </c>
      <c r="U571" s="65">
        <v>24008.9</v>
      </c>
      <c r="V571" s="65">
        <v>24417.95</v>
      </c>
      <c r="W571" s="65">
        <v>24456.9</v>
      </c>
      <c r="X571" s="65">
        <v>23975.200000000001</v>
      </c>
      <c r="Y571" s="66">
        <v>-1.26E-2</v>
      </c>
      <c r="AC571" s="13">
        <v>44934</v>
      </c>
      <c r="AD571" s="4">
        <v>7.1559999999999997</v>
      </c>
      <c r="AE571" s="4">
        <v>7.1859999999999999</v>
      </c>
      <c r="AF571" s="4">
        <v>7.1859999999999999</v>
      </c>
      <c r="AG571" s="16">
        <v>7.1470000000000002</v>
      </c>
    </row>
    <row r="572" spans="2:33" x14ac:dyDescent="0.3">
      <c r="B572" s="1">
        <v>44546</v>
      </c>
      <c r="C572">
        <v>837.65</v>
      </c>
      <c r="D572">
        <v>854.8</v>
      </c>
      <c r="E572">
        <v>854.8</v>
      </c>
      <c r="F572">
        <v>818</v>
      </c>
      <c r="G572" s="2">
        <v>-1.4E-3</v>
      </c>
      <c r="K572" t="s">
        <v>226</v>
      </c>
      <c r="L572" s="3">
        <v>17248.400000000001</v>
      </c>
      <c r="M572" s="3">
        <v>17373</v>
      </c>
      <c r="N572" s="3">
        <v>17379.349999999999</v>
      </c>
      <c r="O572" s="3">
        <v>17184.95</v>
      </c>
      <c r="P572" s="2">
        <v>1.6000000000000001E-3</v>
      </c>
      <c r="T572" s="21" t="s">
        <v>226</v>
      </c>
      <c r="U572" s="65">
        <v>24315.05</v>
      </c>
      <c r="V572" s="65">
        <v>24519.05</v>
      </c>
      <c r="W572" s="65">
        <v>24562.85</v>
      </c>
      <c r="X572" s="65">
        <v>24218.400000000001</v>
      </c>
      <c r="Y572" s="66">
        <v>8.9999999999999998E-4</v>
      </c>
      <c r="AC572" s="13">
        <v>44965</v>
      </c>
      <c r="AD572" s="4">
        <v>7.1539999999999999</v>
      </c>
      <c r="AE572" s="4">
        <v>7.1849999999999996</v>
      </c>
      <c r="AF572" s="4">
        <v>7.1849999999999996</v>
      </c>
      <c r="AG572" s="16">
        <v>7.1520000000000001</v>
      </c>
    </row>
    <row r="573" spans="2:33" x14ac:dyDescent="0.3">
      <c r="B573" s="1">
        <v>44545</v>
      </c>
      <c r="C573">
        <v>838.8</v>
      </c>
      <c r="D573">
        <v>859.9</v>
      </c>
      <c r="E573">
        <v>859.9</v>
      </c>
      <c r="F573">
        <v>827.25</v>
      </c>
      <c r="G573" s="2">
        <v>-1.9099999999999999E-2</v>
      </c>
      <c r="K573" t="s">
        <v>224</v>
      </c>
      <c r="L573" s="3">
        <v>17221.400000000001</v>
      </c>
      <c r="M573" s="3">
        <v>17323.650000000001</v>
      </c>
      <c r="N573" s="3">
        <v>17351.2</v>
      </c>
      <c r="O573" s="3">
        <v>17192.2</v>
      </c>
      <c r="P573" s="2">
        <v>-6.0000000000000001E-3</v>
      </c>
      <c r="T573" s="21" t="s">
        <v>224</v>
      </c>
      <c r="U573" s="65">
        <v>24294.400000000001</v>
      </c>
      <c r="V573" s="65">
        <v>24486.75</v>
      </c>
      <c r="W573" s="65">
        <v>24527.55</v>
      </c>
      <c r="X573" s="65">
        <v>24269</v>
      </c>
      <c r="Y573" s="66">
        <v>-8.0000000000000002E-3</v>
      </c>
      <c r="AC573" s="13">
        <v>44993</v>
      </c>
      <c r="AD573" s="4">
        <v>7.194</v>
      </c>
      <c r="AE573" s="4">
        <v>7.1779999999999999</v>
      </c>
      <c r="AF573" s="4">
        <v>7.2140000000000004</v>
      </c>
      <c r="AG573" s="16">
        <v>7.173</v>
      </c>
    </row>
    <row r="574" spans="2:33" x14ac:dyDescent="0.3">
      <c r="B574" s="1">
        <v>44544</v>
      </c>
      <c r="C574">
        <v>855.1</v>
      </c>
      <c r="D574">
        <v>817.9</v>
      </c>
      <c r="E574">
        <v>869</v>
      </c>
      <c r="F574">
        <v>815</v>
      </c>
      <c r="G574" s="2">
        <v>5.1499999999999997E-2</v>
      </c>
      <c r="K574" t="s">
        <v>222</v>
      </c>
      <c r="L574" s="3">
        <v>17324.900000000001</v>
      </c>
      <c r="M574" s="3">
        <v>17283.2</v>
      </c>
      <c r="N574" s="3">
        <v>17376.2</v>
      </c>
      <c r="O574" s="3">
        <v>17225.8</v>
      </c>
      <c r="P574" s="2">
        <v>-2.5000000000000001E-3</v>
      </c>
      <c r="T574" s="21" t="s">
        <v>222</v>
      </c>
      <c r="U574" s="65">
        <v>24490.9</v>
      </c>
      <c r="V574" s="65">
        <v>24402.799999999999</v>
      </c>
      <c r="W574" s="65">
        <v>24563.85</v>
      </c>
      <c r="X574" s="65">
        <v>24302.5</v>
      </c>
      <c r="Y574" s="66">
        <v>-8.9999999999999998E-4</v>
      </c>
      <c r="AC574" s="13">
        <v>45024</v>
      </c>
      <c r="AD574" s="4">
        <v>7.1929999999999996</v>
      </c>
      <c r="AE574" s="4">
        <v>7.2009999999999996</v>
      </c>
      <c r="AF574" s="4">
        <v>7.2190000000000003</v>
      </c>
      <c r="AG574" s="16">
        <v>7.19</v>
      </c>
    </row>
    <row r="575" spans="2:33" x14ac:dyDescent="0.3">
      <c r="B575" s="1">
        <v>44543</v>
      </c>
      <c r="C575">
        <v>813.25</v>
      </c>
      <c r="D575">
        <v>834</v>
      </c>
      <c r="E575">
        <v>848</v>
      </c>
      <c r="F575">
        <v>807.1</v>
      </c>
      <c r="G575" s="2">
        <v>-0.02</v>
      </c>
      <c r="K575" t="s">
        <v>220</v>
      </c>
      <c r="L575" s="3">
        <v>17368.25</v>
      </c>
      <c r="M575" s="3">
        <v>17619.099999999999</v>
      </c>
      <c r="N575" s="3">
        <v>17639.5</v>
      </c>
      <c r="O575" s="3">
        <v>17355.95</v>
      </c>
      <c r="P575" s="2">
        <v>-8.2000000000000007E-3</v>
      </c>
      <c r="T575" s="21" t="s">
        <v>220</v>
      </c>
      <c r="U575" s="65">
        <v>24512.6</v>
      </c>
      <c r="V575" s="65">
        <v>24853.45</v>
      </c>
      <c r="W575" s="65">
        <v>24909.1</v>
      </c>
      <c r="X575" s="65">
        <v>24488.35</v>
      </c>
      <c r="Y575" s="66">
        <v>-7.7999999999999996E-3</v>
      </c>
      <c r="AC575" s="13">
        <v>45115</v>
      </c>
      <c r="AD575" s="4">
        <v>7.1970000000000001</v>
      </c>
      <c r="AE575" s="4">
        <v>7.17</v>
      </c>
      <c r="AF575" s="4">
        <v>7.2</v>
      </c>
      <c r="AG575" s="16">
        <v>7.1559999999999997</v>
      </c>
    </row>
    <row r="576" spans="2:33" x14ac:dyDescent="0.3">
      <c r="B576" s="1">
        <v>44540</v>
      </c>
      <c r="C576">
        <v>829.85</v>
      </c>
      <c r="D576">
        <v>835</v>
      </c>
      <c r="E576">
        <v>844.5</v>
      </c>
      <c r="F576">
        <v>825.2</v>
      </c>
      <c r="G576" s="2">
        <v>-5.7999999999999996E-3</v>
      </c>
      <c r="K576" s="1">
        <v>44481</v>
      </c>
      <c r="L576" s="3">
        <v>17511.3</v>
      </c>
      <c r="M576" s="3">
        <v>17476.05</v>
      </c>
      <c r="N576" s="3">
        <v>17534.349999999999</v>
      </c>
      <c r="O576" s="3">
        <v>17405.25</v>
      </c>
      <c r="P576" s="2">
        <v>-2.9999999999999997E-4</v>
      </c>
      <c r="T576" s="67">
        <v>44481</v>
      </c>
      <c r="U576" s="65">
        <v>24704.75</v>
      </c>
      <c r="V576" s="65">
        <v>24692.1</v>
      </c>
      <c r="W576" s="65">
        <v>24760.6</v>
      </c>
      <c r="X576" s="65">
        <v>24553.15</v>
      </c>
      <c r="Y576" s="66">
        <v>-1.5E-3</v>
      </c>
      <c r="AC576" s="13">
        <v>45146</v>
      </c>
      <c r="AD576" s="4">
        <v>7.1680000000000001</v>
      </c>
      <c r="AE576" s="4">
        <v>7.1859999999999999</v>
      </c>
      <c r="AF576" s="4">
        <v>7.1909999999999998</v>
      </c>
      <c r="AG576" s="16">
        <v>7.1630000000000003</v>
      </c>
    </row>
    <row r="577" spans="2:33" x14ac:dyDescent="0.3">
      <c r="B577" s="1">
        <v>44539</v>
      </c>
      <c r="C577">
        <v>834.65</v>
      </c>
      <c r="D577">
        <v>842</v>
      </c>
      <c r="E577">
        <v>852.2</v>
      </c>
      <c r="F577">
        <v>825.1</v>
      </c>
      <c r="G577" s="2">
        <v>-6.6E-3</v>
      </c>
      <c r="K577" s="1">
        <v>44451</v>
      </c>
      <c r="L577" s="3">
        <v>17516.849999999999</v>
      </c>
      <c r="M577" s="3">
        <v>17524.400000000001</v>
      </c>
      <c r="N577" s="3">
        <v>17543.25</v>
      </c>
      <c r="O577" s="3">
        <v>17379.599999999999</v>
      </c>
      <c r="P577" s="2">
        <v>2.7000000000000001E-3</v>
      </c>
      <c r="T577" s="67">
        <v>44451</v>
      </c>
      <c r="U577" s="65">
        <v>24742.6</v>
      </c>
      <c r="V577" s="65">
        <v>24861.200000000001</v>
      </c>
      <c r="W577" s="65">
        <v>24902.55</v>
      </c>
      <c r="X577" s="65">
        <v>24590.9</v>
      </c>
      <c r="Y577" s="66">
        <v>-2.7000000000000001E-3</v>
      </c>
      <c r="AC577" s="13">
        <v>45177</v>
      </c>
      <c r="AD577" s="4">
        <v>7.1779999999999999</v>
      </c>
      <c r="AE577" s="4">
        <v>7.1710000000000003</v>
      </c>
      <c r="AF577" s="4">
        <v>7.181</v>
      </c>
      <c r="AG577" s="16">
        <v>7.1609999999999996</v>
      </c>
    </row>
    <row r="578" spans="2:33" x14ac:dyDescent="0.3">
      <c r="B578" s="1">
        <v>44538</v>
      </c>
      <c r="C578">
        <v>840.2</v>
      </c>
      <c r="D578">
        <v>835</v>
      </c>
      <c r="E578">
        <v>857.65</v>
      </c>
      <c r="F578">
        <v>834.35</v>
      </c>
      <c r="G578" s="2">
        <v>1.0999999999999999E-2</v>
      </c>
      <c r="K578" s="1">
        <v>44420</v>
      </c>
      <c r="L578" s="3">
        <v>17469.75</v>
      </c>
      <c r="M578" s="3">
        <v>17315.25</v>
      </c>
      <c r="N578" s="3">
        <v>17484.599999999999</v>
      </c>
      <c r="O578" s="3">
        <v>17308.95</v>
      </c>
      <c r="P578" s="2">
        <v>1.7100000000000001E-2</v>
      </c>
      <c r="T578" s="67">
        <v>44420</v>
      </c>
      <c r="U578" s="65">
        <v>24810.6</v>
      </c>
      <c r="V578" s="65">
        <v>24586.25</v>
      </c>
      <c r="W578" s="65">
        <v>24830.9</v>
      </c>
      <c r="X578" s="65">
        <v>24570.35</v>
      </c>
      <c r="Y578" s="66">
        <v>1.7500000000000002E-2</v>
      </c>
      <c r="AC578" s="13">
        <v>45207</v>
      </c>
      <c r="AD578" s="4">
        <v>7.1539999999999999</v>
      </c>
      <c r="AE578" s="4">
        <v>7.1929999999999996</v>
      </c>
      <c r="AF578" s="4">
        <v>7.1929999999999996</v>
      </c>
      <c r="AG578" s="16">
        <v>7.1520000000000001</v>
      </c>
    </row>
    <row r="579" spans="2:33" x14ac:dyDescent="0.3">
      <c r="B579" s="1">
        <v>44537</v>
      </c>
      <c r="C579">
        <v>831.05</v>
      </c>
      <c r="D579">
        <v>860</v>
      </c>
      <c r="E579">
        <v>868.1</v>
      </c>
      <c r="F579">
        <v>823.35</v>
      </c>
      <c r="G579" s="2">
        <v>-3.2800000000000003E-2</v>
      </c>
      <c r="K579" s="1">
        <v>44389</v>
      </c>
      <c r="L579" s="3">
        <v>17176.7</v>
      </c>
      <c r="M579" s="3">
        <v>17044.099999999999</v>
      </c>
      <c r="N579" s="3">
        <v>17251.650000000001</v>
      </c>
      <c r="O579" s="3">
        <v>16987.75</v>
      </c>
      <c r="P579" s="2">
        <v>1.5599999999999999E-2</v>
      </c>
      <c r="T579" s="67">
        <v>44389</v>
      </c>
      <c r="U579" s="65">
        <v>24385.05</v>
      </c>
      <c r="V579" s="65">
        <v>24172</v>
      </c>
      <c r="W579" s="65">
        <v>24502.55</v>
      </c>
      <c r="X579" s="65">
        <v>24075.05</v>
      </c>
      <c r="Y579" s="66">
        <v>1.7399999999999999E-2</v>
      </c>
      <c r="AC579" s="13">
        <v>45238</v>
      </c>
      <c r="AD579" s="4">
        <v>7.1980000000000004</v>
      </c>
      <c r="AE579" s="4">
        <v>7.1790000000000003</v>
      </c>
      <c r="AF579" s="4">
        <v>7.202</v>
      </c>
      <c r="AG579" s="16">
        <v>7.1790000000000003</v>
      </c>
    </row>
    <row r="580" spans="2:33" x14ac:dyDescent="0.3">
      <c r="B580" s="1">
        <v>44536</v>
      </c>
      <c r="C580">
        <v>859.2</v>
      </c>
      <c r="D580">
        <v>862.45</v>
      </c>
      <c r="E580">
        <v>870.1</v>
      </c>
      <c r="F580">
        <v>851</v>
      </c>
      <c r="G580" s="2">
        <v>-3.8E-3</v>
      </c>
      <c r="K580" s="1">
        <v>44359</v>
      </c>
      <c r="L580" s="3">
        <v>16912.25</v>
      </c>
      <c r="M580" s="3">
        <v>17209.05</v>
      </c>
      <c r="N580" s="3">
        <v>17216.75</v>
      </c>
      <c r="O580" s="3">
        <v>16891.7</v>
      </c>
      <c r="P580" s="2">
        <v>-1.6500000000000001E-2</v>
      </c>
      <c r="T580" s="67">
        <v>44359</v>
      </c>
      <c r="U580" s="65">
        <v>23968.2</v>
      </c>
      <c r="V580" s="65">
        <v>24390.05</v>
      </c>
      <c r="W580" s="65">
        <v>24397.95</v>
      </c>
      <c r="X580" s="65">
        <v>23941.7</v>
      </c>
      <c r="Y580" s="66">
        <v>-1.66E-2</v>
      </c>
      <c r="AC580" s="14" t="s">
        <v>669</v>
      </c>
      <c r="AD580" s="4">
        <v>7.2089999999999996</v>
      </c>
      <c r="AE580" s="4">
        <v>7.226</v>
      </c>
      <c r="AF580" s="4">
        <v>7.226</v>
      </c>
      <c r="AG580" s="16">
        <v>7.2050000000000001</v>
      </c>
    </row>
    <row r="581" spans="2:33" x14ac:dyDescent="0.3">
      <c r="B581" s="1">
        <v>44533</v>
      </c>
      <c r="C581">
        <v>862.45</v>
      </c>
      <c r="D581">
        <v>857.65</v>
      </c>
      <c r="E581">
        <v>900</v>
      </c>
      <c r="F581">
        <v>854</v>
      </c>
      <c r="G581" s="2">
        <v>1.0500000000000001E-2</v>
      </c>
      <c r="K581" s="1">
        <v>44267</v>
      </c>
      <c r="L581" s="3">
        <v>17196.7</v>
      </c>
      <c r="M581" s="3">
        <v>17424.900000000001</v>
      </c>
      <c r="N581" s="3">
        <v>17489.8</v>
      </c>
      <c r="O581" s="3">
        <v>17180.8</v>
      </c>
      <c r="P581" s="2">
        <v>-1.18E-2</v>
      </c>
      <c r="T581" s="67">
        <v>44267</v>
      </c>
      <c r="U581" s="65">
        <v>24373.05</v>
      </c>
      <c r="V581" s="65">
        <v>24639.45</v>
      </c>
      <c r="W581" s="65">
        <v>24784</v>
      </c>
      <c r="X581" s="65">
        <v>24339.85</v>
      </c>
      <c r="Y581" s="66">
        <v>-0.01</v>
      </c>
      <c r="AC581" s="14" t="s">
        <v>670</v>
      </c>
      <c r="AD581" s="4">
        <v>7.25</v>
      </c>
      <c r="AE581" s="4">
        <v>7.2519999999999998</v>
      </c>
      <c r="AF581" s="4">
        <v>7.2560000000000002</v>
      </c>
      <c r="AG581" s="16">
        <v>7.2430000000000003</v>
      </c>
    </row>
    <row r="582" spans="2:33" x14ac:dyDescent="0.3">
      <c r="B582" s="1">
        <v>44532</v>
      </c>
      <c r="C582">
        <v>853.45</v>
      </c>
      <c r="D582">
        <v>875</v>
      </c>
      <c r="E582">
        <v>875</v>
      </c>
      <c r="F582">
        <v>850</v>
      </c>
      <c r="G582" s="2">
        <v>-9.4000000000000004E-3</v>
      </c>
      <c r="K582" s="1">
        <v>44239</v>
      </c>
      <c r="L582" s="3">
        <v>17401.650000000001</v>
      </c>
      <c r="M582" s="3">
        <v>17183.2</v>
      </c>
      <c r="N582" s="3">
        <v>17420.349999999999</v>
      </c>
      <c r="O582" s="3">
        <v>17149.3</v>
      </c>
      <c r="P582" s="2">
        <v>1.37E-2</v>
      </c>
      <c r="T582" s="67">
        <v>44239</v>
      </c>
      <c r="U582" s="65">
        <v>24618.35</v>
      </c>
      <c r="V582" s="65">
        <v>24266.45</v>
      </c>
      <c r="W582" s="65">
        <v>24653.1</v>
      </c>
      <c r="X582" s="65">
        <v>24219.9</v>
      </c>
      <c r="Y582" s="66">
        <v>1.4999999999999999E-2</v>
      </c>
      <c r="AC582" s="14" t="s">
        <v>671</v>
      </c>
      <c r="AD582" s="4">
        <v>7.2140000000000004</v>
      </c>
      <c r="AE582" s="4">
        <v>7.24</v>
      </c>
      <c r="AF582" s="4">
        <v>7.2409999999999997</v>
      </c>
      <c r="AG582" s="16">
        <v>7.2089999999999996</v>
      </c>
    </row>
    <row r="583" spans="2:33" x14ac:dyDescent="0.3">
      <c r="B583" s="1">
        <v>44531</v>
      </c>
      <c r="C583">
        <v>861.55</v>
      </c>
      <c r="D583">
        <v>885.1</v>
      </c>
      <c r="E583">
        <v>895.75</v>
      </c>
      <c r="F583">
        <v>845</v>
      </c>
      <c r="G583" s="2">
        <v>-3.5900000000000001E-2</v>
      </c>
      <c r="K583" s="1">
        <v>44208</v>
      </c>
      <c r="L583" s="3">
        <v>17166.900000000001</v>
      </c>
      <c r="M583" s="3">
        <v>17104.400000000001</v>
      </c>
      <c r="N583" s="3">
        <v>17213.05</v>
      </c>
      <c r="O583" s="3">
        <v>17064.25</v>
      </c>
      <c r="P583" s="2">
        <v>1.0800000000000001E-2</v>
      </c>
      <c r="T583" s="67">
        <v>44208</v>
      </c>
      <c r="U583" s="65">
        <v>24255</v>
      </c>
      <c r="V583" s="65">
        <v>24127.1</v>
      </c>
      <c r="W583" s="65">
        <v>24342.15</v>
      </c>
      <c r="X583" s="65">
        <v>24094.85</v>
      </c>
      <c r="Y583" s="66">
        <v>1.0699999999999999E-2</v>
      </c>
      <c r="AC583" s="14" t="s">
        <v>672</v>
      </c>
      <c r="AD583" s="4">
        <v>7.22</v>
      </c>
      <c r="AE583" s="4">
        <v>7.2329999999999997</v>
      </c>
      <c r="AF583" s="4">
        <v>7.2329999999999997</v>
      </c>
      <c r="AG583" s="16">
        <v>7.21</v>
      </c>
    </row>
    <row r="584" spans="2:33" x14ac:dyDescent="0.3">
      <c r="B584" s="1">
        <v>44530</v>
      </c>
      <c r="C584">
        <v>893.65</v>
      </c>
      <c r="D584">
        <v>901.05</v>
      </c>
      <c r="E584">
        <v>911</v>
      </c>
      <c r="F584">
        <v>882.35</v>
      </c>
      <c r="G584" s="2">
        <v>-7.1000000000000004E-3</v>
      </c>
      <c r="K584" t="s">
        <v>217</v>
      </c>
      <c r="L584" s="3">
        <v>16983.2</v>
      </c>
      <c r="M584" s="3">
        <v>17051.150000000001</v>
      </c>
      <c r="N584" s="3">
        <v>17324.650000000001</v>
      </c>
      <c r="O584" s="3">
        <v>16931.400000000001</v>
      </c>
      <c r="P584" s="2">
        <v>-4.1000000000000003E-3</v>
      </c>
      <c r="T584" s="21" t="s">
        <v>217</v>
      </c>
      <c r="U584" s="65">
        <v>23997.3</v>
      </c>
      <c r="V584" s="65">
        <v>24009.35</v>
      </c>
      <c r="W584" s="65">
        <v>24501.25</v>
      </c>
      <c r="X584" s="65">
        <v>23931.7</v>
      </c>
      <c r="Y584" s="66">
        <v>-2.3E-3</v>
      </c>
      <c r="AC584" s="14" t="s">
        <v>673</v>
      </c>
      <c r="AD584" s="4">
        <v>7.218</v>
      </c>
      <c r="AE584" s="4">
        <v>7.2439999999999998</v>
      </c>
      <c r="AF584" s="4">
        <v>7.2439999999999998</v>
      </c>
      <c r="AG584" s="16">
        <v>7.2110000000000003</v>
      </c>
    </row>
    <row r="585" spans="2:33" x14ac:dyDescent="0.3">
      <c r="B585" s="1">
        <v>44529</v>
      </c>
      <c r="C585">
        <v>900</v>
      </c>
      <c r="D585">
        <v>835.8</v>
      </c>
      <c r="E585">
        <v>905</v>
      </c>
      <c r="F585">
        <v>811.5</v>
      </c>
      <c r="G585" s="2">
        <v>3.5999999999999997E-2</v>
      </c>
      <c r="K585" t="s">
        <v>216</v>
      </c>
      <c r="L585" s="3">
        <v>17053.95</v>
      </c>
      <c r="M585" s="3">
        <v>17055.8</v>
      </c>
      <c r="N585" s="3">
        <v>17160.7</v>
      </c>
      <c r="O585" s="3">
        <v>16782.400000000001</v>
      </c>
      <c r="P585" s="2">
        <v>1.6000000000000001E-3</v>
      </c>
      <c r="T585" s="21" t="s">
        <v>216</v>
      </c>
      <c r="U585" s="65">
        <v>24053.35</v>
      </c>
      <c r="V585" s="65">
        <v>24040.25</v>
      </c>
      <c r="W585" s="65">
        <v>24202.05</v>
      </c>
      <c r="X585" s="65">
        <v>23585.4</v>
      </c>
      <c r="Y585" s="66">
        <v>2E-3</v>
      </c>
      <c r="AC585" s="14" t="s">
        <v>674</v>
      </c>
      <c r="AD585" s="4">
        <v>7.194</v>
      </c>
      <c r="AE585" s="4">
        <v>7.2220000000000004</v>
      </c>
      <c r="AF585" s="4">
        <v>7.2220000000000004</v>
      </c>
      <c r="AG585" s="16">
        <v>7.1929999999999996</v>
      </c>
    </row>
    <row r="586" spans="2:33" x14ac:dyDescent="0.3">
      <c r="B586" s="1">
        <v>44526</v>
      </c>
      <c r="C586">
        <v>868.7</v>
      </c>
      <c r="D586">
        <v>870</v>
      </c>
      <c r="E586">
        <v>877.6</v>
      </c>
      <c r="F586">
        <v>840.6</v>
      </c>
      <c r="G586" s="2">
        <v>-2.18E-2</v>
      </c>
      <c r="K586" t="s">
        <v>215</v>
      </c>
      <c r="L586" s="3">
        <v>17026.45</v>
      </c>
      <c r="M586" s="3">
        <v>17338.75</v>
      </c>
      <c r="N586" s="3">
        <v>17355.400000000001</v>
      </c>
      <c r="O586" s="3">
        <v>16985.7</v>
      </c>
      <c r="P586" s="2">
        <v>-2.9100000000000001E-2</v>
      </c>
      <c r="T586" s="21" t="s">
        <v>215</v>
      </c>
      <c r="U586" s="65">
        <v>24005.85</v>
      </c>
      <c r="V586" s="65">
        <v>24420.3</v>
      </c>
      <c r="W586" s="65">
        <v>24469.5</v>
      </c>
      <c r="X586" s="65">
        <v>23947.55</v>
      </c>
      <c r="Y586" s="66">
        <v>-2.9100000000000001E-2</v>
      </c>
      <c r="AC586" s="14" t="s">
        <v>675</v>
      </c>
      <c r="AD586" s="4">
        <v>7.1929999999999996</v>
      </c>
      <c r="AE586" s="4">
        <v>7.1779999999999999</v>
      </c>
      <c r="AF586" s="4">
        <v>7.1970000000000001</v>
      </c>
      <c r="AG586" s="16">
        <v>7.1749999999999998</v>
      </c>
    </row>
    <row r="587" spans="2:33" x14ac:dyDescent="0.3">
      <c r="B587" s="1">
        <v>44525</v>
      </c>
      <c r="C587">
        <v>888.1</v>
      </c>
      <c r="D587">
        <v>871.95</v>
      </c>
      <c r="E587">
        <v>896</v>
      </c>
      <c r="F587">
        <v>870.6</v>
      </c>
      <c r="G587" s="2">
        <v>7.4999999999999997E-3</v>
      </c>
      <c r="K587" t="s">
        <v>213</v>
      </c>
      <c r="L587" s="3">
        <v>17536.25</v>
      </c>
      <c r="M587" s="3">
        <v>17417.3</v>
      </c>
      <c r="N587" s="3">
        <v>17564.349999999999</v>
      </c>
      <c r="O587" s="3">
        <v>17351.7</v>
      </c>
      <c r="P587" s="2">
        <v>7.0000000000000001E-3</v>
      </c>
      <c r="T587" s="21" t="s">
        <v>213</v>
      </c>
      <c r="U587" s="65">
        <v>24724.55</v>
      </c>
      <c r="V587" s="65">
        <v>24656.95</v>
      </c>
      <c r="W587" s="65">
        <v>24781.45</v>
      </c>
      <c r="X587" s="65">
        <v>24545.1</v>
      </c>
      <c r="Y587" s="66">
        <v>2.3E-3</v>
      </c>
      <c r="AC587" s="14" t="s">
        <v>676</v>
      </c>
      <c r="AD587" s="4">
        <v>7.2060000000000004</v>
      </c>
      <c r="AE587" s="4">
        <v>7.2409999999999997</v>
      </c>
      <c r="AF587" s="4">
        <v>7.2409999999999997</v>
      </c>
      <c r="AG587" s="16">
        <v>7.1980000000000004</v>
      </c>
    </row>
    <row r="588" spans="2:33" x14ac:dyDescent="0.3">
      <c r="B588" s="1">
        <v>44524</v>
      </c>
      <c r="C588">
        <v>881.5</v>
      </c>
      <c r="D588">
        <v>903.5</v>
      </c>
      <c r="E588">
        <v>906.6</v>
      </c>
      <c r="F588">
        <v>865</v>
      </c>
      <c r="G588" s="2">
        <v>-1.95E-2</v>
      </c>
      <c r="K588" t="s">
        <v>211</v>
      </c>
      <c r="L588" s="3">
        <v>17415.05</v>
      </c>
      <c r="M588" s="3">
        <v>17550.05</v>
      </c>
      <c r="N588" s="3">
        <v>17600.599999999999</v>
      </c>
      <c r="O588" s="3">
        <v>17354</v>
      </c>
      <c r="P588" s="2">
        <v>-5.0000000000000001E-3</v>
      </c>
      <c r="T588" s="21" t="s">
        <v>211</v>
      </c>
      <c r="U588" s="65">
        <v>24667.8</v>
      </c>
      <c r="V588" s="65">
        <v>24770.25</v>
      </c>
      <c r="W588" s="65">
        <v>24932.1</v>
      </c>
      <c r="X588" s="65">
        <v>24577.7</v>
      </c>
      <c r="Y588" s="66">
        <v>-1.1000000000000001E-3</v>
      </c>
      <c r="AC588" s="14" t="s">
        <v>677</v>
      </c>
      <c r="AD588" s="4">
        <v>7.1779999999999999</v>
      </c>
      <c r="AE588" s="4">
        <v>7.2119999999999997</v>
      </c>
      <c r="AF588" s="4">
        <v>7.2119999999999997</v>
      </c>
      <c r="AG588" s="16">
        <v>7.1660000000000004</v>
      </c>
    </row>
    <row r="589" spans="2:33" x14ac:dyDescent="0.3">
      <c r="B589" s="1">
        <v>44523</v>
      </c>
      <c r="C589">
        <v>899</v>
      </c>
      <c r="D589">
        <v>913</v>
      </c>
      <c r="E589">
        <v>913</v>
      </c>
      <c r="F589">
        <v>882</v>
      </c>
      <c r="G589" s="2">
        <v>-1.77E-2</v>
      </c>
      <c r="K589" t="s">
        <v>209</v>
      </c>
      <c r="L589" s="3">
        <v>17503.349999999999</v>
      </c>
      <c r="M589" s="3">
        <v>17281.75</v>
      </c>
      <c r="N589" s="3">
        <v>17553.7</v>
      </c>
      <c r="O589" s="3">
        <v>17216.099999999999</v>
      </c>
      <c r="P589" s="2">
        <v>5.0000000000000001E-3</v>
      </c>
      <c r="T589" s="21" t="s">
        <v>209</v>
      </c>
      <c r="U589" s="65">
        <v>24694.65</v>
      </c>
      <c r="V589" s="65">
        <v>24381.55</v>
      </c>
      <c r="W589" s="65">
        <v>24751.75</v>
      </c>
      <c r="X589" s="65">
        <v>24264.05</v>
      </c>
      <c r="Y589" s="66">
        <v>3.8E-3</v>
      </c>
      <c r="AC589" s="14" t="s">
        <v>678</v>
      </c>
      <c r="AD589" s="4">
        <v>7.18</v>
      </c>
      <c r="AE589" s="4">
        <v>7.1779999999999999</v>
      </c>
      <c r="AF589" s="4">
        <v>7.1890000000000001</v>
      </c>
      <c r="AG589" s="16">
        <v>7.1589999999999998</v>
      </c>
    </row>
    <row r="590" spans="2:33" x14ac:dyDescent="0.3">
      <c r="B590" s="1">
        <v>44522</v>
      </c>
      <c r="C590">
        <v>915.2</v>
      </c>
      <c r="D590">
        <v>900</v>
      </c>
      <c r="E590">
        <v>927.9</v>
      </c>
      <c r="F590">
        <v>863.3</v>
      </c>
      <c r="G590" s="2">
        <v>5.5999999999999999E-3</v>
      </c>
      <c r="K590" t="s">
        <v>207</v>
      </c>
      <c r="L590" s="3">
        <v>17416.55</v>
      </c>
      <c r="M590" s="3">
        <v>17796.25</v>
      </c>
      <c r="N590" s="3">
        <v>17805.25</v>
      </c>
      <c r="O590" s="3">
        <v>17280.45</v>
      </c>
      <c r="P590" s="2">
        <v>-1.9599999999999999E-2</v>
      </c>
      <c r="T590" s="21" t="s">
        <v>207</v>
      </c>
      <c r="U590" s="65">
        <v>24600.400000000001</v>
      </c>
      <c r="V590" s="65">
        <v>25156.25</v>
      </c>
      <c r="W590" s="65">
        <v>25173.1</v>
      </c>
      <c r="X590" s="65">
        <v>24405.200000000001</v>
      </c>
      <c r="Y590" s="66">
        <v>-1.77E-2</v>
      </c>
      <c r="AC590" s="14" t="s">
        <v>679</v>
      </c>
      <c r="AD590" s="4">
        <v>7.1849999999999996</v>
      </c>
      <c r="AE590" s="4">
        <v>7.1529999999999996</v>
      </c>
      <c r="AF590" s="4">
        <v>7.1920000000000002</v>
      </c>
      <c r="AG590" s="16">
        <v>7.1529999999999996</v>
      </c>
    </row>
    <row r="591" spans="2:33" x14ac:dyDescent="0.3">
      <c r="B591" s="1">
        <v>44518</v>
      </c>
      <c r="C591">
        <v>910.1</v>
      </c>
      <c r="D591">
        <v>953</v>
      </c>
      <c r="E591">
        <v>953</v>
      </c>
      <c r="F591">
        <v>901.5</v>
      </c>
      <c r="G591" s="2">
        <v>-3.5499999999999997E-2</v>
      </c>
      <c r="K591" t="s">
        <v>205</v>
      </c>
      <c r="L591" s="3">
        <v>17764.8</v>
      </c>
      <c r="M591" s="3">
        <v>17890.55</v>
      </c>
      <c r="N591" s="3">
        <v>17945.599999999999</v>
      </c>
      <c r="O591" s="3">
        <v>17688.5</v>
      </c>
      <c r="P591" s="2">
        <v>-7.4999999999999997E-3</v>
      </c>
      <c r="T591" s="21" t="s">
        <v>205</v>
      </c>
      <c r="U591" s="65">
        <v>25044.65</v>
      </c>
      <c r="V591" s="65">
        <v>25194.2</v>
      </c>
      <c r="W591" s="65">
        <v>25294.400000000001</v>
      </c>
      <c r="X591" s="65">
        <v>24936.45</v>
      </c>
      <c r="Y591" s="66">
        <v>-6.4999999999999997E-3</v>
      </c>
      <c r="AC591" s="14" t="s">
        <v>680</v>
      </c>
      <c r="AD591" s="4">
        <v>7.1660000000000004</v>
      </c>
      <c r="AE591" s="4">
        <v>7.1769999999999996</v>
      </c>
      <c r="AF591" s="4">
        <v>7.1859999999999999</v>
      </c>
      <c r="AG591" s="16">
        <v>7.1639999999999997</v>
      </c>
    </row>
    <row r="592" spans="2:33" x14ac:dyDescent="0.3">
      <c r="B592" s="1">
        <v>44517</v>
      </c>
      <c r="C592">
        <v>943.55</v>
      </c>
      <c r="D592">
        <v>910</v>
      </c>
      <c r="E592">
        <v>967.8</v>
      </c>
      <c r="F592">
        <v>910</v>
      </c>
      <c r="G592" s="2">
        <v>3.1800000000000002E-2</v>
      </c>
      <c r="K592" t="s">
        <v>203</v>
      </c>
      <c r="L592" s="3">
        <v>17898.650000000001</v>
      </c>
      <c r="M592" s="3">
        <v>17939.349999999999</v>
      </c>
      <c r="N592" s="3">
        <v>18022.650000000001</v>
      </c>
      <c r="O592" s="3">
        <v>17879.25</v>
      </c>
      <c r="P592" s="2">
        <v>-5.5999999999999999E-3</v>
      </c>
      <c r="T592" s="21" t="s">
        <v>203</v>
      </c>
      <c r="U592" s="65">
        <v>25209.05</v>
      </c>
      <c r="V592" s="65">
        <v>25201.5</v>
      </c>
      <c r="W592" s="65">
        <v>25389.45</v>
      </c>
      <c r="X592" s="65">
        <v>25160.1</v>
      </c>
      <c r="Y592" s="66">
        <v>-3.5000000000000001E-3</v>
      </c>
      <c r="AC592" s="13">
        <v>44935</v>
      </c>
      <c r="AD592" s="4">
        <v>7.1749999999999998</v>
      </c>
      <c r="AE592" s="4">
        <v>7.1740000000000004</v>
      </c>
      <c r="AF592" s="4">
        <v>7.1840000000000002</v>
      </c>
      <c r="AG592" s="16">
        <v>7.1630000000000003</v>
      </c>
    </row>
    <row r="593" spans="2:33" x14ac:dyDescent="0.3">
      <c r="B593" s="1">
        <v>44516</v>
      </c>
      <c r="C593">
        <v>914.45</v>
      </c>
      <c r="D593">
        <v>932.35</v>
      </c>
      <c r="E593">
        <v>945</v>
      </c>
      <c r="F593">
        <v>910</v>
      </c>
      <c r="G593" s="2">
        <v>-1.9199999999999998E-2</v>
      </c>
      <c r="K593" t="s">
        <v>201</v>
      </c>
      <c r="L593" s="3">
        <v>17999.2</v>
      </c>
      <c r="M593" s="3">
        <v>18127.05</v>
      </c>
      <c r="N593" s="3">
        <v>18132.650000000001</v>
      </c>
      <c r="O593" s="3">
        <v>17958.8</v>
      </c>
      <c r="P593" s="2">
        <v>-6.1000000000000004E-3</v>
      </c>
      <c r="T593" s="21" t="s">
        <v>201</v>
      </c>
      <c r="U593" s="65">
        <v>25298.400000000001</v>
      </c>
      <c r="V593" s="65">
        <v>25427.25</v>
      </c>
      <c r="W593" s="65">
        <v>25445.45</v>
      </c>
      <c r="X593" s="65">
        <v>25259.35</v>
      </c>
      <c r="Y593" s="66">
        <v>-4.4000000000000003E-3</v>
      </c>
      <c r="AC593" s="13">
        <v>45025</v>
      </c>
      <c r="AD593" s="4">
        <v>7.2039999999999997</v>
      </c>
      <c r="AE593" s="4">
        <v>7.1920000000000002</v>
      </c>
      <c r="AF593" s="4">
        <v>7.2060000000000004</v>
      </c>
      <c r="AG593" s="16">
        <v>7.1859999999999999</v>
      </c>
    </row>
    <row r="594" spans="2:33" x14ac:dyDescent="0.3">
      <c r="B594" s="1">
        <v>44515</v>
      </c>
      <c r="C594">
        <v>932.35</v>
      </c>
      <c r="D594">
        <v>941.7</v>
      </c>
      <c r="E594">
        <v>941.7</v>
      </c>
      <c r="F594">
        <v>888.2</v>
      </c>
      <c r="G594" s="2">
        <v>-7.4999999999999997E-3</v>
      </c>
      <c r="K594" t="s">
        <v>199</v>
      </c>
      <c r="L594" s="3">
        <v>18109.45</v>
      </c>
      <c r="M594" s="3">
        <v>18140.95</v>
      </c>
      <c r="N594" s="3">
        <v>18210.150000000001</v>
      </c>
      <c r="O594" s="3">
        <v>18071.3</v>
      </c>
      <c r="P594" s="2">
        <v>4.0000000000000002E-4</v>
      </c>
      <c r="T594" s="21" t="s">
        <v>199</v>
      </c>
      <c r="U594" s="65">
        <v>25409</v>
      </c>
      <c r="V594" s="65">
        <v>25429.65</v>
      </c>
      <c r="W594" s="65">
        <v>25536.15</v>
      </c>
      <c r="X594" s="65">
        <v>25360.2</v>
      </c>
      <c r="Y594" s="66">
        <v>1.8E-3</v>
      </c>
      <c r="AC594" s="13">
        <v>45055</v>
      </c>
      <c r="AD594" s="4">
        <v>7.2060000000000004</v>
      </c>
      <c r="AE594" s="4">
        <v>7.21</v>
      </c>
      <c r="AF594" s="4">
        <v>7.2110000000000003</v>
      </c>
      <c r="AG594" s="16">
        <v>7.1950000000000003</v>
      </c>
    </row>
    <row r="595" spans="2:33" x14ac:dyDescent="0.3">
      <c r="B595" s="1">
        <v>44512</v>
      </c>
      <c r="C595">
        <v>939.35</v>
      </c>
      <c r="D595">
        <v>945.9</v>
      </c>
      <c r="E595">
        <v>946.2</v>
      </c>
      <c r="F595">
        <v>916.5</v>
      </c>
      <c r="G595" s="2">
        <v>-2.9999999999999997E-4</v>
      </c>
      <c r="K595" s="1">
        <v>44541</v>
      </c>
      <c r="L595" s="3">
        <v>18102.75</v>
      </c>
      <c r="M595" s="3">
        <v>17977.599999999999</v>
      </c>
      <c r="N595" s="3">
        <v>18123</v>
      </c>
      <c r="O595" s="3">
        <v>17905.900000000001</v>
      </c>
      <c r="P595" s="2">
        <v>1.2800000000000001E-2</v>
      </c>
      <c r="T595" s="67">
        <v>44541</v>
      </c>
      <c r="U595" s="65">
        <v>25362.799999999999</v>
      </c>
      <c r="V595" s="65">
        <v>25128.5</v>
      </c>
      <c r="W595" s="65">
        <v>25380</v>
      </c>
      <c r="X595" s="65">
        <v>25053.200000000001</v>
      </c>
      <c r="Y595" s="66">
        <v>1.4800000000000001E-2</v>
      </c>
      <c r="AC595" s="13">
        <v>45086</v>
      </c>
      <c r="AD595" s="4">
        <v>7.21</v>
      </c>
      <c r="AE595" s="4">
        <v>7.2169999999999996</v>
      </c>
      <c r="AF595" s="4">
        <v>7.2320000000000002</v>
      </c>
      <c r="AG595" s="16">
        <v>7.2089999999999996</v>
      </c>
    </row>
    <row r="596" spans="2:33" x14ac:dyDescent="0.3">
      <c r="B596" s="1">
        <v>44511</v>
      </c>
      <c r="C596">
        <v>939.65</v>
      </c>
      <c r="D596">
        <v>915</v>
      </c>
      <c r="E596">
        <v>945</v>
      </c>
      <c r="F596">
        <v>896.35</v>
      </c>
      <c r="G596" s="2">
        <v>5.1299999999999998E-2</v>
      </c>
      <c r="K596" s="1">
        <v>44511</v>
      </c>
      <c r="L596" s="3">
        <v>17873.599999999999</v>
      </c>
      <c r="M596" s="3">
        <v>17967.45</v>
      </c>
      <c r="N596" s="3">
        <v>17971.349999999999</v>
      </c>
      <c r="O596" s="3">
        <v>17798.2</v>
      </c>
      <c r="P596" s="2">
        <v>-8.0000000000000002E-3</v>
      </c>
      <c r="T596" s="67">
        <v>44511</v>
      </c>
      <c r="U596" s="65">
        <v>24991.75</v>
      </c>
      <c r="V596" s="65">
        <v>25154.5</v>
      </c>
      <c r="W596" s="65">
        <v>25158.1</v>
      </c>
      <c r="X596" s="65">
        <v>24853.4</v>
      </c>
      <c r="Y596" s="66">
        <v>-9.4000000000000004E-3</v>
      </c>
      <c r="AC596" s="13">
        <v>45116</v>
      </c>
      <c r="AD596" s="4">
        <v>7.173</v>
      </c>
      <c r="AE596" s="4">
        <v>7.2290000000000001</v>
      </c>
      <c r="AF596" s="4">
        <v>7.2290000000000001</v>
      </c>
      <c r="AG596" s="16">
        <v>7.1580000000000004</v>
      </c>
    </row>
    <row r="597" spans="2:33" x14ac:dyDescent="0.3">
      <c r="B597" s="1">
        <v>44510</v>
      </c>
      <c r="C597">
        <v>893.8</v>
      </c>
      <c r="D597">
        <v>880</v>
      </c>
      <c r="E597">
        <v>904.95</v>
      </c>
      <c r="F597">
        <v>876.95</v>
      </c>
      <c r="G597" s="2">
        <v>1.84E-2</v>
      </c>
      <c r="K597" s="1">
        <v>44480</v>
      </c>
      <c r="L597" s="3">
        <v>18017.2</v>
      </c>
      <c r="M597" s="3">
        <v>17973.45</v>
      </c>
      <c r="N597" s="3">
        <v>18061.25</v>
      </c>
      <c r="O597" s="3">
        <v>17915</v>
      </c>
      <c r="P597" s="2">
        <v>-1.5E-3</v>
      </c>
      <c r="T597" s="67">
        <v>44480</v>
      </c>
      <c r="U597" s="65">
        <v>25227.7</v>
      </c>
      <c r="V597" s="65">
        <v>25179.95</v>
      </c>
      <c r="W597" s="65">
        <v>25294.05</v>
      </c>
      <c r="X597" s="65">
        <v>25074.95</v>
      </c>
      <c r="Y597" s="66">
        <v>-2.7000000000000001E-3</v>
      </c>
      <c r="AC597" s="13">
        <v>45147</v>
      </c>
      <c r="AD597" s="4">
        <v>7.1989999999999998</v>
      </c>
      <c r="AE597" s="4">
        <v>7.1829999999999998</v>
      </c>
      <c r="AF597" s="4">
        <v>7.2069999999999999</v>
      </c>
      <c r="AG597" s="16">
        <v>7.165</v>
      </c>
    </row>
    <row r="598" spans="2:33" x14ac:dyDescent="0.3">
      <c r="B598" s="1">
        <v>44509</v>
      </c>
      <c r="C598">
        <v>877.65</v>
      </c>
      <c r="D598">
        <v>883</v>
      </c>
      <c r="E598">
        <v>885</v>
      </c>
      <c r="F598">
        <v>866.45</v>
      </c>
      <c r="G598" s="2">
        <v>-2.5000000000000001E-3</v>
      </c>
      <c r="K598" s="1">
        <v>44450</v>
      </c>
      <c r="L598" s="3">
        <v>18044.25</v>
      </c>
      <c r="M598" s="3">
        <v>18084.349999999999</v>
      </c>
      <c r="N598" s="3">
        <v>18112.599999999999</v>
      </c>
      <c r="O598" s="3">
        <v>17983.05</v>
      </c>
      <c r="P598" s="2">
        <v>-1.2999999999999999E-3</v>
      </c>
      <c r="T598" s="67">
        <v>44450</v>
      </c>
      <c r="U598" s="65">
        <v>25295.7</v>
      </c>
      <c r="V598" s="65">
        <v>25393.4</v>
      </c>
      <c r="W598" s="65">
        <v>25434.15</v>
      </c>
      <c r="X598" s="65">
        <v>25209.35</v>
      </c>
      <c r="Y598" s="66">
        <v>-3.2000000000000002E-3</v>
      </c>
      <c r="AC598" s="13">
        <v>45239</v>
      </c>
      <c r="AD598" s="4">
        <v>7.2089999999999996</v>
      </c>
      <c r="AE598" s="4">
        <v>7.1879999999999997</v>
      </c>
      <c r="AF598" s="4">
        <v>7.2140000000000004</v>
      </c>
      <c r="AG598" s="16">
        <v>7.1829999999999998</v>
      </c>
    </row>
    <row r="599" spans="2:33" x14ac:dyDescent="0.3">
      <c r="B599" s="1">
        <v>44508</v>
      </c>
      <c r="C599">
        <v>879.85</v>
      </c>
      <c r="D599">
        <v>889.9</v>
      </c>
      <c r="E599">
        <v>909.9</v>
      </c>
      <c r="F599">
        <v>875.35</v>
      </c>
      <c r="G599" s="2">
        <v>-1.1000000000000001E-3</v>
      </c>
      <c r="K599" s="1">
        <v>44419</v>
      </c>
      <c r="L599" s="3">
        <v>18068.55</v>
      </c>
      <c r="M599" s="3">
        <v>18040.2</v>
      </c>
      <c r="N599" s="3">
        <v>18087.8</v>
      </c>
      <c r="O599" s="3">
        <v>17836.099999999999</v>
      </c>
      <c r="P599" s="2">
        <v>8.5000000000000006E-3</v>
      </c>
      <c r="T599" s="67">
        <v>44419</v>
      </c>
      <c r="U599" s="65">
        <v>25377.85</v>
      </c>
      <c r="V599" s="65">
        <v>25302.95</v>
      </c>
      <c r="W599" s="65">
        <v>25412.1</v>
      </c>
      <c r="X599" s="65">
        <v>25060.65</v>
      </c>
      <c r="Y599" s="66">
        <v>9.1999999999999998E-3</v>
      </c>
      <c r="AC599" s="13">
        <v>45269</v>
      </c>
      <c r="AD599" s="4">
        <v>7.2030000000000003</v>
      </c>
      <c r="AE599" s="4">
        <v>7.2220000000000004</v>
      </c>
      <c r="AF599" s="4">
        <v>7.2220000000000004</v>
      </c>
      <c r="AG599" s="16">
        <v>7.194</v>
      </c>
    </row>
    <row r="600" spans="2:33" x14ac:dyDescent="0.3">
      <c r="B600" s="1">
        <v>44504</v>
      </c>
      <c r="C600">
        <v>880.85</v>
      </c>
      <c r="D600">
        <v>894.6</v>
      </c>
      <c r="E600">
        <v>898.7</v>
      </c>
      <c r="F600">
        <v>873.3</v>
      </c>
      <c r="G600" s="2">
        <v>-8.0999999999999996E-3</v>
      </c>
      <c r="K600" s="1">
        <v>44297</v>
      </c>
      <c r="L600" s="3">
        <v>17916.8</v>
      </c>
      <c r="M600" s="3">
        <v>17935.05</v>
      </c>
      <c r="N600" s="3">
        <v>17947.55</v>
      </c>
      <c r="O600" s="3">
        <v>17900.599999999999</v>
      </c>
      <c r="P600" s="2">
        <v>4.8999999999999998E-3</v>
      </c>
      <c r="T600" s="67">
        <v>44297</v>
      </c>
      <c r="U600" s="65">
        <v>25146.3</v>
      </c>
      <c r="V600" s="65">
        <v>25201.8</v>
      </c>
      <c r="W600" s="65">
        <v>25214.9</v>
      </c>
      <c r="X600" s="65">
        <v>25118.85</v>
      </c>
      <c r="Y600" s="66">
        <v>3.7000000000000002E-3</v>
      </c>
      <c r="AC600" s="14" t="s">
        <v>681</v>
      </c>
      <c r="AD600" s="4">
        <v>7.1719999999999997</v>
      </c>
      <c r="AE600" s="4">
        <v>7.19</v>
      </c>
      <c r="AF600" s="4">
        <v>7.19</v>
      </c>
      <c r="AG600" s="16">
        <v>7.1710000000000003</v>
      </c>
    </row>
    <row r="601" spans="2:33" x14ac:dyDescent="0.3">
      <c r="B601" s="1">
        <v>44503</v>
      </c>
      <c r="C601">
        <v>888.05</v>
      </c>
      <c r="D601">
        <v>909</v>
      </c>
      <c r="E601">
        <v>909</v>
      </c>
      <c r="F601">
        <v>882.3</v>
      </c>
      <c r="G601" s="2">
        <v>-2.5000000000000001E-2</v>
      </c>
      <c r="K601" s="1">
        <v>44266</v>
      </c>
      <c r="L601" s="3">
        <v>17829.2</v>
      </c>
      <c r="M601" s="3">
        <v>17947.95</v>
      </c>
      <c r="N601" s="3">
        <v>17988.75</v>
      </c>
      <c r="O601" s="3">
        <v>17757.95</v>
      </c>
      <c r="P601" s="2">
        <v>-3.3E-3</v>
      </c>
      <c r="T601" s="67">
        <v>44266</v>
      </c>
      <c r="U601" s="65">
        <v>25053.200000000001</v>
      </c>
      <c r="V601" s="65">
        <v>25277.5</v>
      </c>
      <c r="W601" s="65">
        <v>25337.05</v>
      </c>
      <c r="X601" s="65">
        <v>24959.45</v>
      </c>
      <c r="Y601" s="66">
        <v>-4.7000000000000002E-3</v>
      </c>
      <c r="AC601" s="14" t="s">
        <v>682</v>
      </c>
      <c r="AD601" s="4">
        <v>7.101</v>
      </c>
      <c r="AE601" s="4">
        <v>7.157</v>
      </c>
      <c r="AF601" s="4">
        <v>7.157</v>
      </c>
      <c r="AG601" s="16">
        <v>7.0960000000000001</v>
      </c>
    </row>
    <row r="602" spans="2:33" x14ac:dyDescent="0.3">
      <c r="B602" s="1">
        <v>44502</v>
      </c>
      <c r="C602">
        <v>910.85</v>
      </c>
      <c r="D602">
        <v>877.4</v>
      </c>
      <c r="E602">
        <v>915</v>
      </c>
      <c r="F602">
        <v>877.4</v>
      </c>
      <c r="G602" s="2">
        <v>2.5700000000000001E-2</v>
      </c>
      <c r="K602" s="1">
        <v>44238</v>
      </c>
      <c r="L602" s="3">
        <v>17888.95</v>
      </c>
      <c r="M602" s="3">
        <v>17970.900000000001</v>
      </c>
      <c r="N602" s="3">
        <v>18012.25</v>
      </c>
      <c r="O602" s="3">
        <v>17847.599999999999</v>
      </c>
      <c r="P602" s="2">
        <v>-2.3E-3</v>
      </c>
      <c r="T602" s="67">
        <v>44238</v>
      </c>
      <c r="U602" s="65">
        <v>25172.35</v>
      </c>
      <c r="V602" s="65">
        <v>25183.5</v>
      </c>
      <c r="W602" s="65">
        <v>25286.9</v>
      </c>
      <c r="X602" s="65">
        <v>25079.45</v>
      </c>
      <c r="Y602" s="66">
        <v>8.9999999999999998E-4</v>
      </c>
      <c r="AC602" s="14" t="s">
        <v>683</v>
      </c>
      <c r="AD602" s="4">
        <v>7.1580000000000004</v>
      </c>
      <c r="AE602" s="4">
        <v>7.117</v>
      </c>
      <c r="AF602" s="4">
        <v>7.1660000000000004</v>
      </c>
      <c r="AG602" s="16">
        <v>7.1050000000000004</v>
      </c>
    </row>
    <row r="603" spans="2:33" x14ac:dyDescent="0.3">
      <c r="B603" s="1">
        <v>44501</v>
      </c>
      <c r="C603">
        <v>888.05</v>
      </c>
      <c r="D603">
        <v>869</v>
      </c>
      <c r="E603">
        <v>898</v>
      </c>
      <c r="F603">
        <v>866.2</v>
      </c>
      <c r="G603" s="2">
        <v>2.5000000000000001E-2</v>
      </c>
      <c r="K603" s="1">
        <v>44207</v>
      </c>
      <c r="L603" s="3">
        <v>17929.650000000001</v>
      </c>
      <c r="M603" s="3">
        <v>17783.150000000001</v>
      </c>
      <c r="N603" s="3">
        <v>17954.099999999999</v>
      </c>
      <c r="O603" s="3">
        <v>17697.099999999999</v>
      </c>
      <c r="P603" s="2">
        <v>1.46E-2</v>
      </c>
      <c r="T603" s="67">
        <v>44207</v>
      </c>
      <c r="U603" s="65">
        <v>25150.3</v>
      </c>
      <c r="V603" s="65">
        <v>24915.1</v>
      </c>
      <c r="W603" s="65">
        <v>25217.45</v>
      </c>
      <c r="X603" s="65">
        <v>24833.85</v>
      </c>
      <c r="Y603" s="66">
        <v>1.66E-2</v>
      </c>
      <c r="AC603" s="14" t="s">
        <v>684</v>
      </c>
      <c r="AD603" s="4">
        <v>7.149</v>
      </c>
      <c r="AE603" s="4">
        <v>7.1929999999999996</v>
      </c>
      <c r="AF603" s="4">
        <v>7.1929999999999996</v>
      </c>
      <c r="AG603" s="16">
        <v>7.1390000000000002</v>
      </c>
    </row>
    <row r="604" spans="2:33" x14ac:dyDescent="0.3">
      <c r="B604" s="1">
        <v>44498</v>
      </c>
      <c r="C604">
        <v>866.35</v>
      </c>
      <c r="D604">
        <v>878.9</v>
      </c>
      <c r="E604">
        <v>899</v>
      </c>
      <c r="F604">
        <v>850.15</v>
      </c>
      <c r="G604" s="2">
        <v>-1.61E-2</v>
      </c>
      <c r="K604" t="s">
        <v>193</v>
      </c>
      <c r="L604" s="3">
        <v>17671.650000000001</v>
      </c>
      <c r="M604" s="3">
        <v>17833.05</v>
      </c>
      <c r="N604" s="3">
        <v>17915.849999999999</v>
      </c>
      <c r="O604" s="3">
        <v>17613.099999999999</v>
      </c>
      <c r="P604" s="2">
        <v>-1.04E-2</v>
      </c>
      <c r="T604" s="21" t="s">
        <v>193</v>
      </c>
      <c r="U604" s="65">
        <v>24740.35</v>
      </c>
      <c r="V604" s="65">
        <v>24982.05</v>
      </c>
      <c r="W604" s="65">
        <v>25113.55</v>
      </c>
      <c r="X604" s="65">
        <v>24626.400000000001</v>
      </c>
      <c r="Y604" s="66">
        <v>-1.2E-2</v>
      </c>
      <c r="AC604" s="14" t="s">
        <v>685</v>
      </c>
      <c r="AD604" s="4">
        <v>7.1529999999999996</v>
      </c>
      <c r="AE604" s="4">
        <v>7.1710000000000003</v>
      </c>
      <c r="AF604" s="4">
        <v>7.1710000000000003</v>
      </c>
      <c r="AG604" s="16">
        <v>7.1429999999999998</v>
      </c>
    </row>
    <row r="605" spans="2:33" x14ac:dyDescent="0.3">
      <c r="B605" s="1">
        <v>44497</v>
      </c>
      <c r="C605">
        <v>880.55</v>
      </c>
      <c r="D605">
        <v>910</v>
      </c>
      <c r="E605">
        <v>919.2</v>
      </c>
      <c r="F605">
        <v>874.9</v>
      </c>
      <c r="G605" s="2">
        <v>-3.7400000000000003E-2</v>
      </c>
      <c r="K605" t="s">
        <v>192</v>
      </c>
      <c r="L605" s="3">
        <v>17857.25</v>
      </c>
      <c r="M605" s="3">
        <v>18187.650000000001</v>
      </c>
      <c r="N605" s="3">
        <v>18190.7</v>
      </c>
      <c r="O605" s="3">
        <v>17799.45</v>
      </c>
      <c r="P605" s="2">
        <v>-1.9400000000000001E-2</v>
      </c>
      <c r="T605" s="21" t="s">
        <v>192</v>
      </c>
      <c r="U605" s="65">
        <v>25039.9</v>
      </c>
      <c r="V605" s="65">
        <v>25629.1</v>
      </c>
      <c r="W605" s="65">
        <v>25632.75</v>
      </c>
      <c r="X605" s="65">
        <v>24950.2</v>
      </c>
      <c r="Y605" s="66">
        <v>-2.3E-2</v>
      </c>
      <c r="AC605" s="14" t="s">
        <v>686</v>
      </c>
      <c r="AD605" s="4">
        <v>7.1360000000000001</v>
      </c>
      <c r="AE605" s="4">
        <v>7.2069999999999999</v>
      </c>
      <c r="AF605" s="4">
        <v>7.2069999999999999</v>
      </c>
      <c r="AG605" s="16">
        <v>7.1289999999999996</v>
      </c>
    </row>
    <row r="606" spans="2:33" x14ac:dyDescent="0.3">
      <c r="B606" s="1">
        <v>44496</v>
      </c>
      <c r="C606">
        <v>914.8</v>
      </c>
      <c r="D606">
        <v>943</v>
      </c>
      <c r="E606">
        <v>943</v>
      </c>
      <c r="F606">
        <v>910</v>
      </c>
      <c r="G606" s="2">
        <v>-2.24E-2</v>
      </c>
      <c r="K606" t="s">
        <v>191</v>
      </c>
      <c r="L606" s="3">
        <v>18210.95</v>
      </c>
      <c r="M606" s="3">
        <v>18295.849999999999</v>
      </c>
      <c r="N606" s="3">
        <v>18342.05</v>
      </c>
      <c r="O606" s="3">
        <v>18167.900000000001</v>
      </c>
      <c r="P606" s="2">
        <v>-3.0999999999999999E-3</v>
      </c>
      <c r="T606" s="21" t="s">
        <v>191</v>
      </c>
      <c r="U606" s="65">
        <v>25628.9</v>
      </c>
      <c r="V606" s="65">
        <v>25724.1</v>
      </c>
      <c r="W606" s="65">
        <v>25793.65</v>
      </c>
      <c r="X606" s="65">
        <v>25562.75</v>
      </c>
      <c r="Y606" s="66">
        <v>-2.3E-3</v>
      </c>
      <c r="AC606" s="14" t="s">
        <v>687</v>
      </c>
      <c r="AD606" s="4">
        <v>7.15</v>
      </c>
      <c r="AE606" s="4">
        <v>7.11</v>
      </c>
      <c r="AF606" s="4">
        <v>7.1639999999999997</v>
      </c>
      <c r="AG606" s="16">
        <v>7.0860000000000003</v>
      </c>
    </row>
    <row r="607" spans="2:33" x14ac:dyDescent="0.3">
      <c r="B607" s="1">
        <v>44495</v>
      </c>
      <c r="C607">
        <v>935.75</v>
      </c>
      <c r="D607">
        <v>949.95</v>
      </c>
      <c r="E607">
        <v>951</v>
      </c>
      <c r="F607">
        <v>920.45</v>
      </c>
      <c r="G607" s="2">
        <v>-6.7000000000000002E-3</v>
      </c>
      <c r="K607" t="s">
        <v>190</v>
      </c>
      <c r="L607" s="3">
        <v>18268.400000000001</v>
      </c>
      <c r="M607" s="3">
        <v>18154.5</v>
      </c>
      <c r="N607" s="3">
        <v>18310.45</v>
      </c>
      <c r="O607" s="3">
        <v>18099.3</v>
      </c>
      <c r="P607" s="2">
        <v>7.9000000000000008E-3</v>
      </c>
      <c r="T607" s="21" t="s">
        <v>190</v>
      </c>
      <c r="U607" s="65">
        <v>25687.3</v>
      </c>
      <c r="V607" s="65">
        <v>25605.9</v>
      </c>
      <c r="W607" s="65">
        <v>25806.2</v>
      </c>
      <c r="X607" s="65">
        <v>25504.5</v>
      </c>
      <c r="Y607" s="66">
        <v>3.2000000000000002E-3</v>
      </c>
      <c r="AC607" s="14" t="s">
        <v>688</v>
      </c>
      <c r="AD607" s="4">
        <v>7.15</v>
      </c>
      <c r="AE607" s="4">
        <v>7.1859999999999999</v>
      </c>
      <c r="AF607" s="4">
        <v>7.1859999999999999</v>
      </c>
      <c r="AG607" s="16">
        <v>7.1239999999999997</v>
      </c>
    </row>
    <row r="608" spans="2:33" x14ac:dyDescent="0.3">
      <c r="B608" s="1">
        <v>44494</v>
      </c>
      <c r="C608">
        <v>942.05</v>
      </c>
      <c r="D608">
        <v>890</v>
      </c>
      <c r="E608">
        <v>951</v>
      </c>
      <c r="F608">
        <v>880.8</v>
      </c>
      <c r="G608" s="2">
        <v>5.74E-2</v>
      </c>
      <c r="K608" t="s">
        <v>189</v>
      </c>
      <c r="L608" s="3">
        <v>18125.400000000001</v>
      </c>
      <c r="M608" s="3">
        <v>18229.5</v>
      </c>
      <c r="N608" s="3">
        <v>18241.400000000001</v>
      </c>
      <c r="O608" s="3">
        <v>17968.5</v>
      </c>
      <c r="P608" s="2">
        <v>5.9999999999999995E-4</v>
      </c>
      <c r="T608" s="21" t="s">
        <v>189</v>
      </c>
      <c r="U608" s="65">
        <v>25606.55</v>
      </c>
      <c r="V608" s="65">
        <v>25671.75</v>
      </c>
      <c r="W608" s="65">
        <v>25754.5</v>
      </c>
      <c r="X608" s="65">
        <v>25371.35</v>
      </c>
      <c r="Y608" s="66">
        <v>5.0000000000000001E-3</v>
      </c>
      <c r="AC608" s="14" t="s">
        <v>689</v>
      </c>
      <c r="AD608" s="4">
        <v>7.1459999999999999</v>
      </c>
      <c r="AE608" s="4">
        <v>7.1779999999999999</v>
      </c>
      <c r="AF608" s="4">
        <v>7.18</v>
      </c>
      <c r="AG608" s="16">
        <v>7.1440000000000001</v>
      </c>
    </row>
    <row r="609" spans="2:33" x14ac:dyDescent="0.3">
      <c r="B609" s="1">
        <v>44491</v>
      </c>
      <c r="C609">
        <v>890.9</v>
      </c>
      <c r="D609">
        <v>897</v>
      </c>
      <c r="E609">
        <v>905.05</v>
      </c>
      <c r="F609">
        <v>877.55</v>
      </c>
      <c r="G609" s="2">
        <v>-6.3E-3</v>
      </c>
      <c r="K609" t="s">
        <v>187</v>
      </c>
      <c r="L609" s="3">
        <v>18114.900000000001</v>
      </c>
      <c r="M609" s="3">
        <v>18230.7</v>
      </c>
      <c r="N609" s="3">
        <v>18314.25</v>
      </c>
      <c r="O609" s="3">
        <v>18034.349999999999</v>
      </c>
      <c r="P609" s="2">
        <v>-3.5000000000000001E-3</v>
      </c>
      <c r="T609" s="21" t="s">
        <v>187</v>
      </c>
      <c r="U609" s="65">
        <v>25477.9</v>
      </c>
      <c r="V609" s="65">
        <v>25594.3</v>
      </c>
      <c r="W609" s="65">
        <v>25756.6</v>
      </c>
      <c r="X609" s="65">
        <v>25373.200000000001</v>
      </c>
      <c r="Y609" s="66">
        <v>-1.1999999999999999E-3</v>
      </c>
      <c r="AC609" s="14" t="s">
        <v>690</v>
      </c>
      <c r="AD609" s="4">
        <v>7.173</v>
      </c>
      <c r="AE609" s="4">
        <v>7.173</v>
      </c>
      <c r="AF609" s="4">
        <v>7.173</v>
      </c>
      <c r="AG609" s="16">
        <v>7.173</v>
      </c>
    </row>
    <row r="610" spans="2:33" x14ac:dyDescent="0.3">
      <c r="B610" s="1">
        <v>44490</v>
      </c>
      <c r="C610">
        <v>896.55</v>
      </c>
      <c r="D610">
        <v>875</v>
      </c>
      <c r="E610">
        <v>915.9</v>
      </c>
      <c r="F610">
        <v>866</v>
      </c>
      <c r="G610" s="2">
        <v>2.35E-2</v>
      </c>
      <c r="K610" t="s">
        <v>185</v>
      </c>
      <c r="L610" s="3">
        <v>18178.099999999999</v>
      </c>
      <c r="M610" s="3">
        <v>18382.7</v>
      </c>
      <c r="N610" s="3">
        <v>18384.2</v>
      </c>
      <c r="O610" s="3">
        <v>18048</v>
      </c>
      <c r="P610" s="2">
        <v>-4.7999999999999996E-3</v>
      </c>
      <c r="T610" s="21" t="s">
        <v>185</v>
      </c>
      <c r="U610" s="65">
        <v>25507.4</v>
      </c>
      <c r="V610" s="65">
        <v>25636.35</v>
      </c>
      <c r="W610" s="65">
        <v>25639.599999999999</v>
      </c>
      <c r="X610" s="65">
        <v>25300.7</v>
      </c>
      <c r="Y610" s="66">
        <v>-1E-4</v>
      </c>
      <c r="AC610" s="14" t="s">
        <v>691</v>
      </c>
      <c r="AD610" s="4">
        <v>7.2380000000000004</v>
      </c>
      <c r="AE610" s="4">
        <v>7.2140000000000004</v>
      </c>
      <c r="AF610" s="4">
        <v>7.2409999999999997</v>
      </c>
      <c r="AG610" s="16">
        <v>7.1479999999999997</v>
      </c>
    </row>
    <row r="611" spans="2:33" x14ac:dyDescent="0.3">
      <c r="B611" s="1">
        <v>44489</v>
      </c>
      <c r="C611">
        <v>875.95</v>
      </c>
      <c r="D611">
        <v>910.45</v>
      </c>
      <c r="E611">
        <v>916.95</v>
      </c>
      <c r="F611">
        <v>853.35</v>
      </c>
      <c r="G611" s="2">
        <v>-3.7900000000000003E-2</v>
      </c>
      <c r="K611" t="s">
        <v>183</v>
      </c>
      <c r="L611" s="3">
        <v>18266.599999999999</v>
      </c>
      <c r="M611" s="3">
        <v>18439.900000000001</v>
      </c>
      <c r="N611" s="3">
        <v>18458.3</v>
      </c>
      <c r="O611" s="3">
        <v>18209.349999999999</v>
      </c>
      <c r="P611" s="2">
        <v>-8.3000000000000001E-3</v>
      </c>
      <c r="T611" s="21" t="s">
        <v>183</v>
      </c>
      <c r="U611" s="65">
        <v>25509.5</v>
      </c>
      <c r="V611" s="65">
        <v>25676.799999999999</v>
      </c>
      <c r="W611" s="65">
        <v>25734.400000000001</v>
      </c>
      <c r="X611" s="65">
        <v>25410.05</v>
      </c>
      <c r="Y611" s="66">
        <v>-5.1000000000000004E-3</v>
      </c>
      <c r="AC611" s="14" t="s">
        <v>692</v>
      </c>
      <c r="AD611" s="4">
        <v>7.21</v>
      </c>
      <c r="AE611" s="4">
        <v>7.2409999999999997</v>
      </c>
      <c r="AF611" s="4">
        <v>7.2409999999999997</v>
      </c>
      <c r="AG611" s="16">
        <v>7.1879999999999997</v>
      </c>
    </row>
    <row r="612" spans="2:33" x14ac:dyDescent="0.3">
      <c r="B612" s="1">
        <v>44488</v>
      </c>
      <c r="C612">
        <v>910.45</v>
      </c>
      <c r="D612">
        <v>945</v>
      </c>
      <c r="E612">
        <v>948.3</v>
      </c>
      <c r="F612">
        <v>901.7</v>
      </c>
      <c r="G612" s="2">
        <v>-3.0800000000000001E-2</v>
      </c>
      <c r="K612" t="s">
        <v>693</v>
      </c>
      <c r="L612" s="3">
        <v>18418.75</v>
      </c>
      <c r="M612" s="3">
        <v>18602.349999999999</v>
      </c>
      <c r="N612" s="3">
        <v>18604.45</v>
      </c>
      <c r="O612" s="3">
        <v>18377.7</v>
      </c>
      <c r="P612" s="2">
        <v>-3.2000000000000002E-3</v>
      </c>
      <c r="T612" s="21" t="s">
        <v>693</v>
      </c>
      <c r="U612" s="65">
        <v>25640.7</v>
      </c>
      <c r="V612" s="65">
        <v>25787.599999999999</v>
      </c>
      <c r="W612" s="65">
        <v>25822.85</v>
      </c>
      <c r="X612" s="65">
        <v>25512.65</v>
      </c>
      <c r="Y612" s="66">
        <v>2.3E-3</v>
      </c>
      <c r="AC612" s="13">
        <v>44995</v>
      </c>
      <c r="AD612" s="4">
        <v>7.2350000000000003</v>
      </c>
      <c r="AE612" s="4">
        <v>7.2389999999999999</v>
      </c>
      <c r="AF612" s="4">
        <v>7.24</v>
      </c>
      <c r="AG612" s="16">
        <v>7.21</v>
      </c>
    </row>
    <row r="613" spans="2:33" x14ac:dyDescent="0.3">
      <c r="B613" s="1">
        <v>44487</v>
      </c>
      <c r="C613">
        <v>939.35</v>
      </c>
      <c r="D613">
        <v>936.4</v>
      </c>
      <c r="E613">
        <v>944.9</v>
      </c>
      <c r="F613">
        <v>914.7</v>
      </c>
      <c r="G613" s="2">
        <v>1.37E-2</v>
      </c>
      <c r="K613" t="s">
        <v>181</v>
      </c>
      <c r="L613" s="3">
        <v>18477.05</v>
      </c>
      <c r="M613" s="3">
        <v>18500.099999999999</v>
      </c>
      <c r="N613" s="3">
        <v>18543.150000000001</v>
      </c>
      <c r="O613" s="3">
        <v>18445.3</v>
      </c>
      <c r="P613" s="2">
        <v>7.6E-3</v>
      </c>
      <c r="T613" s="21" t="s">
        <v>181</v>
      </c>
      <c r="U613" s="65">
        <v>25581.65</v>
      </c>
      <c r="V613" s="65">
        <v>25693.4</v>
      </c>
      <c r="W613" s="65">
        <v>25706.2</v>
      </c>
      <c r="X613" s="65">
        <v>25534.05</v>
      </c>
      <c r="Y613" s="66">
        <v>7.6E-3</v>
      </c>
      <c r="AC613" s="13">
        <v>45026</v>
      </c>
      <c r="AD613" s="4">
        <v>7.2380000000000004</v>
      </c>
      <c r="AE613" s="4">
        <v>7.2569999999999997</v>
      </c>
      <c r="AF613" s="4">
        <v>7.2610000000000001</v>
      </c>
      <c r="AG613" s="16">
        <v>7.2359999999999998</v>
      </c>
    </row>
    <row r="614" spans="2:33" x14ac:dyDescent="0.3">
      <c r="B614" s="1">
        <v>44483</v>
      </c>
      <c r="C614">
        <v>926.7</v>
      </c>
      <c r="D614">
        <v>908</v>
      </c>
      <c r="E614">
        <v>940.4</v>
      </c>
      <c r="F614">
        <v>906</v>
      </c>
      <c r="G614" s="2">
        <v>2.0299999999999999E-2</v>
      </c>
      <c r="K614" t="s">
        <v>179</v>
      </c>
      <c r="L614" s="3">
        <v>18338.55</v>
      </c>
      <c r="M614" s="3">
        <v>18272.849999999999</v>
      </c>
      <c r="N614" s="3">
        <v>18350.75</v>
      </c>
      <c r="O614" s="3">
        <v>18248.7</v>
      </c>
      <c r="P614" s="2">
        <v>9.7000000000000003E-3</v>
      </c>
      <c r="T614" s="21" t="s">
        <v>179</v>
      </c>
      <c r="U614" s="65">
        <v>25388</v>
      </c>
      <c r="V614" s="65">
        <v>25216.65</v>
      </c>
      <c r="W614" s="65">
        <v>25406.65</v>
      </c>
      <c r="X614" s="65">
        <v>25188.55</v>
      </c>
      <c r="Y614" s="66">
        <v>1.26E-2</v>
      </c>
      <c r="AC614" s="13">
        <v>45056</v>
      </c>
      <c r="AD614" s="4">
        <v>7.2140000000000004</v>
      </c>
      <c r="AE614" s="4">
        <v>7.2140000000000004</v>
      </c>
      <c r="AF614" s="4">
        <v>7.226</v>
      </c>
      <c r="AG614" s="16">
        <v>7.2050000000000001</v>
      </c>
    </row>
    <row r="615" spans="2:33" x14ac:dyDescent="0.3">
      <c r="B615" s="1">
        <v>44482</v>
      </c>
      <c r="C615">
        <v>908.25</v>
      </c>
      <c r="D615">
        <v>913.4</v>
      </c>
      <c r="E615">
        <v>918.3</v>
      </c>
      <c r="F615">
        <v>896.1</v>
      </c>
      <c r="G615" s="2">
        <v>2.3999999999999998E-3</v>
      </c>
      <c r="K615" t="s">
        <v>177</v>
      </c>
      <c r="L615" s="3">
        <v>18161.75</v>
      </c>
      <c r="M615" s="3">
        <v>18097.849999999999</v>
      </c>
      <c r="N615" s="3">
        <v>18197.8</v>
      </c>
      <c r="O615" s="3">
        <v>18050.75</v>
      </c>
      <c r="P615" s="2">
        <v>9.4000000000000004E-3</v>
      </c>
      <c r="T615" s="21" t="s">
        <v>177</v>
      </c>
      <c r="U615" s="65">
        <v>25073.1</v>
      </c>
      <c r="V615" s="65">
        <v>25022.05</v>
      </c>
      <c r="W615" s="65">
        <v>25102.400000000001</v>
      </c>
      <c r="X615" s="65">
        <v>24951.7</v>
      </c>
      <c r="Y615" s="66">
        <v>7.4000000000000003E-3</v>
      </c>
      <c r="AC615" s="13">
        <v>45087</v>
      </c>
      <c r="AD615" s="4">
        <v>7.3390000000000004</v>
      </c>
      <c r="AE615" s="4">
        <v>7.2210000000000001</v>
      </c>
      <c r="AF615" s="4">
        <v>7.3650000000000002</v>
      </c>
      <c r="AG615" s="16">
        <v>7.218</v>
      </c>
    </row>
    <row r="616" spans="2:33" x14ac:dyDescent="0.3">
      <c r="B616" s="1">
        <v>44481</v>
      </c>
      <c r="C616">
        <v>906.05</v>
      </c>
      <c r="D616">
        <v>924.9</v>
      </c>
      <c r="E616">
        <v>928.85</v>
      </c>
      <c r="F616">
        <v>895</v>
      </c>
      <c r="G616" s="2">
        <v>-1.77E-2</v>
      </c>
      <c r="K616" s="1">
        <v>44540</v>
      </c>
      <c r="L616" s="3">
        <v>17991.95</v>
      </c>
      <c r="M616" s="3">
        <v>17915.8</v>
      </c>
      <c r="N616" s="3">
        <v>18008.650000000001</v>
      </c>
      <c r="O616" s="3">
        <v>17864.95</v>
      </c>
      <c r="P616" s="2">
        <v>2.5999999999999999E-3</v>
      </c>
      <c r="T616" s="67">
        <v>44540</v>
      </c>
      <c r="U616" s="65">
        <v>24888.55</v>
      </c>
      <c r="V616" s="65">
        <v>24854.3</v>
      </c>
      <c r="W616" s="65">
        <v>24945.4</v>
      </c>
      <c r="X616" s="65">
        <v>24724.15</v>
      </c>
      <c r="Y616" s="66">
        <v>-2.0000000000000001E-4</v>
      </c>
      <c r="AC616" s="13">
        <v>45179</v>
      </c>
      <c r="AD616" s="4">
        <v>7.3860000000000001</v>
      </c>
      <c r="AE616" s="4">
        <v>7.3659999999999997</v>
      </c>
      <c r="AF616" s="4">
        <v>7.3949999999999996</v>
      </c>
      <c r="AG616" s="16">
        <v>7.34</v>
      </c>
    </row>
    <row r="617" spans="2:33" x14ac:dyDescent="0.3">
      <c r="B617" s="1">
        <v>44480</v>
      </c>
      <c r="C617">
        <v>922.35</v>
      </c>
      <c r="D617">
        <v>938.35</v>
      </c>
      <c r="E617">
        <v>941.8</v>
      </c>
      <c r="F617">
        <v>915.5</v>
      </c>
      <c r="G617" s="2">
        <v>-8.0000000000000002E-3</v>
      </c>
      <c r="K617" s="1">
        <v>44510</v>
      </c>
      <c r="L617" s="3">
        <v>17945.95</v>
      </c>
      <c r="M617" s="3">
        <v>17867.55</v>
      </c>
      <c r="N617" s="3">
        <v>18041.95</v>
      </c>
      <c r="O617" s="3">
        <v>17839.099999999999</v>
      </c>
      <c r="P617" s="2">
        <v>2.8E-3</v>
      </c>
      <c r="T617" s="67">
        <v>44510</v>
      </c>
      <c r="U617" s="65">
        <v>24894.25</v>
      </c>
      <c r="V617" s="65">
        <v>24724.1</v>
      </c>
      <c r="W617" s="65">
        <v>25008.15</v>
      </c>
      <c r="X617" s="65">
        <v>24640.65</v>
      </c>
      <c r="Y617" s="66">
        <v>5.0000000000000001E-4</v>
      </c>
      <c r="AC617" s="13">
        <v>45209</v>
      </c>
      <c r="AD617" s="4">
        <v>7.351</v>
      </c>
      <c r="AE617" s="4">
        <v>7.359</v>
      </c>
      <c r="AF617" s="4">
        <v>7.3719999999999999</v>
      </c>
      <c r="AG617" s="16">
        <v>7.3440000000000003</v>
      </c>
    </row>
    <row r="618" spans="2:33" x14ac:dyDescent="0.3">
      <c r="B618" s="1">
        <v>44477</v>
      </c>
      <c r="C618">
        <v>929.8</v>
      </c>
      <c r="D618">
        <v>924.2</v>
      </c>
      <c r="E618">
        <v>956.9</v>
      </c>
      <c r="F618">
        <v>915.4</v>
      </c>
      <c r="G618" s="2">
        <v>6.1000000000000004E-3</v>
      </c>
      <c r="K618" s="1">
        <v>44418</v>
      </c>
      <c r="L618" s="3">
        <v>17895.2</v>
      </c>
      <c r="M618" s="3">
        <v>17886.849999999999</v>
      </c>
      <c r="N618" s="3">
        <v>17941.849999999999</v>
      </c>
      <c r="O618" s="3">
        <v>17840.349999999999</v>
      </c>
      <c r="P618" s="2">
        <v>5.8999999999999999E-3</v>
      </c>
      <c r="T618" s="67">
        <v>44418</v>
      </c>
      <c r="U618" s="65">
        <v>24880.799999999999</v>
      </c>
      <c r="V618" s="65">
        <v>24905.55</v>
      </c>
      <c r="W618" s="65">
        <v>25037.65</v>
      </c>
      <c r="X618" s="65">
        <v>24838.9</v>
      </c>
      <c r="Y618" s="66">
        <v>3.3999999999999998E-3</v>
      </c>
      <c r="AC618" s="13">
        <v>45240</v>
      </c>
      <c r="AD618" s="4">
        <v>7.3070000000000004</v>
      </c>
      <c r="AE618" s="4">
        <v>7.3369999999999997</v>
      </c>
      <c r="AF618" s="4">
        <v>7.3369999999999997</v>
      </c>
      <c r="AG618" s="16">
        <v>7.3010000000000002</v>
      </c>
    </row>
    <row r="619" spans="2:33" x14ac:dyDescent="0.3">
      <c r="B619" s="1">
        <v>44476</v>
      </c>
      <c r="C619">
        <v>924.2</v>
      </c>
      <c r="D619">
        <v>916</v>
      </c>
      <c r="E619">
        <v>934</v>
      </c>
      <c r="F619">
        <v>905.1</v>
      </c>
      <c r="G619" s="2">
        <v>1.0699999999999999E-2</v>
      </c>
      <c r="K619" s="1">
        <v>44387</v>
      </c>
      <c r="L619" s="3">
        <v>17790.349999999999</v>
      </c>
      <c r="M619" s="3">
        <v>17810.55</v>
      </c>
      <c r="N619" s="3">
        <v>17857.55</v>
      </c>
      <c r="O619" s="3">
        <v>17763.8</v>
      </c>
      <c r="P619" s="2">
        <v>8.2000000000000007E-3</v>
      </c>
      <c r="T619" s="67">
        <v>44387</v>
      </c>
      <c r="U619" s="65">
        <v>24796.45</v>
      </c>
      <c r="V619" s="65">
        <v>24861.75</v>
      </c>
      <c r="W619" s="65">
        <v>24901.95</v>
      </c>
      <c r="X619" s="65">
        <v>24761.9</v>
      </c>
      <c r="Y619" s="66">
        <v>5.8999999999999999E-3</v>
      </c>
      <c r="AC619" s="13">
        <v>45270</v>
      </c>
      <c r="AD619" s="4">
        <v>7.3019999999999996</v>
      </c>
      <c r="AE619" s="4">
        <v>7.3079999999999998</v>
      </c>
      <c r="AF619" s="4">
        <v>7.3140000000000001</v>
      </c>
      <c r="AG619" s="16">
        <v>7.2919999999999998</v>
      </c>
    </row>
    <row r="620" spans="2:33" x14ac:dyDescent="0.3">
      <c r="B620" s="1">
        <v>44475</v>
      </c>
      <c r="C620">
        <v>914.45</v>
      </c>
      <c r="D620">
        <v>929.9</v>
      </c>
      <c r="E620">
        <v>939</v>
      </c>
      <c r="F620">
        <v>908</v>
      </c>
      <c r="G620" s="2">
        <v>-1.34E-2</v>
      </c>
      <c r="K620" s="1">
        <v>44357</v>
      </c>
      <c r="L620" s="3">
        <v>17646</v>
      </c>
      <c r="M620" s="3">
        <v>17861.5</v>
      </c>
      <c r="N620" s="3">
        <v>17884.599999999999</v>
      </c>
      <c r="O620" s="3">
        <v>17613.150000000001</v>
      </c>
      <c r="P620" s="2">
        <v>-9.9000000000000008E-3</v>
      </c>
      <c r="T620" s="67">
        <v>44357</v>
      </c>
      <c r="U620" s="65">
        <v>24651.95</v>
      </c>
      <c r="V620" s="65">
        <v>24871.85</v>
      </c>
      <c r="W620" s="65">
        <v>24958.45</v>
      </c>
      <c r="X620" s="65">
        <v>24606.85</v>
      </c>
      <c r="Y620" s="66">
        <v>-6.4000000000000003E-3</v>
      </c>
      <c r="AC620" s="14" t="s">
        <v>164</v>
      </c>
      <c r="AD620" s="4">
        <v>7.32</v>
      </c>
      <c r="AE620" s="4">
        <v>7.3220000000000001</v>
      </c>
      <c r="AF620" s="4">
        <v>7.3369999999999997</v>
      </c>
      <c r="AG620" s="16">
        <v>7.3049999999999997</v>
      </c>
    </row>
    <row r="621" spans="2:33" x14ac:dyDescent="0.3">
      <c r="B621" s="1">
        <v>44474</v>
      </c>
      <c r="C621">
        <v>926.85</v>
      </c>
      <c r="D621">
        <v>949.65</v>
      </c>
      <c r="E621">
        <v>951.55</v>
      </c>
      <c r="F621">
        <v>922</v>
      </c>
      <c r="G621" s="2">
        <v>-2.3199999999999998E-2</v>
      </c>
      <c r="K621" s="1">
        <v>44326</v>
      </c>
      <c r="L621" s="3">
        <v>17822.3</v>
      </c>
      <c r="M621" s="3">
        <v>17661.349999999999</v>
      </c>
      <c r="N621" s="3">
        <v>17833.45</v>
      </c>
      <c r="O621" s="3">
        <v>17640.900000000001</v>
      </c>
      <c r="P621" s="2">
        <v>7.4000000000000003E-3</v>
      </c>
      <c r="T621" s="67">
        <v>44326</v>
      </c>
      <c r="U621" s="65">
        <v>24811.15</v>
      </c>
      <c r="V621" s="65">
        <v>24600.55</v>
      </c>
      <c r="W621" s="65">
        <v>24851.5</v>
      </c>
      <c r="X621" s="65">
        <v>24541.1</v>
      </c>
      <c r="Y621" s="66">
        <v>6.4000000000000003E-3</v>
      </c>
      <c r="AC621" s="14" t="s">
        <v>162</v>
      </c>
      <c r="AD621" s="4">
        <v>7.3330000000000002</v>
      </c>
      <c r="AE621" s="4">
        <v>7.3440000000000003</v>
      </c>
      <c r="AF621" s="4">
        <v>7.3440000000000003</v>
      </c>
      <c r="AG621" s="16">
        <v>7.3250000000000002</v>
      </c>
    </row>
    <row r="622" spans="2:33" x14ac:dyDescent="0.3">
      <c r="B622" s="1">
        <v>44473</v>
      </c>
      <c r="C622">
        <v>948.85</v>
      </c>
      <c r="D622">
        <v>930</v>
      </c>
      <c r="E622">
        <v>951.2</v>
      </c>
      <c r="F622">
        <v>928</v>
      </c>
      <c r="G622" s="2">
        <v>2.6599999999999999E-2</v>
      </c>
      <c r="K622" s="1">
        <v>44296</v>
      </c>
      <c r="L622" s="3">
        <v>17691.25</v>
      </c>
      <c r="M622" s="3">
        <v>17615.55</v>
      </c>
      <c r="N622" s="3">
        <v>17750.900000000001</v>
      </c>
      <c r="O622" s="3">
        <v>17581.349999999999</v>
      </c>
      <c r="P622" s="2">
        <v>9.1000000000000004E-3</v>
      </c>
      <c r="T622" s="67">
        <v>44296</v>
      </c>
      <c r="U622" s="65">
        <v>24653.85</v>
      </c>
      <c r="V622" s="65">
        <v>24541.4</v>
      </c>
      <c r="W622" s="65">
        <v>24728.55</v>
      </c>
      <c r="X622" s="65">
        <v>24494.3</v>
      </c>
      <c r="Y622" s="66">
        <v>9.9000000000000008E-3</v>
      </c>
      <c r="AC622" s="14" t="s">
        <v>160</v>
      </c>
      <c r="AD622" s="4">
        <v>7.3280000000000003</v>
      </c>
      <c r="AE622" s="4">
        <v>7.3490000000000002</v>
      </c>
      <c r="AF622" s="4">
        <v>7.3490000000000002</v>
      </c>
      <c r="AG622" s="16">
        <v>7.3090000000000002</v>
      </c>
    </row>
    <row r="623" spans="2:33" x14ac:dyDescent="0.3">
      <c r="B623" s="1">
        <v>44470</v>
      </c>
      <c r="C623">
        <v>924.3</v>
      </c>
      <c r="D623">
        <v>918.8</v>
      </c>
      <c r="E623">
        <v>929.5</v>
      </c>
      <c r="F623">
        <v>913.4</v>
      </c>
      <c r="G623" s="2">
        <v>8.8000000000000005E-3</v>
      </c>
      <c r="K623" s="1">
        <v>44206</v>
      </c>
      <c r="L623" s="3">
        <v>17532.05</v>
      </c>
      <c r="M623" s="3">
        <v>17531.900000000001</v>
      </c>
      <c r="N623" s="3">
        <v>17557.150000000001</v>
      </c>
      <c r="O623" s="3">
        <v>17452.900000000001</v>
      </c>
      <c r="P623" s="2">
        <v>-4.8999999999999998E-3</v>
      </c>
      <c r="T623" s="67">
        <v>44206</v>
      </c>
      <c r="U623" s="65">
        <v>24411.45</v>
      </c>
      <c r="V623" s="65">
        <v>24496</v>
      </c>
      <c r="W623" s="65">
        <v>24509.35</v>
      </c>
      <c r="X623" s="65">
        <v>24328.25</v>
      </c>
      <c r="Y623" s="66">
        <v>-8.3999999999999995E-3</v>
      </c>
      <c r="AC623" s="14" t="s">
        <v>158</v>
      </c>
      <c r="AD623" s="4">
        <v>7.3529999999999998</v>
      </c>
      <c r="AE623" s="4">
        <v>7.3520000000000003</v>
      </c>
      <c r="AF623" s="4">
        <v>7.36</v>
      </c>
      <c r="AG623" s="16">
        <v>7.3410000000000002</v>
      </c>
    </row>
    <row r="624" spans="2:33" x14ac:dyDescent="0.3">
      <c r="B624" s="1">
        <v>44469</v>
      </c>
      <c r="C624">
        <v>916.2</v>
      </c>
      <c r="D624">
        <v>914.6</v>
      </c>
      <c r="E624">
        <v>940</v>
      </c>
      <c r="F624">
        <v>904.2</v>
      </c>
      <c r="G624" s="2">
        <v>1.0699999999999999E-2</v>
      </c>
      <c r="K624" t="s">
        <v>694</v>
      </c>
      <c r="L624" s="3">
        <v>17618.150000000001</v>
      </c>
      <c r="M624" s="3">
        <v>17718.900000000001</v>
      </c>
      <c r="N624" s="3">
        <v>17742.150000000001</v>
      </c>
      <c r="O624" s="3">
        <v>17585.349999999999</v>
      </c>
      <c r="P624" s="2">
        <v>-5.3E-3</v>
      </c>
      <c r="T624" s="21" t="s">
        <v>694</v>
      </c>
      <c r="U624" s="65">
        <v>24619.25</v>
      </c>
      <c r="V624" s="65">
        <v>24739.5</v>
      </c>
      <c r="W624" s="65">
        <v>24803.4</v>
      </c>
      <c r="X624" s="65">
        <v>24577.3</v>
      </c>
      <c r="Y624" s="66">
        <v>-4.5999999999999999E-3</v>
      </c>
      <c r="AC624" s="14" t="s">
        <v>156</v>
      </c>
      <c r="AD624" s="4">
        <v>7.3689999999999998</v>
      </c>
      <c r="AE624" s="4">
        <v>7.3810000000000002</v>
      </c>
      <c r="AF624" s="4">
        <v>7.3810000000000002</v>
      </c>
      <c r="AG624" s="16">
        <v>7.3650000000000002</v>
      </c>
    </row>
    <row r="625" spans="2:33" x14ac:dyDescent="0.3">
      <c r="B625" s="1">
        <v>44468</v>
      </c>
      <c r="C625">
        <v>906.5</v>
      </c>
      <c r="D625">
        <v>910.1</v>
      </c>
      <c r="E625">
        <v>914</v>
      </c>
      <c r="F625">
        <v>894.1</v>
      </c>
      <c r="G625" s="2">
        <v>-1.4200000000000001E-2</v>
      </c>
      <c r="K625" t="s">
        <v>695</v>
      </c>
      <c r="L625" s="3">
        <v>17711.3</v>
      </c>
      <c r="M625" s="3">
        <v>17657.95</v>
      </c>
      <c r="N625" s="3">
        <v>17781.75</v>
      </c>
      <c r="O625" s="3">
        <v>17608.150000000001</v>
      </c>
      <c r="P625" s="2">
        <v>-2.0999999999999999E-3</v>
      </c>
      <c r="T625" s="21" t="s">
        <v>695</v>
      </c>
      <c r="U625" s="65">
        <v>24732.05</v>
      </c>
      <c r="V625" s="65">
        <v>24627.85</v>
      </c>
      <c r="W625" s="65">
        <v>24832.65</v>
      </c>
      <c r="X625" s="65">
        <v>24556.799999999999</v>
      </c>
      <c r="Y625" s="66">
        <v>-4.1999999999999997E-3</v>
      </c>
      <c r="AC625" s="14" t="s">
        <v>154</v>
      </c>
      <c r="AD625" s="4">
        <v>7.3650000000000002</v>
      </c>
      <c r="AE625" s="4">
        <v>7.3730000000000002</v>
      </c>
      <c r="AF625" s="4">
        <v>7.3769999999999998</v>
      </c>
      <c r="AG625" s="16">
        <v>7.3490000000000002</v>
      </c>
    </row>
    <row r="626" spans="2:33" x14ac:dyDescent="0.3">
      <c r="B626" s="1">
        <v>44467</v>
      </c>
      <c r="C626">
        <v>919.6</v>
      </c>
      <c r="D626">
        <v>939.7</v>
      </c>
      <c r="E626">
        <v>939.7</v>
      </c>
      <c r="F626">
        <v>911.15</v>
      </c>
      <c r="G626" s="2">
        <v>-1.5699999999999999E-2</v>
      </c>
      <c r="K626" t="s">
        <v>696</v>
      </c>
      <c r="L626" s="3">
        <v>17748.599999999999</v>
      </c>
      <c r="M626" s="3">
        <v>17906.45</v>
      </c>
      <c r="N626" s="3">
        <v>17912.849999999999</v>
      </c>
      <c r="O626" s="3">
        <v>17576.099999999999</v>
      </c>
      <c r="P626" s="2">
        <v>-6.0000000000000001E-3</v>
      </c>
      <c r="T626" s="21" t="s">
        <v>696</v>
      </c>
      <c r="U626" s="65">
        <v>24835.25</v>
      </c>
      <c r="V626" s="65">
        <v>25189.3</v>
      </c>
      <c r="W626" s="65">
        <v>25198.85</v>
      </c>
      <c r="X626" s="65">
        <v>24551.55</v>
      </c>
      <c r="Y626" s="66">
        <v>-1.17E-2</v>
      </c>
      <c r="AC626" s="14" t="s">
        <v>152</v>
      </c>
      <c r="AD626" s="4">
        <v>7.3819999999999997</v>
      </c>
      <c r="AE626" s="4">
        <v>7.3769999999999998</v>
      </c>
      <c r="AF626" s="4">
        <v>7.391</v>
      </c>
      <c r="AG626" s="16">
        <v>7.36</v>
      </c>
    </row>
    <row r="627" spans="2:33" x14ac:dyDescent="0.3">
      <c r="B627" s="1">
        <v>44466</v>
      </c>
      <c r="C627">
        <v>934.25</v>
      </c>
      <c r="D627">
        <v>926.45</v>
      </c>
      <c r="E627">
        <v>943.85</v>
      </c>
      <c r="F627">
        <v>921.5</v>
      </c>
      <c r="G627" s="2">
        <v>2.0299999999999999E-2</v>
      </c>
      <c r="K627" t="s">
        <v>697</v>
      </c>
      <c r="L627" s="3">
        <v>17855.099999999999</v>
      </c>
      <c r="M627" s="3">
        <v>17932.2</v>
      </c>
      <c r="N627" s="3">
        <v>17943.5</v>
      </c>
      <c r="O627" s="3">
        <v>17802.900000000001</v>
      </c>
      <c r="P627" s="2">
        <v>1E-4</v>
      </c>
      <c r="T627" s="21" t="s">
        <v>697</v>
      </c>
      <c r="U627" s="65">
        <v>25129.65</v>
      </c>
      <c r="V627" s="65">
        <v>25338.75</v>
      </c>
      <c r="W627" s="65">
        <v>25342.75</v>
      </c>
      <c r="X627" s="65">
        <v>25084.3</v>
      </c>
      <c r="Y627" s="66">
        <v>-3.5999999999999999E-3</v>
      </c>
      <c r="AC627" s="14" t="s">
        <v>150</v>
      </c>
      <c r="AD627" s="4">
        <v>7.343</v>
      </c>
      <c r="AE627" s="4">
        <v>7.343</v>
      </c>
      <c r="AF627" s="4">
        <v>7.3490000000000002</v>
      </c>
      <c r="AG627" s="16">
        <v>7.3330000000000002</v>
      </c>
    </row>
    <row r="628" spans="2:33" x14ac:dyDescent="0.3">
      <c r="B628" s="1">
        <v>44463</v>
      </c>
      <c r="C628">
        <v>915.65</v>
      </c>
      <c r="D628">
        <v>936</v>
      </c>
      <c r="E628">
        <v>950</v>
      </c>
      <c r="F628">
        <v>911.4</v>
      </c>
      <c r="G628" s="2">
        <v>-1.8599999999999998E-2</v>
      </c>
      <c r="K628" t="s">
        <v>698</v>
      </c>
      <c r="L628" s="3">
        <v>17853.2</v>
      </c>
      <c r="M628" s="3">
        <v>17897.45</v>
      </c>
      <c r="N628" s="3">
        <v>17947.650000000001</v>
      </c>
      <c r="O628" s="3">
        <v>17819.400000000001</v>
      </c>
      <c r="P628" s="2">
        <v>1.6999999999999999E-3</v>
      </c>
      <c r="T628" s="21" t="s">
        <v>698</v>
      </c>
      <c r="U628" s="65">
        <v>25221.7</v>
      </c>
      <c r="V628" s="65">
        <v>25236.25</v>
      </c>
      <c r="W628" s="65">
        <v>25374.1</v>
      </c>
      <c r="X628" s="65">
        <v>25164.7</v>
      </c>
      <c r="Y628" s="66">
        <v>4.4999999999999997E-3</v>
      </c>
      <c r="AC628" s="14" t="s">
        <v>148</v>
      </c>
      <c r="AD628" s="4">
        <v>7.3659999999999997</v>
      </c>
      <c r="AE628" s="4">
        <v>7.3769999999999998</v>
      </c>
      <c r="AF628" s="4">
        <v>7.3769999999999998</v>
      </c>
      <c r="AG628" s="16">
        <v>7.36</v>
      </c>
    </row>
    <row r="629" spans="2:33" x14ac:dyDescent="0.3">
      <c r="B629" s="1">
        <v>44462</v>
      </c>
      <c r="C629">
        <v>933</v>
      </c>
      <c r="D629">
        <v>966</v>
      </c>
      <c r="E629">
        <v>970</v>
      </c>
      <c r="F629">
        <v>929</v>
      </c>
      <c r="G629" s="2">
        <v>-2.7799999999999998E-2</v>
      </c>
      <c r="K629" t="s">
        <v>699</v>
      </c>
      <c r="L629" s="3">
        <v>17822.95</v>
      </c>
      <c r="M629" s="3">
        <v>17670.849999999999</v>
      </c>
      <c r="N629" s="3">
        <v>17843.900000000001</v>
      </c>
      <c r="O629" s="3">
        <v>17646.55</v>
      </c>
      <c r="P629" s="2">
        <v>1.5699999999999999E-2</v>
      </c>
      <c r="T629" s="21" t="s">
        <v>699</v>
      </c>
      <c r="U629" s="65">
        <v>25109.599999999999</v>
      </c>
      <c r="V629" s="65">
        <v>24888.3</v>
      </c>
      <c r="W629" s="65">
        <v>25139.3</v>
      </c>
      <c r="X629" s="65">
        <v>24821.75</v>
      </c>
      <c r="Y629" s="66">
        <v>1.67E-2</v>
      </c>
      <c r="AC629" s="14" t="s">
        <v>147</v>
      </c>
      <c r="AD629" s="4">
        <v>7.351</v>
      </c>
      <c r="AE629" s="4">
        <v>7.359</v>
      </c>
      <c r="AF629" s="4">
        <v>7.359</v>
      </c>
      <c r="AG629" s="16">
        <v>7.3410000000000002</v>
      </c>
    </row>
    <row r="630" spans="2:33" x14ac:dyDescent="0.3">
      <c r="B630" s="1">
        <v>44461</v>
      </c>
      <c r="C630">
        <v>959.65</v>
      </c>
      <c r="D630">
        <v>965.9</v>
      </c>
      <c r="E630">
        <v>981.8</v>
      </c>
      <c r="F630">
        <v>953.35</v>
      </c>
      <c r="G630" s="2">
        <v>-1.2999999999999999E-3</v>
      </c>
      <c r="K630" t="s">
        <v>700</v>
      </c>
      <c r="L630" s="3">
        <v>17546.650000000001</v>
      </c>
      <c r="M630" s="3">
        <v>17580.900000000001</v>
      </c>
      <c r="N630" s="3">
        <v>17610.45</v>
      </c>
      <c r="O630" s="3">
        <v>17524</v>
      </c>
      <c r="P630" s="2">
        <v>-8.9999999999999998E-4</v>
      </c>
      <c r="T630" s="21" t="s">
        <v>700</v>
      </c>
      <c r="U630" s="65">
        <v>24697.3</v>
      </c>
      <c r="V630" s="65">
        <v>24788.05</v>
      </c>
      <c r="W630" s="65">
        <v>24829.85</v>
      </c>
      <c r="X630" s="65">
        <v>24672.5</v>
      </c>
      <c r="Y630" s="66">
        <v>-2.5999999999999999E-3</v>
      </c>
      <c r="AC630" s="14" t="s">
        <v>146</v>
      </c>
      <c r="AD630" s="4">
        <v>7.3689999999999998</v>
      </c>
      <c r="AE630" s="4">
        <v>7.359</v>
      </c>
      <c r="AF630" s="4">
        <v>7.3719999999999999</v>
      </c>
      <c r="AG630" s="16">
        <v>7.3540000000000001</v>
      </c>
    </row>
    <row r="631" spans="2:33" x14ac:dyDescent="0.3">
      <c r="B631" s="1">
        <v>44460</v>
      </c>
      <c r="C631">
        <v>960.9</v>
      </c>
      <c r="D631">
        <v>945</v>
      </c>
      <c r="E631">
        <v>979</v>
      </c>
      <c r="F631">
        <v>942.25</v>
      </c>
      <c r="G631" s="2">
        <v>2.1100000000000001E-2</v>
      </c>
      <c r="K631" t="s">
        <v>701</v>
      </c>
      <c r="L631" s="3">
        <v>17562</v>
      </c>
      <c r="M631" s="3">
        <v>17450.5</v>
      </c>
      <c r="N631" s="3">
        <v>17578.349999999999</v>
      </c>
      <c r="O631" s="3">
        <v>17326.099999999999</v>
      </c>
      <c r="P631" s="2">
        <v>9.4999999999999998E-3</v>
      </c>
      <c r="T631" s="21" t="s">
        <v>701</v>
      </c>
      <c r="U631" s="65">
        <v>24760.45</v>
      </c>
      <c r="V631" s="65">
        <v>24629.599999999999</v>
      </c>
      <c r="W631" s="65">
        <v>24790.799999999999</v>
      </c>
      <c r="X631" s="65">
        <v>24375.8</v>
      </c>
      <c r="Y631" s="66">
        <v>9.4000000000000004E-3</v>
      </c>
      <c r="AC631" s="14" t="s">
        <v>145</v>
      </c>
      <c r="AD631" s="4">
        <v>7.351</v>
      </c>
      <c r="AE631" s="4">
        <v>7.3650000000000002</v>
      </c>
      <c r="AF631" s="4">
        <v>7.3659999999999997</v>
      </c>
      <c r="AG631" s="16">
        <v>7.3460000000000001</v>
      </c>
    </row>
    <row r="632" spans="2:33" x14ac:dyDescent="0.3">
      <c r="B632" s="1">
        <v>44459</v>
      </c>
      <c r="C632">
        <v>941.05</v>
      </c>
      <c r="D632">
        <v>967.9</v>
      </c>
      <c r="E632">
        <v>979.9</v>
      </c>
      <c r="F632">
        <v>913.95</v>
      </c>
      <c r="G632" s="2">
        <v>-3.2000000000000001E-2</v>
      </c>
      <c r="K632" t="s">
        <v>702</v>
      </c>
      <c r="L632" s="3">
        <v>17396.900000000001</v>
      </c>
      <c r="M632" s="3">
        <v>17443.849999999999</v>
      </c>
      <c r="N632" s="3">
        <v>17622.75</v>
      </c>
      <c r="O632" s="3">
        <v>17361.8</v>
      </c>
      <c r="P632" s="2">
        <v>-1.0699999999999999E-2</v>
      </c>
      <c r="T632" s="21" t="s">
        <v>702</v>
      </c>
      <c r="U632" s="65">
        <v>24530.55</v>
      </c>
      <c r="V632" s="65">
        <v>24580.400000000001</v>
      </c>
      <c r="W632" s="65">
        <v>24837.200000000001</v>
      </c>
      <c r="X632" s="65">
        <v>24483.45</v>
      </c>
      <c r="Y632" s="66">
        <v>-1.0800000000000001E-2</v>
      </c>
      <c r="AC632" s="13">
        <v>44937</v>
      </c>
      <c r="AD632" s="4">
        <v>7.3579999999999997</v>
      </c>
      <c r="AE632" s="4">
        <v>7.3760000000000003</v>
      </c>
      <c r="AF632" s="4">
        <v>7.3760000000000003</v>
      </c>
      <c r="AG632" s="16">
        <v>7.3520000000000003</v>
      </c>
    </row>
    <row r="633" spans="2:33" x14ac:dyDescent="0.3">
      <c r="B633" s="1">
        <v>44456</v>
      </c>
      <c r="C633">
        <v>972.2</v>
      </c>
      <c r="D633">
        <v>970.3</v>
      </c>
      <c r="E633">
        <v>989.9</v>
      </c>
      <c r="F633">
        <v>938.2</v>
      </c>
      <c r="G633" s="2">
        <v>2.2700000000000001E-2</v>
      </c>
      <c r="K633" t="s">
        <v>703</v>
      </c>
      <c r="L633" s="3">
        <v>17585.150000000001</v>
      </c>
      <c r="M633" s="3">
        <v>17709.650000000001</v>
      </c>
      <c r="N633" s="3">
        <v>17792.95</v>
      </c>
      <c r="O633" s="3">
        <v>17537.650000000001</v>
      </c>
      <c r="P633" s="2">
        <v>-2.5000000000000001E-3</v>
      </c>
      <c r="T633" s="21" t="s">
        <v>703</v>
      </c>
      <c r="U633" s="65">
        <v>24797.599999999999</v>
      </c>
      <c r="V633" s="65">
        <v>24869.25</v>
      </c>
      <c r="W633" s="65">
        <v>25040.7</v>
      </c>
      <c r="X633" s="65">
        <v>24664.6</v>
      </c>
      <c r="Y633" s="66">
        <v>1.6999999999999999E-3</v>
      </c>
      <c r="AC633" s="13">
        <v>44968</v>
      </c>
      <c r="AD633" s="4">
        <v>7.3220000000000001</v>
      </c>
      <c r="AE633" s="4">
        <v>7.3230000000000004</v>
      </c>
      <c r="AF633" s="4">
        <v>7.335</v>
      </c>
      <c r="AG633" s="16">
        <v>7.3179999999999996</v>
      </c>
    </row>
    <row r="634" spans="2:33" x14ac:dyDescent="0.3">
      <c r="B634" s="1">
        <v>44455</v>
      </c>
      <c r="C634">
        <v>950.6</v>
      </c>
      <c r="D634">
        <v>909</v>
      </c>
      <c r="E634">
        <v>958.95</v>
      </c>
      <c r="F634">
        <v>908.9</v>
      </c>
      <c r="G634" s="2">
        <v>4.7399999999999998E-2</v>
      </c>
      <c r="K634" t="s">
        <v>704</v>
      </c>
      <c r="L634" s="3">
        <v>17629.5</v>
      </c>
      <c r="M634" s="3">
        <v>17539.2</v>
      </c>
      <c r="N634" s="3">
        <v>17644.599999999999</v>
      </c>
      <c r="O634" s="3">
        <v>17510.45</v>
      </c>
      <c r="P634" s="2">
        <v>6.3E-3</v>
      </c>
      <c r="T634" s="21" t="s">
        <v>704</v>
      </c>
      <c r="U634" s="65">
        <v>24754.7</v>
      </c>
      <c r="V634" s="65">
        <v>24646.75</v>
      </c>
      <c r="W634" s="65">
        <v>24775.9</v>
      </c>
      <c r="X634" s="65">
        <v>24551.45</v>
      </c>
      <c r="Y634" s="66">
        <v>5.7000000000000002E-3</v>
      </c>
      <c r="AC634" s="13">
        <v>44996</v>
      </c>
      <c r="AD634" s="4">
        <v>7.3170000000000002</v>
      </c>
      <c r="AE634" s="4">
        <v>7.3239999999999998</v>
      </c>
      <c r="AF634" s="4">
        <v>7.3239999999999998</v>
      </c>
      <c r="AG634" s="16">
        <v>7.3090000000000002</v>
      </c>
    </row>
    <row r="635" spans="2:33" x14ac:dyDescent="0.3">
      <c r="B635" s="1">
        <v>44454</v>
      </c>
      <c r="C635">
        <v>907.6</v>
      </c>
      <c r="D635">
        <v>864.95</v>
      </c>
      <c r="E635">
        <v>924.8</v>
      </c>
      <c r="F635">
        <v>861.45</v>
      </c>
      <c r="G635" s="2">
        <v>4.8500000000000001E-2</v>
      </c>
      <c r="K635" t="s">
        <v>705</v>
      </c>
      <c r="L635" s="3">
        <v>17519.45</v>
      </c>
      <c r="M635" s="3">
        <v>17387.650000000001</v>
      </c>
      <c r="N635" s="3">
        <v>17532.7</v>
      </c>
      <c r="O635" s="3">
        <v>17386.900000000001</v>
      </c>
      <c r="P635" s="2">
        <v>8.0000000000000002E-3</v>
      </c>
      <c r="T635" s="21" t="s">
        <v>705</v>
      </c>
      <c r="U635" s="65">
        <v>24613.599999999999</v>
      </c>
      <c r="V635" s="65">
        <v>24380.5</v>
      </c>
      <c r="W635" s="65">
        <v>24651.4</v>
      </c>
      <c r="X635" s="65">
        <v>24374.400000000001</v>
      </c>
      <c r="Y635" s="66">
        <v>8.8999999999999999E-3</v>
      </c>
      <c r="AC635" s="13">
        <v>45088</v>
      </c>
      <c r="AD635" s="4">
        <v>7.3049999999999997</v>
      </c>
      <c r="AE635" s="4">
        <v>7.3010000000000002</v>
      </c>
      <c r="AF635" s="4">
        <v>7.3070000000000004</v>
      </c>
      <c r="AG635" s="16">
        <v>7.2939999999999996</v>
      </c>
    </row>
    <row r="636" spans="2:33" x14ac:dyDescent="0.3">
      <c r="B636" s="1">
        <v>44453</v>
      </c>
      <c r="C636">
        <v>865.65</v>
      </c>
      <c r="D636">
        <v>853.85</v>
      </c>
      <c r="E636">
        <v>890</v>
      </c>
      <c r="F636">
        <v>848</v>
      </c>
      <c r="G636" s="2">
        <v>2.3699999999999999E-2</v>
      </c>
      <c r="K636" t="s">
        <v>706</v>
      </c>
      <c r="L636" s="3">
        <v>17380</v>
      </c>
      <c r="M636" s="3">
        <v>17420.349999999999</v>
      </c>
      <c r="N636" s="3">
        <v>17438.55</v>
      </c>
      <c r="O636" s="3">
        <v>17367.05</v>
      </c>
      <c r="P636" s="2">
        <v>1.4E-3</v>
      </c>
      <c r="T636" s="21" t="s">
        <v>706</v>
      </c>
      <c r="U636" s="65">
        <v>24395.85</v>
      </c>
      <c r="V636" s="65">
        <v>24421.4</v>
      </c>
      <c r="W636" s="65">
        <v>24452.400000000001</v>
      </c>
      <c r="X636" s="65">
        <v>24364.5</v>
      </c>
      <c r="Y636" s="66">
        <v>3.2000000000000002E-3</v>
      </c>
      <c r="AC636" s="13">
        <v>45118</v>
      </c>
      <c r="AD636" s="4">
        <v>7.28</v>
      </c>
      <c r="AE636" s="4">
        <v>7.3179999999999996</v>
      </c>
      <c r="AF636" s="4">
        <v>7.3179999999999996</v>
      </c>
      <c r="AG636" s="16">
        <v>7.2770000000000001</v>
      </c>
    </row>
    <row r="637" spans="2:33" x14ac:dyDescent="0.3">
      <c r="B637" s="1">
        <v>44452</v>
      </c>
      <c r="C637">
        <v>845.6</v>
      </c>
      <c r="D637">
        <v>874.7</v>
      </c>
      <c r="E637">
        <v>874.7</v>
      </c>
      <c r="F637">
        <v>841</v>
      </c>
      <c r="G637" s="2">
        <v>-2.7799999999999998E-2</v>
      </c>
      <c r="K637" t="s">
        <v>707</v>
      </c>
      <c r="L637" s="3">
        <v>17355.3</v>
      </c>
      <c r="M637" s="3">
        <v>17363.55</v>
      </c>
      <c r="N637" s="3">
        <v>17378.349999999999</v>
      </c>
      <c r="O637" s="3">
        <v>17269.150000000001</v>
      </c>
      <c r="P637" s="2">
        <v>-8.0000000000000004E-4</v>
      </c>
      <c r="T637" s="21" t="s">
        <v>707</v>
      </c>
      <c r="U637" s="65">
        <v>24318.85</v>
      </c>
      <c r="V637" s="65">
        <v>24281.200000000001</v>
      </c>
      <c r="W637" s="65">
        <v>24369.4</v>
      </c>
      <c r="X637" s="65">
        <v>24189.35</v>
      </c>
      <c r="Y637" s="66">
        <v>2.0000000000000001E-4</v>
      </c>
      <c r="AC637" s="13">
        <v>45149</v>
      </c>
      <c r="AD637" s="4">
        <v>7.266</v>
      </c>
      <c r="AE637" s="4">
        <v>7.2729999999999997</v>
      </c>
      <c r="AF637" s="4">
        <v>7.2809999999999997</v>
      </c>
      <c r="AG637" s="16">
        <v>7.2549999999999999</v>
      </c>
    </row>
    <row r="638" spans="2:33" x14ac:dyDescent="0.3">
      <c r="B638" s="1">
        <v>44448</v>
      </c>
      <c r="C638">
        <v>869.8</v>
      </c>
      <c r="D638">
        <v>866.95</v>
      </c>
      <c r="E638">
        <v>884.5</v>
      </c>
      <c r="F638">
        <v>855</v>
      </c>
      <c r="G638" s="2">
        <v>8.8999999999999999E-3</v>
      </c>
      <c r="K638" s="1">
        <v>44448</v>
      </c>
      <c r="L638" s="3">
        <v>17369.25</v>
      </c>
      <c r="M638" s="3">
        <v>17312.849999999999</v>
      </c>
      <c r="N638" s="3">
        <v>17379.650000000001</v>
      </c>
      <c r="O638" s="3">
        <v>17302.7</v>
      </c>
      <c r="P638" s="2">
        <v>8.9999999999999998E-4</v>
      </c>
      <c r="T638" s="67">
        <v>44448</v>
      </c>
      <c r="U638" s="65">
        <v>24314.35</v>
      </c>
      <c r="V638" s="65">
        <v>24259.05</v>
      </c>
      <c r="W638" s="65">
        <v>24330.65</v>
      </c>
      <c r="X638" s="65">
        <v>24201.9</v>
      </c>
      <c r="Y638" s="66">
        <v>6.9999999999999999E-4</v>
      </c>
      <c r="AC638" s="13">
        <v>45180</v>
      </c>
      <c r="AD638" s="4">
        <v>7.2690000000000001</v>
      </c>
      <c r="AE638" s="4">
        <v>7.2560000000000002</v>
      </c>
      <c r="AF638" s="4">
        <v>7.2759999999999998</v>
      </c>
      <c r="AG638" s="16">
        <v>7.2460000000000004</v>
      </c>
    </row>
    <row r="639" spans="2:33" x14ac:dyDescent="0.3">
      <c r="B639" s="1">
        <v>44447</v>
      </c>
      <c r="C639">
        <v>862.1</v>
      </c>
      <c r="D639">
        <v>834</v>
      </c>
      <c r="E639">
        <v>866.4</v>
      </c>
      <c r="F639">
        <v>833.2</v>
      </c>
      <c r="G639" s="2">
        <v>3.7100000000000001E-2</v>
      </c>
      <c r="K639" s="1">
        <v>44417</v>
      </c>
      <c r="L639" s="3">
        <v>17353.5</v>
      </c>
      <c r="M639" s="3">
        <v>17375.75</v>
      </c>
      <c r="N639" s="3">
        <v>17383.400000000001</v>
      </c>
      <c r="O639" s="3">
        <v>17254.2</v>
      </c>
      <c r="P639" s="2">
        <v>-5.0000000000000001E-4</v>
      </c>
      <c r="T639" s="67">
        <v>44417</v>
      </c>
      <c r="U639" s="65">
        <v>24298.15</v>
      </c>
      <c r="V639" s="65">
        <v>24256.15</v>
      </c>
      <c r="W639" s="65">
        <v>24337.8</v>
      </c>
      <c r="X639" s="65">
        <v>24163.7</v>
      </c>
      <c r="Y639" s="66">
        <v>1.8E-3</v>
      </c>
      <c r="AC639" s="13">
        <v>45210</v>
      </c>
      <c r="AD639" s="4">
        <v>7.3</v>
      </c>
      <c r="AE639" s="4">
        <v>7.2930000000000001</v>
      </c>
      <c r="AF639" s="4">
        <v>7.3049999999999997</v>
      </c>
      <c r="AG639" s="16">
        <v>7.2880000000000003</v>
      </c>
    </row>
    <row r="640" spans="2:33" x14ac:dyDescent="0.3">
      <c r="B640" s="1">
        <v>44446</v>
      </c>
      <c r="C640">
        <v>831.3</v>
      </c>
      <c r="D640">
        <v>834</v>
      </c>
      <c r="E640">
        <v>849.7</v>
      </c>
      <c r="F640">
        <v>827.45</v>
      </c>
      <c r="G640" s="2">
        <v>-6.0000000000000001E-3</v>
      </c>
      <c r="K640" s="1">
        <v>44386</v>
      </c>
      <c r="L640" s="3">
        <v>17362.099999999999</v>
      </c>
      <c r="M640" s="3">
        <v>17401.55</v>
      </c>
      <c r="N640" s="3">
        <v>17436.5</v>
      </c>
      <c r="O640" s="3">
        <v>17287</v>
      </c>
      <c r="P640" s="2">
        <v>-8.9999999999999998E-4</v>
      </c>
      <c r="T640" s="67">
        <v>44386</v>
      </c>
      <c r="U640" s="65">
        <v>24253.3</v>
      </c>
      <c r="V640" s="65">
        <v>24328.45</v>
      </c>
      <c r="W640" s="65">
        <v>24366.5</v>
      </c>
      <c r="X640" s="65">
        <v>24099.65</v>
      </c>
      <c r="Y640" s="66">
        <v>-2.0999999999999999E-3</v>
      </c>
      <c r="AC640" s="14" t="s">
        <v>138</v>
      </c>
      <c r="AD640" s="4">
        <v>7.2830000000000004</v>
      </c>
      <c r="AE640" s="4">
        <v>7.3159999999999998</v>
      </c>
      <c r="AF640" s="4">
        <v>7.3159999999999998</v>
      </c>
      <c r="AG640" s="16">
        <v>7.2809999999999997</v>
      </c>
    </row>
    <row r="641" spans="2:33" x14ac:dyDescent="0.3">
      <c r="B641" s="1">
        <v>44445</v>
      </c>
      <c r="C641">
        <v>836.3</v>
      </c>
      <c r="D641">
        <v>847.9</v>
      </c>
      <c r="E641">
        <v>859.15</v>
      </c>
      <c r="F641">
        <v>833.85</v>
      </c>
      <c r="G641" s="2">
        <v>-7.3000000000000001E-3</v>
      </c>
      <c r="K641" s="1">
        <v>44356</v>
      </c>
      <c r="L641" s="3">
        <v>17377.8</v>
      </c>
      <c r="M641" s="3">
        <v>17399.349999999999</v>
      </c>
      <c r="N641" s="3">
        <v>17429.55</v>
      </c>
      <c r="O641" s="3">
        <v>17345.55</v>
      </c>
      <c r="P641" s="2">
        <v>3.0999999999999999E-3</v>
      </c>
      <c r="T641" s="67">
        <v>44356</v>
      </c>
      <c r="U641" s="65">
        <v>24304.799999999999</v>
      </c>
      <c r="V641" s="65">
        <v>24336.05</v>
      </c>
      <c r="W641" s="65">
        <v>24345.05</v>
      </c>
      <c r="X641" s="65">
        <v>24177.9</v>
      </c>
      <c r="Y641" s="66">
        <v>2.0999999999999999E-3</v>
      </c>
      <c r="AC641" s="14" t="s">
        <v>136</v>
      </c>
      <c r="AD641" s="4">
        <v>7.2249999999999996</v>
      </c>
      <c r="AE641" s="4">
        <v>7.2619999999999996</v>
      </c>
      <c r="AF641" s="4">
        <v>7.2619999999999996</v>
      </c>
      <c r="AG641" s="16">
        <v>7.22</v>
      </c>
    </row>
    <row r="642" spans="2:33" x14ac:dyDescent="0.3">
      <c r="B642" s="1">
        <v>44442</v>
      </c>
      <c r="C642">
        <v>842.45</v>
      </c>
      <c r="D642">
        <v>845</v>
      </c>
      <c r="E642">
        <v>851.9</v>
      </c>
      <c r="F642">
        <v>829</v>
      </c>
      <c r="G642" s="2">
        <v>4.0000000000000002E-4</v>
      </c>
      <c r="K642" s="1">
        <v>44264</v>
      </c>
      <c r="L642" s="3">
        <v>17323.599999999999</v>
      </c>
      <c r="M642" s="3">
        <v>17262.45</v>
      </c>
      <c r="N642" s="3">
        <v>17340.099999999999</v>
      </c>
      <c r="O642" s="3">
        <v>17212.2</v>
      </c>
      <c r="P642" s="2">
        <v>5.1999999999999998E-3</v>
      </c>
      <c r="T642" s="67">
        <v>44264</v>
      </c>
      <c r="U642" s="65">
        <v>24252.7</v>
      </c>
      <c r="V642" s="65">
        <v>24290.35</v>
      </c>
      <c r="W642" s="65">
        <v>24370.85</v>
      </c>
      <c r="X642" s="65">
        <v>24143.25</v>
      </c>
      <c r="Y642" s="66">
        <v>-8.0000000000000004E-4</v>
      </c>
      <c r="AC642" s="14" t="s">
        <v>134</v>
      </c>
      <c r="AD642" s="4">
        <v>7.2320000000000002</v>
      </c>
      <c r="AE642" s="4">
        <v>7.2359999999999998</v>
      </c>
      <c r="AF642" s="4">
        <v>7.2359999999999998</v>
      </c>
      <c r="AG642" s="16">
        <v>7.22</v>
      </c>
    </row>
    <row r="643" spans="2:33" x14ac:dyDescent="0.3">
      <c r="B643" s="1">
        <v>44441</v>
      </c>
      <c r="C643">
        <v>842.15</v>
      </c>
      <c r="D643">
        <v>853.9</v>
      </c>
      <c r="E643">
        <v>859.05</v>
      </c>
      <c r="F643">
        <v>838</v>
      </c>
      <c r="G643" s="2">
        <v>-7.7999999999999996E-3</v>
      </c>
      <c r="K643" s="1">
        <v>44236</v>
      </c>
      <c r="L643" s="3">
        <v>17234.150000000001</v>
      </c>
      <c r="M643" s="3">
        <v>17095.400000000001</v>
      </c>
      <c r="N643" s="3">
        <v>17245.5</v>
      </c>
      <c r="O643" s="3">
        <v>17059.7</v>
      </c>
      <c r="P643" s="2">
        <v>9.1999999999999998E-3</v>
      </c>
      <c r="T643" s="67">
        <v>44236</v>
      </c>
      <c r="U643" s="65">
        <v>24272.45</v>
      </c>
      <c r="V643" s="65">
        <v>24075.7</v>
      </c>
      <c r="W643" s="65">
        <v>24282.45</v>
      </c>
      <c r="X643" s="65">
        <v>24001.200000000001</v>
      </c>
      <c r="Y643" s="66">
        <v>9.1999999999999998E-3</v>
      </c>
      <c r="AC643" s="14" t="s">
        <v>132</v>
      </c>
      <c r="AD643" s="4">
        <v>7.2119999999999997</v>
      </c>
      <c r="AE643" s="4">
        <v>7.226</v>
      </c>
      <c r="AF643" s="4">
        <v>7.23</v>
      </c>
      <c r="AG643" s="16">
        <v>7.194</v>
      </c>
    </row>
    <row r="644" spans="2:33" x14ac:dyDescent="0.3">
      <c r="B644" s="1">
        <v>44440</v>
      </c>
      <c r="C644">
        <v>848.75</v>
      </c>
      <c r="D644">
        <v>848.85</v>
      </c>
      <c r="E644">
        <v>876.65</v>
      </c>
      <c r="F644">
        <v>841.95</v>
      </c>
      <c r="G644" s="2">
        <v>2.2000000000000001E-3</v>
      </c>
      <c r="K644" s="1">
        <v>44205</v>
      </c>
      <c r="L644" s="3">
        <v>17076.25</v>
      </c>
      <c r="M644" s="3">
        <v>17185.599999999999</v>
      </c>
      <c r="N644" s="3">
        <v>17225.75</v>
      </c>
      <c r="O644" s="3">
        <v>17055.05</v>
      </c>
      <c r="P644" s="2">
        <v>-3.3E-3</v>
      </c>
      <c r="T644" s="67">
        <v>44205</v>
      </c>
      <c r="U644" s="65">
        <v>24051.15</v>
      </c>
      <c r="V644" s="65">
        <v>24241.15</v>
      </c>
      <c r="W644" s="65">
        <v>24288</v>
      </c>
      <c r="X644" s="65">
        <v>24011.65</v>
      </c>
      <c r="Y644" s="66">
        <v>-5.4000000000000003E-3</v>
      </c>
      <c r="AC644" s="14" t="s">
        <v>130</v>
      </c>
      <c r="AD644" s="4">
        <v>7.2519999999999998</v>
      </c>
      <c r="AE644" s="4">
        <v>7.23</v>
      </c>
      <c r="AF644" s="4">
        <v>7.2569999999999997</v>
      </c>
      <c r="AG644" s="16">
        <v>7.2240000000000002</v>
      </c>
    </row>
    <row r="645" spans="2:33" x14ac:dyDescent="0.3">
      <c r="B645" s="1">
        <v>44439</v>
      </c>
      <c r="C645">
        <v>846.85</v>
      </c>
      <c r="D645">
        <v>844</v>
      </c>
      <c r="E645">
        <v>857.35</v>
      </c>
      <c r="F645">
        <v>837.1</v>
      </c>
      <c r="G645" s="2">
        <v>2.7000000000000001E-3</v>
      </c>
      <c r="K645" t="s">
        <v>708</v>
      </c>
      <c r="L645" s="3">
        <v>17132.2</v>
      </c>
      <c r="M645" s="3">
        <v>16947.5</v>
      </c>
      <c r="N645" s="3">
        <v>17153.5</v>
      </c>
      <c r="O645" s="3">
        <v>16915.849999999999</v>
      </c>
      <c r="P645" s="2">
        <v>1.1900000000000001E-2</v>
      </c>
      <c r="T645" s="21" t="s">
        <v>708</v>
      </c>
      <c r="U645" s="65">
        <v>24180.65</v>
      </c>
      <c r="V645" s="65">
        <v>23857.200000000001</v>
      </c>
      <c r="W645" s="65">
        <v>24218.55</v>
      </c>
      <c r="X645" s="65">
        <v>23837.599999999999</v>
      </c>
      <c r="Y645" s="66">
        <v>1.41E-2</v>
      </c>
      <c r="AC645" s="14" t="s">
        <v>128</v>
      </c>
      <c r="AD645" s="4">
        <v>7.2690000000000001</v>
      </c>
      <c r="AE645" s="4">
        <v>7.2469999999999999</v>
      </c>
      <c r="AF645" s="4">
        <v>7.2720000000000002</v>
      </c>
      <c r="AG645" s="16">
        <v>7.2370000000000001</v>
      </c>
    </row>
    <row r="646" spans="2:33" x14ac:dyDescent="0.3">
      <c r="B646" s="1">
        <v>44438</v>
      </c>
      <c r="C646">
        <v>844.6</v>
      </c>
      <c r="D646">
        <v>844.65</v>
      </c>
      <c r="E646">
        <v>859</v>
      </c>
      <c r="F646">
        <v>835.55</v>
      </c>
      <c r="G646" s="2">
        <v>6.3E-3</v>
      </c>
      <c r="K646" t="s">
        <v>709</v>
      </c>
      <c r="L646" s="3">
        <v>16931.05</v>
      </c>
      <c r="M646" s="3">
        <v>16775.849999999999</v>
      </c>
      <c r="N646" s="3">
        <v>16951.5</v>
      </c>
      <c r="O646" s="3">
        <v>16764.849999999999</v>
      </c>
      <c r="P646" s="2">
        <v>1.35E-2</v>
      </c>
      <c r="T646" s="21" t="s">
        <v>709</v>
      </c>
      <c r="U646" s="65">
        <v>23843.75</v>
      </c>
      <c r="V646" s="65">
        <v>23635.200000000001</v>
      </c>
      <c r="W646" s="65">
        <v>23871.5</v>
      </c>
      <c r="X646" s="65">
        <v>23626</v>
      </c>
      <c r="Y646" s="66">
        <v>1.17E-2</v>
      </c>
      <c r="AC646" s="14" t="s">
        <v>127</v>
      </c>
      <c r="AD646" s="4">
        <v>7.2469999999999999</v>
      </c>
      <c r="AE646" s="4">
        <v>7.2770000000000001</v>
      </c>
      <c r="AF646" s="4">
        <v>7.2770000000000001</v>
      </c>
      <c r="AG646" s="16">
        <v>7.2450000000000001</v>
      </c>
    </row>
    <row r="647" spans="2:33" x14ac:dyDescent="0.3">
      <c r="B647" s="1">
        <v>44435</v>
      </c>
      <c r="C647">
        <v>839.3</v>
      </c>
      <c r="D647">
        <v>839</v>
      </c>
      <c r="E647">
        <v>845</v>
      </c>
      <c r="F647">
        <v>826.1</v>
      </c>
      <c r="G647" s="2">
        <v>1.14E-2</v>
      </c>
      <c r="K647" t="s">
        <v>710</v>
      </c>
      <c r="L647" s="3">
        <v>16705.2</v>
      </c>
      <c r="M647" s="3">
        <v>16642.55</v>
      </c>
      <c r="N647" s="3">
        <v>16722.05</v>
      </c>
      <c r="O647" s="3">
        <v>16565.599999999999</v>
      </c>
      <c r="P647" s="2">
        <v>4.1000000000000003E-3</v>
      </c>
      <c r="T647" s="21" t="s">
        <v>710</v>
      </c>
      <c r="U647" s="65">
        <v>23567</v>
      </c>
      <c r="V647" s="65">
        <v>23478.65</v>
      </c>
      <c r="W647" s="65">
        <v>23598.7</v>
      </c>
      <c r="X647" s="65">
        <v>23322.55</v>
      </c>
      <c r="Y647" s="66">
        <v>3.0999999999999999E-3</v>
      </c>
      <c r="AC647" s="14" t="s">
        <v>126</v>
      </c>
      <c r="AD647" s="4">
        <v>7.2530000000000001</v>
      </c>
      <c r="AE647" s="4">
        <v>7.258</v>
      </c>
      <c r="AF647" s="4">
        <v>7.2629999999999999</v>
      </c>
      <c r="AG647" s="16">
        <v>7.2460000000000004</v>
      </c>
    </row>
    <row r="648" spans="2:33" x14ac:dyDescent="0.3">
      <c r="B648" s="1">
        <v>44434</v>
      </c>
      <c r="C648">
        <v>829.8</v>
      </c>
      <c r="D648">
        <v>837.7</v>
      </c>
      <c r="E648">
        <v>848</v>
      </c>
      <c r="F648">
        <v>827.05</v>
      </c>
      <c r="G648" s="2">
        <v>-3.0999999999999999E-3</v>
      </c>
      <c r="K648" t="s">
        <v>711</v>
      </c>
      <c r="L648" s="3">
        <v>16636.900000000001</v>
      </c>
      <c r="M648" s="3">
        <v>16627.95</v>
      </c>
      <c r="N648" s="3">
        <v>16683.7</v>
      </c>
      <c r="O648" s="3">
        <v>16603.400000000001</v>
      </c>
      <c r="P648" s="2">
        <v>1E-4</v>
      </c>
      <c r="T648" s="21" t="s">
        <v>711</v>
      </c>
      <c r="U648" s="65">
        <v>23493</v>
      </c>
      <c r="V648" s="65">
        <v>23493.9</v>
      </c>
      <c r="W648" s="65">
        <v>23551.9</v>
      </c>
      <c r="X648" s="65">
        <v>23446.3</v>
      </c>
      <c r="Y648" s="66">
        <v>-4.0000000000000002E-4</v>
      </c>
      <c r="AC648" s="14" t="s">
        <v>125</v>
      </c>
      <c r="AD648" s="4">
        <v>7.2720000000000002</v>
      </c>
      <c r="AE648" s="4">
        <v>7.2779999999999996</v>
      </c>
      <c r="AF648" s="4">
        <v>7.2910000000000004</v>
      </c>
      <c r="AG648" s="16">
        <v>7.266</v>
      </c>
    </row>
    <row r="649" spans="2:33" x14ac:dyDescent="0.3">
      <c r="B649" s="1">
        <v>44433</v>
      </c>
      <c r="C649">
        <v>832.4</v>
      </c>
      <c r="D649">
        <v>826.75</v>
      </c>
      <c r="E649">
        <v>842</v>
      </c>
      <c r="F649">
        <v>819</v>
      </c>
      <c r="G649" s="2">
        <v>1.2500000000000001E-2</v>
      </c>
      <c r="K649" t="s">
        <v>712</v>
      </c>
      <c r="L649" s="3">
        <v>16634.650000000001</v>
      </c>
      <c r="M649" s="3">
        <v>16654</v>
      </c>
      <c r="N649" s="3">
        <v>16712.45</v>
      </c>
      <c r="O649" s="3">
        <v>16617.5</v>
      </c>
      <c r="P649" s="2">
        <v>5.9999999999999995E-4</v>
      </c>
      <c r="T649" s="21" t="s">
        <v>712</v>
      </c>
      <c r="U649" s="65">
        <v>23501.35</v>
      </c>
      <c r="V649" s="65">
        <v>23529.9</v>
      </c>
      <c r="W649" s="65">
        <v>23618.65</v>
      </c>
      <c r="X649" s="65">
        <v>23461</v>
      </c>
      <c r="Y649" s="66">
        <v>8.9999999999999998E-4</v>
      </c>
      <c r="AC649" s="14" t="s">
        <v>124</v>
      </c>
      <c r="AD649" s="4">
        <v>7.2729999999999997</v>
      </c>
      <c r="AE649" s="4">
        <v>7.258</v>
      </c>
      <c r="AF649" s="4">
        <v>7.2770000000000001</v>
      </c>
      <c r="AG649" s="16">
        <v>7.2530000000000001</v>
      </c>
    </row>
    <row r="650" spans="2:33" x14ac:dyDescent="0.3">
      <c r="B650" s="1">
        <v>44432</v>
      </c>
      <c r="C650">
        <v>822.1</v>
      </c>
      <c r="D650">
        <v>805.5</v>
      </c>
      <c r="E650">
        <v>830</v>
      </c>
      <c r="F650">
        <v>795.05</v>
      </c>
      <c r="G650" s="2">
        <v>8.9999999999999993E-3</v>
      </c>
      <c r="K650" t="s">
        <v>713</v>
      </c>
      <c r="L650" s="3">
        <v>16624.599999999999</v>
      </c>
      <c r="M650" s="3">
        <v>16561.400000000001</v>
      </c>
      <c r="N650" s="3">
        <v>16647.099999999999</v>
      </c>
      <c r="O650" s="3">
        <v>16495.3</v>
      </c>
      <c r="P650" s="2">
        <v>7.7999999999999996E-3</v>
      </c>
      <c r="T650" s="21" t="s">
        <v>713</v>
      </c>
      <c r="U650" s="65">
        <v>23480.85</v>
      </c>
      <c r="V650" s="65">
        <v>23386.65</v>
      </c>
      <c r="W650" s="65">
        <v>23501.65</v>
      </c>
      <c r="X650" s="65">
        <v>23298.65</v>
      </c>
      <c r="Y650" s="66">
        <v>8.0000000000000002E-3</v>
      </c>
      <c r="AC650" s="14" t="s">
        <v>123</v>
      </c>
      <c r="AD650" s="4">
        <v>7.2519999999999998</v>
      </c>
      <c r="AE650" s="4">
        <v>7.258</v>
      </c>
      <c r="AF650" s="4">
        <v>7.258</v>
      </c>
      <c r="AG650" s="16">
        <v>7.2370000000000001</v>
      </c>
    </row>
    <row r="651" spans="2:33" x14ac:dyDescent="0.3">
      <c r="B651" s="1">
        <v>44431</v>
      </c>
      <c r="C651">
        <v>814.75</v>
      </c>
      <c r="D651">
        <v>829.4</v>
      </c>
      <c r="E651">
        <v>832.9</v>
      </c>
      <c r="F651">
        <v>805</v>
      </c>
      <c r="G651" s="2">
        <v>-9.1000000000000004E-3</v>
      </c>
      <c r="K651" t="s">
        <v>714</v>
      </c>
      <c r="L651" s="3">
        <v>16496.45</v>
      </c>
      <c r="M651" s="3">
        <v>16592.25</v>
      </c>
      <c r="N651" s="3">
        <v>16592.5</v>
      </c>
      <c r="O651" s="3">
        <v>16395.7</v>
      </c>
      <c r="P651" s="2">
        <v>2.8E-3</v>
      </c>
      <c r="T651" s="21" t="s">
        <v>714</v>
      </c>
      <c r="U651" s="65">
        <v>23295.55</v>
      </c>
      <c r="V651" s="65">
        <v>23334.55</v>
      </c>
      <c r="W651" s="65">
        <v>23342</v>
      </c>
      <c r="X651" s="65">
        <v>23154.65</v>
      </c>
      <c r="Y651" s="66">
        <v>6.7000000000000002E-3</v>
      </c>
      <c r="AC651" s="14" t="s">
        <v>122</v>
      </c>
      <c r="AD651" s="4">
        <v>7.2789999999999999</v>
      </c>
      <c r="AE651" s="4">
        <v>7.25</v>
      </c>
      <c r="AF651" s="4">
        <v>7.2869999999999999</v>
      </c>
      <c r="AG651" s="16">
        <v>7.2480000000000002</v>
      </c>
    </row>
    <row r="652" spans="2:33" x14ac:dyDescent="0.3">
      <c r="B652" s="1">
        <v>44428</v>
      </c>
      <c r="C652">
        <v>822.25</v>
      </c>
      <c r="D652">
        <v>816.5</v>
      </c>
      <c r="E652">
        <v>830.4</v>
      </c>
      <c r="F652">
        <v>811</v>
      </c>
      <c r="G652" s="2">
        <v>-3.0000000000000001E-3</v>
      </c>
      <c r="K652" t="s">
        <v>715</v>
      </c>
      <c r="L652" s="3">
        <v>16450.5</v>
      </c>
      <c r="M652" s="3">
        <v>16382.5</v>
      </c>
      <c r="N652" s="3">
        <v>16509.55</v>
      </c>
      <c r="O652" s="3">
        <v>16376.05</v>
      </c>
      <c r="P652" s="2">
        <v>-7.1000000000000004E-3</v>
      </c>
      <c r="T652" s="21" t="s">
        <v>715</v>
      </c>
      <c r="U652" s="65">
        <v>23139.75</v>
      </c>
      <c r="V652" s="65">
        <v>23030.799999999999</v>
      </c>
      <c r="W652" s="65">
        <v>23250.400000000001</v>
      </c>
      <c r="X652" s="65">
        <v>23024.6</v>
      </c>
      <c r="Y652" s="66">
        <v>-6.4999999999999997E-3</v>
      </c>
      <c r="AC652" s="13">
        <v>44938</v>
      </c>
      <c r="AD652" s="4">
        <v>7.29</v>
      </c>
      <c r="AE652" s="4">
        <v>7.2930000000000001</v>
      </c>
      <c r="AF652" s="4">
        <v>7.298</v>
      </c>
      <c r="AG652" s="16">
        <v>7.2789999999999999</v>
      </c>
    </row>
    <row r="653" spans="2:33" x14ac:dyDescent="0.3">
      <c r="B653" s="1">
        <v>44426</v>
      </c>
      <c r="C653">
        <v>824.7</v>
      </c>
      <c r="D653">
        <v>828.6</v>
      </c>
      <c r="E653">
        <v>839.35</v>
      </c>
      <c r="F653">
        <v>820.25</v>
      </c>
      <c r="G653" s="2">
        <v>-2.8999999999999998E-3</v>
      </c>
      <c r="K653" t="s">
        <v>716</v>
      </c>
      <c r="L653" s="3">
        <v>16568.849999999999</v>
      </c>
      <c r="M653" s="3">
        <v>16691.95</v>
      </c>
      <c r="N653" s="3">
        <v>16701.849999999999</v>
      </c>
      <c r="O653" s="3">
        <v>16535.849999999999</v>
      </c>
      <c r="P653" s="2">
        <v>-2.8E-3</v>
      </c>
      <c r="T653" s="21" t="s">
        <v>716</v>
      </c>
      <c r="U653" s="65">
        <v>23290.6</v>
      </c>
      <c r="V653" s="65">
        <v>23523.45</v>
      </c>
      <c r="W653" s="65">
        <v>23547.599999999999</v>
      </c>
      <c r="X653" s="65">
        <v>23248.9</v>
      </c>
      <c r="Y653" s="66">
        <v>-4.7000000000000002E-3</v>
      </c>
      <c r="AC653" s="13">
        <v>45028</v>
      </c>
      <c r="AD653" s="4">
        <v>7.2709999999999999</v>
      </c>
      <c r="AE653" s="4">
        <v>7.2640000000000002</v>
      </c>
      <c r="AF653" s="4">
        <v>7.2759999999999998</v>
      </c>
      <c r="AG653" s="16">
        <v>7.2619999999999996</v>
      </c>
    </row>
    <row r="654" spans="2:33" x14ac:dyDescent="0.3">
      <c r="B654" s="1">
        <v>44425</v>
      </c>
      <c r="C654">
        <v>827.1</v>
      </c>
      <c r="D654">
        <v>842.95</v>
      </c>
      <c r="E654">
        <v>856.1</v>
      </c>
      <c r="F654">
        <v>821.5</v>
      </c>
      <c r="G654" s="2">
        <v>-2.4199999999999999E-2</v>
      </c>
      <c r="K654" t="s">
        <v>717</v>
      </c>
      <c r="L654" s="3">
        <v>16614.599999999999</v>
      </c>
      <c r="M654" s="3">
        <v>16545.25</v>
      </c>
      <c r="N654" s="3">
        <v>16628.55</v>
      </c>
      <c r="O654" s="3">
        <v>16495.400000000001</v>
      </c>
      <c r="P654" s="2">
        <v>3.0999999999999999E-3</v>
      </c>
      <c r="T654" s="21" t="s">
        <v>717</v>
      </c>
      <c r="U654" s="65">
        <v>23401.45</v>
      </c>
      <c r="V654" s="65">
        <v>23260.45</v>
      </c>
      <c r="W654" s="65">
        <v>23420.35</v>
      </c>
      <c r="X654" s="65">
        <v>23198.25</v>
      </c>
      <c r="Y654" s="66">
        <v>4.4000000000000003E-3</v>
      </c>
      <c r="AC654" s="13">
        <v>45058</v>
      </c>
      <c r="AD654" s="4">
        <v>7.2619999999999996</v>
      </c>
      <c r="AE654" s="4">
        <v>7.2750000000000004</v>
      </c>
      <c r="AF654" s="4">
        <v>7.2750000000000004</v>
      </c>
      <c r="AG654" s="16">
        <v>7.2560000000000002</v>
      </c>
    </row>
    <row r="655" spans="2:33" x14ac:dyDescent="0.3">
      <c r="B655" s="1">
        <v>44424</v>
      </c>
      <c r="C655">
        <v>847.6</v>
      </c>
      <c r="D655">
        <v>858</v>
      </c>
      <c r="E655">
        <v>870</v>
      </c>
      <c r="F655">
        <v>836.4</v>
      </c>
      <c r="G655" s="2">
        <v>-1.29E-2</v>
      </c>
      <c r="K655" t="s">
        <v>718</v>
      </c>
      <c r="L655" s="3">
        <v>16563.05</v>
      </c>
      <c r="M655" s="3">
        <v>16518.400000000001</v>
      </c>
      <c r="N655" s="3">
        <v>16589.400000000001</v>
      </c>
      <c r="O655" s="3">
        <v>16480.75</v>
      </c>
      <c r="P655" s="2">
        <v>2.0999999999999999E-3</v>
      </c>
      <c r="T655" s="21" t="s">
        <v>718</v>
      </c>
      <c r="U655" s="65">
        <v>23299.4</v>
      </c>
      <c r="V655" s="65">
        <v>23233.95</v>
      </c>
      <c r="W655" s="65">
        <v>23337.35</v>
      </c>
      <c r="X655" s="65">
        <v>23195.55</v>
      </c>
      <c r="Y655" s="66">
        <v>1.4E-3</v>
      </c>
      <c r="AC655" s="13">
        <v>45089</v>
      </c>
      <c r="AD655" s="4">
        <v>7.2480000000000002</v>
      </c>
      <c r="AE655" s="4">
        <v>7.2510000000000003</v>
      </c>
      <c r="AF655" s="4">
        <v>7.2539999999999996</v>
      </c>
      <c r="AG655" s="16">
        <v>7.2430000000000003</v>
      </c>
    </row>
    <row r="656" spans="2:33" x14ac:dyDescent="0.3">
      <c r="B656" s="1">
        <v>44421</v>
      </c>
      <c r="C656">
        <v>858.7</v>
      </c>
      <c r="D656">
        <v>866.9</v>
      </c>
      <c r="E656">
        <v>879</v>
      </c>
      <c r="F656">
        <v>850</v>
      </c>
      <c r="G656" s="2">
        <v>-5.3E-3</v>
      </c>
      <c r="K656" t="s">
        <v>719</v>
      </c>
      <c r="L656" s="3">
        <v>16529.099999999999</v>
      </c>
      <c r="M656" s="3">
        <v>16385.7</v>
      </c>
      <c r="N656" s="3">
        <v>16543.599999999999</v>
      </c>
      <c r="O656" s="3">
        <v>16376.3</v>
      </c>
      <c r="P656" s="2">
        <v>1.01E-2</v>
      </c>
      <c r="T656" s="21" t="s">
        <v>719</v>
      </c>
      <c r="U656" s="65">
        <v>23267.9</v>
      </c>
      <c r="V656" s="65">
        <v>23066.95</v>
      </c>
      <c r="W656" s="65">
        <v>23299.45</v>
      </c>
      <c r="X656" s="65">
        <v>23062.05</v>
      </c>
      <c r="Y656" s="66">
        <v>0.01</v>
      </c>
      <c r="AC656" s="13">
        <v>45119</v>
      </c>
      <c r="AD656" s="4">
        <v>7.2359999999999998</v>
      </c>
      <c r="AE656" s="4">
        <v>7.2480000000000002</v>
      </c>
      <c r="AF656" s="4">
        <v>7.2480000000000002</v>
      </c>
      <c r="AG656" s="16">
        <v>7.2329999999999997</v>
      </c>
    </row>
    <row r="657" spans="2:33" x14ac:dyDescent="0.3">
      <c r="B657" s="1">
        <v>44420</v>
      </c>
      <c r="C657">
        <v>863.3</v>
      </c>
      <c r="D657">
        <v>828.95</v>
      </c>
      <c r="E657">
        <v>867</v>
      </c>
      <c r="F657">
        <v>828.9</v>
      </c>
      <c r="G657" s="2">
        <v>5.0200000000000002E-2</v>
      </c>
      <c r="K657" s="1">
        <v>44538</v>
      </c>
      <c r="L657" s="3">
        <v>16364.4</v>
      </c>
      <c r="M657" s="3">
        <v>16303.65</v>
      </c>
      <c r="N657" s="3">
        <v>16375.5</v>
      </c>
      <c r="O657" s="3">
        <v>16286.9</v>
      </c>
      <c r="P657" s="2">
        <v>5.0000000000000001E-3</v>
      </c>
      <c r="T657" s="67">
        <v>44538</v>
      </c>
      <c r="U657" s="65">
        <v>23037.65</v>
      </c>
      <c r="V657" s="65">
        <v>22873.599999999999</v>
      </c>
      <c r="W657" s="65">
        <v>23056.35</v>
      </c>
      <c r="X657" s="65">
        <v>22851.3</v>
      </c>
      <c r="Y657" s="66">
        <v>7.4000000000000003E-3</v>
      </c>
      <c r="AC657" s="13">
        <v>45150</v>
      </c>
      <c r="AD657" s="4">
        <v>7.266</v>
      </c>
      <c r="AE657" s="4">
        <v>7.2489999999999997</v>
      </c>
      <c r="AF657" s="4">
        <v>7.2709999999999999</v>
      </c>
      <c r="AG657" s="16">
        <v>7.226</v>
      </c>
    </row>
    <row r="658" spans="2:33" x14ac:dyDescent="0.3">
      <c r="B658" s="1">
        <v>44419</v>
      </c>
      <c r="C658">
        <v>822</v>
      </c>
      <c r="D658">
        <v>855.4</v>
      </c>
      <c r="E658">
        <v>855.4</v>
      </c>
      <c r="F658">
        <v>805</v>
      </c>
      <c r="G658" s="2">
        <v>-3.2199999999999999E-2</v>
      </c>
      <c r="K658" s="1">
        <v>44508</v>
      </c>
      <c r="L658" s="3">
        <v>16282.25</v>
      </c>
      <c r="M658" s="3">
        <v>16327.3</v>
      </c>
      <c r="N658" s="3">
        <v>16338.75</v>
      </c>
      <c r="O658" s="3">
        <v>16162.55</v>
      </c>
      <c r="P658" s="2">
        <v>1E-4</v>
      </c>
      <c r="T658" s="67">
        <v>44508</v>
      </c>
      <c r="U658" s="65">
        <v>22869.4</v>
      </c>
      <c r="V658" s="65">
        <v>22999.4</v>
      </c>
      <c r="W658" s="65">
        <v>23000.5</v>
      </c>
      <c r="X658" s="65">
        <v>22727.7</v>
      </c>
      <c r="Y658" s="66">
        <v>-2.7000000000000001E-3</v>
      </c>
      <c r="AC658" s="13">
        <v>45242</v>
      </c>
      <c r="AD658" s="4">
        <v>7.2809999999999997</v>
      </c>
      <c r="AE658" s="4">
        <v>7.2869999999999999</v>
      </c>
      <c r="AF658" s="4">
        <v>7.2869999999999999</v>
      </c>
      <c r="AG658" s="16">
        <v>7.2729999999999997</v>
      </c>
    </row>
    <row r="659" spans="2:33" x14ac:dyDescent="0.3">
      <c r="B659" s="1">
        <v>44418</v>
      </c>
      <c r="C659">
        <v>849.35</v>
      </c>
      <c r="D659">
        <v>864.65</v>
      </c>
      <c r="E659">
        <v>867.95</v>
      </c>
      <c r="F659">
        <v>841.05</v>
      </c>
      <c r="G659" s="2">
        <v>-1.2699999999999999E-2</v>
      </c>
      <c r="K659" s="1">
        <v>44477</v>
      </c>
      <c r="L659" s="3">
        <v>16280.1</v>
      </c>
      <c r="M659" s="3">
        <v>16274.8</v>
      </c>
      <c r="N659" s="3">
        <v>16359.25</v>
      </c>
      <c r="O659" s="3">
        <v>16202.25</v>
      </c>
      <c r="P659" s="2">
        <v>1.2999999999999999E-3</v>
      </c>
      <c r="T659" s="67">
        <v>44477</v>
      </c>
      <c r="U659" s="65">
        <v>22931.45</v>
      </c>
      <c r="V659" s="65">
        <v>22823.5</v>
      </c>
      <c r="W659" s="65">
        <v>23011.65</v>
      </c>
      <c r="X659" s="65">
        <v>22811.75</v>
      </c>
      <c r="Y659" s="66">
        <v>5.1999999999999998E-3</v>
      </c>
      <c r="AC659" s="13">
        <v>45272</v>
      </c>
      <c r="AD659" s="4">
        <v>7.2750000000000004</v>
      </c>
      <c r="AE659" s="4">
        <v>7.2789999999999999</v>
      </c>
      <c r="AF659" s="4">
        <v>7.28</v>
      </c>
      <c r="AG659" s="16">
        <v>7.2670000000000003</v>
      </c>
    </row>
    <row r="660" spans="2:33" x14ac:dyDescent="0.3">
      <c r="B660" s="1">
        <v>44417</v>
      </c>
      <c r="C660">
        <v>860.25</v>
      </c>
      <c r="D660">
        <v>874.5</v>
      </c>
      <c r="E660">
        <v>885.5</v>
      </c>
      <c r="F660">
        <v>852.2</v>
      </c>
      <c r="G660" s="2">
        <v>-1.89E-2</v>
      </c>
      <c r="K660" s="1">
        <v>44447</v>
      </c>
      <c r="L660" s="3">
        <v>16258.25</v>
      </c>
      <c r="M660" s="3">
        <v>16281.35</v>
      </c>
      <c r="N660" s="3">
        <v>16320.75</v>
      </c>
      <c r="O660" s="3">
        <v>16179.05</v>
      </c>
      <c r="P660" s="2">
        <v>1.1999999999999999E-3</v>
      </c>
      <c r="T660" s="67">
        <v>44447</v>
      </c>
      <c r="U660" s="65">
        <v>22812.3</v>
      </c>
      <c r="V660" s="65">
        <v>22801.25</v>
      </c>
      <c r="W660" s="65">
        <v>22896.45</v>
      </c>
      <c r="X660" s="65">
        <v>22679.9</v>
      </c>
      <c r="Y660" s="66">
        <v>3.0000000000000001E-3</v>
      </c>
      <c r="AC660" s="14" t="s">
        <v>115</v>
      </c>
      <c r="AD660" s="4">
        <v>7.2590000000000003</v>
      </c>
      <c r="AE660" s="4">
        <v>7.2619999999999996</v>
      </c>
      <c r="AF660" s="4">
        <v>7.2690000000000001</v>
      </c>
      <c r="AG660" s="16">
        <v>7.2569999999999997</v>
      </c>
    </row>
    <row r="661" spans="2:33" x14ac:dyDescent="0.3">
      <c r="B661" s="1">
        <v>44414</v>
      </c>
      <c r="C661">
        <v>876.8</v>
      </c>
      <c r="D661">
        <v>854.7</v>
      </c>
      <c r="E661">
        <v>890</v>
      </c>
      <c r="F661">
        <v>824.3</v>
      </c>
      <c r="G661" s="2">
        <v>2.5899999999999999E-2</v>
      </c>
      <c r="K661" s="1">
        <v>44355</v>
      </c>
      <c r="L661" s="3">
        <v>16238.2</v>
      </c>
      <c r="M661" s="3">
        <v>16304.4</v>
      </c>
      <c r="N661" s="3">
        <v>16336.75</v>
      </c>
      <c r="O661" s="3">
        <v>16223.3</v>
      </c>
      <c r="P661" s="2">
        <v>-3.5000000000000001E-3</v>
      </c>
      <c r="T661" s="67">
        <v>44355</v>
      </c>
      <c r="U661" s="65">
        <v>22743.4</v>
      </c>
      <c r="V661" s="65">
        <v>22769.4</v>
      </c>
      <c r="W661" s="65">
        <v>22835.95</v>
      </c>
      <c r="X661" s="65">
        <v>22709.05</v>
      </c>
      <c r="Y661" s="66">
        <v>-5.0000000000000001E-4</v>
      </c>
      <c r="AC661" s="14" t="s">
        <v>113</v>
      </c>
      <c r="AD661" s="4">
        <v>7.194</v>
      </c>
      <c r="AE661" s="4">
        <v>7.2220000000000004</v>
      </c>
      <c r="AF661" s="4">
        <v>7.2240000000000002</v>
      </c>
      <c r="AG661" s="16">
        <v>7.1849999999999996</v>
      </c>
    </row>
    <row r="662" spans="2:33" x14ac:dyDescent="0.3">
      <c r="B662" s="1">
        <v>44413</v>
      </c>
      <c r="C662">
        <v>854.7</v>
      </c>
      <c r="D662">
        <v>895</v>
      </c>
      <c r="E662">
        <v>920</v>
      </c>
      <c r="F662">
        <v>839.6</v>
      </c>
      <c r="G662" s="2">
        <v>-3.9100000000000003E-2</v>
      </c>
      <c r="K662" s="1">
        <v>44324</v>
      </c>
      <c r="L662" s="3">
        <v>16294.6</v>
      </c>
      <c r="M662" s="3">
        <v>16288.95</v>
      </c>
      <c r="N662" s="3">
        <v>16349.45</v>
      </c>
      <c r="O662" s="3">
        <v>16210.3</v>
      </c>
      <c r="P662" s="2">
        <v>2.2000000000000001E-3</v>
      </c>
      <c r="T662" s="67">
        <v>44324</v>
      </c>
      <c r="U662" s="65">
        <v>22753.75</v>
      </c>
      <c r="V662" s="65">
        <v>22799</v>
      </c>
      <c r="W662" s="65">
        <v>22870</v>
      </c>
      <c r="X662" s="65">
        <v>22691.3</v>
      </c>
      <c r="Y662" s="66">
        <v>-1E-4</v>
      </c>
      <c r="AC662" s="14" t="s">
        <v>111</v>
      </c>
      <c r="AD662" s="4">
        <v>7.1630000000000003</v>
      </c>
      <c r="AE662" s="4">
        <v>7.2039999999999997</v>
      </c>
      <c r="AF662" s="4">
        <v>7.2060000000000004</v>
      </c>
      <c r="AG662" s="16">
        <v>7.1550000000000002</v>
      </c>
    </row>
    <row r="663" spans="2:33" x14ac:dyDescent="0.3">
      <c r="B663" s="1">
        <v>44412</v>
      </c>
      <c r="C663">
        <v>889.5</v>
      </c>
      <c r="D663">
        <v>883</v>
      </c>
      <c r="E663">
        <v>895</v>
      </c>
      <c r="F663">
        <v>865.05</v>
      </c>
      <c r="G663" s="2">
        <v>1.01E-2</v>
      </c>
      <c r="K663" s="1">
        <v>44294</v>
      </c>
      <c r="L663" s="3">
        <v>16258.8</v>
      </c>
      <c r="M663" s="3">
        <v>16195.25</v>
      </c>
      <c r="N663" s="3">
        <v>16290.2</v>
      </c>
      <c r="O663" s="3">
        <v>16176.15</v>
      </c>
      <c r="P663" s="2">
        <v>7.9000000000000008E-3</v>
      </c>
      <c r="T663" s="67">
        <v>44294</v>
      </c>
      <c r="U663" s="65">
        <v>22756.45</v>
      </c>
      <c r="V663" s="65">
        <v>22544.55</v>
      </c>
      <c r="W663" s="65">
        <v>22797.5</v>
      </c>
      <c r="X663" s="65">
        <v>22517.05</v>
      </c>
      <c r="Y663" s="66">
        <v>1.44E-2</v>
      </c>
      <c r="AC663" s="14" t="s">
        <v>109</v>
      </c>
      <c r="AD663" s="4">
        <v>7.1529999999999996</v>
      </c>
      <c r="AE663" s="4">
        <v>7.1710000000000003</v>
      </c>
      <c r="AF663" s="4">
        <v>7.1790000000000003</v>
      </c>
      <c r="AG663" s="16">
        <v>7.1470000000000002</v>
      </c>
    </row>
    <row r="664" spans="2:33" x14ac:dyDescent="0.3">
      <c r="B664" s="1">
        <v>44411</v>
      </c>
      <c r="C664">
        <v>880.6</v>
      </c>
      <c r="D664">
        <v>886.4</v>
      </c>
      <c r="E664">
        <v>926</v>
      </c>
      <c r="F664">
        <v>850.25</v>
      </c>
      <c r="G664" s="2">
        <v>-1.2999999999999999E-3</v>
      </c>
      <c r="K664" s="1">
        <v>44263</v>
      </c>
      <c r="L664" s="3">
        <v>16130.75</v>
      </c>
      <c r="M664" s="3">
        <v>15951.55</v>
      </c>
      <c r="N664" s="3">
        <v>16146.9</v>
      </c>
      <c r="O664" s="3">
        <v>15914.35</v>
      </c>
      <c r="P664" s="2">
        <v>1.55E-2</v>
      </c>
      <c r="T664" s="67">
        <v>44263</v>
      </c>
      <c r="U664" s="65">
        <v>22432.9</v>
      </c>
      <c r="V664" s="65">
        <v>22150.85</v>
      </c>
      <c r="W664" s="65">
        <v>22457.45</v>
      </c>
      <c r="X664" s="65">
        <v>22111</v>
      </c>
      <c r="Y664" s="66">
        <v>1.7000000000000001E-2</v>
      </c>
      <c r="AC664" s="14" t="s">
        <v>107</v>
      </c>
      <c r="AD664" s="4">
        <v>7.1710000000000003</v>
      </c>
      <c r="AE664" s="4">
        <v>7.1849999999999996</v>
      </c>
      <c r="AF664" s="4">
        <v>7.1849999999999996</v>
      </c>
      <c r="AG664" s="16">
        <v>7.1529999999999996</v>
      </c>
    </row>
    <row r="665" spans="2:33" x14ac:dyDescent="0.3">
      <c r="B665" s="1">
        <v>44410</v>
      </c>
      <c r="C665">
        <v>881.75</v>
      </c>
      <c r="D665">
        <v>883.3</v>
      </c>
      <c r="E665">
        <v>894.25</v>
      </c>
      <c r="F665">
        <v>871.7</v>
      </c>
      <c r="G665" s="2">
        <v>1.43E-2</v>
      </c>
      <c r="K665" s="1">
        <v>44235</v>
      </c>
      <c r="L665" s="3">
        <v>15885.15</v>
      </c>
      <c r="M665" s="3">
        <v>15874.9</v>
      </c>
      <c r="N665" s="3">
        <v>15892.9</v>
      </c>
      <c r="O665" s="3">
        <v>15834.65</v>
      </c>
      <c r="P665" s="2">
        <v>7.7000000000000002E-3</v>
      </c>
      <c r="T665" s="67">
        <v>44235</v>
      </c>
      <c r="U665" s="65">
        <v>22058.05</v>
      </c>
      <c r="V665" s="65">
        <v>22080.9</v>
      </c>
      <c r="W665" s="65">
        <v>22091.45</v>
      </c>
      <c r="X665" s="65">
        <v>21981.55</v>
      </c>
      <c r="Y665" s="66">
        <v>5.7999999999999996E-3</v>
      </c>
      <c r="AC665" s="14" t="s">
        <v>105</v>
      </c>
      <c r="AD665" s="4">
        <v>7.1710000000000003</v>
      </c>
      <c r="AE665" s="4">
        <v>7.1840000000000002</v>
      </c>
      <c r="AF665" s="4">
        <v>7.1840000000000002</v>
      </c>
      <c r="AG665" s="16">
        <v>7.165</v>
      </c>
    </row>
    <row r="666" spans="2:33" x14ac:dyDescent="0.3">
      <c r="B666" s="1">
        <v>44407</v>
      </c>
      <c r="C666">
        <v>869.35</v>
      </c>
      <c r="D666">
        <v>823.5</v>
      </c>
      <c r="E666">
        <v>885</v>
      </c>
      <c r="F666">
        <v>823.4</v>
      </c>
      <c r="G666" s="2">
        <v>6.1800000000000001E-2</v>
      </c>
      <c r="K666" t="s">
        <v>720</v>
      </c>
      <c r="L666" s="3">
        <v>15763.05</v>
      </c>
      <c r="M666" s="3">
        <v>15800.6</v>
      </c>
      <c r="N666" s="3">
        <v>15862.8</v>
      </c>
      <c r="O666" s="3">
        <v>15744.85</v>
      </c>
      <c r="P666" s="2">
        <v>-1E-3</v>
      </c>
      <c r="T666" s="21" t="s">
        <v>720</v>
      </c>
      <c r="U666" s="65">
        <v>21930.6</v>
      </c>
      <c r="V666" s="65">
        <v>21994.6</v>
      </c>
      <c r="W666" s="65">
        <v>22057.55</v>
      </c>
      <c r="X666" s="65">
        <v>21906.1</v>
      </c>
      <c r="Y666" s="66">
        <v>-1.4E-3</v>
      </c>
      <c r="AC666" s="14" t="s">
        <v>103</v>
      </c>
      <c r="AD666" s="4">
        <v>7.1840000000000002</v>
      </c>
      <c r="AE666" s="4">
        <v>7.173</v>
      </c>
      <c r="AF666" s="4">
        <v>7.1879999999999997</v>
      </c>
      <c r="AG666" s="16">
        <v>7.1509999999999998</v>
      </c>
    </row>
    <row r="667" spans="2:33" x14ac:dyDescent="0.3">
      <c r="B667" s="1">
        <v>44406</v>
      </c>
      <c r="C667">
        <v>818.75</v>
      </c>
      <c r="D667">
        <v>803</v>
      </c>
      <c r="E667">
        <v>828</v>
      </c>
      <c r="F667">
        <v>801.35</v>
      </c>
      <c r="G667" s="2">
        <v>2.8500000000000001E-2</v>
      </c>
      <c r="K667" t="s">
        <v>721</v>
      </c>
      <c r="L667" s="3">
        <v>15778.45</v>
      </c>
      <c r="M667" s="3">
        <v>15762.7</v>
      </c>
      <c r="N667" s="3">
        <v>15817.35</v>
      </c>
      <c r="O667" s="3">
        <v>15737.8</v>
      </c>
      <c r="P667" s="2">
        <v>4.4000000000000003E-3</v>
      </c>
      <c r="T667" s="21" t="s">
        <v>721</v>
      </c>
      <c r="U667" s="65">
        <v>21961.45</v>
      </c>
      <c r="V667" s="65">
        <v>21967.200000000001</v>
      </c>
      <c r="W667" s="65">
        <v>22020.9</v>
      </c>
      <c r="X667" s="65">
        <v>21928.25</v>
      </c>
      <c r="Y667" s="66">
        <v>3.0000000000000001E-3</v>
      </c>
      <c r="AC667" s="14" t="s">
        <v>101</v>
      </c>
      <c r="AD667" s="4">
        <v>7.1879999999999997</v>
      </c>
      <c r="AE667" s="4">
        <v>7.1870000000000003</v>
      </c>
      <c r="AF667" s="4">
        <v>7.1980000000000004</v>
      </c>
      <c r="AG667" s="16">
        <v>7.1849999999999996</v>
      </c>
    </row>
    <row r="668" spans="2:33" x14ac:dyDescent="0.3">
      <c r="B668" s="1">
        <v>44405</v>
      </c>
      <c r="C668">
        <v>796.05</v>
      </c>
      <c r="D668">
        <v>802</v>
      </c>
      <c r="E668">
        <v>808.55</v>
      </c>
      <c r="F668">
        <v>787.3</v>
      </c>
      <c r="G668" s="2">
        <v>-9.4999999999999998E-3</v>
      </c>
      <c r="K668" t="s">
        <v>722</v>
      </c>
      <c r="L668" s="3">
        <v>15709.4</v>
      </c>
      <c r="M668" s="3">
        <v>15761.55</v>
      </c>
      <c r="N668" s="3">
        <v>15767.5</v>
      </c>
      <c r="O668" s="3">
        <v>15513.45</v>
      </c>
      <c r="P668" s="2">
        <v>-2.3999999999999998E-3</v>
      </c>
      <c r="T668" s="21" t="s">
        <v>722</v>
      </c>
      <c r="U668" s="65">
        <v>21896.1</v>
      </c>
      <c r="V668" s="65">
        <v>21934.6</v>
      </c>
      <c r="W668" s="65">
        <v>21936.15</v>
      </c>
      <c r="X668" s="65">
        <v>21585.05</v>
      </c>
      <c r="Y668" s="66">
        <v>-1E-3</v>
      </c>
      <c r="AC668" s="14" t="s">
        <v>100</v>
      </c>
      <c r="AD668" s="4">
        <v>7.1829999999999998</v>
      </c>
      <c r="AE668" s="4">
        <v>7.2130000000000001</v>
      </c>
      <c r="AF668" s="4">
        <v>7.2130000000000001</v>
      </c>
      <c r="AG668" s="16">
        <v>7.1769999999999996</v>
      </c>
    </row>
    <row r="669" spans="2:33" x14ac:dyDescent="0.3">
      <c r="B669" s="1">
        <v>44404</v>
      </c>
      <c r="C669">
        <v>803.65</v>
      </c>
      <c r="D669">
        <v>802</v>
      </c>
      <c r="E669">
        <v>818.75</v>
      </c>
      <c r="F669">
        <v>800.5</v>
      </c>
      <c r="G669" s="2">
        <v>8.3000000000000001E-3</v>
      </c>
      <c r="K669" t="s">
        <v>723</v>
      </c>
      <c r="L669" s="3">
        <v>15746.45</v>
      </c>
      <c r="M669" s="3">
        <v>15860.5</v>
      </c>
      <c r="N669" s="3">
        <v>15881.55</v>
      </c>
      <c r="O669" s="3">
        <v>15701</v>
      </c>
      <c r="P669" s="2">
        <v>-4.8999999999999998E-3</v>
      </c>
      <c r="T669" s="21" t="s">
        <v>723</v>
      </c>
      <c r="U669" s="65">
        <v>21917.5</v>
      </c>
      <c r="V669" s="65">
        <v>22031.5</v>
      </c>
      <c r="W669" s="65">
        <v>22063.200000000001</v>
      </c>
      <c r="X669" s="65">
        <v>21860</v>
      </c>
      <c r="Y669" s="66">
        <v>-3.3E-3</v>
      </c>
      <c r="AC669" s="14" t="s">
        <v>99</v>
      </c>
      <c r="AD669" s="4">
        <v>7.2050000000000001</v>
      </c>
      <c r="AE669" s="4">
        <v>7.1909999999999998</v>
      </c>
      <c r="AF669" s="4">
        <v>7.2080000000000002</v>
      </c>
      <c r="AG669" s="16">
        <v>7.1820000000000004</v>
      </c>
    </row>
    <row r="670" spans="2:33" x14ac:dyDescent="0.3">
      <c r="B670" s="1">
        <v>44403</v>
      </c>
      <c r="C670">
        <v>797</v>
      </c>
      <c r="D670">
        <v>810.95</v>
      </c>
      <c r="E670">
        <v>810.95</v>
      </c>
      <c r="F670">
        <v>792.95</v>
      </c>
      <c r="G670" s="2">
        <v>-2.8E-3</v>
      </c>
      <c r="K670" t="s">
        <v>724</v>
      </c>
      <c r="L670" s="3">
        <v>15824.45</v>
      </c>
      <c r="M670" s="3">
        <v>15849.3</v>
      </c>
      <c r="N670" s="3">
        <v>15893.35</v>
      </c>
      <c r="O670" s="3">
        <v>15797</v>
      </c>
      <c r="P670" s="2">
        <v>-2E-3</v>
      </c>
      <c r="T670" s="21" t="s">
        <v>724</v>
      </c>
      <c r="U670" s="65">
        <v>21989</v>
      </c>
      <c r="V670" s="65">
        <v>21980.65</v>
      </c>
      <c r="W670" s="65">
        <v>22067.35</v>
      </c>
      <c r="X670" s="65">
        <v>21893.8</v>
      </c>
      <c r="Y670" s="66">
        <v>-1.1999999999999999E-3</v>
      </c>
      <c r="AC670" s="14" t="s">
        <v>98</v>
      </c>
      <c r="AD670" s="4">
        <v>7.2069999999999999</v>
      </c>
      <c r="AE670" s="4">
        <v>7.2</v>
      </c>
      <c r="AF670" s="4">
        <v>7.2130000000000001</v>
      </c>
      <c r="AG670" s="16">
        <v>7.1909999999999998</v>
      </c>
    </row>
    <row r="671" spans="2:33" x14ac:dyDescent="0.3">
      <c r="B671" s="1">
        <v>44400</v>
      </c>
      <c r="C671">
        <v>799.25</v>
      </c>
      <c r="D671">
        <v>790</v>
      </c>
      <c r="E671">
        <v>812</v>
      </c>
      <c r="F671">
        <v>780</v>
      </c>
      <c r="G671" s="2">
        <v>1.6799999999999999E-2</v>
      </c>
      <c r="K671" t="s">
        <v>725</v>
      </c>
      <c r="L671" s="3">
        <v>15856.05</v>
      </c>
      <c r="M671" s="3">
        <v>15856.8</v>
      </c>
      <c r="N671" s="3">
        <v>15899.8</v>
      </c>
      <c r="O671" s="3">
        <v>15768.4</v>
      </c>
      <c r="P671" s="2">
        <v>2E-3</v>
      </c>
      <c r="T671" s="21" t="s">
        <v>725</v>
      </c>
      <c r="U671" s="65">
        <v>22015.3</v>
      </c>
      <c r="V671" s="65">
        <v>21947.45</v>
      </c>
      <c r="W671" s="65">
        <v>22069.35</v>
      </c>
      <c r="X671" s="65">
        <v>21806.85</v>
      </c>
      <c r="Y671" s="66">
        <v>4.3E-3</v>
      </c>
      <c r="AC671" s="14" t="s">
        <v>97</v>
      </c>
      <c r="AD671" s="4">
        <v>7.1760000000000002</v>
      </c>
      <c r="AE671" s="4">
        <v>7.2249999999999996</v>
      </c>
      <c r="AF671" s="4">
        <v>7.2249999999999996</v>
      </c>
      <c r="AG671" s="16">
        <v>7.1719999999999997</v>
      </c>
    </row>
    <row r="672" spans="2:33" x14ac:dyDescent="0.3">
      <c r="B672" s="1">
        <v>44399</v>
      </c>
      <c r="C672">
        <v>786.05</v>
      </c>
      <c r="D672">
        <v>779.4</v>
      </c>
      <c r="E672">
        <v>790</v>
      </c>
      <c r="F672">
        <v>774.05</v>
      </c>
      <c r="G672" s="2">
        <v>2.5399999999999999E-2</v>
      </c>
      <c r="K672" t="s">
        <v>726</v>
      </c>
      <c r="L672" s="3">
        <v>15824.05</v>
      </c>
      <c r="M672" s="3">
        <v>15736.6</v>
      </c>
      <c r="N672" s="3">
        <v>15834.8</v>
      </c>
      <c r="O672" s="3">
        <v>15726.4</v>
      </c>
      <c r="P672" s="2">
        <v>1.23E-2</v>
      </c>
      <c r="T672" s="21" t="s">
        <v>726</v>
      </c>
      <c r="U672" s="65">
        <v>21920.5</v>
      </c>
      <c r="V672" s="65">
        <v>21716.75</v>
      </c>
      <c r="W672" s="65">
        <v>21933.35</v>
      </c>
      <c r="X672" s="65">
        <v>21716.45</v>
      </c>
      <c r="Y672" s="66">
        <v>1.52E-2</v>
      </c>
      <c r="AC672" s="13">
        <v>45292</v>
      </c>
      <c r="AD672" s="4">
        <v>7.1959999999999997</v>
      </c>
      <c r="AE672" s="4">
        <v>7.2069999999999999</v>
      </c>
      <c r="AF672" s="4">
        <v>7.2069999999999999</v>
      </c>
      <c r="AG672" s="16">
        <v>7.1920000000000002</v>
      </c>
    </row>
    <row r="673" spans="2:33" x14ac:dyDescent="0.3">
      <c r="B673" s="1">
        <v>44397</v>
      </c>
      <c r="C673">
        <v>766.55</v>
      </c>
      <c r="D673">
        <v>790.85</v>
      </c>
      <c r="E673">
        <v>795.95</v>
      </c>
      <c r="F673">
        <v>738</v>
      </c>
      <c r="G673" s="2">
        <v>-2.98E-2</v>
      </c>
      <c r="K673" t="s">
        <v>727</v>
      </c>
      <c r="L673" s="3">
        <v>15632.1</v>
      </c>
      <c r="M673" s="3">
        <v>15703.95</v>
      </c>
      <c r="N673" s="3">
        <v>15728.45</v>
      </c>
      <c r="O673" s="3">
        <v>15578.55</v>
      </c>
      <c r="P673" s="2">
        <v>-7.6E-3</v>
      </c>
      <c r="T673" s="21" t="s">
        <v>727</v>
      </c>
      <c r="U673" s="65">
        <v>21591.7</v>
      </c>
      <c r="V673" s="65">
        <v>21712.35</v>
      </c>
      <c r="W673" s="65">
        <v>21734.15</v>
      </c>
      <c r="X673" s="65">
        <v>21527.7</v>
      </c>
      <c r="Y673" s="66">
        <v>-1.09E-2</v>
      </c>
      <c r="AC673" s="13">
        <v>45323</v>
      </c>
      <c r="AD673" s="4">
        <v>7.2060000000000004</v>
      </c>
      <c r="AE673" s="4">
        <v>7.2149999999999999</v>
      </c>
      <c r="AF673" s="4">
        <v>7.2149999999999999</v>
      </c>
      <c r="AG673" s="16">
        <v>7.2039999999999997</v>
      </c>
    </row>
    <row r="674" spans="2:33" x14ac:dyDescent="0.3">
      <c r="B674" s="1">
        <v>44396</v>
      </c>
      <c r="C674">
        <v>790.1</v>
      </c>
      <c r="D674">
        <v>772</v>
      </c>
      <c r="E674">
        <v>794.2</v>
      </c>
      <c r="F674">
        <v>756.9</v>
      </c>
      <c r="G674" s="2">
        <v>1.95E-2</v>
      </c>
      <c r="K674" t="s">
        <v>728</v>
      </c>
      <c r="L674" s="3">
        <v>15752.4</v>
      </c>
      <c r="M674" s="3">
        <v>15754.5</v>
      </c>
      <c r="N674" s="3">
        <v>15836.9</v>
      </c>
      <c r="O674" s="3">
        <v>15707.5</v>
      </c>
      <c r="P674" s="2">
        <v>-1.0699999999999999E-2</v>
      </c>
      <c r="T674" s="21" t="s">
        <v>728</v>
      </c>
      <c r="U674" s="65">
        <v>21829.55</v>
      </c>
      <c r="V674" s="65">
        <v>21866.45</v>
      </c>
      <c r="W674" s="65">
        <v>21970.1</v>
      </c>
      <c r="X674" s="65">
        <v>21767.9</v>
      </c>
      <c r="Y674" s="66">
        <v>-1.4500000000000001E-2</v>
      </c>
      <c r="AC674" s="13">
        <v>45352</v>
      </c>
      <c r="AD674" s="4">
        <v>7.2160000000000002</v>
      </c>
      <c r="AE674" s="4">
        <v>7.2149999999999999</v>
      </c>
      <c r="AF674" s="4">
        <v>7.2220000000000004</v>
      </c>
      <c r="AG674" s="16">
        <v>7.1970000000000001</v>
      </c>
    </row>
    <row r="675" spans="2:33" x14ac:dyDescent="0.3">
      <c r="B675" s="1">
        <v>44393</v>
      </c>
      <c r="C675">
        <v>774.95</v>
      </c>
      <c r="D675">
        <v>745</v>
      </c>
      <c r="E675">
        <v>785</v>
      </c>
      <c r="F675">
        <v>736.05</v>
      </c>
      <c r="G675" s="2">
        <v>4.2500000000000003E-2</v>
      </c>
      <c r="K675" t="s">
        <v>729</v>
      </c>
      <c r="L675" s="3">
        <v>15923.4</v>
      </c>
      <c r="M675" s="3">
        <v>15958.35</v>
      </c>
      <c r="N675" s="3">
        <v>15962.25</v>
      </c>
      <c r="O675" s="3">
        <v>15882.6</v>
      </c>
      <c r="P675" s="2">
        <v>-1E-4</v>
      </c>
      <c r="T675" s="21" t="s">
        <v>729</v>
      </c>
      <c r="U675" s="65">
        <v>22150.5</v>
      </c>
      <c r="V675" s="65">
        <v>22287.200000000001</v>
      </c>
      <c r="W675" s="65">
        <v>22289.7</v>
      </c>
      <c r="X675" s="65">
        <v>22104.95</v>
      </c>
      <c r="Y675" s="66">
        <v>-4.7000000000000002E-3</v>
      </c>
      <c r="AC675" s="13">
        <v>45383</v>
      </c>
      <c r="AD675" s="4">
        <v>7.22</v>
      </c>
      <c r="AE675" s="4">
        <v>7.2140000000000004</v>
      </c>
      <c r="AF675" s="4">
        <v>7.2240000000000002</v>
      </c>
      <c r="AG675" s="16">
        <v>7.2080000000000002</v>
      </c>
    </row>
    <row r="676" spans="2:33" x14ac:dyDescent="0.3">
      <c r="B676" s="1">
        <v>44392</v>
      </c>
      <c r="C676">
        <v>743.35</v>
      </c>
      <c r="D676">
        <v>755</v>
      </c>
      <c r="E676">
        <v>765.5</v>
      </c>
      <c r="F676">
        <v>736</v>
      </c>
      <c r="G676" s="2">
        <v>-2.06E-2</v>
      </c>
      <c r="K676" t="s">
        <v>730</v>
      </c>
      <c r="L676" s="3">
        <v>15924.2</v>
      </c>
      <c r="M676" s="3">
        <v>15872.15</v>
      </c>
      <c r="N676" s="3">
        <v>15952.35</v>
      </c>
      <c r="O676" s="3">
        <v>15855</v>
      </c>
      <c r="P676" s="2">
        <v>4.4000000000000003E-3</v>
      </c>
      <c r="T676" s="21" t="s">
        <v>730</v>
      </c>
      <c r="U676" s="65">
        <v>22254.25</v>
      </c>
      <c r="V676" s="65">
        <v>22144.05</v>
      </c>
      <c r="W676" s="65">
        <v>22309.7</v>
      </c>
      <c r="X676" s="65">
        <v>22120.75</v>
      </c>
      <c r="Y676" s="66">
        <v>5.5999999999999999E-3</v>
      </c>
      <c r="AC676" s="13">
        <v>45413</v>
      </c>
      <c r="AD676" s="4">
        <v>7.2350000000000003</v>
      </c>
      <c r="AE676" s="4">
        <v>7.2370000000000001</v>
      </c>
      <c r="AF676" s="4">
        <v>7.2389999999999999</v>
      </c>
      <c r="AG676" s="16">
        <v>7.2249999999999996</v>
      </c>
    </row>
    <row r="677" spans="2:33" x14ac:dyDescent="0.3">
      <c r="B677" s="1">
        <v>44391</v>
      </c>
      <c r="C677">
        <v>758.95</v>
      </c>
      <c r="D677">
        <v>795</v>
      </c>
      <c r="E677">
        <v>799.9</v>
      </c>
      <c r="F677">
        <v>745.55</v>
      </c>
      <c r="G677" s="2">
        <v>-5.74E-2</v>
      </c>
      <c r="K677" t="s">
        <v>731</v>
      </c>
      <c r="L677" s="3">
        <v>15853.95</v>
      </c>
      <c r="M677" s="3">
        <v>15808.7</v>
      </c>
      <c r="N677" s="3">
        <v>15877.35</v>
      </c>
      <c r="O677" s="3">
        <v>15764.2</v>
      </c>
      <c r="P677" s="2">
        <v>2.5999999999999999E-3</v>
      </c>
      <c r="T677" s="21" t="s">
        <v>731</v>
      </c>
      <c r="U677" s="65">
        <v>22130.6</v>
      </c>
      <c r="V677" s="65">
        <v>22027.200000000001</v>
      </c>
      <c r="W677" s="65">
        <v>22162.1</v>
      </c>
      <c r="X677" s="65">
        <v>21956.25</v>
      </c>
      <c r="Y677" s="66">
        <v>4.4999999999999997E-3</v>
      </c>
      <c r="AC677" s="13">
        <v>45505</v>
      </c>
      <c r="AD677" s="4">
        <v>7.2030000000000003</v>
      </c>
      <c r="AE677" s="4">
        <v>7.2329999999999997</v>
      </c>
      <c r="AF677" s="4">
        <v>7.2329999999999997</v>
      </c>
      <c r="AG677" s="16">
        <v>7.2009999999999996</v>
      </c>
    </row>
    <row r="678" spans="2:33" x14ac:dyDescent="0.3">
      <c r="B678" s="1">
        <v>44390</v>
      </c>
      <c r="C678">
        <v>805.15</v>
      </c>
      <c r="D678">
        <v>815.95</v>
      </c>
      <c r="E678">
        <v>824.95</v>
      </c>
      <c r="F678">
        <v>799.55</v>
      </c>
      <c r="G678" s="2">
        <v>-4.0000000000000001E-3</v>
      </c>
      <c r="K678" t="s">
        <v>732</v>
      </c>
      <c r="L678" s="3">
        <v>15812.35</v>
      </c>
      <c r="M678" s="3">
        <v>15794</v>
      </c>
      <c r="N678" s="3">
        <v>15820.8</v>
      </c>
      <c r="O678" s="3">
        <v>15744.6</v>
      </c>
      <c r="P678" s="2">
        <v>7.6E-3</v>
      </c>
      <c r="T678" s="21" t="s">
        <v>732</v>
      </c>
      <c r="U678" s="65">
        <v>22031.8</v>
      </c>
      <c r="V678" s="65">
        <v>22003.85</v>
      </c>
      <c r="W678" s="65">
        <v>22044.75</v>
      </c>
      <c r="X678" s="65">
        <v>21909.599999999999</v>
      </c>
      <c r="Y678" s="66">
        <v>8.0000000000000002E-3</v>
      </c>
      <c r="AC678" s="13">
        <v>45536</v>
      </c>
      <c r="AD678" s="4">
        <v>7.1890000000000001</v>
      </c>
      <c r="AE678" s="4">
        <v>7.1829999999999998</v>
      </c>
      <c r="AF678" s="4">
        <v>7.1970000000000001</v>
      </c>
      <c r="AG678" s="16">
        <v>7.1820000000000004</v>
      </c>
    </row>
    <row r="679" spans="2:33" x14ac:dyDescent="0.3">
      <c r="B679" s="1">
        <v>44389</v>
      </c>
      <c r="C679">
        <v>808.4</v>
      </c>
      <c r="D679">
        <v>830</v>
      </c>
      <c r="E679">
        <v>831.45</v>
      </c>
      <c r="F679">
        <v>803.2</v>
      </c>
      <c r="G679" s="2">
        <v>-5.7999999999999996E-3</v>
      </c>
      <c r="K679" s="1">
        <v>44537</v>
      </c>
      <c r="L679" s="3">
        <v>15692.6</v>
      </c>
      <c r="M679" s="3">
        <v>15766.8</v>
      </c>
      <c r="N679" s="3">
        <v>15789.2</v>
      </c>
      <c r="O679" s="3">
        <v>15644.75</v>
      </c>
      <c r="P679" s="2">
        <v>2.0000000000000001E-4</v>
      </c>
      <c r="T679" s="67">
        <v>44537</v>
      </c>
      <c r="U679" s="65">
        <v>21857.95</v>
      </c>
      <c r="V679" s="65">
        <v>22004.45</v>
      </c>
      <c r="W679" s="65">
        <v>22026.45</v>
      </c>
      <c r="X679" s="65">
        <v>21780.75</v>
      </c>
      <c r="Y679" s="66">
        <v>-1.8E-3</v>
      </c>
      <c r="AC679" s="13">
        <v>45566</v>
      </c>
      <c r="AD679" s="4">
        <v>7.1779999999999999</v>
      </c>
      <c r="AE679" s="4">
        <v>7.1920000000000002</v>
      </c>
      <c r="AF679" s="4">
        <v>7.1920000000000002</v>
      </c>
      <c r="AG679" s="16">
        <v>7.1760000000000002</v>
      </c>
    </row>
    <row r="680" spans="2:33" x14ac:dyDescent="0.3">
      <c r="B680" s="1">
        <v>44386</v>
      </c>
      <c r="C680">
        <v>813.1</v>
      </c>
      <c r="D680">
        <v>809</v>
      </c>
      <c r="E680">
        <v>829.25</v>
      </c>
      <c r="F680">
        <v>800.85</v>
      </c>
      <c r="G680" s="2">
        <v>7.6E-3</v>
      </c>
      <c r="K680" s="1">
        <v>44446</v>
      </c>
      <c r="L680" s="3">
        <v>15689.8</v>
      </c>
      <c r="M680" s="3">
        <v>15688.25</v>
      </c>
      <c r="N680" s="3">
        <v>15730.85</v>
      </c>
      <c r="O680" s="3">
        <v>15632.75</v>
      </c>
      <c r="P680" s="2">
        <v>-2.3999999999999998E-3</v>
      </c>
      <c r="T680" s="67">
        <v>44446</v>
      </c>
      <c r="U680" s="65">
        <v>21897.55</v>
      </c>
      <c r="V680" s="65">
        <v>21911.75</v>
      </c>
      <c r="W680" s="65">
        <v>21985.3</v>
      </c>
      <c r="X680" s="65">
        <v>21819.9</v>
      </c>
      <c r="Y680" s="66">
        <v>-3.7000000000000002E-3</v>
      </c>
      <c r="AC680" s="13">
        <v>45597</v>
      </c>
      <c r="AD680" s="4">
        <v>7.165</v>
      </c>
      <c r="AE680" s="4">
        <v>7.1920000000000002</v>
      </c>
      <c r="AF680" s="4">
        <v>7.1920000000000002</v>
      </c>
      <c r="AG680" s="16">
        <v>7.1619999999999999</v>
      </c>
    </row>
    <row r="681" spans="2:33" x14ac:dyDescent="0.3">
      <c r="B681" s="1">
        <v>44385</v>
      </c>
      <c r="C681">
        <v>807</v>
      </c>
      <c r="D681">
        <v>815</v>
      </c>
      <c r="E681">
        <v>815</v>
      </c>
      <c r="F681">
        <v>801.1</v>
      </c>
      <c r="G681" s="2">
        <v>-1.6000000000000001E-3</v>
      </c>
      <c r="K681" s="1">
        <v>44415</v>
      </c>
      <c r="L681" s="3">
        <v>15727.9</v>
      </c>
      <c r="M681" s="3">
        <v>15855.4</v>
      </c>
      <c r="N681" s="3">
        <v>15885.75</v>
      </c>
      <c r="O681" s="3">
        <v>15682.9</v>
      </c>
      <c r="P681" s="2">
        <v>-9.5999999999999992E-3</v>
      </c>
      <c r="T681" s="67">
        <v>44415</v>
      </c>
      <c r="U681" s="65">
        <v>21978.799999999999</v>
      </c>
      <c r="V681" s="65">
        <v>22142.9</v>
      </c>
      <c r="W681" s="65">
        <v>22202.799999999999</v>
      </c>
      <c r="X681" s="65">
        <v>21902.85</v>
      </c>
      <c r="Y681" s="66">
        <v>-8.5000000000000006E-3</v>
      </c>
      <c r="AC681" s="13">
        <v>45627</v>
      </c>
      <c r="AD681" s="4">
        <v>7.1779999999999999</v>
      </c>
      <c r="AE681" s="4">
        <v>7.1680000000000001</v>
      </c>
      <c r="AF681" s="4">
        <v>7.181</v>
      </c>
      <c r="AG681" s="16">
        <v>7.1580000000000004</v>
      </c>
    </row>
    <row r="682" spans="2:33" x14ac:dyDescent="0.3">
      <c r="B682" s="1">
        <v>44384</v>
      </c>
      <c r="C682">
        <v>808.3</v>
      </c>
      <c r="D682">
        <v>801</v>
      </c>
      <c r="E682">
        <v>813</v>
      </c>
      <c r="F682">
        <v>798.9</v>
      </c>
      <c r="G682" s="2">
        <v>1.0200000000000001E-2</v>
      </c>
      <c r="K682" s="1">
        <v>44384</v>
      </c>
      <c r="L682" s="3">
        <v>15879.65</v>
      </c>
      <c r="M682" s="3">
        <v>15819.6</v>
      </c>
      <c r="N682" s="3">
        <v>15893.55</v>
      </c>
      <c r="O682" s="3">
        <v>15779.7</v>
      </c>
      <c r="P682" s="2">
        <v>3.8999999999999998E-3</v>
      </c>
      <c r="T682" s="67">
        <v>44384</v>
      </c>
      <c r="U682" s="65">
        <v>22166.2</v>
      </c>
      <c r="V682" s="65">
        <v>22067.9</v>
      </c>
      <c r="W682" s="65">
        <v>22184.55</v>
      </c>
      <c r="X682" s="65">
        <v>22015.65</v>
      </c>
      <c r="Y682" s="66">
        <v>5.0000000000000001E-3</v>
      </c>
      <c r="AC682" s="14" t="s">
        <v>733</v>
      </c>
      <c r="AD682" s="4">
        <v>7.1479999999999997</v>
      </c>
      <c r="AE682" s="4">
        <v>7.1529999999999996</v>
      </c>
      <c r="AF682" s="4">
        <v>7.1529999999999996</v>
      </c>
      <c r="AG682" s="16">
        <v>7.1340000000000003</v>
      </c>
    </row>
    <row r="683" spans="2:33" x14ac:dyDescent="0.3">
      <c r="B683" s="1">
        <v>44383</v>
      </c>
      <c r="C683">
        <v>800.15</v>
      </c>
      <c r="D683">
        <v>816</v>
      </c>
      <c r="E683">
        <v>832.9</v>
      </c>
      <c r="F683">
        <v>792.2</v>
      </c>
      <c r="G683" s="2">
        <v>-1.0500000000000001E-2</v>
      </c>
      <c r="K683" s="1">
        <v>44354</v>
      </c>
      <c r="L683" s="3">
        <v>15818.25</v>
      </c>
      <c r="M683" s="3">
        <v>15813.75</v>
      </c>
      <c r="N683" s="3">
        <v>15914.2</v>
      </c>
      <c r="O683" s="3">
        <v>15801</v>
      </c>
      <c r="P683" s="2">
        <v>-1E-3</v>
      </c>
      <c r="T683" s="67">
        <v>44354</v>
      </c>
      <c r="U683" s="65">
        <v>22056.6</v>
      </c>
      <c r="V683" s="65">
        <v>21944.5</v>
      </c>
      <c r="W683" s="65">
        <v>22168.799999999999</v>
      </c>
      <c r="X683" s="65">
        <v>21942.7</v>
      </c>
      <c r="Y683" s="66">
        <v>3.2000000000000002E-3</v>
      </c>
      <c r="AC683" s="14" t="s">
        <v>734</v>
      </c>
      <c r="AD683" s="4">
        <v>7.1459999999999999</v>
      </c>
      <c r="AE683" s="4">
        <v>7.1609999999999996</v>
      </c>
      <c r="AF683" s="4">
        <v>7.1609999999999996</v>
      </c>
      <c r="AG683" s="16">
        <v>7.14</v>
      </c>
    </row>
    <row r="684" spans="2:33" x14ac:dyDescent="0.3">
      <c r="B684" s="1">
        <v>44382</v>
      </c>
      <c r="C684">
        <v>808.6</v>
      </c>
      <c r="D684">
        <v>805</v>
      </c>
      <c r="E684">
        <v>828.8</v>
      </c>
      <c r="F684">
        <v>803.5</v>
      </c>
      <c r="G684" s="2">
        <v>5.4999999999999997E-3</v>
      </c>
      <c r="K684" s="1">
        <v>44323</v>
      </c>
      <c r="L684" s="3">
        <v>15834.35</v>
      </c>
      <c r="M684" s="3">
        <v>15793.4</v>
      </c>
      <c r="N684" s="3">
        <v>15845.95</v>
      </c>
      <c r="O684" s="3">
        <v>15762.05</v>
      </c>
      <c r="P684" s="2">
        <v>7.1000000000000004E-3</v>
      </c>
      <c r="T684" s="67">
        <v>44323</v>
      </c>
      <c r="U684" s="65">
        <v>21986.6</v>
      </c>
      <c r="V684" s="65">
        <v>21943.45</v>
      </c>
      <c r="W684" s="65">
        <v>22007.45</v>
      </c>
      <c r="X684" s="65">
        <v>21878.65</v>
      </c>
      <c r="Y684" s="66">
        <v>6.7999999999999996E-3</v>
      </c>
      <c r="AC684" s="14" t="s">
        <v>735</v>
      </c>
      <c r="AD684" s="4">
        <v>7.1630000000000003</v>
      </c>
      <c r="AE684" s="4">
        <v>7.1609999999999996</v>
      </c>
      <c r="AF684" s="4">
        <v>7.165</v>
      </c>
      <c r="AG684" s="16">
        <v>7.1509999999999998</v>
      </c>
    </row>
    <row r="685" spans="2:33" x14ac:dyDescent="0.3">
      <c r="B685" s="1">
        <v>44379</v>
      </c>
      <c r="C685">
        <v>804.2</v>
      </c>
      <c r="D685">
        <v>824.55</v>
      </c>
      <c r="E685">
        <v>827</v>
      </c>
      <c r="F685">
        <v>799</v>
      </c>
      <c r="G685" s="2">
        <v>-1.9300000000000001E-2</v>
      </c>
      <c r="K685" s="1">
        <v>44234</v>
      </c>
      <c r="L685" s="3">
        <v>15722.2</v>
      </c>
      <c r="M685" s="3">
        <v>15705.85</v>
      </c>
      <c r="N685" s="3">
        <v>15738.35</v>
      </c>
      <c r="O685" s="3">
        <v>15635.95</v>
      </c>
      <c r="P685" s="2">
        <v>2.7000000000000001E-3</v>
      </c>
      <c r="T685" s="67">
        <v>44234</v>
      </c>
      <c r="U685" s="65">
        <v>21837.7</v>
      </c>
      <c r="V685" s="65">
        <v>21806</v>
      </c>
      <c r="W685" s="65">
        <v>21860.85</v>
      </c>
      <c r="X685" s="65">
        <v>21696.2</v>
      </c>
      <c r="Y685" s="66">
        <v>2.0999999999999999E-3</v>
      </c>
      <c r="AC685" s="14" t="s">
        <v>736</v>
      </c>
      <c r="AD685" s="4">
        <v>7.1779999999999999</v>
      </c>
      <c r="AE685" s="4">
        <v>7.1769999999999996</v>
      </c>
      <c r="AF685" s="4">
        <v>7.18</v>
      </c>
      <c r="AG685" s="16">
        <v>7.1689999999999996</v>
      </c>
    </row>
    <row r="686" spans="2:33" x14ac:dyDescent="0.3">
      <c r="B686" s="1">
        <v>44378</v>
      </c>
      <c r="C686">
        <v>820</v>
      </c>
      <c r="D686">
        <v>818.1</v>
      </c>
      <c r="E686">
        <v>834</v>
      </c>
      <c r="F686">
        <v>810.95</v>
      </c>
      <c r="G686" s="2">
        <v>2.5000000000000001E-3</v>
      </c>
      <c r="K686" s="1">
        <v>44203</v>
      </c>
      <c r="L686" s="3">
        <v>15680</v>
      </c>
      <c r="M686" s="3">
        <v>15755.05</v>
      </c>
      <c r="N686" s="3">
        <v>15755.55</v>
      </c>
      <c r="O686" s="3">
        <v>15667.05</v>
      </c>
      <c r="P686" s="2">
        <v>-2.5999999999999999E-3</v>
      </c>
      <c r="T686" s="67">
        <v>44203</v>
      </c>
      <c r="U686" s="65">
        <v>21791.1</v>
      </c>
      <c r="V686" s="65">
        <v>21940</v>
      </c>
      <c r="W686" s="65">
        <v>21940</v>
      </c>
      <c r="X686" s="65">
        <v>21775.15</v>
      </c>
      <c r="Y686" s="66">
        <v>-4.4999999999999997E-3</v>
      </c>
      <c r="AC686" s="14" t="s">
        <v>737</v>
      </c>
      <c r="AD686" s="4">
        <v>7.1840000000000002</v>
      </c>
      <c r="AE686" s="4">
        <v>7.194</v>
      </c>
      <c r="AF686" s="4">
        <v>7.1959999999999997</v>
      </c>
      <c r="AG686" s="16">
        <v>7.1769999999999996</v>
      </c>
    </row>
    <row r="687" spans="2:33" x14ac:dyDescent="0.3">
      <c r="B687" s="1">
        <v>44377</v>
      </c>
      <c r="C687">
        <v>817.95</v>
      </c>
      <c r="D687">
        <v>833.25</v>
      </c>
      <c r="E687">
        <v>837.8</v>
      </c>
      <c r="F687">
        <v>812</v>
      </c>
      <c r="G687" s="2">
        <v>-9.7000000000000003E-3</v>
      </c>
      <c r="K687" t="s">
        <v>738</v>
      </c>
      <c r="L687" s="3">
        <v>15721.5</v>
      </c>
      <c r="M687" s="3">
        <v>15776.9</v>
      </c>
      <c r="N687" s="3">
        <v>15839.1</v>
      </c>
      <c r="O687" s="3">
        <v>15708.75</v>
      </c>
      <c r="P687" s="2">
        <v>-1.6999999999999999E-3</v>
      </c>
      <c r="T687" s="21" t="s">
        <v>738</v>
      </c>
      <c r="U687" s="65">
        <v>21889.75</v>
      </c>
      <c r="V687" s="65">
        <v>21970.1</v>
      </c>
      <c r="W687" s="65">
        <v>22094.2</v>
      </c>
      <c r="X687" s="65">
        <v>21869.7</v>
      </c>
      <c r="Y687" s="66">
        <v>-2.5999999999999999E-3</v>
      </c>
      <c r="AC687" s="14" t="s">
        <v>739</v>
      </c>
      <c r="AD687" s="4">
        <v>7.1740000000000004</v>
      </c>
      <c r="AE687" s="4">
        <v>7.1719999999999997</v>
      </c>
      <c r="AF687" s="4">
        <v>7.1769999999999996</v>
      </c>
      <c r="AG687" s="16">
        <v>7.1660000000000004</v>
      </c>
    </row>
    <row r="688" spans="2:33" x14ac:dyDescent="0.3">
      <c r="B688" s="1">
        <v>44376</v>
      </c>
      <c r="C688">
        <v>825.95</v>
      </c>
      <c r="D688">
        <v>845.65</v>
      </c>
      <c r="E688">
        <v>846</v>
      </c>
      <c r="F688">
        <v>822</v>
      </c>
      <c r="G688" s="2">
        <v>-1.78E-2</v>
      </c>
      <c r="K688" t="s">
        <v>740</v>
      </c>
      <c r="L688" s="3">
        <v>15748.45</v>
      </c>
      <c r="M688" s="3">
        <v>15807.5</v>
      </c>
      <c r="N688" s="3">
        <v>15835.9</v>
      </c>
      <c r="O688" s="3">
        <v>15724.05</v>
      </c>
      <c r="P688" s="2">
        <v>-4.1999999999999997E-3</v>
      </c>
      <c r="T688" s="21" t="s">
        <v>740</v>
      </c>
      <c r="U688" s="65">
        <v>21947</v>
      </c>
      <c r="V688" s="65">
        <v>22058.45</v>
      </c>
      <c r="W688" s="65">
        <v>22074.3</v>
      </c>
      <c r="X688" s="65">
        <v>21911.05</v>
      </c>
      <c r="Y688" s="66">
        <v>-5.8999999999999999E-3</v>
      </c>
      <c r="AC688" s="14" t="s">
        <v>741</v>
      </c>
      <c r="AD688" s="4">
        <v>7.181</v>
      </c>
      <c r="AE688" s="4">
        <v>7.1859999999999999</v>
      </c>
      <c r="AF688" s="4">
        <v>7.1859999999999999</v>
      </c>
      <c r="AG688" s="16">
        <v>7.17</v>
      </c>
    </row>
    <row r="689" spans="2:33" x14ac:dyDescent="0.3">
      <c r="B689" s="1">
        <v>44375</v>
      </c>
      <c r="C689">
        <v>840.95</v>
      </c>
      <c r="D689">
        <v>830.95</v>
      </c>
      <c r="E689">
        <v>849.9</v>
      </c>
      <c r="F689">
        <v>806.7</v>
      </c>
      <c r="G689" s="2">
        <v>1.7899999999999999E-2</v>
      </c>
      <c r="K689" t="s">
        <v>742</v>
      </c>
      <c r="L689" s="3">
        <v>15814.7</v>
      </c>
      <c r="M689" s="3">
        <v>15915.35</v>
      </c>
      <c r="N689" s="3">
        <v>15915.65</v>
      </c>
      <c r="O689" s="3">
        <v>15792.15</v>
      </c>
      <c r="P689" s="2">
        <v>-2.8999999999999998E-3</v>
      </c>
      <c r="T689" s="21" t="s">
        <v>742</v>
      </c>
      <c r="U689" s="65">
        <v>22078.05</v>
      </c>
      <c r="V689" s="65">
        <v>22214.9</v>
      </c>
      <c r="W689" s="65">
        <v>22214.9</v>
      </c>
      <c r="X689" s="65">
        <v>22040.9</v>
      </c>
      <c r="Y689" s="66">
        <v>-3.5000000000000001E-3</v>
      </c>
      <c r="AC689" s="14" t="s">
        <v>743</v>
      </c>
      <c r="AD689" s="4">
        <v>7.1710000000000003</v>
      </c>
      <c r="AE689" s="4">
        <v>7.1950000000000003</v>
      </c>
      <c r="AF689" s="4">
        <v>7.1950000000000003</v>
      </c>
      <c r="AG689" s="16">
        <v>7.1689999999999996</v>
      </c>
    </row>
    <row r="690" spans="2:33" x14ac:dyDescent="0.3">
      <c r="B690" s="1">
        <v>44372</v>
      </c>
      <c r="C690">
        <v>826.2</v>
      </c>
      <c r="D690">
        <v>832.85</v>
      </c>
      <c r="E690">
        <v>843</v>
      </c>
      <c r="F690">
        <v>820.85</v>
      </c>
      <c r="G690" s="2">
        <v>-1.9E-3</v>
      </c>
      <c r="K690" t="s">
        <v>744</v>
      </c>
      <c r="L690" s="3">
        <v>15860.35</v>
      </c>
      <c r="M690" s="3">
        <v>15839.35</v>
      </c>
      <c r="N690" s="3">
        <v>15870.8</v>
      </c>
      <c r="O690" s="3">
        <v>15772.3</v>
      </c>
      <c r="P690" s="2">
        <v>4.4000000000000003E-3</v>
      </c>
      <c r="T690" s="21" t="s">
        <v>744</v>
      </c>
      <c r="U690" s="65">
        <v>22154.75</v>
      </c>
      <c r="V690" s="65">
        <v>22017.35</v>
      </c>
      <c r="W690" s="65">
        <v>22173.35</v>
      </c>
      <c r="X690" s="65">
        <v>21933.5</v>
      </c>
      <c r="Y690" s="66">
        <v>9.9000000000000008E-3</v>
      </c>
      <c r="AC690" s="14" t="s">
        <v>745</v>
      </c>
      <c r="AD690" s="4">
        <v>7.1710000000000003</v>
      </c>
      <c r="AE690" s="4">
        <v>7.1820000000000004</v>
      </c>
      <c r="AF690" s="4">
        <v>7.1820000000000004</v>
      </c>
      <c r="AG690" s="16">
        <v>7.165</v>
      </c>
    </row>
    <row r="691" spans="2:33" x14ac:dyDescent="0.3">
      <c r="B691" s="1">
        <v>44371</v>
      </c>
      <c r="C691">
        <v>827.8</v>
      </c>
      <c r="D691">
        <v>815</v>
      </c>
      <c r="E691">
        <v>850.8</v>
      </c>
      <c r="F691">
        <v>812.35</v>
      </c>
      <c r="G691" s="2">
        <v>2.1299999999999999E-2</v>
      </c>
      <c r="K691" t="s">
        <v>746</v>
      </c>
      <c r="L691" s="3">
        <v>15790.45</v>
      </c>
      <c r="M691" s="3">
        <v>15737.3</v>
      </c>
      <c r="N691" s="3">
        <v>15821.4</v>
      </c>
      <c r="O691" s="3">
        <v>15702.7</v>
      </c>
      <c r="P691" s="2">
        <v>6.6E-3</v>
      </c>
      <c r="T691" s="21" t="s">
        <v>746</v>
      </c>
      <c r="U691" s="65">
        <v>21936.75</v>
      </c>
      <c r="V691" s="65">
        <v>21766.5</v>
      </c>
      <c r="W691" s="65">
        <v>21974.5</v>
      </c>
      <c r="X691" s="65">
        <v>21718.15</v>
      </c>
      <c r="Y691" s="66">
        <v>1.17E-2</v>
      </c>
      <c r="AC691" s="14" t="s">
        <v>747</v>
      </c>
      <c r="AD691" s="4">
        <v>7.1550000000000002</v>
      </c>
      <c r="AE691" s="4">
        <v>7.1639999999999997</v>
      </c>
      <c r="AF691" s="4">
        <v>7.1639999999999997</v>
      </c>
      <c r="AG691" s="16">
        <v>7.1470000000000002</v>
      </c>
    </row>
    <row r="692" spans="2:33" x14ac:dyDescent="0.3">
      <c r="B692" s="1">
        <v>44370</v>
      </c>
      <c r="C692">
        <v>810.5</v>
      </c>
      <c r="D692">
        <v>825</v>
      </c>
      <c r="E692">
        <v>837.95</v>
      </c>
      <c r="F692">
        <v>809.7</v>
      </c>
      <c r="G692" s="2">
        <v>-1.52E-2</v>
      </c>
      <c r="K692" t="s">
        <v>748</v>
      </c>
      <c r="L692" s="3">
        <v>15686.95</v>
      </c>
      <c r="M692" s="3">
        <v>15862.8</v>
      </c>
      <c r="N692" s="3">
        <v>15862.95</v>
      </c>
      <c r="O692" s="3">
        <v>15673.95</v>
      </c>
      <c r="P692" s="2">
        <v>-5.4000000000000003E-3</v>
      </c>
      <c r="T692" s="21" t="s">
        <v>748</v>
      </c>
      <c r="U692" s="65">
        <v>21684</v>
      </c>
      <c r="V692" s="65">
        <v>21956.3</v>
      </c>
      <c r="W692" s="65">
        <v>21956.3</v>
      </c>
      <c r="X692" s="65">
        <v>21656.55</v>
      </c>
      <c r="Y692" s="66">
        <v>-6.7000000000000002E-3</v>
      </c>
      <c r="AC692" s="14" t="s">
        <v>749</v>
      </c>
      <c r="AD692" s="4">
        <v>7.1440000000000001</v>
      </c>
      <c r="AE692" s="4">
        <v>7.1520000000000001</v>
      </c>
      <c r="AF692" s="4">
        <v>7.1520000000000001</v>
      </c>
      <c r="AG692" s="16">
        <v>7.1390000000000002</v>
      </c>
    </row>
    <row r="693" spans="2:33" x14ac:dyDescent="0.3">
      <c r="B693" s="1">
        <v>44369</v>
      </c>
      <c r="C693">
        <v>823.05</v>
      </c>
      <c r="D693">
        <v>845.7</v>
      </c>
      <c r="E693">
        <v>852.05</v>
      </c>
      <c r="F693">
        <v>820.25</v>
      </c>
      <c r="G693" s="2">
        <v>-2.9499999999999998E-2</v>
      </c>
      <c r="K693" t="s">
        <v>750</v>
      </c>
      <c r="L693" s="3">
        <v>15772.75</v>
      </c>
      <c r="M693" s="3">
        <v>15840.5</v>
      </c>
      <c r="N693" s="3">
        <v>15895.75</v>
      </c>
      <c r="O693" s="3">
        <v>15752.1</v>
      </c>
      <c r="P693" s="2">
        <v>1.6999999999999999E-3</v>
      </c>
      <c r="T693" s="21" t="s">
        <v>750</v>
      </c>
      <c r="U693" s="65">
        <v>21829.3</v>
      </c>
      <c r="V693" s="65">
        <v>21948.9</v>
      </c>
      <c r="W693" s="65">
        <v>22024.2</v>
      </c>
      <c r="X693" s="65">
        <v>21800.85</v>
      </c>
      <c r="Y693" s="66">
        <v>1.1999999999999999E-3</v>
      </c>
      <c r="AC693" s="13">
        <v>45293</v>
      </c>
      <c r="AD693" s="4">
        <v>7.0640000000000001</v>
      </c>
      <c r="AE693" s="4">
        <v>7.1289999999999996</v>
      </c>
      <c r="AF693" s="4">
        <v>7.1349999999999998</v>
      </c>
      <c r="AG693" s="16">
        <v>7.0389999999999997</v>
      </c>
    </row>
    <row r="694" spans="2:33" x14ac:dyDescent="0.3">
      <c r="B694" s="1">
        <v>44368</v>
      </c>
      <c r="C694">
        <v>848.1</v>
      </c>
      <c r="D694">
        <v>871</v>
      </c>
      <c r="E694">
        <v>874.95</v>
      </c>
      <c r="F694">
        <v>832.65</v>
      </c>
      <c r="G694" s="2">
        <v>-2.4299999999999999E-2</v>
      </c>
      <c r="K694" t="s">
        <v>751</v>
      </c>
      <c r="L694" s="3">
        <v>15746.5</v>
      </c>
      <c r="M694" s="3">
        <v>15525.85</v>
      </c>
      <c r="N694" s="3">
        <v>15765.15</v>
      </c>
      <c r="O694" s="3">
        <v>15505.65</v>
      </c>
      <c r="P694" s="2">
        <v>4.0000000000000001E-3</v>
      </c>
      <c r="T694" s="21" t="s">
        <v>751</v>
      </c>
      <c r="U694" s="65">
        <v>21803.85</v>
      </c>
      <c r="V694" s="65">
        <v>21452.3</v>
      </c>
      <c r="W694" s="65">
        <v>21830.95</v>
      </c>
      <c r="X694" s="65">
        <v>21416.400000000001</v>
      </c>
      <c r="Y694" s="66">
        <v>5.3E-3</v>
      </c>
      <c r="AC694" s="13">
        <v>45324</v>
      </c>
      <c r="AD694" s="4">
        <v>7.05</v>
      </c>
      <c r="AE694" s="4">
        <v>7.0540000000000003</v>
      </c>
      <c r="AF694" s="4">
        <v>7.0579999999999998</v>
      </c>
      <c r="AG694" s="16">
        <v>7.0209999999999999</v>
      </c>
    </row>
    <row r="695" spans="2:33" x14ac:dyDescent="0.3">
      <c r="B695" s="1">
        <v>44365</v>
      </c>
      <c r="C695">
        <v>869.25</v>
      </c>
      <c r="D695">
        <v>835.7</v>
      </c>
      <c r="E695">
        <v>876.8</v>
      </c>
      <c r="F695">
        <v>800.05</v>
      </c>
      <c r="G695" s="2">
        <v>3.6700000000000003E-2</v>
      </c>
      <c r="K695" t="s">
        <v>752</v>
      </c>
      <c r="L695" s="3">
        <v>15683.35</v>
      </c>
      <c r="M695" s="3">
        <v>15756.5</v>
      </c>
      <c r="N695" s="3">
        <v>15761.5</v>
      </c>
      <c r="O695" s="3">
        <v>15450.9</v>
      </c>
      <c r="P695" s="2">
        <v>-5.0000000000000001E-4</v>
      </c>
      <c r="T695" s="21" t="s">
        <v>752</v>
      </c>
      <c r="U695" s="65">
        <v>21689.95</v>
      </c>
      <c r="V695" s="65">
        <v>21802.2</v>
      </c>
      <c r="W695" s="65">
        <v>21826.35</v>
      </c>
      <c r="X695" s="65">
        <v>21368.95</v>
      </c>
      <c r="Y695" s="66">
        <v>1E-4</v>
      </c>
      <c r="AC695" s="13">
        <v>45414</v>
      </c>
      <c r="AD695" s="4">
        <v>7.0910000000000002</v>
      </c>
      <c r="AE695" s="4">
        <v>7.0919999999999996</v>
      </c>
      <c r="AF695" s="4">
        <v>7.0960000000000001</v>
      </c>
      <c r="AG695" s="16">
        <v>7.0709999999999997</v>
      </c>
    </row>
    <row r="696" spans="2:33" x14ac:dyDescent="0.3">
      <c r="B696" s="1">
        <v>44364</v>
      </c>
      <c r="C696">
        <v>838.45</v>
      </c>
      <c r="D696">
        <v>842</v>
      </c>
      <c r="E696">
        <v>856</v>
      </c>
      <c r="F696">
        <v>825</v>
      </c>
      <c r="G696" s="2">
        <v>2E-3</v>
      </c>
      <c r="K696" t="s">
        <v>753</v>
      </c>
      <c r="L696" s="3">
        <v>15691.4</v>
      </c>
      <c r="M696" s="3">
        <v>15648.3</v>
      </c>
      <c r="N696" s="3">
        <v>15769.35</v>
      </c>
      <c r="O696" s="3">
        <v>15616.75</v>
      </c>
      <c r="P696" s="2">
        <v>-4.7999999999999996E-3</v>
      </c>
      <c r="T696" s="21" t="s">
        <v>753</v>
      </c>
      <c r="U696" s="65">
        <v>21688.2</v>
      </c>
      <c r="V696" s="65">
        <v>21602.05</v>
      </c>
      <c r="W696" s="65">
        <v>21767.35</v>
      </c>
      <c r="X696" s="65">
        <v>21595.35</v>
      </c>
      <c r="Y696" s="66">
        <v>-5.8999999999999999E-3</v>
      </c>
      <c r="AC696" s="13">
        <v>45445</v>
      </c>
      <c r="AD696" s="4">
        <v>7.0919999999999996</v>
      </c>
      <c r="AE696" s="4">
        <v>7.0960000000000001</v>
      </c>
      <c r="AF696" s="4">
        <v>7.0960000000000001</v>
      </c>
      <c r="AG696" s="16">
        <v>7.07</v>
      </c>
    </row>
    <row r="697" spans="2:33" x14ac:dyDescent="0.3">
      <c r="B697" s="1">
        <v>44363</v>
      </c>
      <c r="C697">
        <v>836.8</v>
      </c>
      <c r="D697">
        <v>815</v>
      </c>
      <c r="E697">
        <v>854</v>
      </c>
      <c r="F697">
        <v>812.05</v>
      </c>
      <c r="G697" s="2">
        <v>3.2899999999999999E-2</v>
      </c>
      <c r="K697" t="s">
        <v>754</v>
      </c>
      <c r="L697" s="3">
        <v>15767.55</v>
      </c>
      <c r="M697" s="3">
        <v>15847.5</v>
      </c>
      <c r="N697" s="3">
        <v>15880.85</v>
      </c>
      <c r="O697" s="3">
        <v>15742.6</v>
      </c>
      <c r="P697" s="2">
        <v>-6.4000000000000003E-3</v>
      </c>
      <c r="T697" s="21" t="s">
        <v>754</v>
      </c>
      <c r="U697" s="65">
        <v>21816.15</v>
      </c>
      <c r="V697" s="65">
        <v>21898.05</v>
      </c>
      <c r="W697" s="65">
        <v>21952.25</v>
      </c>
      <c r="X697" s="65">
        <v>21782.55</v>
      </c>
      <c r="Y697" s="66">
        <v>-5.3E-3</v>
      </c>
      <c r="AC697" s="13">
        <v>45475</v>
      </c>
      <c r="AD697" s="4">
        <v>7.0739999999999998</v>
      </c>
      <c r="AE697" s="4">
        <v>7.0750000000000002</v>
      </c>
      <c r="AF697" s="4">
        <v>7.0780000000000003</v>
      </c>
      <c r="AG697" s="16">
        <v>7.0640000000000001</v>
      </c>
    </row>
    <row r="698" spans="2:33" x14ac:dyDescent="0.3">
      <c r="B698" s="1">
        <v>44362</v>
      </c>
      <c r="C698">
        <v>810.15</v>
      </c>
      <c r="D698">
        <v>811</v>
      </c>
      <c r="E698">
        <v>821.8</v>
      </c>
      <c r="F698">
        <v>798.1</v>
      </c>
      <c r="G698" s="2">
        <v>-6.9999999999999999E-4</v>
      </c>
      <c r="K698" t="s">
        <v>755</v>
      </c>
      <c r="L698" s="3">
        <v>15869.25</v>
      </c>
      <c r="M698" s="3">
        <v>15866.95</v>
      </c>
      <c r="N698" s="3">
        <v>15901.6</v>
      </c>
      <c r="O698" s="3">
        <v>15842.4</v>
      </c>
      <c r="P698" s="2">
        <v>3.5999999999999999E-3</v>
      </c>
      <c r="T698" s="21" t="s">
        <v>755</v>
      </c>
      <c r="U698" s="65">
        <v>21931.85</v>
      </c>
      <c r="V698" s="65">
        <v>21904.9</v>
      </c>
      <c r="W698" s="65">
        <v>21965.4</v>
      </c>
      <c r="X698" s="65">
        <v>21858.799999999999</v>
      </c>
      <c r="Y698" s="66">
        <v>5.3E-3</v>
      </c>
      <c r="AC698" s="13">
        <v>45506</v>
      </c>
      <c r="AD698" s="4">
        <v>7.0819999999999999</v>
      </c>
      <c r="AE698" s="4">
        <v>7.0730000000000004</v>
      </c>
      <c r="AF698" s="4">
        <v>7.0919999999999996</v>
      </c>
      <c r="AG698" s="16">
        <v>7.048</v>
      </c>
    </row>
    <row r="699" spans="2:33" x14ac:dyDescent="0.3">
      <c r="B699" s="1">
        <v>44361</v>
      </c>
      <c r="C699">
        <v>810.75</v>
      </c>
      <c r="D699">
        <v>836</v>
      </c>
      <c r="E699">
        <v>839.95</v>
      </c>
      <c r="F699">
        <v>789</v>
      </c>
      <c r="G699" s="2">
        <v>-2.92E-2</v>
      </c>
      <c r="K699" t="s">
        <v>756</v>
      </c>
      <c r="L699" s="3">
        <v>15811.85</v>
      </c>
      <c r="M699" s="3">
        <v>15791.4</v>
      </c>
      <c r="N699" s="3">
        <v>15823.05</v>
      </c>
      <c r="O699" s="3">
        <v>15606.5</v>
      </c>
      <c r="P699" s="2">
        <v>8.0000000000000004E-4</v>
      </c>
      <c r="T699" s="21" t="s">
        <v>756</v>
      </c>
      <c r="U699" s="65">
        <v>21815.25</v>
      </c>
      <c r="V699" s="65">
        <v>21815.1</v>
      </c>
      <c r="W699" s="65">
        <v>21839.1</v>
      </c>
      <c r="X699" s="65">
        <v>21560.400000000001</v>
      </c>
      <c r="Y699" s="66">
        <v>-1.5E-3</v>
      </c>
      <c r="AC699" s="13">
        <v>45537</v>
      </c>
      <c r="AD699" s="4">
        <v>7.1139999999999999</v>
      </c>
      <c r="AE699" s="4">
        <v>7.0910000000000002</v>
      </c>
      <c r="AF699" s="4">
        <v>7.1180000000000003</v>
      </c>
      <c r="AG699" s="16">
        <v>7.0750000000000002</v>
      </c>
    </row>
    <row r="700" spans="2:33" x14ac:dyDescent="0.3">
      <c r="B700" s="1">
        <v>44358</v>
      </c>
      <c r="C700">
        <v>835.1</v>
      </c>
      <c r="D700">
        <v>867.8</v>
      </c>
      <c r="E700">
        <v>867.8</v>
      </c>
      <c r="F700">
        <v>830.65</v>
      </c>
      <c r="G700" s="2">
        <v>-2.4799999999999999E-2</v>
      </c>
      <c r="K700" s="1">
        <v>44506</v>
      </c>
      <c r="L700" s="3">
        <v>15799.35</v>
      </c>
      <c r="M700" s="3">
        <v>15796.45</v>
      </c>
      <c r="N700" s="3">
        <v>15835.55</v>
      </c>
      <c r="O700" s="3">
        <v>15749.8</v>
      </c>
      <c r="P700" s="2">
        <v>3.8999999999999998E-3</v>
      </c>
      <c r="T700" s="67">
        <v>44506</v>
      </c>
      <c r="U700" s="65">
        <v>21847.65</v>
      </c>
      <c r="V700" s="65">
        <v>21895.75</v>
      </c>
      <c r="W700" s="65">
        <v>21917.7</v>
      </c>
      <c r="X700" s="65">
        <v>21807.4</v>
      </c>
      <c r="Y700" s="66">
        <v>2.2000000000000001E-3</v>
      </c>
      <c r="AC700" s="13">
        <v>45628</v>
      </c>
      <c r="AD700" s="4">
        <v>7.0970000000000004</v>
      </c>
      <c r="AE700" s="4">
        <v>7.12</v>
      </c>
      <c r="AF700" s="4">
        <v>7.12</v>
      </c>
      <c r="AG700" s="16">
        <v>7.09</v>
      </c>
    </row>
    <row r="701" spans="2:33" x14ac:dyDescent="0.3">
      <c r="B701" s="1">
        <v>44357</v>
      </c>
      <c r="C701">
        <v>856.3</v>
      </c>
      <c r="D701">
        <v>774.8</v>
      </c>
      <c r="E701">
        <v>887.9</v>
      </c>
      <c r="F701">
        <v>774.75</v>
      </c>
      <c r="G701" s="2">
        <v>0.1133</v>
      </c>
      <c r="K701" s="1">
        <v>44475</v>
      </c>
      <c r="L701" s="3">
        <v>15737.75</v>
      </c>
      <c r="M701" s="3">
        <v>15692.1</v>
      </c>
      <c r="N701" s="3">
        <v>15751.25</v>
      </c>
      <c r="O701" s="3">
        <v>15648.5</v>
      </c>
      <c r="P701" s="2">
        <v>6.4999999999999997E-3</v>
      </c>
      <c r="T701" s="67">
        <v>44475</v>
      </c>
      <c r="U701" s="65">
        <v>21799.65</v>
      </c>
      <c r="V701" s="65">
        <v>21682.799999999999</v>
      </c>
      <c r="W701" s="65">
        <v>21814.25</v>
      </c>
      <c r="X701" s="65">
        <v>21606.3</v>
      </c>
      <c r="Y701" s="66">
        <v>9.5999999999999992E-3</v>
      </c>
      <c r="AC701" s="14" t="s">
        <v>757</v>
      </c>
      <c r="AD701" s="4">
        <v>7.0970000000000004</v>
      </c>
      <c r="AE701" s="4">
        <v>7.1050000000000004</v>
      </c>
      <c r="AF701" s="4">
        <v>7.109</v>
      </c>
      <c r="AG701" s="16">
        <v>7.0960000000000001</v>
      </c>
    </row>
    <row r="702" spans="2:33" x14ac:dyDescent="0.3">
      <c r="B702" s="1">
        <v>44356</v>
      </c>
      <c r="C702">
        <v>769.15</v>
      </c>
      <c r="D702">
        <v>765.9</v>
      </c>
      <c r="E702">
        <v>790</v>
      </c>
      <c r="F702">
        <v>751.25</v>
      </c>
      <c r="G702" s="2">
        <v>1.21E-2</v>
      </c>
      <c r="K702" s="1">
        <v>44445</v>
      </c>
      <c r="L702" s="3">
        <v>15635.35</v>
      </c>
      <c r="M702" s="3">
        <v>15766.3</v>
      </c>
      <c r="N702" s="3">
        <v>15800.45</v>
      </c>
      <c r="O702" s="3">
        <v>15566.9</v>
      </c>
      <c r="P702" s="2">
        <v>-6.7000000000000002E-3</v>
      </c>
      <c r="T702" s="67">
        <v>44445</v>
      </c>
      <c r="U702" s="65">
        <v>21591.75</v>
      </c>
      <c r="V702" s="65">
        <v>21738.9</v>
      </c>
      <c r="W702" s="65">
        <v>21842.45</v>
      </c>
      <c r="X702" s="65">
        <v>21503.05</v>
      </c>
      <c r="Y702" s="66">
        <v>-5.1000000000000004E-3</v>
      </c>
      <c r="AC702" s="14" t="s">
        <v>758</v>
      </c>
      <c r="AD702" s="4">
        <v>7.1139999999999999</v>
      </c>
      <c r="AE702" s="4">
        <v>7.1360000000000001</v>
      </c>
      <c r="AF702" s="4">
        <v>7.14</v>
      </c>
      <c r="AG702" s="16">
        <v>7.11</v>
      </c>
    </row>
    <row r="703" spans="2:33" x14ac:dyDescent="0.3">
      <c r="B703" s="1">
        <v>44355</v>
      </c>
      <c r="C703">
        <v>759.95</v>
      </c>
      <c r="D703">
        <v>730</v>
      </c>
      <c r="E703">
        <v>770.1</v>
      </c>
      <c r="F703">
        <v>725.5</v>
      </c>
      <c r="G703" s="2">
        <v>5.57E-2</v>
      </c>
      <c r="K703" s="1">
        <v>44414</v>
      </c>
      <c r="L703" s="3">
        <v>15740.1</v>
      </c>
      <c r="M703" s="3">
        <v>15773.9</v>
      </c>
      <c r="N703" s="3">
        <v>15778.8</v>
      </c>
      <c r="O703" s="3">
        <v>15680</v>
      </c>
      <c r="P703" s="2">
        <v>-6.9999999999999999E-4</v>
      </c>
      <c r="T703" s="67">
        <v>44414</v>
      </c>
      <c r="U703" s="65">
        <v>21703.3</v>
      </c>
      <c r="V703" s="65">
        <v>21780.5</v>
      </c>
      <c r="W703" s="65">
        <v>21789.65</v>
      </c>
      <c r="X703" s="65">
        <v>21667.9</v>
      </c>
      <c r="Y703" s="66">
        <v>-1.6999999999999999E-3</v>
      </c>
      <c r="AC703" s="14" t="s">
        <v>759</v>
      </c>
      <c r="AD703" s="4">
        <v>7.085</v>
      </c>
      <c r="AE703" s="4">
        <v>7.1040000000000001</v>
      </c>
      <c r="AF703" s="4">
        <v>7.1040000000000001</v>
      </c>
      <c r="AG703" s="16">
        <v>7.0789999999999997</v>
      </c>
    </row>
    <row r="704" spans="2:33" x14ac:dyDescent="0.3">
      <c r="B704" s="1">
        <v>44354</v>
      </c>
      <c r="C704">
        <v>719.85</v>
      </c>
      <c r="D704">
        <v>704.95</v>
      </c>
      <c r="E704">
        <v>720.55</v>
      </c>
      <c r="F704">
        <v>704.95</v>
      </c>
      <c r="G704" s="2">
        <v>2.7799999999999998E-2</v>
      </c>
      <c r="K704" s="1">
        <v>44383</v>
      </c>
      <c r="L704" s="3">
        <v>15751.65</v>
      </c>
      <c r="M704" s="3">
        <v>15725.1</v>
      </c>
      <c r="N704" s="3">
        <v>15773.45</v>
      </c>
      <c r="O704" s="3">
        <v>15678.1</v>
      </c>
      <c r="P704" s="2">
        <v>5.1999999999999998E-3</v>
      </c>
      <c r="T704" s="67">
        <v>44383</v>
      </c>
      <c r="U704" s="65">
        <v>21740.75</v>
      </c>
      <c r="V704" s="65">
        <v>21734.15</v>
      </c>
      <c r="W704" s="65">
        <v>21768.7</v>
      </c>
      <c r="X704" s="65">
        <v>21636.75</v>
      </c>
      <c r="Y704" s="66">
        <v>2.8999999999999998E-3</v>
      </c>
      <c r="AC704" s="14" t="s">
        <v>760</v>
      </c>
      <c r="AD704" s="4">
        <v>7.0990000000000002</v>
      </c>
      <c r="AE704" s="4">
        <v>7.0970000000000004</v>
      </c>
      <c r="AF704" s="4">
        <v>7.1029999999999998</v>
      </c>
      <c r="AG704" s="16">
        <v>7.0750000000000002</v>
      </c>
    </row>
    <row r="705" spans="2:33" x14ac:dyDescent="0.3">
      <c r="B705" s="1">
        <v>44351</v>
      </c>
      <c r="C705">
        <v>700.35</v>
      </c>
      <c r="D705">
        <v>685</v>
      </c>
      <c r="E705">
        <v>720</v>
      </c>
      <c r="F705">
        <v>680.3</v>
      </c>
      <c r="G705" s="2">
        <v>-2.1899999999999999E-2</v>
      </c>
      <c r="K705" s="1">
        <v>44292</v>
      </c>
      <c r="L705" s="3">
        <v>15670.25</v>
      </c>
      <c r="M705" s="3">
        <v>15712.5</v>
      </c>
      <c r="N705" s="3">
        <v>15733.6</v>
      </c>
      <c r="O705" s="3">
        <v>15622.35</v>
      </c>
      <c r="P705" s="2">
        <v>-1.2999999999999999E-3</v>
      </c>
      <c r="T705" s="67">
        <v>44292</v>
      </c>
      <c r="U705" s="65">
        <v>21676.9</v>
      </c>
      <c r="V705" s="65">
        <v>21745.35</v>
      </c>
      <c r="W705" s="65">
        <v>21808.55</v>
      </c>
      <c r="X705" s="65">
        <v>21597.75</v>
      </c>
      <c r="Y705" s="66">
        <v>-2E-3</v>
      </c>
      <c r="AC705" s="14" t="s">
        <v>761</v>
      </c>
      <c r="AD705" s="4">
        <v>7.0620000000000003</v>
      </c>
      <c r="AE705" s="4">
        <v>7.1180000000000003</v>
      </c>
      <c r="AF705" s="4">
        <v>7.1180000000000003</v>
      </c>
      <c r="AG705" s="16">
        <v>7.06</v>
      </c>
    </row>
    <row r="706" spans="2:33" x14ac:dyDescent="0.3">
      <c r="B706" s="1">
        <v>44350</v>
      </c>
      <c r="C706">
        <v>716.05</v>
      </c>
      <c r="D706">
        <v>702</v>
      </c>
      <c r="E706">
        <v>739.7</v>
      </c>
      <c r="F706">
        <v>700.25</v>
      </c>
      <c r="G706" s="2">
        <v>2.81E-2</v>
      </c>
      <c r="K706" s="1">
        <v>44261</v>
      </c>
      <c r="L706" s="3">
        <v>15690.35</v>
      </c>
      <c r="M706" s="3">
        <v>15655.55</v>
      </c>
      <c r="N706" s="3">
        <v>15705.1</v>
      </c>
      <c r="O706" s="3">
        <v>15611</v>
      </c>
      <c r="P706" s="2">
        <v>7.3000000000000001E-3</v>
      </c>
      <c r="T706" s="67">
        <v>44261</v>
      </c>
      <c r="U706" s="65">
        <v>21719.85</v>
      </c>
      <c r="V706" s="65">
        <v>21661.65</v>
      </c>
      <c r="W706" s="65">
        <v>21738.45</v>
      </c>
      <c r="X706" s="65">
        <v>21592</v>
      </c>
      <c r="Y706" s="66">
        <v>7.6E-3</v>
      </c>
      <c r="AC706" s="14" t="s">
        <v>762</v>
      </c>
      <c r="AD706" s="4">
        <v>7.0449999999999999</v>
      </c>
      <c r="AE706" s="4">
        <v>7.0650000000000004</v>
      </c>
      <c r="AF706" s="4">
        <v>7.0650000000000004</v>
      </c>
      <c r="AG706" s="16">
        <v>7.0380000000000003</v>
      </c>
    </row>
    <row r="707" spans="2:33" x14ac:dyDescent="0.3">
      <c r="B707" s="1">
        <v>44349</v>
      </c>
      <c r="C707">
        <v>696.45</v>
      </c>
      <c r="D707">
        <v>686</v>
      </c>
      <c r="E707">
        <v>705.75</v>
      </c>
      <c r="F707">
        <v>682.05</v>
      </c>
      <c r="G707" s="2">
        <v>1.0699999999999999E-2</v>
      </c>
      <c r="K707" s="1">
        <v>44233</v>
      </c>
      <c r="L707" s="3">
        <v>15576.2</v>
      </c>
      <c r="M707" s="3">
        <v>15520.35</v>
      </c>
      <c r="N707" s="3">
        <v>15597.45</v>
      </c>
      <c r="O707" s="3">
        <v>15459.85</v>
      </c>
      <c r="P707" s="2">
        <v>1E-4</v>
      </c>
      <c r="T707" s="67">
        <v>44233</v>
      </c>
      <c r="U707" s="65">
        <v>21555.15</v>
      </c>
      <c r="V707" s="65">
        <v>21548.7</v>
      </c>
      <c r="W707" s="65">
        <v>21586.7</v>
      </c>
      <c r="X707" s="65">
        <v>21413.55</v>
      </c>
      <c r="Y707" s="66">
        <v>-2.2000000000000001E-3</v>
      </c>
      <c r="AC707" s="14" t="s">
        <v>763</v>
      </c>
      <c r="AD707" s="4">
        <v>7.0620000000000003</v>
      </c>
      <c r="AE707" s="4">
        <v>7.0620000000000003</v>
      </c>
      <c r="AF707" s="4">
        <v>7.0759999999999996</v>
      </c>
      <c r="AG707" s="16">
        <v>7.0449999999999999</v>
      </c>
    </row>
    <row r="708" spans="2:33" x14ac:dyDescent="0.3">
      <c r="B708" s="1">
        <v>44348</v>
      </c>
      <c r="C708">
        <v>689.05</v>
      </c>
      <c r="D708">
        <v>686</v>
      </c>
      <c r="E708">
        <v>698</v>
      </c>
      <c r="F708">
        <v>686</v>
      </c>
      <c r="G708" s="2">
        <v>8.6999999999999994E-3</v>
      </c>
      <c r="K708" s="1">
        <v>44202</v>
      </c>
      <c r="L708" s="3">
        <v>15574.85</v>
      </c>
      <c r="M708" s="3">
        <v>15629.65</v>
      </c>
      <c r="N708" s="3">
        <v>15660.75</v>
      </c>
      <c r="O708" s="3">
        <v>15528.3</v>
      </c>
      <c r="P708" s="2">
        <v>-5.0000000000000001E-4</v>
      </c>
      <c r="T708" s="67">
        <v>44202</v>
      </c>
      <c r="U708" s="65">
        <v>21603.200000000001</v>
      </c>
      <c r="V708" s="65">
        <v>21692.95</v>
      </c>
      <c r="W708" s="65">
        <v>21719.75</v>
      </c>
      <c r="X708" s="65">
        <v>21519.5</v>
      </c>
      <c r="Y708" s="66">
        <v>-4.0000000000000002E-4</v>
      </c>
      <c r="AC708" s="14" t="s">
        <v>764</v>
      </c>
      <c r="AD708" s="4">
        <v>7.077</v>
      </c>
      <c r="AE708" s="4">
        <v>7.0739999999999998</v>
      </c>
      <c r="AF708" s="4">
        <v>7.0810000000000004</v>
      </c>
      <c r="AG708" s="16">
        <v>7.0620000000000003</v>
      </c>
    </row>
    <row r="709" spans="2:33" x14ac:dyDescent="0.3">
      <c r="B709" s="1">
        <v>44347</v>
      </c>
      <c r="C709">
        <v>683.1</v>
      </c>
      <c r="D709">
        <v>687.8</v>
      </c>
      <c r="E709">
        <v>689</v>
      </c>
      <c r="F709">
        <v>657.2</v>
      </c>
      <c r="G709" s="2">
        <v>-3.5999999999999999E-3</v>
      </c>
      <c r="K709" t="s">
        <v>765</v>
      </c>
      <c r="L709" s="3">
        <v>15582.8</v>
      </c>
      <c r="M709" s="3">
        <v>15437.75</v>
      </c>
      <c r="N709" s="3">
        <v>15606.35</v>
      </c>
      <c r="O709" s="3">
        <v>15374</v>
      </c>
      <c r="P709" s="2">
        <v>9.4999999999999998E-3</v>
      </c>
      <c r="T709" s="21" t="s">
        <v>765</v>
      </c>
      <c r="U709" s="65">
        <v>21612.85</v>
      </c>
      <c r="V709" s="65">
        <v>21455.8</v>
      </c>
      <c r="W709" s="65">
        <v>21637.5</v>
      </c>
      <c r="X709" s="65">
        <v>21314.6</v>
      </c>
      <c r="Y709" s="66">
        <v>6.7000000000000002E-3</v>
      </c>
      <c r="AC709" s="14" t="s">
        <v>766</v>
      </c>
      <c r="AD709" s="4">
        <v>7.0629999999999997</v>
      </c>
      <c r="AE709" s="4">
        <v>7.0549999999999997</v>
      </c>
      <c r="AF709" s="4">
        <v>7.0659999999999998</v>
      </c>
      <c r="AG709" s="16">
        <v>7.0460000000000003</v>
      </c>
    </row>
    <row r="710" spans="2:33" x14ac:dyDescent="0.3">
      <c r="B710" s="1">
        <v>44344</v>
      </c>
      <c r="C710">
        <v>685.6</v>
      </c>
      <c r="D710">
        <v>691</v>
      </c>
      <c r="E710">
        <v>709.95</v>
      </c>
      <c r="F710">
        <v>680.1</v>
      </c>
      <c r="G710" s="2">
        <v>7.0000000000000001E-3</v>
      </c>
      <c r="K710" t="s">
        <v>767</v>
      </c>
      <c r="L710" s="3">
        <v>15435.65</v>
      </c>
      <c r="M710" s="3">
        <v>15421.2</v>
      </c>
      <c r="N710" s="3">
        <v>15469.65</v>
      </c>
      <c r="O710" s="3">
        <v>15394.75</v>
      </c>
      <c r="P710" s="2">
        <v>6.4000000000000003E-3</v>
      </c>
      <c r="T710" s="21" t="s">
        <v>767</v>
      </c>
      <c r="U710" s="65">
        <v>21468.1</v>
      </c>
      <c r="V710" s="65">
        <v>21545.4</v>
      </c>
      <c r="W710" s="65">
        <v>21622</v>
      </c>
      <c r="X710" s="65">
        <v>21415.65</v>
      </c>
      <c r="Y710" s="66">
        <v>1.5E-3</v>
      </c>
      <c r="AC710" s="14" t="s">
        <v>768</v>
      </c>
      <c r="AD710" s="4">
        <v>7.0679999999999996</v>
      </c>
      <c r="AE710" s="4">
        <v>7.0739999999999998</v>
      </c>
      <c r="AF710" s="4">
        <v>7.0739999999999998</v>
      </c>
      <c r="AG710" s="16">
        <v>7.0609999999999999</v>
      </c>
    </row>
    <row r="711" spans="2:33" x14ac:dyDescent="0.3">
      <c r="B711" s="1">
        <v>44343</v>
      </c>
      <c r="C711">
        <v>680.85</v>
      </c>
      <c r="D711">
        <v>668.75</v>
      </c>
      <c r="E711">
        <v>714.9</v>
      </c>
      <c r="F711">
        <v>662.2</v>
      </c>
      <c r="G711" s="2">
        <v>3.3099999999999997E-2</v>
      </c>
      <c r="K711" t="s">
        <v>769</v>
      </c>
      <c r="L711" s="3">
        <v>15337.85</v>
      </c>
      <c r="M711" s="3">
        <v>15323.95</v>
      </c>
      <c r="N711" s="3">
        <v>15384.55</v>
      </c>
      <c r="O711" s="3">
        <v>15272.5</v>
      </c>
      <c r="P711" s="2">
        <v>2.3999999999999998E-3</v>
      </c>
      <c r="T711" s="21" t="s">
        <v>769</v>
      </c>
      <c r="U711" s="65">
        <v>21436.55</v>
      </c>
      <c r="V711" s="65">
        <v>21424.95</v>
      </c>
      <c r="W711" s="65">
        <v>21506.05</v>
      </c>
      <c r="X711" s="65">
        <v>21321.9</v>
      </c>
      <c r="Y711" s="66">
        <v>2E-3</v>
      </c>
      <c r="AC711" s="14" t="s">
        <v>770</v>
      </c>
      <c r="AD711" s="4">
        <v>7.0650000000000004</v>
      </c>
      <c r="AE711" s="4">
        <v>7.0759999999999996</v>
      </c>
      <c r="AF711" s="4">
        <v>7.0759999999999996</v>
      </c>
      <c r="AG711" s="16">
        <v>7.06</v>
      </c>
    </row>
    <row r="712" spans="2:33" x14ac:dyDescent="0.3">
      <c r="B712" s="1">
        <v>44342</v>
      </c>
      <c r="C712">
        <v>659.05</v>
      </c>
      <c r="D712">
        <v>646</v>
      </c>
      <c r="E712">
        <v>668</v>
      </c>
      <c r="F712">
        <v>642.9</v>
      </c>
      <c r="G712" s="2">
        <v>1.9300000000000001E-2</v>
      </c>
      <c r="K712" t="s">
        <v>771</v>
      </c>
      <c r="L712" s="3">
        <v>15301.45</v>
      </c>
      <c r="M712" s="3">
        <v>15257.05</v>
      </c>
      <c r="N712" s="3">
        <v>15319.9</v>
      </c>
      <c r="O712" s="3">
        <v>15194.95</v>
      </c>
      <c r="P712" s="2">
        <v>6.1000000000000004E-3</v>
      </c>
      <c r="T712" s="21" t="s">
        <v>771</v>
      </c>
      <c r="U712" s="65">
        <v>21393.55</v>
      </c>
      <c r="V712" s="65">
        <v>21304.65</v>
      </c>
      <c r="W712" s="65">
        <v>21425.95</v>
      </c>
      <c r="X712" s="65">
        <v>21177.7</v>
      </c>
      <c r="Y712" s="66">
        <v>7.4000000000000003E-3</v>
      </c>
      <c r="AC712" s="14" t="s">
        <v>772</v>
      </c>
      <c r="AD712" s="4">
        <v>7.0780000000000003</v>
      </c>
      <c r="AE712" s="4">
        <v>7.0590000000000002</v>
      </c>
      <c r="AF712" s="4">
        <v>7.0819999999999999</v>
      </c>
      <c r="AG712" s="16">
        <v>7.0570000000000004</v>
      </c>
    </row>
    <row r="713" spans="2:33" x14ac:dyDescent="0.3">
      <c r="B713" s="1">
        <v>44341</v>
      </c>
      <c r="C713">
        <v>646.6</v>
      </c>
      <c r="D713">
        <v>649.95000000000005</v>
      </c>
      <c r="E713">
        <v>655.95</v>
      </c>
      <c r="F713">
        <v>643.79999999999995</v>
      </c>
      <c r="G713" s="2">
        <v>6.9999999999999999E-4</v>
      </c>
      <c r="K713" t="s">
        <v>773</v>
      </c>
      <c r="L713" s="3">
        <v>15208.45</v>
      </c>
      <c r="M713" s="3">
        <v>15291.75</v>
      </c>
      <c r="N713" s="3">
        <v>15293.85</v>
      </c>
      <c r="O713" s="3">
        <v>15163.4</v>
      </c>
      <c r="P713" s="2">
        <v>6.9999999999999999E-4</v>
      </c>
      <c r="T713" s="21" t="s">
        <v>773</v>
      </c>
      <c r="U713" s="65">
        <v>21236.25</v>
      </c>
      <c r="V713" s="65">
        <v>21392.9</v>
      </c>
      <c r="W713" s="65">
        <v>21401.05</v>
      </c>
      <c r="X713" s="65">
        <v>21151.200000000001</v>
      </c>
      <c r="Y713" s="66">
        <v>-1.9E-3</v>
      </c>
      <c r="AC713" s="13">
        <v>45294</v>
      </c>
      <c r="AD713" s="4">
        <v>7.06</v>
      </c>
      <c r="AE713" s="4">
        <v>7.0620000000000003</v>
      </c>
      <c r="AF713" s="4">
        <v>7.0819999999999999</v>
      </c>
      <c r="AG713" s="16">
        <v>7.0570000000000004</v>
      </c>
    </row>
    <row r="714" spans="2:33" x14ac:dyDescent="0.3">
      <c r="B714" s="1">
        <v>44340</v>
      </c>
      <c r="C714">
        <v>646.15</v>
      </c>
      <c r="D714">
        <v>665</v>
      </c>
      <c r="E714">
        <v>675.4</v>
      </c>
      <c r="F714">
        <v>640.20000000000005</v>
      </c>
      <c r="G714" s="2">
        <v>-1.9099999999999999E-2</v>
      </c>
      <c r="K714" t="s">
        <v>774</v>
      </c>
      <c r="L714" s="3">
        <v>15197.7</v>
      </c>
      <c r="M714" s="3">
        <v>15211.35</v>
      </c>
      <c r="N714" s="3">
        <v>15256.25</v>
      </c>
      <c r="O714" s="3">
        <v>15145.45</v>
      </c>
      <c r="P714" s="2">
        <v>1.5E-3</v>
      </c>
      <c r="T714" s="21" t="s">
        <v>774</v>
      </c>
      <c r="U714" s="65">
        <v>21276.55</v>
      </c>
      <c r="V714" s="65">
        <v>21241.1</v>
      </c>
      <c r="W714" s="65">
        <v>21380.799999999999</v>
      </c>
      <c r="X714" s="65">
        <v>21180.85</v>
      </c>
      <c r="Y714" s="66">
        <v>4.5999999999999999E-3</v>
      </c>
      <c r="AC714" s="13">
        <v>45385</v>
      </c>
      <c r="AD714" s="4">
        <v>7.06</v>
      </c>
      <c r="AE714" s="4">
        <v>7.0510000000000002</v>
      </c>
      <c r="AF714" s="4">
        <v>7.0620000000000003</v>
      </c>
      <c r="AG714" s="16">
        <v>7.0469999999999997</v>
      </c>
    </row>
    <row r="715" spans="2:33" x14ac:dyDescent="0.3">
      <c r="B715" s="1">
        <v>44337</v>
      </c>
      <c r="C715">
        <v>658.7</v>
      </c>
      <c r="D715">
        <v>643</v>
      </c>
      <c r="E715">
        <v>676</v>
      </c>
      <c r="F715">
        <v>635.1</v>
      </c>
      <c r="G715" s="2">
        <v>3.27E-2</v>
      </c>
      <c r="K715" t="s">
        <v>775</v>
      </c>
      <c r="L715" s="3">
        <v>15175.3</v>
      </c>
      <c r="M715" s="3">
        <v>14987.8</v>
      </c>
      <c r="N715" s="3">
        <v>15190</v>
      </c>
      <c r="O715" s="3">
        <v>14985.85</v>
      </c>
      <c r="P715" s="2">
        <v>1.8100000000000002E-2</v>
      </c>
      <c r="T715" s="21" t="s">
        <v>775</v>
      </c>
      <c r="U715" s="65">
        <v>21179.1</v>
      </c>
      <c r="V715" s="65">
        <v>20820.099999999999</v>
      </c>
      <c r="W715" s="65">
        <v>21212.95</v>
      </c>
      <c r="X715" s="65">
        <v>20819.400000000001</v>
      </c>
      <c r="Y715" s="66">
        <v>2.3699999999999999E-2</v>
      </c>
      <c r="AC715" s="13">
        <v>45415</v>
      </c>
      <c r="AD715" s="4">
        <v>7.0570000000000004</v>
      </c>
      <c r="AE715" s="4">
        <v>7.0659999999999998</v>
      </c>
      <c r="AF715" s="4">
        <v>7.0659999999999998</v>
      </c>
      <c r="AG715" s="16">
        <v>7.0529999999999999</v>
      </c>
    </row>
    <row r="716" spans="2:33" x14ac:dyDescent="0.3">
      <c r="B716" s="1">
        <v>44336</v>
      </c>
      <c r="C716">
        <v>637.85</v>
      </c>
      <c r="D716">
        <v>622</v>
      </c>
      <c r="E716">
        <v>648.25</v>
      </c>
      <c r="F716">
        <v>621.25</v>
      </c>
      <c r="G716" s="2">
        <v>2.8400000000000002E-2</v>
      </c>
      <c r="K716" t="s">
        <v>776</v>
      </c>
      <c r="L716" s="3">
        <v>14906.05</v>
      </c>
      <c r="M716" s="3">
        <v>15042.6</v>
      </c>
      <c r="N716" s="3">
        <v>15069.8</v>
      </c>
      <c r="O716" s="3">
        <v>14884.9</v>
      </c>
      <c r="P716" s="2">
        <v>-8.3000000000000001E-3</v>
      </c>
      <c r="T716" s="21" t="s">
        <v>776</v>
      </c>
      <c r="U716" s="65">
        <v>20689.25</v>
      </c>
      <c r="V716" s="65">
        <v>20899.349999999999</v>
      </c>
      <c r="W716" s="65">
        <v>20946.95</v>
      </c>
      <c r="X716" s="65">
        <v>20659.849999999999</v>
      </c>
      <c r="Y716" s="66">
        <v>-7.7000000000000002E-3</v>
      </c>
      <c r="AC716" s="13">
        <v>45446</v>
      </c>
      <c r="AD716" s="4">
        <v>7.0540000000000003</v>
      </c>
      <c r="AE716" s="4">
        <v>7.0529999999999999</v>
      </c>
      <c r="AF716" s="4">
        <v>7.0570000000000004</v>
      </c>
      <c r="AG716" s="16">
        <v>7.048</v>
      </c>
    </row>
    <row r="717" spans="2:33" x14ac:dyDescent="0.3">
      <c r="B717" s="1">
        <v>44335</v>
      </c>
      <c r="C717">
        <v>620.25</v>
      </c>
      <c r="D717">
        <v>634.04999999999995</v>
      </c>
      <c r="E717">
        <v>640.20000000000005</v>
      </c>
      <c r="F717">
        <v>618.04999999999995</v>
      </c>
      <c r="G717" s="2">
        <v>-2.3400000000000001E-2</v>
      </c>
      <c r="K717" t="s">
        <v>777</v>
      </c>
      <c r="L717" s="3">
        <v>15030.15</v>
      </c>
      <c r="M717" s="3">
        <v>15058.6</v>
      </c>
      <c r="N717" s="3">
        <v>15133.4</v>
      </c>
      <c r="O717" s="3">
        <v>15008.85</v>
      </c>
      <c r="P717" s="2">
        <v>-5.1999999999999998E-3</v>
      </c>
      <c r="T717" s="21" t="s">
        <v>777</v>
      </c>
      <c r="U717" s="65">
        <v>20850.650000000001</v>
      </c>
      <c r="V717" s="65">
        <v>20949.849999999999</v>
      </c>
      <c r="W717" s="65">
        <v>21061.9</v>
      </c>
      <c r="X717" s="65">
        <v>20822.3</v>
      </c>
      <c r="Y717" s="66">
        <v>-6.7000000000000002E-3</v>
      </c>
      <c r="AC717" s="13">
        <v>45476</v>
      </c>
      <c r="AD717" s="4">
        <v>7.0309999999999997</v>
      </c>
      <c r="AE717" s="4">
        <v>7.0540000000000003</v>
      </c>
      <c r="AF717" s="4">
        <v>7.0540000000000003</v>
      </c>
      <c r="AG717" s="16">
        <v>7.0259999999999998</v>
      </c>
    </row>
    <row r="718" spans="2:33" x14ac:dyDescent="0.3">
      <c r="B718" s="1">
        <v>44334</v>
      </c>
      <c r="C718">
        <v>635.1</v>
      </c>
      <c r="D718">
        <v>636.95000000000005</v>
      </c>
      <c r="E718">
        <v>646</v>
      </c>
      <c r="F718">
        <v>626.45000000000005</v>
      </c>
      <c r="G718" s="2">
        <v>6.8999999999999999E-3</v>
      </c>
      <c r="K718" t="s">
        <v>778</v>
      </c>
      <c r="L718" s="3">
        <v>15108.1</v>
      </c>
      <c r="M718" s="3">
        <v>15067.2</v>
      </c>
      <c r="N718" s="3">
        <v>15137.25</v>
      </c>
      <c r="O718" s="3">
        <v>15043.7</v>
      </c>
      <c r="P718" s="2">
        <v>1.24E-2</v>
      </c>
      <c r="T718" s="21" t="s">
        <v>778</v>
      </c>
      <c r="U718" s="65">
        <v>20992.05</v>
      </c>
      <c r="V718" s="65">
        <v>20927.55</v>
      </c>
      <c r="W718" s="65">
        <v>21053.05</v>
      </c>
      <c r="X718" s="65">
        <v>20892.150000000001</v>
      </c>
      <c r="Y718" s="66">
        <v>1.3100000000000001E-2</v>
      </c>
      <c r="AC718" s="13">
        <v>45599</v>
      </c>
      <c r="AD718" s="4">
        <v>7.0140000000000002</v>
      </c>
      <c r="AE718" s="4">
        <v>7.0250000000000004</v>
      </c>
      <c r="AF718" s="4">
        <v>7.0250000000000004</v>
      </c>
      <c r="AG718" s="16">
        <v>7.0060000000000002</v>
      </c>
    </row>
    <row r="719" spans="2:33" x14ac:dyDescent="0.3">
      <c r="B719" s="1">
        <v>44333</v>
      </c>
      <c r="C719">
        <v>630.75</v>
      </c>
      <c r="D719">
        <v>645.15</v>
      </c>
      <c r="E719">
        <v>647.65</v>
      </c>
      <c r="F719">
        <v>627</v>
      </c>
      <c r="G719" s="2">
        <v>-8.0000000000000002E-3</v>
      </c>
      <c r="K719" t="s">
        <v>779</v>
      </c>
      <c r="L719" s="3">
        <v>14923.15</v>
      </c>
      <c r="M719" s="3">
        <v>14756.25</v>
      </c>
      <c r="N719" s="3">
        <v>14938</v>
      </c>
      <c r="O719" s="3">
        <v>14725.35</v>
      </c>
      <c r="P719" s="2">
        <v>1.67E-2</v>
      </c>
      <c r="T719" s="21" t="s">
        <v>779</v>
      </c>
      <c r="U719" s="65">
        <v>20720</v>
      </c>
      <c r="V719" s="65">
        <v>20391.650000000001</v>
      </c>
      <c r="W719" s="65">
        <v>20739.55</v>
      </c>
      <c r="X719" s="65">
        <v>20334.3</v>
      </c>
      <c r="Y719" s="66">
        <v>2.29E-2</v>
      </c>
      <c r="AC719" s="13">
        <v>45629</v>
      </c>
      <c r="AD719" s="4">
        <v>7.0259999999999998</v>
      </c>
      <c r="AE719" s="4">
        <v>7.0250000000000004</v>
      </c>
      <c r="AF719" s="4">
        <v>7.0289999999999999</v>
      </c>
      <c r="AG719" s="16">
        <v>7.0149999999999997</v>
      </c>
    </row>
    <row r="720" spans="2:33" x14ac:dyDescent="0.3">
      <c r="B720" s="1">
        <v>44330</v>
      </c>
      <c r="C720">
        <v>635.85</v>
      </c>
      <c r="D720">
        <v>643.20000000000005</v>
      </c>
      <c r="E720">
        <v>655.35</v>
      </c>
      <c r="F720">
        <v>618</v>
      </c>
      <c r="G720" s="2">
        <v>-1.14E-2</v>
      </c>
      <c r="K720" t="s">
        <v>780</v>
      </c>
      <c r="L720" s="3">
        <v>14677.8</v>
      </c>
      <c r="M720" s="3">
        <v>14749.4</v>
      </c>
      <c r="N720" s="3">
        <v>14749.65</v>
      </c>
      <c r="O720" s="3">
        <v>14591.9</v>
      </c>
      <c r="P720" s="2">
        <v>-1.2999999999999999E-3</v>
      </c>
      <c r="T720" s="21" t="s">
        <v>780</v>
      </c>
      <c r="U720" s="65">
        <v>20256.8</v>
      </c>
      <c r="V720" s="65">
        <v>20436.400000000001</v>
      </c>
      <c r="W720" s="65">
        <v>20444.55</v>
      </c>
      <c r="X720" s="65">
        <v>20181.099999999999</v>
      </c>
      <c r="Y720" s="66">
        <v>-7.1000000000000004E-3</v>
      </c>
      <c r="AC720" s="14" t="s">
        <v>781</v>
      </c>
      <c r="AD720" s="4">
        <v>7.0389999999999997</v>
      </c>
      <c r="AE720" s="4">
        <v>7.0430000000000001</v>
      </c>
      <c r="AF720" s="4">
        <v>7.0430000000000001</v>
      </c>
      <c r="AG720" s="16">
        <v>7.03</v>
      </c>
    </row>
    <row r="721" spans="2:33" x14ac:dyDescent="0.3">
      <c r="B721" s="1">
        <v>44328</v>
      </c>
      <c r="C721">
        <v>643.20000000000005</v>
      </c>
      <c r="D721">
        <v>638</v>
      </c>
      <c r="E721">
        <v>652</v>
      </c>
      <c r="F721">
        <v>634.65</v>
      </c>
      <c r="G721" s="2">
        <v>5.1999999999999998E-3</v>
      </c>
      <c r="K721" s="1">
        <v>44535</v>
      </c>
      <c r="L721" s="3">
        <v>14696.5</v>
      </c>
      <c r="M721" s="3">
        <v>14823.55</v>
      </c>
      <c r="N721" s="3">
        <v>14824.05</v>
      </c>
      <c r="O721" s="3">
        <v>14649.7</v>
      </c>
      <c r="P721" s="2">
        <v>-1.04E-2</v>
      </c>
      <c r="T721" s="67">
        <v>44535</v>
      </c>
      <c r="U721" s="65">
        <v>20401.900000000001</v>
      </c>
      <c r="V721" s="65">
        <v>20556.650000000001</v>
      </c>
      <c r="W721" s="65">
        <v>20556.650000000001</v>
      </c>
      <c r="X721" s="65">
        <v>20334.650000000001</v>
      </c>
      <c r="Y721" s="66">
        <v>-1.04E-2</v>
      </c>
      <c r="AC721" s="14" t="s">
        <v>782</v>
      </c>
      <c r="AD721" s="4">
        <v>7.0410000000000004</v>
      </c>
      <c r="AE721" s="4">
        <v>7.0460000000000003</v>
      </c>
      <c r="AF721" s="4">
        <v>7.048</v>
      </c>
      <c r="AG721" s="16">
        <v>7.0380000000000003</v>
      </c>
    </row>
    <row r="722" spans="2:33" x14ac:dyDescent="0.3">
      <c r="B722" s="1">
        <v>44327</v>
      </c>
      <c r="C722">
        <v>639.85</v>
      </c>
      <c r="D722">
        <v>639.9</v>
      </c>
      <c r="E722">
        <v>653</v>
      </c>
      <c r="F722">
        <v>635.15</v>
      </c>
      <c r="G722" s="2">
        <v>-1.6799999999999999E-2</v>
      </c>
      <c r="K722" s="1">
        <v>44505</v>
      </c>
      <c r="L722" s="3">
        <v>14850.75</v>
      </c>
      <c r="M722" s="3">
        <v>14789.7</v>
      </c>
      <c r="N722" s="3">
        <v>14900</v>
      </c>
      <c r="O722" s="3">
        <v>14771.4</v>
      </c>
      <c r="P722" s="2">
        <v>-6.1000000000000004E-3</v>
      </c>
      <c r="T722" s="67">
        <v>44505</v>
      </c>
      <c r="U722" s="65">
        <v>20615.400000000001</v>
      </c>
      <c r="V722" s="65">
        <v>20585.75</v>
      </c>
      <c r="W722" s="65">
        <v>20705.2</v>
      </c>
      <c r="X722" s="65">
        <v>20531.8</v>
      </c>
      <c r="Y722" s="66">
        <v>-9.9000000000000008E-3</v>
      </c>
      <c r="AC722" s="14" t="s">
        <v>783</v>
      </c>
      <c r="AD722" s="4">
        <v>7.0620000000000003</v>
      </c>
      <c r="AE722" s="4">
        <v>7.06</v>
      </c>
      <c r="AF722" s="4">
        <v>7.0640000000000001</v>
      </c>
      <c r="AG722" s="16">
        <v>7.0510000000000002</v>
      </c>
    </row>
    <row r="723" spans="2:33" x14ac:dyDescent="0.3">
      <c r="B723" s="1">
        <v>44326</v>
      </c>
      <c r="C723">
        <v>650.79999999999995</v>
      </c>
      <c r="D723">
        <v>645.35</v>
      </c>
      <c r="E723">
        <v>665</v>
      </c>
      <c r="F723">
        <v>644.75</v>
      </c>
      <c r="G723" s="2">
        <v>0.02</v>
      </c>
      <c r="K723" s="1">
        <v>44474</v>
      </c>
      <c r="L723" s="3">
        <v>14942.35</v>
      </c>
      <c r="M723" s="3">
        <v>14928.25</v>
      </c>
      <c r="N723" s="3">
        <v>14966.9</v>
      </c>
      <c r="O723" s="3">
        <v>14892.5</v>
      </c>
      <c r="P723" s="2">
        <v>8.0000000000000002E-3</v>
      </c>
      <c r="T723" s="67">
        <v>44474</v>
      </c>
      <c r="U723" s="65">
        <v>20820.95</v>
      </c>
      <c r="V723" s="65">
        <v>20829.25</v>
      </c>
      <c r="W723" s="65">
        <v>20881.349999999999</v>
      </c>
      <c r="X723" s="65">
        <v>20784.5</v>
      </c>
      <c r="Y723" s="66">
        <v>5.5999999999999999E-3</v>
      </c>
      <c r="AC723" s="14" t="s">
        <v>784</v>
      </c>
      <c r="AD723" s="4">
        <v>7.0869999999999997</v>
      </c>
      <c r="AE723" s="4">
        <v>7.08</v>
      </c>
      <c r="AF723" s="4">
        <v>7.0880000000000001</v>
      </c>
      <c r="AG723" s="16">
        <v>7.0750000000000002</v>
      </c>
    </row>
    <row r="724" spans="2:33" x14ac:dyDescent="0.3">
      <c r="B724" s="1">
        <v>44323</v>
      </c>
      <c r="C724">
        <v>638.04999999999995</v>
      </c>
      <c r="D724">
        <v>639.65</v>
      </c>
      <c r="E724">
        <v>648</v>
      </c>
      <c r="F724">
        <v>631.54999999999995</v>
      </c>
      <c r="G724" s="2">
        <v>6.8999999999999999E-3</v>
      </c>
      <c r="K724" s="1">
        <v>44382</v>
      </c>
      <c r="L724" s="3">
        <v>14823.15</v>
      </c>
      <c r="M724" s="3">
        <v>14816.85</v>
      </c>
      <c r="N724" s="3">
        <v>14863.05</v>
      </c>
      <c r="O724" s="3">
        <v>14765.5</v>
      </c>
      <c r="P724" s="2">
        <v>6.7000000000000002E-3</v>
      </c>
      <c r="T724" s="67">
        <v>44382</v>
      </c>
      <c r="U724" s="65">
        <v>20704</v>
      </c>
      <c r="V724" s="65">
        <v>20727.099999999999</v>
      </c>
      <c r="W724" s="65">
        <v>20789.5</v>
      </c>
      <c r="X724" s="65">
        <v>20603.25</v>
      </c>
      <c r="Y724" s="66">
        <v>5.8999999999999999E-3</v>
      </c>
      <c r="AC724" s="14" t="s">
        <v>785</v>
      </c>
      <c r="AD724" s="4">
        <v>7.0949999999999998</v>
      </c>
      <c r="AE724" s="4">
        <v>7.0960000000000001</v>
      </c>
      <c r="AF724" s="4">
        <v>7.1</v>
      </c>
      <c r="AG724" s="16">
        <v>7.0810000000000004</v>
      </c>
    </row>
    <row r="725" spans="2:33" x14ac:dyDescent="0.3">
      <c r="B725" s="1">
        <v>44322</v>
      </c>
      <c r="C725">
        <v>633.70000000000005</v>
      </c>
      <c r="D725">
        <v>633</v>
      </c>
      <c r="E725">
        <v>644</v>
      </c>
      <c r="F725">
        <v>630</v>
      </c>
      <c r="G725" s="2">
        <v>1.95E-2</v>
      </c>
      <c r="K725" s="1">
        <v>44352</v>
      </c>
      <c r="L725" s="3">
        <v>14724.8</v>
      </c>
      <c r="M725" s="3">
        <v>14668.35</v>
      </c>
      <c r="N725" s="3">
        <v>14743.9</v>
      </c>
      <c r="O725" s="3">
        <v>14611.5</v>
      </c>
      <c r="P725" s="2">
        <v>7.3000000000000001E-3</v>
      </c>
      <c r="T725" s="67">
        <v>44352</v>
      </c>
      <c r="U725" s="65">
        <v>20582.849999999999</v>
      </c>
      <c r="V725" s="65">
        <v>20522.849999999999</v>
      </c>
      <c r="W725" s="65">
        <v>20613.400000000001</v>
      </c>
      <c r="X725" s="65">
        <v>20398.349999999999</v>
      </c>
      <c r="Y725" s="66">
        <v>7.0000000000000001E-3</v>
      </c>
      <c r="AC725" s="14" t="s">
        <v>786</v>
      </c>
      <c r="AD725" s="4">
        <v>7.0970000000000004</v>
      </c>
      <c r="AE725" s="4">
        <v>7.101</v>
      </c>
      <c r="AF725" s="4">
        <v>7.1029999999999998</v>
      </c>
      <c r="AG725" s="16">
        <v>7.0890000000000004</v>
      </c>
    </row>
    <row r="726" spans="2:33" x14ac:dyDescent="0.3">
      <c r="B726" s="1">
        <v>44321</v>
      </c>
      <c r="C726">
        <v>621.6</v>
      </c>
      <c r="D726">
        <v>630</v>
      </c>
      <c r="E726">
        <v>630</v>
      </c>
      <c r="F726">
        <v>613.79999999999995</v>
      </c>
      <c r="G726" s="2">
        <v>2.5000000000000001E-3</v>
      </c>
      <c r="K726" s="1">
        <v>44321</v>
      </c>
      <c r="L726" s="3">
        <v>14617.85</v>
      </c>
      <c r="M726" s="3">
        <v>14604.15</v>
      </c>
      <c r="N726" s="3">
        <v>14637.9</v>
      </c>
      <c r="O726" s="3">
        <v>14506.6</v>
      </c>
      <c r="P726" s="2">
        <v>8.3999999999999995E-3</v>
      </c>
      <c r="T726" s="67">
        <v>44321</v>
      </c>
      <c r="U726" s="65">
        <v>20439.25</v>
      </c>
      <c r="V726" s="65">
        <v>20412</v>
      </c>
      <c r="W726" s="65">
        <v>20472.099999999999</v>
      </c>
      <c r="X726" s="65">
        <v>20211.3</v>
      </c>
      <c r="Y726" s="66">
        <v>9.4999999999999998E-3</v>
      </c>
      <c r="AC726" s="14" t="s">
        <v>787</v>
      </c>
      <c r="AD726" s="4">
        <v>7.05</v>
      </c>
      <c r="AE726" s="4">
        <v>7.08</v>
      </c>
      <c r="AF726" s="4">
        <v>7.08</v>
      </c>
      <c r="AG726" s="16">
        <v>7.048</v>
      </c>
    </row>
    <row r="727" spans="2:33" x14ac:dyDescent="0.3">
      <c r="B727" s="1">
        <v>44320</v>
      </c>
      <c r="C727">
        <v>620.04999999999995</v>
      </c>
      <c r="D727">
        <v>616</v>
      </c>
      <c r="E727">
        <v>629.4</v>
      </c>
      <c r="F727">
        <v>616</v>
      </c>
      <c r="G727" s="2">
        <v>1.5E-3</v>
      </c>
      <c r="K727" s="1">
        <v>44291</v>
      </c>
      <c r="L727" s="3">
        <v>14496.5</v>
      </c>
      <c r="M727" s="3">
        <v>14687.25</v>
      </c>
      <c r="N727" s="3">
        <v>14723.4</v>
      </c>
      <c r="O727" s="3">
        <v>14461.5</v>
      </c>
      <c r="P727" s="2">
        <v>-9.4000000000000004E-3</v>
      </c>
      <c r="T727" s="67">
        <v>44291</v>
      </c>
      <c r="U727" s="65">
        <v>20246.5</v>
      </c>
      <c r="V727" s="65">
        <v>20494.55</v>
      </c>
      <c r="W727" s="65">
        <v>20567.75</v>
      </c>
      <c r="X727" s="65">
        <v>20207.349999999999</v>
      </c>
      <c r="Y727" s="66">
        <v>-7.4999999999999997E-3</v>
      </c>
      <c r="AC727" s="14" t="s">
        <v>788</v>
      </c>
      <c r="AD727" s="4">
        <v>7.0869999999999997</v>
      </c>
      <c r="AE727" s="4">
        <v>7.0620000000000003</v>
      </c>
      <c r="AF727" s="4">
        <v>7.0960000000000001</v>
      </c>
      <c r="AG727" s="16">
        <v>7.0549999999999997</v>
      </c>
    </row>
    <row r="728" spans="2:33" x14ac:dyDescent="0.3">
      <c r="B728" s="1">
        <v>44319</v>
      </c>
      <c r="C728">
        <v>619.1</v>
      </c>
      <c r="D728">
        <v>627</v>
      </c>
      <c r="E728">
        <v>628.04999999999995</v>
      </c>
      <c r="F728">
        <v>612.20000000000005</v>
      </c>
      <c r="G728" s="2">
        <v>-1.46E-2</v>
      </c>
      <c r="K728" s="1">
        <v>44260</v>
      </c>
      <c r="L728" s="3">
        <v>14634.15</v>
      </c>
      <c r="M728" s="3">
        <v>14481.05</v>
      </c>
      <c r="N728" s="3">
        <v>14673.85</v>
      </c>
      <c r="O728" s="3">
        <v>14416.25</v>
      </c>
      <c r="P728" s="2">
        <v>2.0000000000000001E-4</v>
      </c>
      <c r="T728" s="67">
        <v>44260</v>
      </c>
      <c r="U728" s="65">
        <v>20399.25</v>
      </c>
      <c r="V728" s="65">
        <v>20150.5</v>
      </c>
      <c r="W728" s="65">
        <v>20443.45</v>
      </c>
      <c r="X728" s="65">
        <v>20047.2</v>
      </c>
      <c r="Y728" s="66">
        <v>5.9999999999999995E-4</v>
      </c>
      <c r="AC728" s="14" t="s">
        <v>789</v>
      </c>
      <c r="AD728" s="4">
        <v>7.0890000000000004</v>
      </c>
      <c r="AE728" s="4">
        <v>7.0910000000000002</v>
      </c>
      <c r="AF728" s="4">
        <v>7.1</v>
      </c>
      <c r="AG728" s="16">
        <v>7.0789999999999997</v>
      </c>
    </row>
    <row r="729" spans="2:33" x14ac:dyDescent="0.3">
      <c r="B729" s="1">
        <v>44316</v>
      </c>
      <c r="C729">
        <v>628.29999999999995</v>
      </c>
      <c r="D729">
        <v>616.95000000000005</v>
      </c>
      <c r="E729">
        <v>633.85</v>
      </c>
      <c r="F729">
        <v>613.25</v>
      </c>
      <c r="G729" s="2">
        <v>1.2800000000000001E-2</v>
      </c>
      <c r="K729" t="s">
        <v>790</v>
      </c>
      <c r="L729" s="3">
        <v>14631.1</v>
      </c>
      <c r="M729" s="3">
        <v>14747.35</v>
      </c>
      <c r="N729" s="3">
        <v>14855.45</v>
      </c>
      <c r="O729" s="3">
        <v>14601.7</v>
      </c>
      <c r="P729" s="2">
        <v>-1.77E-2</v>
      </c>
      <c r="T729" s="21" t="s">
        <v>790</v>
      </c>
      <c r="U729" s="65">
        <v>20387.55</v>
      </c>
      <c r="V729" s="65">
        <v>20595.650000000001</v>
      </c>
      <c r="W729" s="65">
        <v>20766.55</v>
      </c>
      <c r="X729" s="65">
        <v>20345.900000000001</v>
      </c>
      <c r="Y729" s="66">
        <v>-2.2800000000000001E-2</v>
      </c>
      <c r="AC729" s="14" t="s">
        <v>791</v>
      </c>
      <c r="AD729" s="4">
        <v>7.0720000000000001</v>
      </c>
      <c r="AE729" s="4">
        <v>7.0970000000000004</v>
      </c>
      <c r="AF729" s="4">
        <v>7.0970000000000004</v>
      </c>
      <c r="AG729" s="16">
        <v>7.0670000000000002</v>
      </c>
    </row>
    <row r="730" spans="2:33" x14ac:dyDescent="0.3">
      <c r="B730" s="1">
        <v>44315</v>
      </c>
      <c r="C730">
        <v>620.35</v>
      </c>
      <c r="D730">
        <v>621</v>
      </c>
      <c r="E730">
        <v>638.70000000000005</v>
      </c>
      <c r="F730">
        <v>605.54999999999995</v>
      </c>
      <c r="G730" s="2">
        <v>-1.1999999999999999E-3</v>
      </c>
      <c r="K730" t="s">
        <v>792</v>
      </c>
      <c r="L730" s="3">
        <v>14894.9</v>
      </c>
      <c r="M730" s="3">
        <v>14979</v>
      </c>
      <c r="N730" s="3">
        <v>15044.35</v>
      </c>
      <c r="O730" s="3">
        <v>14814.45</v>
      </c>
      <c r="P730" s="2">
        <v>2E-3</v>
      </c>
      <c r="T730" s="21" t="s">
        <v>792</v>
      </c>
      <c r="U730" s="65">
        <v>20863.900000000001</v>
      </c>
      <c r="V730" s="65">
        <v>21011.5</v>
      </c>
      <c r="W730" s="65">
        <v>21136.25</v>
      </c>
      <c r="X730" s="65">
        <v>20746.55</v>
      </c>
      <c r="Y730" s="66">
        <v>-4.0000000000000002E-4</v>
      </c>
      <c r="AC730" s="17" t="s">
        <v>793</v>
      </c>
      <c r="AD730" s="18">
        <v>7.0519999999999996</v>
      </c>
      <c r="AE730" s="18">
        <v>7.0309999999999997</v>
      </c>
      <c r="AF730" s="18">
        <v>7.0549999999999997</v>
      </c>
      <c r="AG730" s="19">
        <v>7.0309999999999997</v>
      </c>
    </row>
    <row r="731" spans="2:33" x14ac:dyDescent="0.3">
      <c r="B731" s="1">
        <v>44314</v>
      </c>
      <c r="C731">
        <v>621.1</v>
      </c>
      <c r="D731">
        <v>610.1</v>
      </c>
      <c r="E731">
        <v>627.4</v>
      </c>
      <c r="F731">
        <v>605</v>
      </c>
      <c r="G731" s="2">
        <v>1.84E-2</v>
      </c>
      <c r="K731" t="s">
        <v>794</v>
      </c>
      <c r="L731" s="3">
        <v>14864.55</v>
      </c>
      <c r="M731" s="3">
        <v>14710.5</v>
      </c>
      <c r="N731" s="3">
        <v>14890.25</v>
      </c>
      <c r="O731" s="3">
        <v>14694.95</v>
      </c>
      <c r="P731" s="2">
        <v>1.44E-2</v>
      </c>
      <c r="T731" s="21" t="s">
        <v>794</v>
      </c>
      <c r="U731" s="65">
        <v>20872.599999999999</v>
      </c>
      <c r="V731" s="65">
        <v>20530</v>
      </c>
      <c r="W731" s="65">
        <v>20892.900000000001</v>
      </c>
      <c r="X731" s="65">
        <v>20503.349999999999</v>
      </c>
      <c r="Y731" s="66">
        <v>2.0899999999999998E-2</v>
      </c>
    </row>
    <row r="732" spans="2:33" x14ac:dyDescent="0.3">
      <c r="B732" s="1">
        <v>44313</v>
      </c>
      <c r="C732">
        <v>609.9</v>
      </c>
      <c r="D732">
        <v>598</v>
      </c>
      <c r="E732">
        <v>611.85</v>
      </c>
      <c r="F732">
        <v>591.9</v>
      </c>
      <c r="G732" s="2">
        <v>1.9400000000000001E-2</v>
      </c>
      <c r="K732" t="s">
        <v>795</v>
      </c>
      <c r="L732" s="3">
        <v>14653.05</v>
      </c>
      <c r="M732" s="3">
        <v>14493.8</v>
      </c>
      <c r="N732" s="3">
        <v>14667.55</v>
      </c>
      <c r="O732" s="3">
        <v>14484.85</v>
      </c>
      <c r="P732" s="2">
        <v>1.1599999999999999E-2</v>
      </c>
      <c r="T732" s="21" t="s">
        <v>795</v>
      </c>
      <c r="U732" s="65">
        <v>20445.3</v>
      </c>
      <c r="V732" s="65">
        <v>20265.45</v>
      </c>
      <c r="W732" s="65">
        <v>20473.150000000001</v>
      </c>
      <c r="X732" s="65">
        <v>20246.75</v>
      </c>
      <c r="Y732" s="66">
        <v>8.9999999999999993E-3</v>
      </c>
    </row>
    <row r="733" spans="2:33" x14ac:dyDescent="0.3">
      <c r="B733" s="1">
        <v>44312</v>
      </c>
      <c r="C733">
        <v>598.29999999999995</v>
      </c>
      <c r="D733">
        <v>562</v>
      </c>
      <c r="E733">
        <v>609.15</v>
      </c>
      <c r="F733">
        <v>562</v>
      </c>
      <c r="G733" s="2">
        <v>5.9499999999999997E-2</v>
      </c>
      <c r="K733" t="s">
        <v>796</v>
      </c>
      <c r="L733" s="3">
        <v>14485</v>
      </c>
      <c r="M733" s="3">
        <v>14449.45</v>
      </c>
      <c r="N733" s="3">
        <v>14557.5</v>
      </c>
      <c r="O733" s="3">
        <v>14421.3</v>
      </c>
      <c r="P733" s="2">
        <v>0.01</v>
      </c>
      <c r="T733" s="21" t="s">
        <v>796</v>
      </c>
      <c r="U733" s="65">
        <v>20262.849999999999</v>
      </c>
      <c r="V733" s="65">
        <v>20225.849999999999</v>
      </c>
      <c r="W733" s="65">
        <v>20393.849999999999</v>
      </c>
      <c r="X733" s="65">
        <v>20167.55</v>
      </c>
      <c r="Y733" s="66">
        <v>0.01</v>
      </c>
    </row>
    <row r="734" spans="2:33" x14ac:dyDescent="0.3">
      <c r="B734" s="1">
        <v>44309</v>
      </c>
      <c r="C734">
        <v>564.70000000000005</v>
      </c>
      <c r="D734">
        <v>543.5</v>
      </c>
      <c r="E734">
        <v>595.20000000000005</v>
      </c>
      <c r="F734">
        <v>543.5</v>
      </c>
      <c r="G734" s="2">
        <v>3.9E-2</v>
      </c>
      <c r="K734" t="s">
        <v>797</v>
      </c>
      <c r="L734" s="3">
        <v>14341.35</v>
      </c>
      <c r="M734" s="3">
        <v>14326.35</v>
      </c>
      <c r="N734" s="3">
        <v>14461.15</v>
      </c>
      <c r="O734" s="3">
        <v>14273.3</v>
      </c>
      <c r="P734" s="2">
        <v>-4.4999999999999997E-3</v>
      </c>
      <c r="T734" s="21" t="s">
        <v>797</v>
      </c>
      <c r="U734" s="65">
        <v>20062.05</v>
      </c>
      <c r="V734" s="65">
        <v>19959.400000000001</v>
      </c>
      <c r="W734" s="65">
        <v>20245.400000000001</v>
      </c>
      <c r="X734" s="65">
        <v>19935.45</v>
      </c>
      <c r="Y734" s="66">
        <v>-2.5000000000000001E-3</v>
      </c>
    </row>
    <row r="735" spans="2:33" x14ac:dyDescent="0.3">
      <c r="B735" s="1">
        <v>44308</v>
      </c>
      <c r="C735">
        <v>543.5</v>
      </c>
      <c r="D735">
        <v>541.5</v>
      </c>
      <c r="E735">
        <v>553.79999999999995</v>
      </c>
      <c r="F735">
        <v>535.04999999999995</v>
      </c>
      <c r="G735" s="2">
        <v>3.3E-3</v>
      </c>
      <c r="K735" t="s">
        <v>798</v>
      </c>
      <c r="L735" s="3">
        <v>14406.15</v>
      </c>
      <c r="M735" s="3">
        <v>14219.15</v>
      </c>
      <c r="N735" s="3">
        <v>14424.75</v>
      </c>
      <c r="O735" s="3">
        <v>14151.4</v>
      </c>
      <c r="P735" s="2">
        <v>7.7000000000000002E-3</v>
      </c>
      <c r="T735" s="21" t="s">
        <v>798</v>
      </c>
      <c r="U735" s="65">
        <v>20112.099999999999</v>
      </c>
      <c r="V735" s="65">
        <v>19737.95</v>
      </c>
      <c r="W735" s="65">
        <v>20130.25</v>
      </c>
      <c r="X735" s="65">
        <v>19640.599999999999</v>
      </c>
      <c r="Y735" s="66">
        <v>1.2699999999999999E-2</v>
      </c>
    </row>
    <row r="736" spans="2:33" x14ac:dyDescent="0.3">
      <c r="B736" s="1">
        <v>44306</v>
      </c>
      <c r="C736">
        <v>541.70000000000005</v>
      </c>
      <c r="D736">
        <v>553</v>
      </c>
      <c r="E736">
        <v>565</v>
      </c>
      <c r="F736">
        <v>537.54999999999995</v>
      </c>
      <c r="G736" s="2">
        <v>-2.1700000000000001E-2</v>
      </c>
      <c r="K736" t="s">
        <v>799</v>
      </c>
      <c r="L736" s="3">
        <v>14296.4</v>
      </c>
      <c r="M736" s="3">
        <v>14526.7</v>
      </c>
      <c r="N736" s="3">
        <v>14526.95</v>
      </c>
      <c r="O736" s="3">
        <v>14207.3</v>
      </c>
      <c r="P736" s="2">
        <v>-4.4000000000000003E-3</v>
      </c>
      <c r="T736" s="21" t="s">
        <v>799</v>
      </c>
      <c r="U736" s="65">
        <v>19859</v>
      </c>
      <c r="V736" s="65">
        <v>20235.900000000001</v>
      </c>
      <c r="W736" s="65">
        <v>20240.55</v>
      </c>
      <c r="X736" s="65">
        <v>19741</v>
      </c>
      <c r="Y736" s="66">
        <v>-6.0000000000000001E-3</v>
      </c>
    </row>
    <row r="737" spans="2:25" x14ac:dyDescent="0.3">
      <c r="B737" s="1">
        <v>44305</v>
      </c>
      <c r="C737">
        <v>553.70000000000005</v>
      </c>
      <c r="D737">
        <v>575</v>
      </c>
      <c r="E737">
        <v>575</v>
      </c>
      <c r="F737">
        <v>547.29999999999995</v>
      </c>
      <c r="G737" s="2">
        <v>-4.5100000000000001E-2</v>
      </c>
      <c r="K737" t="s">
        <v>800</v>
      </c>
      <c r="L737" s="3">
        <v>14359.45</v>
      </c>
      <c r="M737" s="3">
        <v>14306.6</v>
      </c>
      <c r="N737" s="3">
        <v>14382.3</v>
      </c>
      <c r="O737" s="3">
        <v>14191.4</v>
      </c>
      <c r="P737" s="2">
        <v>-1.77E-2</v>
      </c>
      <c r="T737" s="21" t="s">
        <v>800</v>
      </c>
      <c r="U737" s="65">
        <v>19978.150000000001</v>
      </c>
      <c r="V737" s="65">
        <v>19854.5</v>
      </c>
      <c r="W737" s="65">
        <v>20008.8</v>
      </c>
      <c r="X737" s="65">
        <v>19628.3</v>
      </c>
      <c r="Y737" s="66">
        <v>-1.8499999999999999E-2</v>
      </c>
    </row>
    <row r="738" spans="2:25" x14ac:dyDescent="0.3">
      <c r="B738" s="1">
        <v>44302</v>
      </c>
      <c r="C738">
        <v>579.85</v>
      </c>
      <c r="D738">
        <v>600</v>
      </c>
      <c r="E738">
        <v>611.29999999999995</v>
      </c>
      <c r="F738">
        <v>576</v>
      </c>
      <c r="G738" s="2">
        <v>-1.41E-2</v>
      </c>
      <c r="K738" t="s">
        <v>801</v>
      </c>
      <c r="L738" s="3">
        <v>14617.85</v>
      </c>
      <c r="M738" s="3">
        <v>14599.6</v>
      </c>
      <c r="N738" s="3">
        <v>14697.7</v>
      </c>
      <c r="O738" s="3">
        <v>14559</v>
      </c>
      <c r="P738" s="2">
        <v>2.5000000000000001E-3</v>
      </c>
      <c r="T738" s="21" t="s">
        <v>801</v>
      </c>
      <c r="U738" s="65">
        <v>20354.5</v>
      </c>
      <c r="V738" s="65">
        <v>20393.25</v>
      </c>
      <c r="W738" s="65">
        <v>20506.900000000001</v>
      </c>
      <c r="X738" s="65">
        <v>20307.099999999999</v>
      </c>
      <c r="Y738" s="66">
        <v>4.0000000000000002E-4</v>
      </c>
    </row>
    <row r="739" spans="2:25" x14ac:dyDescent="0.3">
      <c r="B739" s="1">
        <v>44301</v>
      </c>
      <c r="C739">
        <v>588.15</v>
      </c>
      <c r="D739">
        <v>594</v>
      </c>
      <c r="E739">
        <v>600.79999999999995</v>
      </c>
      <c r="F739">
        <v>575.54999999999995</v>
      </c>
      <c r="G739" s="2">
        <v>-7.9000000000000008E-3</v>
      </c>
      <c r="K739" t="s">
        <v>802</v>
      </c>
      <c r="L739" s="3">
        <v>14581.45</v>
      </c>
      <c r="M739" s="3">
        <v>14522.4</v>
      </c>
      <c r="N739" s="3">
        <v>14597.55</v>
      </c>
      <c r="O739" s="3">
        <v>14353.2</v>
      </c>
      <c r="P739" s="2">
        <v>5.3E-3</v>
      </c>
      <c r="T739" s="21" t="s">
        <v>802</v>
      </c>
      <c r="U739" s="65">
        <v>20345.400000000001</v>
      </c>
      <c r="V739" s="65">
        <v>20159.7</v>
      </c>
      <c r="W739" s="65">
        <v>20376.400000000001</v>
      </c>
      <c r="X739" s="65">
        <v>19942.2</v>
      </c>
      <c r="Y739" s="66">
        <v>8.2000000000000007E-3</v>
      </c>
    </row>
    <row r="740" spans="2:25" x14ac:dyDescent="0.3">
      <c r="B740" s="1">
        <v>44299</v>
      </c>
      <c r="C740">
        <v>592.85</v>
      </c>
      <c r="D740">
        <v>608</v>
      </c>
      <c r="E740">
        <v>618.79999999999995</v>
      </c>
      <c r="F740">
        <v>582.79999999999995</v>
      </c>
      <c r="G740" s="2">
        <v>-2.1899999999999999E-2</v>
      </c>
      <c r="K740" t="s">
        <v>803</v>
      </c>
      <c r="L740" s="3">
        <v>14504.8</v>
      </c>
      <c r="M740" s="3">
        <v>14364.9</v>
      </c>
      <c r="N740" s="3">
        <v>14528.9</v>
      </c>
      <c r="O740" s="3">
        <v>14274.9</v>
      </c>
      <c r="P740" s="2">
        <v>1.3599999999999999E-2</v>
      </c>
      <c r="T740" s="21" t="s">
        <v>803</v>
      </c>
      <c r="U740" s="65">
        <v>20180.05</v>
      </c>
      <c r="V740" s="65">
        <v>19961.349999999999</v>
      </c>
      <c r="W740" s="65">
        <v>20217.849999999999</v>
      </c>
      <c r="X740" s="65">
        <v>19767.8</v>
      </c>
      <c r="Y740" s="66">
        <v>1.37E-2</v>
      </c>
    </row>
    <row r="741" spans="2:25" x14ac:dyDescent="0.3">
      <c r="B741" s="1">
        <v>44298</v>
      </c>
      <c r="C741">
        <v>606.15</v>
      </c>
      <c r="D741">
        <v>648</v>
      </c>
      <c r="E741">
        <v>648</v>
      </c>
      <c r="F741">
        <v>601</v>
      </c>
      <c r="G741" s="2">
        <v>-6.5699999999999995E-2</v>
      </c>
      <c r="K741" s="1">
        <v>44534</v>
      </c>
      <c r="L741" s="3">
        <v>14310.8</v>
      </c>
      <c r="M741" s="3">
        <v>14644.65</v>
      </c>
      <c r="N741" s="3">
        <v>14652.5</v>
      </c>
      <c r="O741" s="3">
        <v>14248.7</v>
      </c>
      <c r="P741" s="2">
        <v>-3.5299999999999998E-2</v>
      </c>
      <c r="T741" s="67">
        <v>44534</v>
      </c>
      <c r="U741" s="65">
        <v>19907.3</v>
      </c>
      <c r="V741" s="65">
        <v>20421.099999999999</v>
      </c>
      <c r="W741" s="65">
        <v>20430.7</v>
      </c>
      <c r="X741" s="65">
        <v>19817.650000000001</v>
      </c>
      <c r="Y741" s="66">
        <v>-3.8300000000000001E-2</v>
      </c>
    </row>
    <row r="742" spans="2:25" x14ac:dyDescent="0.3">
      <c r="B742" s="1">
        <v>44295</v>
      </c>
      <c r="C742">
        <v>648.75</v>
      </c>
      <c r="D742">
        <v>652</v>
      </c>
      <c r="E742">
        <v>660.8</v>
      </c>
      <c r="F742">
        <v>645.6</v>
      </c>
      <c r="G742" s="2">
        <v>-1.67E-2</v>
      </c>
      <c r="K742" s="1">
        <v>44443</v>
      </c>
      <c r="L742" s="3">
        <v>14834.85</v>
      </c>
      <c r="M742" s="3">
        <v>14882.65</v>
      </c>
      <c r="N742" s="3">
        <v>14918.45</v>
      </c>
      <c r="O742" s="3">
        <v>14785.65</v>
      </c>
      <c r="P742" s="2">
        <v>-2.5999999999999999E-3</v>
      </c>
      <c r="T742" s="67">
        <v>44443</v>
      </c>
      <c r="U742" s="65">
        <v>20701</v>
      </c>
      <c r="V742" s="65">
        <v>20801</v>
      </c>
      <c r="W742" s="65">
        <v>20837.95</v>
      </c>
      <c r="X742" s="65">
        <v>20637.099999999999</v>
      </c>
      <c r="Y742" s="66">
        <v>-3.7000000000000002E-3</v>
      </c>
    </row>
    <row r="743" spans="2:25" x14ac:dyDescent="0.3">
      <c r="B743" s="1">
        <v>44294</v>
      </c>
      <c r="C743">
        <v>659.75</v>
      </c>
      <c r="D743">
        <v>657.4</v>
      </c>
      <c r="E743">
        <v>673.8</v>
      </c>
      <c r="F743">
        <v>653.75</v>
      </c>
      <c r="G743" s="2">
        <v>3.5999999999999999E-3</v>
      </c>
      <c r="K743" s="1">
        <v>44412</v>
      </c>
      <c r="L743" s="3">
        <v>14873.8</v>
      </c>
      <c r="M743" s="3">
        <v>14875.65</v>
      </c>
      <c r="N743" s="3">
        <v>14984.15</v>
      </c>
      <c r="O743" s="3">
        <v>14821.1</v>
      </c>
      <c r="P743" s="2">
        <v>3.7000000000000002E-3</v>
      </c>
      <c r="T743" s="67">
        <v>44412</v>
      </c>
      <c r="U743" s="65">
        <v>20776.849999999999</v>
      </c>
      <c r="V743" s="65">
        <v>20840.849999999999</v>
      </c>
      <c r="W743" s="65">
        <v>20977.5</v>
      </c>
      <c r="X743" s="65">
        <v>20710.400000000001</v>
      </c>
      <c r="Y743" s="66">
        <v>6.9999999999999999E-4</v>
      </c>
    </row>
    <row r="744" spans="2:25" x14ac:dyDescent="0.3">
      <c r="B744" s="1">
        <v>44293</v>
      </c>
      <c r="C744">
        <v>657.4</v>
      </c>
      <c r="D744">
        <v>637</v>
      </c>
      <c r="E744">
        <v>671</v>
      </c>
      <c r="F744">
        <v>630.5</v>
      </c>
      <c r="G744" s="2">
        <v>2.7E-2</v>
      </c>
      <c r="K744" s="1">
        <v>44381</v>
      </c>
      <c r="L744" s="3">
        <v>14819.05</v>
      </c>
      <c r="M744" s="3">
        <v>14716.45</v>
      </c>
      <c r="N744" s="3">
        <v>14879.8</v>
      </c>
      <c r="O744" s="3">
        <v>14649.85</v>
      </c>
      <c r="P744" s="2">
        <v>9.1999999999999998E-3</v>
      </c>
      <c r="T744" s="67">
        <v>44381</v>
      </c>
      <c r="U744" s="65">
        <v>20762.150000000001</v>
      </c>
      <c r="V744" s="65">
        <v>20579.25</v>
      </c>
      <c r="W744" s="65">
        <v>20824.2</v>
      </c>
      <c r="X744" s="65">
        <v>20457.150000000001</v>
      </c>
      <c r="Y744" s="66">
        <v>1.09E-2</v>
      </c>
    </row>
    <row r="745" spans="2:25" x14ac:dyDescent="0.3">
      <c r="B745" s="1">
        <v>44292</v>
      </c>
      <c r="C745">
        <v>640.1</v>
      </c>
      <c r="D745">
        <v>650</v>
      </c>
      <c r="E745">
        <v>659.25</v>
      </c>
      <c r="F745">
        <v>637</v>
      </c>
      <c r="G745" s="2">
        <v>-2.1000000000000001E-2</v>
      </c>
      <c r="K745" s="1">
        <v>44351</v>
      </c>
      <c r="L745" s="3">
        <v>14683.5</v>
      </c>
      <c r="M745" s="3">
        <v>14737</v>
      </c>
      <c r="N745" s="3">
        <v>14779.1</v>
      </c>
      <c r="O745" s="3">
        <v>14573.9</v>
      </c>
      <c r="P745" s="2">
        <v>3.0999999999999999E-3</v>
      </c>
      <c r="T745" s="67">
        <v>44351</v>
      </c>
      <c r="U745" s="65">
        <v>20537.5</v>
      </c>
      <c r="V745" s="65">
        <v>20659.2</v>
      </c>
      <c r="W745" s="65">
        <v>20692.7</v>
      </c>
      <c r="X745" s="65">
        <v>20389.55</v>
      </c>
      <c r="Y745" s="66">
        <v>2.3999999999999998E-3</v>
      </c>
    </row>
    <row r="746" spans="2:25" x14ac:dyDescent="0.3">
      <c r="B746" s="1">
        <v>44291</v>
      </c>
      <c r="C746">
        <v>653.79999999999995</v>
      </c>
      <c r="D746">
        <v>686.7</v>
      </c>
      <c r="E746">
        <v>686.7</v>
      </c>
      <c r="F746">
        <v>651</v>
      </c>
      <c r="G746" s="2">
        <v>-5.21E-2</v>
      </c>
      <c r="K746" s="1">
        <v>44320</v>
      </c>
      <c r="L746" s="3">
        <v>14637.8</v>
      </c>
      <c r="M746" s="3">
        <v>14837.7</v>
      </c>
      <c r="N746" s="3">
        <v>14849.85</v>
      </c>
      <c r="O746" s="3">
        <v>14459.5</v>
      </c>
      <c r="P746" s="2">
        <v>-1.54E-2</v>
      </c>
      <c r="T746" s="67">
        <v>44320</v>
      </c>
      <c r="U746" s="65">
        <v>20488.900000000001</v>
      </c>
      <c r="V746" s="65">
        <v>20769.2</v>
      </c>
      <c r="W746" s="65">
        <v>20782</v>
      </c>
      <c r="X746" s="65">
        <v>20232.8</v>
      </c>
      <c r="Y746" s="66">
        <v>-1.5699999999999999E-2</v>
      </c>
    </row>
    <row r="747" spans="2:25" x14ac:dyDescent="0.3">
      <c r="B747" s="1">
        <v>44287</v>
      </c>
      <c r="C747">
        <v>689.75</v>
      </c>
      <c r="D747">
        <v>692.3</v>
      </c>
      <c r="E747">
        <v>703.85</v>
      </c>
      <c r="F747">
        <v>680</v>
      </c>
      <c r="G747" s="2">
        <v>-1.2999999999999999E-2</v>
      </c>
      <c r="K747" s="1">
        <v>44200</v>
      </c>
      <c r="L747" s="3">
        <v>14867.35</v>
      </c>
      <c r="M747" s="3">
        <v>14798.4</v>
      </c>
      <c r="N747" s="3">
        <v>14883.2</v>
      </c>
      <c r="O747" s="3">
        <v>14692.45</v>
      </c>
      <c r="P747" s="2">
        <v>1.2E-2</v>
      </c>
      <c r="T747" s="67">
        <v>44200</v>
      </c>
      <c r="U747" s="65">
        <v>20814.849999999999</v>
      </c>
      <c r="V747" s="65">
        <v>20722.849999999999</v>
      </c>
      <c r="W747" s="65">
        <v>20845.2</v>
      </c>
      <c r="X747" s="65">
        <v>20529.3</v>
      </c>
      <c r="Y747" s="66">
        <v>1.23E-2</v>
      </c>
    </row>
  </sheetData>
  <mergeCells count="5">
    <mergeCell ref="AJ1:AL3"/>
    <mergeCell ref="B1:G3"/>
    <mergeCell ref="K1:P3"/>
    <mergeCell ref="T1:Z3"/>
    <mergeCell ref="AC1:AG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534F-EEE3-4570-A4F4-17F1A595AD0F}">
  <sheetPr>
    <tabColor theme="7" tint="0.39997558519241921"/>
  </sheetPr>
  <dimension ref="A1:G28"/>
  <sheetViews>
    <sheetView zoomScale="70" zoomScaleNormal="70" workbookViewId="0">
      <selection activeCell="B28" sqref="B28"/>
    </sheetView>
  </sheetViews>
  <sheetFormatPr defaultRowHeight="14.4" x14ac:dyDescent="0.3"/>
  <cols>
    <col min="1" max="1" width="27.33203125" bestFit="1" customWidth="1"/>
    <col min="2" max="2" width="19.109375" bestFit="1" customWidth="1"/>
    <col min="3" max="3" width="21.33203125" customWidth="1"/>
    <col min="4" max="4" width="13.88671875" customWidth="1"/>
    <col min="5" max="5" width="25.88671875" customWidth="1"/>
    <col min="6" max="6" width="18.44140625" customWidth="1"/>
    <col min="7" max="7" width="16.44140625" customWidth="1"/>
  </cols>
  <sheetData>
    <row r="1" spans="1:7" x14ac:dyDescent="0.3">
      <c r="A1" s="159" t="s">
        <v>804</v>
      </c>
      <c r="B1" s="160"/>
      <c r="C1" s="160"/>
    </row>
    <row r="2" spans="1:7" x14ac:dyDescent="0.3">
      <c r="A2" s="8" t="s">
        <v>805</v>
      </c>
      <c r="B2" s="9" t="s">
        <v>12</v>
      </c>
      <c r="C2" s="68" t="s">
        <v>13</v>
      </c>
    </row>
    <row r="3" spans="1:7" x14ac:dyDescent="0.3">
      <c r="A3" s="7" t="s">
        <v>806</v>
      </c>
      <c r="B3" s="119">
        <f>_xlfn.COVARIANCE.P('PART 1 DATA'!G5:G747,'PART 1 DATA'!P5:P747)*252</f>
        <v>1.5417068920186419E-2</v>
      </c>
      <c r="C3" s="120">
        <f>_xlfn.COVARIANCE.P('PART 1 DATA'!G5:G747,'PART 1 DATA'!Y5:Y747)*252</f>
        <v>1.6357036739709698E-2</v>
      </c>
    </row>
    <row r="4" spans="1:7" x14ac:dyDescent="0.3">
      <c r="A4" s="7" t="s">
        <v>807</v>
      </c>
      <c r="B4" s="119">
        <f>(_xlfn.STDEV.P('PART 1 DATA'!P5:P747))^2*252</f>
        <v>1.8809944472320404E-2</v>
      </c>
      <c r="C4" s="120">
        <f>(_xlfn.STDEV.P('PART 1 DATA'!Y5:Y747)*SQRT(252))^2</f>
        <v>2.2494671811668913E-2</v>
      </c>
    </row>
    <row r="5" spans="1:7" x14ac:dyDescent="0.3">
      <c r="A5" s="10" t="s">
        <v>808</v>
      </c>
      <c r="B5" s="121">
        <f>B3/B4</f>
        <v>0.8196233084511898</v>
      </c>
      <c r="C5" s="122">
        <f>C3/C4</f>
        <v>0.72715160624057773</v>
      </c>
    </row>
    <row r="7" spans="1:7" x14ac:dyDescent="0.3">
      <c r="A7" s="20" t="s">
        <v>809</v>
      </c>
      <c r="B7" s="21"/>
      <c r="C7" s="21"/>
    </row>
    <row r="8" spans="1:7" x14ac:dyDescent="0.3">
      <c r="A8" s="48" t="s">
        <v>12</v>
      </c>
      <c r="B8" s="21"/>
      <c r="C8" s="21"/>
      <c r="E8" s="54" t="s">
        <v>13</v>
      </c>
    </row>
    <row r="9" spans="1:7" x14ac:dyDescent="0.3">
      <c r="A9" s="45" t="s">
        <v>810</v>
      </c>
      <c r="B9" s="45" t="s">
        <v>811</v>
      </c>
      <c r="C9" s="45" t="s">
        <v>812</v>
      </c>
      <c r="E9" s="45" t="s">
        <v>810</v>
      </c>
      <c r="F9" s="53" t="s">
        <v>811</v>
      </c>
      <c r="G9" s="53" t="s">
        <v>812</v>
      </c>
    </row>
    <row r="10" spans="1:7" x14ac:dyDescent="0.3">
      <c r="A10" s="46" t="s">
        <v>813</v>
      </c>
      <c r="B10" s="123">
        <f>AVERAGE('PART 1 DATA'!P500:P747)</f>
        <v>7.4717741935483885E-4</v>
      </c>
      <c r="C10" s="124">
        <f>(1+B10)^252-1</f>
        <v>0.20709711918162688</v>
      </c>
      <c r="E10" s="50" t="s">
        <v>813</v>
      </c>
      <c r="F10" s="126">
        <f>AVERAGE('PART 1 DATA'!Y500:Y747)</f>
        <v>7.1088709677419369E-4</v>
      </c>
      <c r="G10" s="126">
        <f>(1+F10)^252-1</f>
        <v>0.19611631378684535</v>
      </c>
    </row>
    <row r="11" spans="1:7" x14ac:dyDescent="0.3">
      <c r="A11" s="46" t="s">
        <v>814</v>
      </c>
      <c r="B11" s="123">
        <f>AVERAGE('PART 1 DATA'!P251:P499)</f>
        <v>1.6867469879518296E-5</v>
      </c>
      <c r="C11" s="124">
        <f>(1+B11)^252-1</f>
        <v>4.2596130326297832E-3</v>
      </c>
      <c r="E11" s="50" t="s">
        <v>814</v>
      </c>
      <c r="F11" s="126">
        <f>AVERAGE('PART 1 DATA'!Y251:Y499)</f>
        <v>-1.4257028112449823E-4</v>
      </c>
      <c r="G11" s="126">
        <f>(1+F11)^252-1</f>
        <v>-3.5292441925126372E-2</v>
      </c>
    </row>
    <row r="12" spans="1:7" x14ac:dyDescent="0.3">
      <c r="A12" s="46" t="s">
        <v>815</v>
      </c>
      <c r="B12" s="123">
        <f>AVERAGE('PART 1 DATA'!P5:P250)</f>
        <v>1.045121951219512E-3</v>
      </c>
      <c r="C12" s="124">
        <f>(1+B12)^252-1</f>
        <v>0.30113010745095936</v>
      </c>
      <c r="E12" s="51" t="s">
        <v>815</v>
      </c>
      <c r="F12" s="126">
        <f>AVERAGE('PART 1 DATA'!Y5:Y250)</f>
        <v>7.9105691056910563E-4</v>
      </c>
      <c r="G12" s="126">
        <f>(1+F12)^252-1</f>
        <v>0.22050845201506797</v>
      </c>
    </row>
    <row r="13" spans="1:7" x14ac:dyDescent="0.3">
      <c r="A13" s="47" t="s">
        <v>816</v>
      </c>
      <c r="B13" s="124">
        <f>AVERAGE(Table2[Change %])</f>
        <v>6.0107671601615053E-4</v>
      </c>
      <c r="C13" s="125">
        <f>(1+B13)^252-1</f>
        <v>0.16349199975952966</v>
      </c>
      <c r="E13" s="52" t="s">
        <v>816</v>
      </c>
      <c r="F13" s="126">
        <f>AVERAGE('PART 1 DATA'!Y5:Y747)</f>
        <v>4.5141318977119773E-4</v>
      </c>
      <c r="G13" s="126">
        <f>(1+F13)^252-1</f>
        <v>0.12045007362725246</v>
      </c>
    </row>
    <row r="15" spans="1:7" x14ac:dyDescent="0.3">
      <c r="A15" s="63" t="s">
        <v>817</v>
      </c>
      <c r="B15" s="49"/>
      <c r="C15" s="49"/>
    </row>
    <row r="16" spans="1:7" x14ac:dyDescent="0.3">
      <c r="A16" s="49" t="s">
        <v>14</v>
      </c>
      <c r="B16" s="126">
        <f>AVERAGE(Table5[Open])/100</f>
        <v>6.9498512396694176E-2</v>
      </c>
      <c r="C16" s="49"/>
    </row>
    <row r="17" spans="1:6" ht="28.8" x14ac:dyDescent="0.3">
      <c r="A17" s="49"/>
      <c r="B17" s="64" t="s">
        <v>12</v>
      </c>
      <c r="C17" s="69" t="s">
        <v>13</v>
      </c>
    </row>
    <row r="18" spans="1:6" x14ac:dyDescent="0.3">
      <c r="A18" s="49" t="s">
        <v>818</v>
      </c>
      <c r="B18" s="126">
        <f>B16+B5*(C13-B16)</f>
        <v>0.14653776548188649</v>
      </c>
      <c r="C18" s="126">
        <f>B16+C5*(G13-B16)</f>
        <v>0.10654802198595978</v>
      </c>
    </row>
    <row r="20" spans="1:6" x14ac:dyDescent="0.3">
      <c r="E20" s="118"/>
    </row>
    <row r="21" spans="1:6" ht="28.8" x14ac:dyDescent="0.3">
      <c r="A21" s="161" t="s">
        <v>819</v>
      </c>
      <c r="B21" s="162"/>
      <c r="D21" s="103" t="s">
        <v>820</v>
      </c>
      <c r="E21" s="126">
        <v>0.158</v>
      </c>
      <c r="F21" s="129" t="s">
        <v>821</v>
      </c>
    </row>
    <row r="22" spans="1:6" x14ac:dyDescent="0.3">
      <c r="A22" s="55" t="s">
        <v>822</v>
      </c>
      <c r="B22" s="127">
        <f>E21*(1-E22)</f>
        <v>8.2792000000000004E-2</v>
      </c>
      <c r="D22" s="103" t="s">
        <v>823</v>
      </c>
      <c r="E22" s="126">
        <v>0.47599999999999998</v>
      </c>
      <c r="F22" s="49"/>
    </row>
    <row r="23" spans="1:6" x14ac:dyDescent="0.3">
      <c r="A23" s="56" t="s">
        <v>824</v>
      </c>
      <c r="B23" s="128"/>
    </row>
    <row r="24" spans="1:6" x14ac:dyDescent="0.3">
      <c r="A24" s="55" t="s">
        <v>825</v>
      </c>
      <c r="B24" s="128">
        <f>'PART 1 DATA'!AK7*(1+'PART 1 Analysis'!B22)</f>
        <v>10.827919999999999</v>
      </c>
    </row>
    <row r="25" spans="1:6" x14ac:dyDescent="0.3">
      <c r="A25" s="56" t="s">
        <v>824</v>
      </c>
      <c r="B25" s="128"/>
    </row>
    <row r="26" spans="1:6" x14ac:dyDescent="0.3">
      <c r="A26" s="55" t="s">
        <v>826</v>
      </c>
      <c r="B26" s="128">
        <f>AVERAGE('PART 1 DATA'!C5:C250)</f>
        <v>448.54308943089455</v>
      </c>
    </row>
    <row r="27" spans="1:6" x14ac:dyDescent="0.3">
      <c r="A27" s="56" t="s">
        <v>824</v>
      </c>
      <c r="B27" s="128"/>
    </row>
    <row r="28" spans="1:6" x14ac:dyDescent="0.3">
      <c r="A28" s="55" t="s">
        <v>818</v>
      </c>
      <c r="B28" s="127">
        <f>(B24/B26)+B22</f>
        <v>0.10693220025085733</v>
      </c>
    </row>
  </sheetData>
  <mergeCells count="2">
    <mergeCell ref="A1:C1"/>
    <mergeCell ref="A21:B2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1BB7-11CA-47F4-A591-979B21248454}">
  <sheetPr>
    <tabColor rgb="FF0070C0"/>
  </sheetPr>
  <dimension ref="A1:D34"/>
  <sheetViews>
    <sheetView workbookViewId="0">
      <selection activeCell="L4" sqref="L4"/>
    </sheetView>
  </sheetViews>
  <sheetFormatPr defaultRowHeight="14.4" x14ac:dyDescent="0.3"/>
  <cols>
    <col min="1" max="1" width="60.88671875" customWidth="1"/>
    <col min="2" max="2" width="24.5546875" customWidth="1"/>
    <col min="3" max="3" width="26.88671875" customWidth="1"/>
    <col min="4" max="4" width="29.5546875" customWidth="1"/>
  </cols>
  <sheetData>
    <row r="1" spans="1:4" ht="15.6" x14ac:dyDescent="0.3">
      <c r="A1" s="26" t="s">
        <v>827</v>
      </c>
      <c r="B1" s="27"/>
      <c r="C1" s="28"/>
      <c r="D1" s="27"/>
    </row>
    <row r="2" spans="1:4" ht="28.8" x14ac:dyDescent="0.3">
      <c r="A2" s="29" t="s">
        <v>824</v>
      </c>
      <c r="B2" s="30" t="s">
        <v>828</v>
      </c>
      <c r="C2" s="30" t="s">
        <v>829</v>
      </c>
      <c r="D2" s="30" t="s">
        <v>830</v>
      </c>
    </row>
    <row r="3" spans="1:4" x14ac:dyDescent="0.3">
      <c r="A3" s="31" t="s">
        <v>831</v>
      </c>
      <c r="B3" s="32" t="s">
        <v>824</v>
      </c>
      <c r="C3" s="32" t="s">
        <v>824</v>
      </c>
      <c r="D3" s="33" t="s">
        <v>824</v>
      </c>
    </row>
    <row r="4" spans="1:4" x14ac:dyDescent="0.3">
      <c r="A4" s="34" t="s">
        <v>832</v>
      </c>
      <c r="B4" s="70" t="s">
        <v>833</v>
      </c>
      <c r="C4" s="70" t="s">
        <v>834</v>
      </c>
      <c r="D4" s="71" t="s">
        <v>835</v>
      </c>
    </row>
    <row r="5" spans="1:4" x14ac:dyDescent="0.3">
      <c r="A5" s="34" t="s">
        <v>836</v>
      </c>
      <c r="B5" s="70" t="s">
        <v>837</v>
      </c>
      <c r="C5" s="70" t="s">
        <v>838</v>
      </c>
      <c r="D5" s="71" t="s">
        <v>839</v>
      </c>
    </row>
    <row r="6" spans="1:4" x14ac:dyDescent="0.3">
      <c r="A6" s="31" t="s">
        <v>840</v>
      </c>
      <c r="B6" s="70" t="s">
        <v>841</v>
      </c>
      <c r="C6" s="70" t="s">
        <v>842</v>
      </c>
      <c r="D6" s="71" t="s">
        <v>843</v>
      </c>
    </row>
    <row r="7" spans="1:4" x14ac:dyDescent="0.3">
      <c r="A7" s="31" t="s">
        <v>844</v>
      </c>
      <c r="B7" s="32" t="s">
        <v>824</v>
      </c>
      <c r="C7" s="32" t="s">
        <v>824</v>
      </c>
      <c r="D7" s="33" t="s">
        <v>824</v>
      </c>
    </row>
    <row r="8" spans="1:4" x14ac:dyDescent="0.3">
      <c r="A8" s="31" t="s">
        <v>845</v>
      </c>
      <c r="B8" s="32" t="s">
        <v>824</v>
      </c>
      <c r="C8" s="32" t="s">
        <v>824</v>
      </c>
      <c r="D8" s="33" t="s">
        <v>824</v>
      </c>
    </row>
    <row r="9" spans="1:4" x14ac:dyDescent="0.3">
      <c r="A9" s="34" t="s">
        <v>846</v>
      </c>
      <c r="B9" s="32" t="s">
        <v>824</v>
      </c>
      <c r="C9" s="32" t="s">
        <v>824</v>
      </c>
      <c r="D9" s="33" t="s">
        <v>824</v>
      </c>
    </row>
    <row r="10" spans="1:4" x14ac:dyDescent="0.3">
      <c r="A10" s="34" t="s">
        <v>847</v>
      </c>
      <c r="B10" s="130">
        <v>2180.3000000000002</v>
      </c>
      <c r="C10" s="32" t="s">
        <v>848</v>
      </c>
      <c r="D10" s="33" t="s">
        <v>849</v>
      </c>
    </row>
    <row r="11" spans="1:4" x14ac:dyDescent="0.3">
      <c r="A11" s="34" t="s">
        <v>850</v>
      </c>
      <c r="B11" s="131">
        <v>236.76</v>
      </c>
      <c r="C11" s="32" t="s">
        <v>851</v>
      </c>
      <c r="D11" s="33" t="s">
        <v>852</v>
      </c>
    </row>
    <row r="12" spans="1:4" x14ac:dyDescent="0.3">
      <c r="A12" s="34" t="s">
        <v>853</v>
      </c>
      <c r="B12" s="130">
        <v>2394.23</v>
      </c>
      <c r="C12" s="32" t="s">
        <v>854</v>
      </c>
      <c r="D12" s="33" t="s">
        <v>855</v>
      </c>
    </row>
    <row r="13" spans="1:4" x14ac:dyDescent="0.3">
      <c r="A13" s="31" t="s">
        <v>856</v>
      </c>
      <c r="B13" s="130">
        <f>SUM(B10:B12)</f>
        <v>4811.2900000000009</v>
      </c>
      <c r="C13" s="32" t="s">
        <v>857</v>
      </c>
      <c r="D13" s="33" t="s">
        <v>858</v>
      </c>
    </row>
    <row r="14" spans="1:4" x14ac:dyDescent="0.3">
      <c r="A14" s="31" t="s">
        <v>859</v>
      </c>
      <c r="B14" s="32" t="s">
        <v>824</v>
      </c>
      <c r="C14" s="32" t="s">
        <v>824</v>
      </c>
      <c r="D14" s="33" t="s">
        <v>824</v>
      </c>
    </row>
    <row r="15" spans="1:4" x14ac:dyDescent="0.3">
      <c r="A15" s="34" t="s">
        <v>846</v>
      </c>
      <c r="B15" s="32" t="s">
        <v>824</v>
      </c>
      <c r="C15" s="32" t="s">
        <v>824</v>
      </c>
      <c r="D15" s="33" t="s">
        <v>824</v>
      </c>
    </row>
    <row r="16" spans="1:4" x14ac:dyDescent="0.3">
      <c r="A16" s="34" t="s">
        <v>860</v>
      </c>
      <c r="B16" s="32" t="s">
        <v>824</v>
      </c>
      <c r="C16" s="32" t="s">
        <v>824</v>
      </c>
      <c r="D16" s="33" t="s">
        <v>824</v>
      </c>
    </row>
    <row r="17" spans="1:4" x14ac:dyDescent="0.3">
      <c r="A17" s="35" t="s">
        <v>861</v>
      </c>
      <c r="B17" s="32" t="s">
        <v>862</v>
      </c>
      <c r="C17" s="32" t="s">
        <v>863</v>
      </c>
      <c r="D17" s="33" t="s">
        <v>864</v>
      </c>
    </row>
    <row r="18" spans="1:4" ht="28.8" x14ac:dyDescent="0.3">
      <c r="A18" s="35" t="s">
        <v>865</v>
      </c>
      <c r="B18" s="32" t="s">
        <v>866</v>
      </c>
      <c r="C18" s="32" t="s">
        <v>867</v>
      </c>
      <c r="D18" s="33" t="s">
        <v>868</v>
      </c>
    </row>
    <row r="19" spans="1:4" x14ac:dyDescent="0.3">
      <c r="A19" s="34" t="s">
        <v>869</v>
      </c>
      <c r="B19" s="32" t="s">
        <v>870</v>
      </c>
      <c r="C19" s="32" t="s">
        <v>871</v>
      </c>
      <c r="D19" s="33" t="s">
        <v>872</v>
      </c>
    </row>
    <row r="20" spans="1:4" x14ac:dyDescent="0.3">
      <c r="A20" s="34" t="s">
        <v>873</v>
      </c>
      <c r="B20" s="32" t="s">
        <v>874</v>
      </c>
      <c r="C20" s="32" t="s">
        <v>875</v>
      </c>
      <c r="D20" s="33" t="s">
        <v>876</v>
      </c>
    </row>
    <row r="21" spans="1:4" x14ac:dyDescent="0.3">
      <c r="A21" s="34" t="s">
        <v>847</v>
      </c>
      <c r="B21" s="32" t="s">
        <v>877</v>
      </c>
      <c r="C21" s="32" t="s">
        <v>878</v>
      </c>
      <c r="D21" s="33" t="s">
        <v>879</v>
      </c>
    </row>
    <row r="22" spans="1:4" x14ac:dyDescent="0.3">
      <c r="A22" s="34" t="s">
        <v>880</v>
      </c>
      <c r="B22" s="32" t="s">
        <v>881</v>
      </c>
      <c r="C22" s="32" t="s">
        <v>882</v>
      </c>
      <c r="D22" s="33" t="s">
        <v>883</v>
      </c>
    </row>
    <row r="23" spans="1:4" x14ac:dyDescent="0.3">
      <c r="A23" s="34" t="s">
        <v>853</v>
      </c>
      <c r="B23" s="32" t="s">
        <v>884</v>
      </c>
      <c r="C23" s="32" t="s">
        <v>885</v>
      </c>
      <c r="D23" s="33" t="s">
        <v>886</v>
      </c>
    </row>
    <row r="24" spans="1:4" x14ac:dyDescent="0.3">
      <c r="A24" s="34" t="s">
        <v>887</v>
      </c>
      <c r="B24" s="32" t="s">
        <v>888</v>
      </c>
      <c r="C24" s="32" t="s">
        <v>889</v>
      </c>
      <c r="D24" s="33" t="s">
        <v>890</v>
      </c>
    </row>
    <row r="25" spans="1:4" x14ac:dyDescent="0.3">
      <c r="A25" s="36" t="s">
        <v>891</v>
      </c>
      <c r="B25" s="37" t="s">
        <v>892</v>
      </c>
      <c r="C25" s="37" t="s">
        <v>893</v>
      </c>
      <c r="D25" s="38" t="s">
        <v>894</v>
      </c>
    </row>
    <row r="26" spans="1:4" x14ac:dyDescent="0.3">
      <c r="A26" s="27"/>
      <c r="B26" s="27"/>
      <c r="C26" s="27"/>
      <c r="D26" s="27"/>
    </row>
    <row r="27" spans="1:4" ht="15.6" x14ac:dyDescent="0.3">
      <c r="A27" s="26" t="s">
        <v>895</v>
      </c>
      <c r="B27" s="27"/>
      <c r="C27" s="27"/>
      <c r="D27" s="27"/>
    </row>
    <row r="28" spans="1:4" ht="28.8" x14ac:dyDescent="0.3">
      <c r="A28" s="29" t="s">
        <v>824</v>
      </c>
      <c r="B28" s="30" t="s">
        <v>828</v>
      </c>
      <c r="C28" s="30" t="s">
        <v>829</v>
      </c>
      <c r="D28" s="30" t="s">
        <v>830</v>
      </c>
    </row>
    <row r="29" spans="1:4" x14ac:dyDescent="0.3">
      <c r="A29" s="36" t="s">
        <v>896</v>
      </c>
      <c r="B29" s="37" t="s">
        <v>897</v>
      </c>
      <c r="C29" s="37" t="s">
        <v>898</v>
      </c>
      <c r="D29" s="38" t="s">
        <v>899</v>
      </c>
    </row>
    <row r="30" spans="1:4" x14ac:dyDescent="0.3">
      <c r="A30" s="27"/>
      <c r="B30" s="27"/>
      <c r="C30" s="27"/>
      <c r="D30" s="27"/>
    </row>
    <row r="31" spans="1:4" x14ac:dyDescent="0.3">
      <c r="A31" s="27"/>
      <c r="B31" s="27"/>
      <c r="C31" s="27"/>
      <c r="D31" s="27"/>
    </row>
    <row r="32" spans="1:4" ht="15.6" x14ac:dyDescent="0.3">
      <c r="A32" s="26" t="s">
        <v>900</v>
      </c>
      <c r="B32" s="27"/>
      <c r="C32" s="27"/>
      <c r="D32" s="27"/>
    </row>
    <row r="33" spans="1:4" ht="28.8" x14ac:dyDescent="0.3">
      <c r="A33" s="29" t="s">
        <v>824</v>
      </c>
      <c r="B33" s="30" t="s">
        <v>828</v>
      </c>
      <c r="C33" s="30" t="s">
        <v>829</v>
      </c>
      <c r="D33" s="30" t="s">
        <v>830</v>
      </c>
    </row>
    <row r="34" spans="1:4" x14ac:dyDescent="0.3">
      <c r="A34" s="36" t="s">
        <v>901</v>
      </c>
      <c r="B34" s="37" t="s">
        <v>902</v>
      </c>
      <c r="C34" s="37" t="s">
        <v>903</v>
      </c>
      <c r="D34" s="38" t="s">
        <v>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9F52-9495-4AA6-9CFC-65C2A076AE5B}">
  <sheetPr>
    <tabColor theme="8" tint="0.39997558519241921"/>
  </sheetPr>
  <dimension ref="A1:AD38"/>
  <sheetViews>
    <sheetView zoomScale="40" zoomScaleNormal="40" workbookViewId="0">
      <selection activeCell="M34" sqref="M34"/>
    </sheetView>
  </sheetViews>
  <sheetFormatPr defaultRowHeight="14.4" x14ac:dyDescent="0.3"/>
  <cols>
    <col min="1" max="1" width="13.109375" customWidth="1"/>
    <col min="2" max="2" width="12.88671875" customWidth="1"/>
    <col min="3" max="3" width="14.5546875" customWidth="1"/>
    <col min="4" max="4" width="15.33203125" customWidth="1"/>
    <col min="5" max="5" width="15.109375" customWidth="1"/>
    <col min="6" max="6" width="15.33203125" customWidth="1"/>
    <col min="7" max="7" width="9.109375" bestFit="1" customWidth="1"/>
    <col min="13" max="13" width="22.33203125" customWidth="1"/>
    <col min="14" max="14" width="15.5546875" customWidth="1"/>
    <col min="15" max="15" width="14.109375" customWidth="1"/>
    <col min="16" max="16" width="16.44140625" customWidth="1"/>
    <col min="17" max="17" width="20.109375" customWidth="1"/>
  </cols>
  <sheetData>
    <row r="1" spans="1:30" ht="28.8" x14ac:dyDescent="0.3">
      <c r="A1" s="39" t="s">
        <v>810</v>
      </c>
      <c r="B1" s="40" t="s">
        <v>905</v>
      </c>
      <c r="C1" s="40" t="s">
        <v>906</v>
      </c>
      <c r="D1" s="72" t="s">
        <v>907</v>
      </c>
      <c r="E1" s="41" t="s">
        <v>908</v>
      </c>
      <c r="F1" s="42" t="s">
        <v>909</v>
      </c>
      <c r="N1" s="78" t="s">
        <v>910</v>
      </c>
      <c r="O1" s="79" t="s">
        <v>911</v>
      </c>
      <c r="P1" s="79" t="s">
        <v>912</v>
      </c>
      <c r="Q1" s="79" t="s">
        <v>913</v>
      </c>
      <c r="R1" s="80" t="s">
        <v>914</v>
      </c>
    </row>
    <row r="2" spans="1:30" x14ac:dyDescent="0.3">
      <c r="A2" s="81" t="s">
        <v>915</v>
      </c>
      <c r="B2" s="82">
        <v>2417.06</v>
      </c>
      <c r="C2" s="83">
        <v>22088.68</v>
      </c>
      <c r="D2" s="84">
        <f>B2/C2</f>
        <v>0.10942528027931049</v>
      </c>
      <c r="E2" s="85" t="s">
        <v>916</v>
      </c>
      <c r="F2" s="86">
        <v>5.24</v>
      </c>
      <c r="N2" s="112" t="s">
        <v>917</v>
      </c>
      <c r="O2" s="113">
        <v>4</v>
      </c>
      <c r="P2" s="106" t="s">
        <v>918</v>
      </c>
      <c r="Q2" s="113" t="s">
        <v>919</v>
      </c>
      <c r="R2" s="114">
        <v>8.0999999999999996E-3</v>
      </c>
    </row>
    <row r="3" spans="1:30" ht="15" customHeight="1" x14ac:dyDescent="0.3">
      <c r="A3" s="87" t="s">
        <v>920</v>
      </c>
      <c r="B3" s="88">
        <v>2654.94</v>
      </c>
      <c r="C3" s="89">
        <v>23960.68</v>
      </c>
      <c r="D3" s="90">
        <f>B3/C3</f>
        <v>0.11080403394227543</v>
      </c>
      <c r="E3" s="91" t="s">
        <v>921</v>
      </c>
      <c r="F3" s="92">
        <v>5.41</v>
      </c>
      <c r="N3" s="112" t="s">
        <v>922</v>
      </c>
      <c r="O3" s="113">
        <v>8</v>
      </c>
      <c r="P3" s="106" t="s">
        <v>918</v>
      </c>
      <c r="Q3" s="113" t="s">
        <v>923</v>
      </c>
      <c r="R3" s="114">
        <v>2.5000000000000001E-2</v>
      </c>
      <c r="U3" s="169" t="s">
        <v>924</v>
      </c>
      <c r="V3" s="170"/>
      <c r="W3" s="170"/>
      <c r="X3" s="170"/>
      <c r="Y3" s="170"/>
      <c r="Z3" s="170"/>
      <c r="AA3" s="170"/>
      <c r="AB3" s="170"/>
      <c r="AC3" s="170"/>
      <c r="AD3" s="171"/>
    </row>
    <row r="4" spans="1:30" ht="15" customHeight="1" x14ac:dyDescent="0.3">
      <c r="A4" s="93" t="s">
        <v>925</v>
      </c>
      <c r="B4" s="94">
        <v>2649.26</v>
      </c>
      <c r="C4" s="95">
        <v>26889.69</v>
      </c>
      <c r="D4" s="96">
        <f>B4/C4</f>
        <v>9.8523263005263373E-2</v>
      </c>
      <c r="E4" s="97" t="s">
        <v>926</v>
      </c>
      <c r="F4" s="98">
        <v>6.96</v>
      </c>
      <c r="N4" s="112" t="s">
        <v>927</v>
      </c>
      <c r="O4" s="113">
        <v>4</v>
      </c>
      <c r="P4" s="106" t="s">
        <v>918</v>
      </c>
      <c r="Q4" s="113" t="s">
        <v>928</v>
      </c>
      <c r="R4" s="114">
        <v>1.18E-2</v>
      </c>
      <c r="U4" s="172"/>
      <c r="V4" s="173"/>
      <c r="W4" s="173"/>
      <c r="X4" s="173"/>
      <c r="Y4" s="173"/>
      <c r="Z4" s="173"/>
      <c r="AA4" s="173"/>
      <c r="AB4" s="173"/>
      <c r="AC4" s="173"/>
      <c r="AD4" s="174"/>
    </row>
    <row r="5" spans="1:30" ht="15" customHeight="1" x14ac:dyDescent="0.3">
      <c r="N5" s="112" t="s">
        <v>929</v>
      </c>
      <c r="O5" s="113">
        <v>4</v>
      </c>
      <c r="P5" s="106" t="s">
        <v>918</v>
      </c>
      <c r="Q5" s="113" t="s">
        <v>930</v>
      </c>
      <c r="R5" s="114">
        <v>1.21E-2</v>
      </c>
      <c r="U5" s="175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x14ac:dyDescent="0.3">
      <c r="N6" s="115" t="s">
        <v>931</v>
      </c>
      <c r="O6" s="116">
        <v>7</v>
      </c>
      <c r="P6" s="110" t="s">
        <v>918</v>
      </c>
      <c r="Q6" s="116" t="s">
        <v>932</v>
      </c>
      <c r="R6" s="117">
        <v>1.0800000000000001E-2</v>
      </c>
    </row>
    <row r="7" spans="1:30" x14ac:dyDescent="0.3">
      <c r="N7" s="118"/>
      <c r="O7" s="118"/>
      <c r="P7" s="118"/>
      <c r="Q7" s="118"/>
      <c r="R7" s="118"/>
    </row>
    <row r="9" spans="1:30" ht="28.8" x14ac:dyDescent="0.3">
      <c r="N9" s="78" t="s">
        <v>810</v>
      </c>
      <c r="O9" s="79" t="s">
        <v>911</v>
      </c>
      <c r="P9" s="102" t="s">
        <v>933</v>
      </c>
      <c r="Q9" s="80" t="s">
        <v>934</v>
      </c>
    </row>
    <row r="10" spans="1:30" x14ac:dyDescent="0.3">
      <c r="N10" s="104" t="s">
        <v>915</v>
      </c>
      <c r="O10" s="105">
        <v>11</v>
      </c>
      <c r="P10" s="106">
        <f>AVERAGE('PART 1 DATA'!C500:C747)</f>
        <v>774.78286290322649</v>
      </c>
      <c r="Q10" s="107">
        <v>15.510999999999999</v>
      </c>
    </row>
    <row r="11" spans="1:30" x14ac:dyDescent="0.3">
      <c r="N11" s="104" t="s">
        <v>920</v>
      </c>
      <c r="O11" s="105">
        <v>12</v>
      </c>
      <c r="P11" s="106">
        <f>AVERAGE('PART 1 DATA'!C251:C499)</f>
        <v>529.8600401606426</v>
      </c>
      <c r="Q11" s="107">
        <v>13.93</v>
      </c>
    </row>
    <row r="12" spans="1:30" x14ac:dyDescent="0.3">
      <c r="N12" s="108" t="s">
        <v>925</v>
      </c>
      <c r="O12" s="109">
        <v>4</v>
      </c>
      <c r="P12" s="110">
        <f>AVERAGE('PART 1 DATA'!C5:C250)</f>
        <v>448.54308943089455</v>
      </c>
      <c r="Q12" s="111">
        <v>22.97</v>
      </c>
    </row>
    <row r="14" spans="1:30" x14ac:dyDescent="0.3">
      <c r="N14" s="163" t="s">
        <v>935</v>
      </c>
      <c r="O14" s="164"/>
      <c r="P14" s="164"/>
      <c r="Q14" s="164"/>
      <c r="R14" s="165"/>
    </row>
    <row r="15" spans="1:30" x14ac:dyDescent="0.3">
      <c r="N15" s="166"/>
      <c r="O15" s="167"/>
      <c r="P15" s="167"/>
      <c r="Q15" s="167"/>
      <c r="R15" s="168"/>
    </row>
    <row r="37" spans="16:21" x14ac:dyDescent="0.3">
      <c r="P37" s="163" t="s">
        <v>936</v>
      </c>
      <c r="Q37" s="164"/>
      <c r="R37" s="164"/>
      <c r="S37" s="164"/>
      <c r="T37" s="164"/>
      <c r="U37" s="165"/>
    </row>
    <row r="38" spans="16:21" x14ac:dyDescent="0.3">
      <c r="P38" s="166"/>
      <c r="Q38" s="167"/>
      <c r="R38" s="167"/>
      <c r="S38" s="167"/>
      <c r="T38" s="167"/>
      <c r="U38" s="168"/>
    </row>
  </sheetData>
  <mergeCells count="3">
    <mergeCell ref="P37:U38"/>
    <mergeCell ref="N14:R15"/>
    <mergeCell ref="U3:AD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B57F-E72B-48AB-B87F-58A5A515F03C}">
  <sheetPr>
    <tabColor rgb="FF92D050"/>
  </sheetPr>
  <dimension ref="A1:AO106"/>
  <sheetViews>
    <sheetView zoomScale="25" zoomScaleNormal="25" workbookViewId="0">
      <selection activeCell="K113" sqref="K113"/>
    </sheetView>
  </sheetViews>
  <sheetFormatPr defaultRowHeight="14.4" x14ac:dyDescent="0.3"/>
  <cols>
    <col min="1" max="1" width="26.88671875" customWidth="1"/>
    <col min="2" max="2" width="21.109375" customWidth="1"/>
    <col min="3" max="3" width="17.33203125" customWidth="1"/>
    <col min="4" max="4" width="15.5546875" customWidth="1"/>
    <col min="5" max="5" width="12.5546875" customWidth="1"/>
    <col min="21" max="21" width="19.33203125" customWidth="1"/>
    <col min="22" max="22" width="22.5546875" customWidth="1"/>
    <col min="23" max="24" width="20.5546875" customWidth="1"/>
    <col min="25" max="25" width="15.33203125" customWidth="1"/>
  </cols>
  <sheetData>
    <row r="1" spans="1:39" ht="23.25" customHeight="1" x14ac:dyDescent="0.3">
      <c r="A1" s="182">
        <v>1</v>
      </c>
      <c r="B1" s="184" t="s">
        <v>937</v>
      </c>
      <c r="C1" s="185"/>
      <c r="D1" s="185"/>
      <c r="E1" s="185"/>
      <c r="F1" s="185"/>
      <c r="G1" s="185"/>
      <c r="H1" s="185"/>
      <c r="I1" s="185"/>
      <c r="J1" s="185"/>
      <c r="K1" s="185"/>
      <c r="L1" s="186"/>
      <c r="T1" s="198">
        <v>4</v>
      </c>
      <c r="U1" s="184" t="s">
        <v>938</v>
      </c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6"/>
      <c r="AI1" s="206" t="s">
        <v>939</v>
      </c>
      <c r="AJ1" s="207"/>
    </row>
    <row r="2" spans="1:39" x14ac:dyDescent="0.3">
      <c r="A2" s="183"/>
      <c r="B2" s="187"/>
      <c r="C2" s="188"/>
      <c r="D2" s="188"/>
      <c r="E2" s="188"/>
      <c r="F2" s="188"/>
      <c r="G2" s="188"/>
      <c r="H2" s="188"/>
      <c r="I2" s="188"/>
      <c r="J2" s="188"/>
      <c r="K2" s="188"/>
      <c r="L2" s="189"/>
      <c r="T2" s="199"/>
      <c r="U2" s="187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9"/>
      <c r="AI2" s="208"/>
      <c r="AJ2" s="209"/>
    </row>
    <row r="3" spans="1:39" x14ac:dyDescent="0.3">
      <c r="AA3" s="2"/>
      <c r="AB3" s="2"/>
      <c r="AF3" s="2"/>
      <c r="AG3" s="2"/>
      <c r="AL3" s="2"/>
      <c r="AM3" s="2"/>
    </row>
    <row r="5" spans="1:39" ht="30" x14ac:dyDescent="0.4">
      <c r="A5" t="s">
        <v>940</v>
      </c>
      <c r="B5" t="s">
        <v>941</v>
      </c>
      <c r="C5" t="s">
        <v>942</v>
      </c>
      <c r="G5" s="190" t="s">
        <v>943</v>
      </c>
      <c r="H5" s="191"/>
      <c r="U5" s="132" t="s">
        <v>810</v>
      </c>
      <c r="V5" s="133" t="s">
        <v>944</v>
      </c>
      <c r="W5" s="134" t="s">
        <v>945</v>
      </c>
      <c r="X5" s="134" t="s">
        <v>946</v>
      </c>
      <c r="Y5" s="135" t="s">
        <v>947</v>
      </c>
    </row>
    <row r="6" spans="1:39" x14ac:dyDescent="0.3">
      <c r="U6" s="34" t="s">
        <v>948</v>
      </c>
      <c r="V6" s="32" t="s">
        <v>949</v>
      </c>
      <c r="W6" s="32" t="s">
        <v>824</v>
      </c>
      <c r="X6" s="32" t="s">
        <v>950</v>
      </c>
      <c r="Y6" s="33" t="s">
        <v>824</v>
      </c>
    </row>
    <row r="7" spans="1:39" x14ac:dyDescent="0.3">
      <c r="A7" t="s">
        <v>909</v>
      </c>
      <c r="B7" s="62" t="s">
        <v>951</v>
      </c>
      <c r="C7" s="62" t="s">
        <v>952</v>
      </c>
      <c r="U7" s="34" t="s">
        <v>953</v>
      </c>
      <c r="V7" s="32" t="s">
        <v>954</v>
      </c>
      <c r="W7" s="136">
        <v>0.25619999999999998</v>
      </c>
      <c r="X7" s="32" t="s">
        <v>955</v>
      </c>
      <c r="Y7" s="137">
        <v>0.50119999999999998</v>
      </c>
    </row>
    <row r="8" spans="1:39" x14ac:dyDescent="0.3">
      <c r="A8" t="s">
        <v>956</v>
      </c>
      <c r="B8" s="62" t="s">
        <v>957</v>
      </c>
      <c r="C8" s="62" t="s">
        <v>958</v>
      </c>
      <c r="U8" s="34" t="s">
        <v>959</v>
      </c>
      <c r="V8" s="32" t="s">
        <v>960</v>
      </c>
      <c r="W8" s="136">
        <v>0.42930000000000001</v>
      </c>
      <c r="X8" s="32" t="s">
        <v>961</v>
      </c>
      <c r="Y8" s="137">
        <v>1.5414000000000001</v>
      </c>
    </row>
    <row r="9" spans="1:39" ht="18.75" customHeight="1" x14ac:dyDescent="0.3">
      <c r="A9" t="s">
        <v>962</v>
      </c>
      <c r="B9" s="2">
        <v>3.6299999999999999E-2</v>
      </c>
      <c r="C9" s="2">
        <v>3.4099999999999998E-2</v>
      </c>
      <c r="U9" s="34" t="s">
        <v>963</v>
      </c>
      <c r="V9" s="32" t="s">
        <v>964</v>
      </c>
      <c r="W9" s="136">
        <v>0.3826</v>
      </c>
      <c r="X9" s="32" t="s">
        <v>965</v>
      </c>
      <c r="Y9" s="137">
        <v>-0.17199999999999999</v>
      </c>
    </row>
    <row r="10" spans="1:39" x14ac:dyDescent="0.3">
      <c r="A10" t="s">
        <v>966</v>
      </c>
      <c r="B10" s="2">
        <v>1.47E-2</v>
      </c>
      <c r="C10" s="2">
        <v>1.2999999999999999E-2</v>
      </c>
      <c r="U10" s="34" t="s">
        <v>967</v>
      </c>
      <c r="V10" s="32" t="s">
        <v>968</v>
      </c>
      <c r="W10" s="136">
        <v>0.28899999999999998</v>
      </c>
      <c r="X10" s="32" t="s">
        <v>969</v>
      </c>
      <c r="Y10" s="137">
        <v>0.1053</v>
      </c>
    </row>
    <row r="11" spans="1:39" x14ac:dyDescent="0.3">
      <c r="A11" t="s">
        <v>970</v>
      </c>
      <c r="B11" s="2">
        <v>9.8500000000000004E-2</v>
      </c>
      <c r="C11" s="2">
        <v>8.4099999999999994E-2</v>
      </c>
      <c r="U11" s="34" t="s">
        <v>971</v>
      </c>
      <c r="V11" s="32" t="s">
        <v>972</v>
      </c>
      <c r="W11" s="136">
        <v>0.56110000000000004</v>
      </c>
      <c r="X11" s="32" t="s">
        <v>973</v>
      </c>
      <c r="Y11" s="137">
        <v>-0.13539999999999999</v>
      </c>
    </row>
    <row r="12" spans="1:39" x14ac:dyDescent="0.3">
      <c r="A12" t="s">
        <v>974</v>
      </c>
      <c r="B12" s="62" t="s">
        <v>975</v>
      </c>
      <c r="C12" s="62" t="s">
        <v>976</v>
      </c>
      <c r="U12" s="34" t="s">
        <v>813</v>
      </c>
      <c r="V12" s="32" t="s">
        <v>977</v>
      </c>
      <c r="W12" s="136">
        <v>-0.20200000000000001</v>
      </c>
      <c r="X12" s="32" t="s">
        <v>978</v>
      </c>
      <c r="Y12" s="137">
        <v>2.41E-2</v>
      </c>
    </row>
    <row r="13" spans="1:39" x14ac:dyDescent="0.3">
      <c r="U13" s="34" t="s">
        <v>814</v>
      </c>
      <c r="V13" s="32" t="s">
        <v>972</v>
      </c>
      <c r="W13" s="136">
        <v>0.25319999999999998</v>
      </c>
      <c r="X13" s="32" t="s">
        <v>979</v>
      </c>
      <c r="Y13" s="137">
        <v>-0.112</v>
      </c>
    </row>
    <row r="14" spans="1:39" x14ac:dyDescent="0.3">
      <c r="U14" s="44" t="s">
        <v>815</v>
      </c>
      <c r="V14" s="37" t="s">
        <v>980</v>
      </c>
      <c r="W14" s="138">
        <v>0.1132</v>
      </c>
      <c r="X14" s="37" t="s">
        <v>981</v>
      </c>
      <c r="Y14" s="139">
        <v>0.25800000000000001</v>
      </c>
    </row>
    <row r="17" spans="1:14" ht="23.25" customHeight="1" x14ac:dyDescent="0.3">
      <c r="A17" s="180">
        <v>2</v>
      </c>
      <c r="B17" s="185" t="s">
        <v>982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6"/>
    </row>
    <row r="18" spans="1:14" ht="15" customHeight="1" x14ac:dyDescent="0.3">
      <c r="A18" s="181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9"/>
    </row>
    <row r="20" spans="1:14" ht="21" x14ac:dyDescent="0.4">
      <c r="I20" s="200" t="s">
        <v>983</v>
      </c>
      <c r="J20" s="201"/>
    </row>
    <row r="21" spans="1:14" x14ac:dyDescent="0.3">
      <c r="A21" s="192" t="s">
        <v>984</v>
      </c>
      <c r="B21" s="193"/>
    </row>
    <row r="22" spans="1:14" ht="28.8" x14ac:dyDescent="0.3">
      <c r="A22" t="s">
        <v>940</v>
      </c>
      <c r="B22" t="s">
        <v>985</v>
      </c>
      <c r="C22" t="s">
        <v>986</v>
      </c>
      <c r="D22" t="s">
        <v>987</v>
      </c>
      <c r="E22" t="s">
        <v>988</v>
      </c>
      <c r="F22" s="144" t="s">
        <v>989</v>
      </c>
    </row>
    <row r="24" spans="1:14" x14ac:dyDescent="0.3">
      <c r="A24" t="s">
        <v>990</v>
      </c>
      <c r="B24" s="2">
        <v>3.0000000000000001E-3</v>
      </c>
      <c r="C24">
        <v>0</v>
      </c>
      <c r="D24" s="76">
        <v>0.01</v>
      </c>
      <c r="E24" s="2">
        <v>1.4500000000000001E-2</v>
      </c>
      <c r="F24" s="2">
        <f>AVERAGE(Table613[Yield])</f>
        <v>1.5254259041396682E-2</v>
      </c>
    </row>
    <row r="25" spans="1:14" x14ac:dyDescent="0.3">
      <c r="A25" s="140"/>
    </row>
    <row r="26" spans="1:14" x14ac:dyDescent="0.3">
      <c r="A26" t="s">
        <v>820</v>
      </c>
      <c r="B26" s="2">
        <v>4.6199999999999998E-2</v>
      </c>
      <c r="C26" s="2">
        <v>0.20799999999999999</v>
      </c>
      <c r="D26" s="2">
        <v>0.32850000000000001</v>
      </c>
      <c r="E26" s="2">
        <v>0.1966</v>
      </c>
      <c r="F26" s="2">
        <f>'PART 1 Analysis'!E21</f>
        <v>0.158</v>
      </c>
    </row>
    <row r="27" spans="1:14" x14ac:dyDescent="0.3">
      <c r="A27" s="140"/>
    </row>
    <row r="28" spans="1:14" x14ac:dyDescent="0.3">
      <c r="A28" s="141"/>
    </row>
    <row r="29" spans="1:14" x14ac:dyDescent="0.3">
      <c r="A29" s="101"/>
    </row>
    <row r="32" spans="1:14" ht="28.8" x14ac:dyDescent="0.3">
      <c r="A32" s="78" t="s">
        <v>810</v>
      </c>
      <c r="B32" s="79" t="s">
        <v>911</v>
      </c>
      <c r="C32" s="102" t="s">
        <v>933</v>
      </c>
      <c r="D32" s="80" t="s">
        <v>934</v>
      </c>
      <c r="E32" s="146" t="s">
        <v>914</v>
      </c>
    </row>
    <row r="33" spans="1:33" x14ac:dyDescent="0.3">
      <c r="A33" s="104" t="s">
        <v>915</v>
      </c>
      <c r="B33" s="105">
        <v>11</v>
      </c>
      <c r="C33" s="106">
        <f>'Part 2 Analysis'!P10</f>
        <v>774.78286290322649</v>
      </c>
      <c r="D33" s="107">
        <v>15.510999999999999</v>
      </c>
      <c r="E33" s="145">
        <f>Table613[[#This Row],[Dividend]]/Table613[[#This Row],[Average Share Price]]</f>
        <v>1.4197526205963521E-2</v>
      </c>
    </row>
    <row r="34" spans="1:33" x14ac:dyDescent="0.3">
      <c r="A34" s="104" t="s">
        <v>920</v>
      </c>
      <c r="B34" s="105">
        <v>12</v>
      </c>
      <c r="C34" s="106">
        <f>'Part 2 Analysis'!P11</f>
        <v>529.8600401606426</v>
      </c>
      <c r="D34" s="107">
        <v>13.93</v>
      </c>
      <c r="E34" s="145">
        <f>Table613[[#This Row],[Dividend]]/Table613[[#This Row],[Average Share Price]]</f>
        <v>2.2647490073721823E-2</v>
      </c>
    </row>
    <row r="35" spans="1:33" x14ac:dyDescent="0.3">
      <c r="A35" s="108" t="s">
        <v>925</v>
      </c>
      <c r="B35" s="109">
        <v>4</v>
      </c>
      <c r="C35" s="110">
        <f>'Part 2 Analysis'!P12</f>
        <v>448.54308943089455</v>
      </c>
      <c r="D35" s="111">
        <v>22.97</v>
      </c>
      <c r="E35" s="147">
        <f>Table613[[#This Row],[Dividend]]/Table613[[#This Row],[Average Share Price]]</f>
        <v>8.9177608445046973E-3</v>
      </c>
      <c r="T35" s="184">
        <v>5</v>
      </c>
      <c r="U35" s="210" t="s">
        <v>991</v>
      </c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2"/>
    </row>
    <row r="36" spans="1:33" x14ac:dyDescent="0.3">
      <c r="A36" s="143" t="s">
        <v>992</v>
      </c>
      <c r="B36" s="142">
        <f>AVERAGE(Table613[Dividend])</f>
        <v>9</v>
      </c>
      <c r="T36" s="187"/>
      <c r="U36" s="213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5"/>
    </row>
    <row r="37" spans="1:33" x14ac:dyDescent="0.3">
      <c r="A37" s="77"/>
    </row>
    <row r="38" spans="1:33" x14ac:dyDescent="0.3">
      <c r="U38" s="216" t="s">
        <v>993</v>
      </c>
      <c r="V38" s="217"/>
      <c r="W38" s="217"/>
      <c r="X38" s="218"/>
      <c r="AE38" s="222" t="s">
        <v>994</v>
      </c>
      <c r="AF38" s="223"/>
    </row>
    <row r="39" spans="1:33" x14ac:dyDescent="0.3">
      <c r="U39" s="219"/>
      <c r="V39" s="220"/>
      <c r="W39" s="220"/>
      <c r="X39" s="221"/>
      <c r="AE39" s="224"/>
      <c r="AF39" s="225"/>
    </row>
    <row r="52" spans="1:41" ht="16.5" customHeight="1" x14ac:dyDescent="0.3">
      <c r="A52" s="178">
        <v>3</v>
      </c>
      <c r="B52" s="202" t="s">
        <v>995</v>
      </c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3"/>
      <c r="Q52" s="194" t="s">
        <v>996</v>
      </c>
      <c r="R52" s="195"/>
      <c r="AO52" s="101"/>
    </row>
    <row r="53" spans="1:41" ht="15" customHeight="1" x14ac:dyDescent="0.3">
      <c r="A53" s="179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5"/>
      <c r="Q53" s="196"/>
      <c r="R53" s="197"/>
    </row>
    <row r="69" spans="1:1" x14ac:dyDescent="0.3">
      <c r="A69" s="144"/>
    </row>
    <row r="106" spans="4:4" ht="15.6" x14ac:dyDescent="0.3">
      <c r="D106" s="100"/>
    </row>
  </sheetData>
  <mergeCells count="17">
    <mergeCell ref="AI1:AJ2"/>
    <mergeCell ref="T35:T36"/>
    <mergeCell ref="U35:AG36"/>
    <mergeCell ref="U38:X39"/>
    <mergeCell ref="AE38:AF39"/>
    <mergeCell ref="Q52:R53"/>
    <mergeCell ref="T1:T2"/>
    <mergeCell ref="U1:AG2"/>
    <mergeCell ref="I20:J20"/>
    <mergeCell ref="B52:O53"/>
    <mergeCell ref="A52:A53"/>
    <mergeCell ref="A17:A18"/>
    <mergeCell ref="A1:A2"/>
    <mergeCell ref="B1:L2"/>
    <mergeCell ref="B17:N18"/>
    <mergeCell ref="G5:H5"/>
    <mergeCell ref="A21:B2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Details</vt:lpstr>
      <vt:lpstr>PART 1 DATA</vt:lpstr>
      <vt:lpstr>PART 1 Analysis</vt:lpstr>
      <vt:lpstr>Part 2 and 3 Data</vt:lpstr>
      <vt:lpstr>Part 2 Analysis</vt:lpstr>
      <vt:lpstr>PART 3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Vinod</dc:creator>
  <cp:keywords/>
  <dc:description/>
  <cp:lastModifiedBy>Vinod</cp:lastModifiedBy>
  <cp:revision/>
  <dcterms:created xsi:type="dcterms:W3CDTF">2024-11-27T13:58:21Z</dcterms:created>
  <dcterms:modified xsi:type="dcterms:W3CDTF">2024-11-28T09:17:43Z</dcterms:modified>
  <cp:category/>
  <cp:contentStatus/>
</cp:coreProperties>
</file>